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riesen\OneDrive - PROGREDO AG\Desktop\"/>
    </mc:Choice>
  </mc:AlternateContent>
  <xr:revisionPtr revIDLastSave="0" documentId="8_{09637654-C916-4B1D-ABDA-77E0AD5339BE}" xr6:coauthVersionLast="47" xr6:coauthVersionMax="47" xr10:uidLastSave="{00000000-0000-0000-0000-000000000000}"/>
  <bookViews>
    <workbookView xWindow="-76920" yWindow="-975" windowWidth="25845" windowHeight="15525" firstSheet="1" activeTab="1" xr2:uid="{A8EFDF63-01B1-4D58-BAE5-78D2830B6986}"/>
  </bookViews>
  <sheets>
    <sheet name="NDhmNmYwMjUtOWJlZC00Y2" sheetId="18" state="veryHidden" r:id="rId1"/>
    <sheet name="Equity_Key_Figures" sheetId="1" r:id="rId2"/>
    <sheet name="OTliODE2ZTAtMjMwMC00ZD" sheetId="20" state="veryHidden" r:id="rId3"/>
    <sheet name="Performance_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6" l="1"/>
  <c r="O45" i="6"/>
  <c r="G138" i="6"/>
  <c r="H138" i="6"/>
  <c r="I138" i="6"/>
  <c r="J138" i="6"/>
  <c r="K138" i="6"/>
  <c r="L138" i="6"/>
  <c r="M138" i="6"/>
  <c r="N138" i="6"/>
  <c r="O138" i="6"/>
  <c r="G139" i="6"/>
  <c r="H139" i="6"/>
  <c r="I139" i="6"/>
  <c r="J139" i="6"/>
  <c r="K139" i="6"/>
  <c r="L139" i="6"/>
  <c r="M139" i="6"/>
  <c r="N139" i="6"/>
  <c r="O139" i="6"/>
  <c r="G140" i="6"/>
  <c r="H140" i="6"/>
  <c r="I140" i="6"/>
  <c r="J140" i="6"/>
  <c r="K140" i="6"/>
  <c r="L140" i="6"/>
  <c r="M140" i="6"/>
  <c r="N140" i="6"/>
  <c r="O140" i="6"/>
  <c r="G141" i="6"/>
  <c r="H141" i="6"/>
  <c r="I141" i="6"/>
  <c r="J141" i="6"/>
  <c r="K141" i="6"/>
  <c r="L141" i="6"/>
  <c r="M141" i="6"/>
  <c r="N141" i="6"/>
  <c r="O141" i="6"/>
  <c r="G142" i="6"/>
  <c r="H142" i="6"/>
  <c r="I142" i="6"/>
  <c r="J142" i="6"/>
  <c r="K142" i="6"/>
  <c r="L142" i="6"/>
  <c r="M142" i="6"/>
  <c r="N142" i="6"/>
  <c r="O142" i="6"/>
  <c r="G143" i="6"/>
  <c r="H143" i="6"/>
  <c r="I143" i="6"/>
  <c r="J143" i="6"/>
  <c r="K143" i="6"/>
  <c r="L143" i="6"/>
  <c r="M143" i="6"/>
  <c r="N143" i="6"/>
  <c r="O143" i="6"/>
  <c r="G130" i="6"/>
  <c r="H130" i="6"/>
  <c r="I130" i="6"/>
  <c r="J130" i="6"/>
  <c r="K130" i="6"/>
  <c r="L130" i="6"/>
  <c r="M130" i="6"/>
  <c r="N130" i="6"/>
  <c r="O130" i="6"/>
  <c r="G131" i="6"/>
  <c r="H131" i="6"/>
  <c r="I131" i="6"/>
  <c r="J131" i="6"/>
  <c r="K131" i="6"/>
  <c r="L131" i="6"/>
  <c r="M131" i="6"/>
  <c r="N131" i="6"/>
  <c r="O131" i="6"/>
  <c r="G132" i="6"/>
  <c r="H132" i="6"/>
  <c r="I132" i="6"/>
  <c r="J132" i="6"/>
  <c r="K132" i="6"/>
  <c r="L132" i="6"/>
  <c r="M132" i="6"/>
  <c r="N132" i="6"/>
  <c r="O132" i="6"/>
  <c r="G133" i="6"/>
  <c r="H133" i="6"/>
  <c r="I133" i="6"/>
  <c r="J133" i="6"/>
  <c r="K133" i="6"/>
  <c r="L133" i="6"/>
  <c r="M133" i="6"/>
  <c r="N133" i="6"/>
  <c r="O133" i="6"/>
  <c r="G115" i="6"/>
  <c r="H115" i="6"/>
  <c r="H126" i="6" s="1"/>
  <c r="I115" i="6"/>
  <c r="J115" i="6"/>
  <c r="K115" i="6"/>
  <c r="L115" i="6"/>
  <c r="M115" i="6"/>
  <c r="N115" i="6"/>
  <c r="O115" i="6"/>
  <c r="G116" i="6"/>
  <c r="H116" i="6"/>
  <c r="I116" i="6"/>
  <c r="J116" i="6"/>
  <c r="K116" i="6"/>
  <c r="L116" i="6"/>
  <c r="M116" i="6"/>
  <c r="N116" i="6"/>
  <c r="O116" i="6"/>
  <c r="G117" i="6"/>
  <c r="G126" i="6" s="1"/>
  <c r="H117" i="6"/>
  <c r="I117" i="6"/>
  <c r="J117" i="6"/>
  <c r="K117" i="6"/>
  <c r="L117" i="6"/>
  <c r="M117" i="6"/>
  <c r="N117" i="6"/>
  <c r="O117" i="6"/>
  <c r="G118" i="6"/>
  <c r="H118" i="6"/>
  <c r="I118" i="6"/>
  <c r="J118" i="6"/>
  <c r="K118" i="6"/>
  <c r="L118" i="6"/>
  <c r="M118" i="6"/>
  <c r="N118" i="6"/>
  <c r="O118" i="6"/>
  <c r="G119" i="6"/>
  <c r="H119" i="6"/>
  <c r="I119" i="6"/>
  <c r="J119" i="6"/>
  <c r="K119" i="6"/>
  <c r="L119" i="6"/>
  <c r="M119" i="6"/>
  <c r="N119" i="6"/>
  <c r="O119" i="6"/>
  <c r="G120" i="6"/>
  <c r="H120" i="6"/>
  <c r="I120" i="6"/>
  <c r="J120" i="6"/>
  <c r="K120" i="6"/>
  <c r="L120" i="6"/>
  <c r="M120" i="6"/>
  <c r="N120" i="6"/>
  <c r="O120" i="6"/>
  <c r="G121" i="6"/>
  <c r="H121" i="6"/>
  <c r="I121" i="6"/>
  <c r="J121" i="6"/>
  <c r="K121" i="6"/>
  <c r="L121" i="6"/>
  <c r="M121" i="6"/>
  <c r="N121" i="6"/>
  <c r="O121" i="6"/>
  <c r="G122" i="6"/>
  <c r="H122" i="6"/>
  <c r="I122" i="6"/>
  <c r="J122" i="6"/>
  <c r="K122" i="6"/>
  <c r="L122" i="6"/>
  <c r="M122" i="6"/>
  <c r="N122" i="6"/>
  <c r="O122" i="6"/>
  <c r="G123" i="6"/>
  <c r="H123" i="6"/>
  <c r="I123" i="6"/>
  <c r="J123" i="6"/>
  <c r="K123" i="6"/>
  <c r="L123" i="6"/>
  <c r="M123" i="6"/>
  <c r="N123" i="6"/>
  <c r="O123" i="6"/>
  <c r="G124" i="6"/>
  <c r="H124" i="6"/>
  <c r="I124" i="6"/>
  <c r="J124" i="6"/>
  <c r="K124" i="6"/>
  <c r="L124" i="6"/>
  <c r="M124" i="6"/>
  <c r="N124" i="6"/>
  <c r="O124" i="6"/>
  <c r="G125" i="6"/>
  <c r="H125" i="6"/>
  <c r="I125" i="6"/>
  <c r="J125" i="6"/>
  <c r="K125" i="6"/>
  <c r="L125" i="6"/>
  <c r="M125" i="6"/>
  <c r="N125" i="6"/>
  <c r="O125" i="6"/>
  <c r="G98" i="6"/>
  <c r="H98" i="6"/>
  <c r="I98" i="6"/>
  <c r="J98" i="6"/>
  <c r="K98" i="6"/>
  <c r="L98" i="6"/>
  <c r="M98" i="6"/>
  <c r="N98" i="6"/>
  <c r="O98" i="6"/>
  <c r="G99" i="6"/>
  <c r="H99" i="6"/>
  <c r="I99" i="6"/>
  <c r="J99" i="6"/>
  <c r="J111" i="6" s="1"/>
  <c r="K99" i="6"/>
  <c r="L99" i="6"/>
  <c r="M99" i="6"/>
  <c r="N99" i="6"/>
  <c r="O99" i="6"/>
  <c r="O111" i="6" s="1"/>
  <c r="G100" i="6"/>
  <c r="H100" i="6"/>
  <c r="I100" i="6"/>
  <c r="J100" i="6"/>
  <c r="K100" i="6"/>
  <c r="K111" i="6" s="1"/>
  <c r="L100" i="6"/>
  <c r="L111" i="6" s="1"/>
  <c r="M100" i="6"/>
  <c r="N100" i="6"/>
  <c r="O100" i="6"/>
  <c r="G101" i="6"/>
  <c r="H101" i="6"/>
  <c r="I101" i="6"/>
  <c r="J101" i="6"/>
  <c r="K101" i="6"/>
  <c r="L101" i="6"/>
  <c r="M101" i="6"/>
  <c r="N101" i="6"/>
  <c r="O101" i="6"/>
  <c r="G102" i="6"/>
  <c r="H102" i="6"/>
  <c r="I102" i="6"/>
  <c r="J102" i="6"/>
  <c r="K102" i="6"/>
  <c r="L102" i="6"/>
  <c r="M102" i="6"/>
  <c r="N102" i="6"/>
  <c r="O102" i="6"/>
  <c r="G103" i="6"/>
  <c r="H103" i="6"/>
  <c r="I103" i="6"/>
  <c r="J103" i="6"/>
  <c r="K103" i="6"/>
  <c r="L103" i="6"/>
  <c r="M103" i="6"/>
  <c r="M111" i="6" s="1"/>
  <c r="N103" i="6"/>
  <c r="N111" i="6" s="1"/>
  <c r="O103" i="6"/>
  <c r="G104" i="6"/>
  <c r="G111" i="6" s="1"/>
  <c r="H104" i="6"/>
  <c r="I104" i="6"/>
  <c r="J104" i="6"/>
  <c r="K104" i="6"/>
  <c r="L104" i="6"/>
  <c r="M104" i="6"/>
  <c r="N104" i="6"/>
  <c r="O104" i="6"/>
  <c r="G105" i="6"/>
  <c r="H105" i="6"/>
  <c r="I105" i="6"/>
  <c r="J105" i="6"/>
  <c r="K105" i="6"/>
  <c r="L105" i="6"/>
  <c r="M105" i="6"/>
  <c r="N105" i="6"/>
  <c r="O105" i="6"/>
  <c r="G106" i="6"/>
  <c r="H106" i="6"/>
  <c r="I106" i="6"/>
  <c r="J106" i="6"/>
  <c r="K106" i="6"/>
  <c r="L106" i="6"/>
  <c r="M106" i="6"/>
  <c r="N106" i="6"/>
  <c r="O106" i="6"/>
  <c r="G107" i="6"/>
  <c r="H107" i="6"/>
  <c r="I107" i="6"/>
  <c r="J107" i="6"/>
  <c r="K107" i="6"/>
  <c r="L107" i="6"/>
  <c r="M107" i="6"/>
  <c r="N107" i="6"/>
  <c r="O107" i="6"/>
  <c r="G108" i="6"/>
  <c r="H108" i="6"/>
  <c r="I108" i="6"/>
  <c r="J108" i="6"/>
  <c r="K108" i="6"/>
  <c r="L108" i="6"/>
  <c r="M108" i="6"/>
  <c r="N108" i="6"/>
  <c r="O108" i="6"/>
  <c r="G109" i="6"/>
  <c r="H109" i="6"/>
  <c r="I109" i="6"/>
  <c r="J109" i="6"/>
  <c r="K109" i="6"/>
  <c r="L109" i="6"/>
  <c r="M109" i="6"/>
  <c r="N109" i="6"/>
  <c r="O109" i="6"/>
  <c r="G110" i="6"/>
  <c r="H110" i="6"/>
  <c r="I110" i="6"/>
  <c r="J110" i="6"/>
  <c r="K110" i="6"/>
  <c r="L110" i="6"/>
  <c r="M110" i="6"/>
  <c r="N110" i="6"/>
  <c r="O110" i="6"/>
  <c r="G92" i="6"/>
  <c r="H92" i="6"/>
  <c r="I92" i="6"/>
  <c r="I94" i="6" s="1"/>
  <c r="J92" i="6"/>
  <c r="K92" i="6"/>
  <c r="L92" i="6"/>
  <c r="M92" i="6"/>
  <c r="N92" i="6"/>
  <c r="O92" i="6"/>
  <c r="G93" i="6"/>
  <c r="H93" i="6"/>
  <c r="I93" i="6"/>
  <c r="J93" i="6"/>
  <c r="K93" i="6"/>
  <c r="L93" i="6"/>
  <c r="M93" i="6"/>
  <c r="N93" i="6"/>
  <c r="O93" i="6"/>
  <c r="G83" i="6"/>
  <c r="H83" i="6"/>
  <c r="I83" i="6"/>
  <c r="J83" i="6"/>
  <c r="K83" i="6"/>
  <c r="L83" i="6"/>
  <c r="M83" i="6"/>
  <c r="N83" i="6"/>
  <c r="O83" i="6"/>
  <c r="G84" i="6"/>
  <c r="H84" i="6"/>
  <c r="I84" i="6"/>
  <c r="J84" i="6"/>
  <c r="K84" i="6"/>
  <c r="L84" i="6"/>
  <c r="M84" i="6"/>
  <c r="N84" i="6"/>
  <c r="O84" i="6"/>
  <c r="G85" i="6"/>
  <c r="H85" i="6"/>
  <c r="I85" i="6"/>
  <c r="J85" i="6"/>
  <c r="K85" i="6"/>
  <c r="L85" i="6"/>
  <c r="M85" i="6"/>
  <c r="N85" i="6"/>
  <c r="O85" i="6"/>
  <c r="G86" i="6"/>
  <c r="H86" i="6"/>
  <c r="I86" i="6"/>
  <c r="J86" i="6"/>
  <c r="K86" i="6"/>
  <c r="L86" i="6"/>
  <c r="M86" i="6"/>
  <c r="N86" i="6"/>
  <c r="O86" i="6"/>
  <c r="G87" i="6"/>
  <c r="H87" i="6"/>
  <c r="I87" i="6"/>
  <c r="J87" i="6"/>
  <c r="K87" i="6"/>
  <c r="L87" i="6"/>
  <c r="M87" i="6"/>
  <c r="N87" i="6"/>
  <c r="O87" i="6"/>
  <c r="G69" i="6"/>
  <c r="H69" i="6"/>
  <c r="I69" i="6"/>
  <c r="J69" i="6"/>
  <c r="J79" i="6" s="1"/>
  <c r="K69" i="6"/>
  <c r="L69" i="6"/>
  <c r="M69" i="6"/>
  <c r="N69" i="6"/>
  <c r="O69" i="6"/>
  <c r="G70" i="6"/>
  <c r="H70" i="6"/>
  <c r="I70" i="6"/>
  <c r="J70" i="6"/>
  <c r="K70" i="6"/>
  <c r="K79" i="6" s="1"/>
  <c r="L70" i="6"/>
  <c r="L79" i="6" s="1"/>
  <c r="M70" i="6"/>
  <c r="N70" i="6"/>
  <c r="O70" i="6"/>
  <c r="G71" i="6"/>
  <c r="H71" i="6"/>
  <c r="I71" i="6"/>
  <c r="J71" i="6"/>
  <c r="K71" i="6"/>
  <c r="L71" i="6"/>
  <c r="M71" i="6"/>
  <c r="N71" i="6"/>
  <c r="O71" i="6"/>
  <c r="G72" i="6"/>
  <c r="H72" i="6"/>
  <c r="I72" i="6"/>
  <c r="J72" i="6"/>
  <c r="K72" i="6"/>
  <c r="L72" i="6"/>
  <c r="M72" i="6"/>
  <c r="N72" i="6"/>
  <c r="O72" i="6"/>
  <c r="G73" i="6"/>
  <c r="H73" i="6"/>
  <c r="I73" i="6"/>
  <c r="J73" i="6"/>
  <c r="K73" i="6"/>
  <c r="L73" i="6"/>
  <c r="M73" i="6"/>
  <c r="N73" i="6"/>
  <c r="O73" i="6"/>
  <c r="G74" i="6"/>
  <c r="H74" i="6"/>
  <c r="I74" i="6"/>
  <c r="J74" i="6"/>
  <c r="K74" i="6"/>
  <c r="L74" i="6"/>
  <c r="M74" i="6"/>
  <c r="N74" i="6"/>
  <c r="O74" i="6"/>
  <c r="G75" i="6"/>
  <c r="H75" i="6"/>
  <c r="I75" i="6"/>
  <c r="J75" i="6"/>
  <c r="K75" i="6"/>
  <c r="L75" i="6"/>
  <c r="M75" i="6"/>
  <c r="N75" i="6"/>
  <c r="O75" i="6"/>
  <c r="G76" i="6"/>
  <c r="H76" i="6"/>
  <c r="I76" i="6"/>
  <c r="J76" i="6"/>
  <c r="K76" i="6"/>
  <c r="L76" i="6"/>
  <c r="M76" i="6"/>
  <c r="N76" i="6"/>
  <c r="O76" i="6"/>
  <c r="G77" i="6"/>
  <c r="H77" i="6"/>
  <c r="I77" i="6"/>
  <c r="J77" i="6"/>
  <c r="K77" i="6"/>
  <c r="L77" i="6"/>
  <c r="M77" i="6"/>
  <c r="N77" i="6"/>
  <c r="O77" i="6"/>
  <c r="G78" i="6"/>
  <c r="H78" i="6"/>
  <c r="I78" i="6"/>
  <c r="J78" i="6"/>
  <c r="K78" i="6"/>
  <c r="L78" i="6"/>
  <c r="M78" i="6"/>
  <c r="N78" i="6"/>
  <c r="O78" i="6"/>
  <c r="G49" i="6"/>
  <c r="H49" i="6"/>
  <c r="I49" i="6"/>
  <c r="J49" i="6"/>
  <c r="J66" i="6" s="1"/>
  <c r="K49" i="6"/>
  <c r="K66" i="6" s="1"/>
  <c r="L49" i="6"/>
  <c r="L66" i="6" s="1"/>
  <c r="M49" i="6"/>
  <c r="M66" i="6" s="1"/>
  <c r="N49" i="6"/>
  <c r="N66" i="6" s="1"/>
  <c r="O49" i="6"/>
  <c r="O66" i="6" s="1"/>
  <c r="G50" i="6"/>
  <c r="H50" i="6"/>
  <c r="I50" i="6"/>
  <c r="J50" i="6"/>
  <c r="K50" i="6"/>
  <c r="L50" i="6"/>
  <c r="M50" i="6"/>
  <c r="N50" i="6"/>
  <c r="O50" i="6"/>
  <c r="G51" i="6"/>
  <c r="H51" i="6"/>
  <c r="I51" i="6"/>
  <c r="J51" i="6"/>
  <c r="K51" i="6"/>
  <c r="L51" i="6"/>
  <c r="M51" i="6"/>
  <c r="N51" i="6"/>
  <c r="O51" i="6"/>
  <c r="G52" i="6"/>
  <c r="H52" i="6"/>
  <c r="I52" i="6"/>
  <c r="J52" i="6"/>
  <c r="K52" i="6"/>
  <c r="L52" i="6"/>
  <c r="M52" i="6"/>
  <c r="N52" i="6"/>
  <c r="O52" i="6"/>
  <c r="G53" i="6"/>
  <c r="H53" i="6"/>
  <c r="I53" i="6"/>
  <c r="J53" i="6"/>
  <c r="K53" i="6"/>
  <c r="L53" i="6"/>
  <c r="M53" i="6"/>
  <c r="N53" i="6"/>
  <c r="O53" i="6"/>
  <c r="G54" i="6"/>
  <c r="H54" i="6"/>
  <c r="I54" i="6"/>
  <c r="J54" i="6"/>
  <c r="K54" i="6"/>
  <c r="L54" i="6"/>
  <c r="M54" i="6"/>
  <c r="N54" i="6"/>
  <c r="O54" i="6"/>
  <c r="G55" i="6"/>
  <c r="H55" i="6"/>
  <c r="I55" i="6"/>
  <c r="J55" i="6"/>
  <c r="K55" i="6"/>
  <c r="L55" i="6"/>
  <c r="M55" i="6"/>
  <c r="N55" i="6"/>
  <c r="O55" i="6"/>
  <c r="G56" i="6"/>
  <c r="H56" i="6"/>
  <c r="I56" i="6"/>
  <c r="J56" i="6"/>
  <c r="K56" i="6"/>
  <c r="L56" i="6"/>
  <c r="M56" i="6"/>
  <c r="N56" i="6"/>
  <c r="O56" i="6"/>
  <c r="G57" i="6"/>
  <c r="H57" i="6"/>
  <c r="I57" i="6"/>
  <c r="J57" i="6"/>
  <c r="K57" i="6"/>
  <c r="L57" i="6"/>
  <c r="M57" i="6"/>
  <c r="N57" i="6"/>
  <c r="O57" i="6"/>
  <c r="G58" i="6"/>
  <c r="H58" i="6"/>
  <c r="I58" i="6"/>
  <c r="J58" i="6"/>
  <c r="K58" i="6"/>
  <c r="L58" i="6"/>
  <c r="M58" i="6"/>
  <c r="N58" i="6"/>
  <c r="O58" i="6"/>
  <c r="G59" i="6"/>
  <c r="H59" i="6"/>
  <c r="I59" i="6"/>
  <c r="J59" i="6"/>
  <c r="K59" i="6"/>
  <c r="L59" i="6"/>
  <c r="M59" i="6"/>
  <c r="N59" i="6"/>
  <c r="O59" i="6"/>
  <c r="G60" i="6"/>
  <c r="H60" i="6"/>
  <c r="I60" i="6"/>
  <c r="J60" i="6"/>
  <c r="K60" i="6"/>
  <c r="L60" i="6"/>
  <c r="M60" i="6"/>
  <c r="N60" i="6"/>
  <c r="O60" i="6"/>
  <c r="G61" i="6"/>
  <c r="H61" i="6"/>
  <c r="I61" i="6"/>
  <c r="J61" i="6"/>
  <c r="K61" i="6"/>
  <c r="L61" i="6"/>
  <c r="M61" i="6"/>
  <c r="N61" i="6"/>
  <c r="O61" i="6"/>
  <c r="G62" i="6"/>
  <c r="H62" i="6"/>
  <c r="I62" i="6"/>
  <c r="J62" i="6"/>
  <c r="K62" i="6"/>
  <c r="L62" i="6"/>
  <c r="M62" i="6"/>
  <c r="N62" i="6"/>
  <c r="O62" i="6"/>
  <c r="G63" i="6"/>
  <c r="H63" i="6"/>
  <c r="I63" i="6"/>
  <c r="J63" i="6"/>
  <c r="K63" i="6"/>
  <c r="L63" i="6"/>
  <c r="M63" i="6"/>
  <c r="N63" i="6"/>
  <c r="O63" i="6"/>
  <c r="G64" i="6"/>
  <c r="H64" i="6"/>
  <c r="I64" i="6"/>
  <c r="J64" i="6"/>
  <c r="K64" i="6"/>
  <c r="L64" i="6"/>
  <c r="M64" i="6"/>
  <c r="N64" i="6"/>
  <c r="O64" i="6"/>
  <c r="G65" i="6"/>
  <c r="H65" i="6"/>
  <c r="I65" i="6"/>
  <c r="J65" i="6"/>
  <c r="K65" i="6"/>
  <c r="L65" i="6"/>
  <c r="M65" i="6"/>
  <c r="N65" i="6"/>
  <c r="O65" i="6"/>
  <c r="G23" i="6"/>
  <c r="H23" i="6"/>
  <c r="I23" i="6"/>
  <c r="J23" i="6"/>
  <c r="K23" i="6"/>
  <c r="L23" i="6"/>
  <c r="M23" i="6"/>
  <c r="N23" i="6"/>
  <c r="O23" i="6"/>
  <c r="G24" i="6"/>
  <c r="H24" i="6"/>
  <c r="I24" i="6"/>
  <c r="J24" i="6"/>
  <c r="K24" i="6"/>
  <c r="L24" i="6"/>
  <c r="M24" i="6"/>
  <c r="M45" i="6" s="1"/>
  <c r="N24" i="6"/>
  <c r="O24" i="6"/>
  <c r="G25" i="6"/>
  <c r="H25" i="6"/>
  <c r="I25" i="6"/>
  <c r="J25" i="6"/>
  <c r="K25" i="6"/>
  <c r="L25" i="6"/>
  <c r="M25" i="6"/>
  <c r="N25" i="6"/>
  <c r="O25" i="6"/>
  <c r="G26" i="6"/>
  <c r="H26" i="6"/>
  <c r="I26" i="6"/>
  <c r="J26" i="6"/>
  <c r="K26" i="6"/>
  <c r="L26" i="6"/>
  <c r="M26" i="6"/>
  <c r="N26" i="6"/>
  <c r="O26" i="6"/>
  <c r="G27" i="6"/>
  <c r="H27" i="6"/>
  <c r="I27" i="6"/>
  <c r="J27" i="6"/>
  <c r="K27" i="6"/>
  <c r="L27" i="6"/>
  <c r="M27" i="6"/>
  <c r="N27" i="6"/>
  <c r="O27" i="6"/>
  <c r="G28" i="6"/>
  <c r="H28" i="6"/>
  <c r="I28" i="6"/>
  <c r="J28" i="6"/>
  <c r="K28" i="6"/>
  <c r="L28" i="6"/>
  <c r="M28" i="6"/>
  <c r="N28" i="6"/>
  <c r="O28" i="6"/>
  <c r="G29" i="6"/>
  <c r="H29" i="6"/>
  <c r="I29" i="6"/>
  <c r="J29" i="6"/>
  <c r="K29" i="6"/>
  <c r="L29" i="6"/>
  <c r="M29" i="6"/>
  <c r="N29" i="6"/>
  <c r="O29" i="6"/>
  <c r="G30" i="6"/>
  <c r="H30" i="6"/>
  <c r="I30" i="6"/>
  <c r="J30" i="6"/>
  <c r="K30" i="6"/>
  <c r="L30" i="6"/>
  <c r="M30" i="6"/>
  <c r="N30" i="6"/>
  <c r="O30" i="6"/>
  <c r="G31" i="6"/>
  <c r="H31" i="6"/>
  <c r="I31" i="6"/>
  <c r="J31" i="6"/>
  <c r="K31" i="6"/>
  <c r="L31" i="6"/>
  <c r="M31" i="6"/>
  <c r="N31" i="6"/>
  <c r="N45" i="6" s="1"/>
  <c r="O31" i="6"/>
  <c r="G32" i="6"/>
  <c r="H32" i="6"/>
  <c r="I32" i="6"/>
  <c r="J32" i="6"/>
  <c r="K32" i="6"/>
  <c r="L32" i="6"/>
  <c r="M32" i="6"/>
  <c r="N32" i="6"/>
  <c r="O32" i="6"/>
  <c r="G33" i="6"/>
  <c r="H33" i="6"/>
  <c r="I33" i="6"/>
  <c r="J33" i="6"/>
  <c r="K33" i="6"/>
  <c r="L33" i="6"/>
  <c r="M33" i="6"/>
  <c r="N33" i="6"/>
  <c r="O33" i="6"/>
  <c r="G34" i="6"/>
  <c r="H34" i="6"/>
  <c r="I34" i="6"/>
  <c r="J34" i="6"/>
  <c r="K34" i="6"/>
  <c r="L34" i="6"/>
  <c r="M34" i="6"/>
  <c r="N34" i="6"/>
  <c r="O34" i="6"/>
  <c r="G35" i="6"/>
  <c r="H35" i="6"/>
  <c r="I35" i="6"/>
  <c r="J35" i="6"/>
  <c r="K35" i="6"/>
  <c r="L35" i="6"/>
  <c r="M35" i="6"/>
  <c r="N35" i="6"/>
  <c r="O35" i="6"/>
  <c r="G36" i="6"/>
  <c r="H36" i="6"/>
  <c r="I36" i="6"/>
  <c r="J36" i="6"/>
  <c r="K36" i="6"/>
  <c r="L36" i="6"/>
  <c r="M36" i="6"/>
  <c r="N36" i="6"/>
  <c r="O36" i="6"/>
  <c r="G37" i="6"/>
  <c r="H37" i="6"/>
  <c r="I37" i="6"/>
  <c r="J37" i="6"/>
  <c r="K37" i="6"/>
  <c r="L37" i="6"/>
  <c r="M37" i="6"/>
  <c r="N37" i="6"/>
  <c r="O37" i="6"/>
  <c r="G38" i="6"/>
  <c r="H38" i="6"/>
  <c r="I38" i="6"/>
  <c r="J38" i="6"/>
  <c r="K38" i="6"/>
  <c r="L38" i="6"/>
  <c r="M38" i="6"/>
  <c r="N38" i="6"/>
  <c r="O38" i="6"/>
  <c r="G39" i="6"/>
  <c r="H39" i="6"/>
  <c r="I39" i="6"/>
  <c r="J39" i="6"/>
  <c r="K39" i="6"/>
  <c r="L39" i="6"/>
  <c r="M39" i="6"/>
  <c r="N39" i="6"/>
  <c r="O39" i="6"/>
  <c r="G40" i="6"/>
  <c r="H40" i="6"/>
  <c r="I40" i="6"/>
  <c r="J40" i="6"/>
  <c r="K40" i="6"/>
  <c r="L40" i="6"/>
  <c r="M40" i="6"/>
  <c r="N40" i="6"/>
  <c r="O40" i="6"/>
  <c r="G41" i="6"/>
  <c r="H41" i="6"/>
  <c r="I41" i="6"/>
  <c r="J41" i="6"/>
  <c r="K41" i="6"/>
  <c r="L41" i="6"/>
  <c r="M41" i="6"/>
  <c r="N41" i="6"/>
  <c r="O41" i="6"/>
  <c r="G42" i="6"/>
  <c r="H42" i="6"/>
  <c r="I42" i="6"/>
  <c r="J42" i="6"/>
  <c r="K42" i="6"/>
  <c r="L42" i="6"/>
  <c r="M42" i="6"/>
  <c r="N42" i="6"/>
  <c r="O42" i="6"/>
  <c r="G43" i="6"/>
  <c r="H43" i="6"/>
  <c r="I43" i="6"/>
  <c r="J43" i="6"/>
  <c r="K43" i="6"/>
  <c r="L43" i="6"/>
  <c r="M43" i="6"/>
  <c r="N43" i="6"/>
  <c r="O43" i="6"/>
  <c r="G44" i="6"/>
  <c r="H44" i="6"/>
  <c r="I44" i="6"/>
  <c r="J44" i="6"/>
  <c r="K44" i="6"/>
  <c r="L44" i="6"/>
  <c r="M44" i="6"/>
  <c r="N44" i="6"/>
  <c r="O44" i="6"/>
  <c r="G17" i="6"/>
  <c r="H17" i="6"/>
  <c r="I17" i="6"/>
  <c r="J17" i="6"/>
  <c r="K17" i="6"/>
  <c r="L17" i="6"/>
  <c r="M17" i="6"/>
  <c r="N17" i="6"/>
  <c r="O17" i="6"/>
  <c r="G18" i="6"/>
  <c r="H18" i="6"/>
  <c r="I18" i="6"/>
  <c r="J18" i="6"/>
  <c r="K18" i="6"/>
  <c r="L18" i="6"/>
  <c r="M18" i="6"/>
  <c r="N18" i="6"/>
  <c r="O18" i="6"/>
  <c r="O137" i="6"/>
  <c r="O144" i="6" s="1"/>
  <c r="N137" i="6"/>
  <c r="N144" i="6" s="1"/>
  <c r="M137" i="6"/>
  <c r="M144" i="6" s="1"/>
  <c r="L137" i="6"/>
  <c r="L144" i="6" s="1"/>
  <c r="K137" i="6"/>
  <c r="K144" i="6" s="1"/>
  <c r="J137" i="6"/>
  <c r="J144" i="6" s="1"/>
  <c r="I137" i="6"/>
  <c r="H137" i="6"/>
  <c r="G137" i="6"/>
  <c r="G144" i="6" s="1"/>
  <c r="O129" i="6"/>
  <c r="O134" i="6" s="1"/>
  <c r="N129" i="6"/>
  <c r="N134" i="6" s="1"/>
  <c r="M129" i="6"/>
  <c r="M134" i="6" s="1"/>
  <c r="L129" i="6"/>
  <c r="L134" i="6" s="1"/>
  <c r="K129" i="6"/>
  <c r="K134" i="6" s="1"/>
  <c r="J129" i="6"/>
  <c r="J134" i="6" s="1"/>
  <c r="I129" i="6"/>
  <c r="H129" i="6"/>
  <c r="G129" i="6"/>
  <c r="G134" i="6" s="1"/>
  <c r="O114" i="6"/>
  <c r="O126" i="6" s="1"/>
  <c r="N114" i="6"/>
  <c r="N126" i="6" s="1"/>
  <c r="M114" i="6"/>
  <c r="M126" i="6" s="1"/>
  <c r="L114" i="6"/>
  <c r="L126" i="6" s="1"/>
  <c r="K114" i="6"/>
  <c r="K126" i="6" s="1"/>
  <c r="J114" i="6"/>
  <c r="J126" i="6" s="1"/>
  <c r="I114" i="6"/>
  <c r="I126" i="6" s="1"/>
  <c r="H114" i="6"/>
  <c r="G114" i="6"/>
  <c r="O97" i="6"/>
  <c r="N97" i="6"/>
  <c r="M97" i="6"/>
  <c r="L97" i="6"/>
  <c r="K97" i="6"/>
  <c r="J97" i="6"/>
  <c r="I97" i="6"/>
  <c r="H97" i="6"/>
  <c r="G97" i="6"/>
  <c r="O91" i="6"/>
  <c r="O94" i="6" s="1"/>
  <c r="N91" i="6"/>
  <c r="N94" i="6" s="1"/>
  <c r="M91" i="6"/>
  <c r="M94" i="6" s="1"/>
  <c r="L91" i="6"/>
  <c r="L94" i="6" s="1"/>
  <c r="K91" i="6"/>
  <c r="K94" i="6" s="1"/>
  <c r="J91" i="6"/>
  <c r="J94" i="6" s="1"/>
  <c r="I91" i="6"/>
  <c r="H91" i="6"/>
  <c r="G91" i="6"/>
  <c r="G94" i="6" s="1"/>
  <c r="O82" i="6"/>
  <c r="O88" i="6" s="1"/>
  <c r="N82" i="6"/>
  <c r="N88" i="6" s="1"/>
  <c r="M82" i="6"/>
  <c r="M88" i="6" s="1"/>
  <c r="L82" i="6"/>
  <c r="L88" i="6" s="1"/>
  <c r="K82" i="6"/>
  <c r="K88" i="6" s="1"/>
  <c r="J82" i="6"/>
  <c r="J88" i="6" s="1"/>
  <c r="I82" i="6"/>
  <c r="I88" i="6" s="1"/>
  <c r="H82" i="6"/>
  <c r="G82" i="6"/>
  <c r="O68" i="6"/>
  <c r="O79" i="6" s="1"/>
  <c r="N68" i="6"/>
  <c r="N79" i="6" s="1"/>
  <c r="M68" i="6"/>
  <c r="M79" i="6" s="1"/>
  <c r="L68" i="6"/>
  <c r="K68" i="6"/>
  <c r="J68" i="6"/>
  <c r="I68" i="6"/>
  <c r="H68" i="6"/>
  <c r="G68" i="6"/>
  <c r="O48" i="6"/>
  <c r="N48" i="6"/>
  <c r="M48" i="6"/>
  <c r="L48" i="6"/>
  <c r="K48" i="6"/>
  <c r="J48" i="6"/>
  <c r="I48" i="6"/>
  <c r="H48" i="6"/>
  <c r="G48" i="6"/>
  <c r="O22" i="6"/>
  <c r="N22" i="6"/>
  <c r="M22" i="6"/>
  <c r="L22" i="6"/>
  <c r="L45" i="6" s="1"/>
  <c r="K22" i="6"/>
  <c r="K45" i="6" s="1"/>
  <c r="J22" i="6"/>
  <c r="J45" i="6" s="1"/>
  <c r="I22" i="6"/>
  <c r="H22" i="6"/>
  <c r="G22" i="6"/>
  <c r="O16" i="6"/>
  <c r="O19" i="6" s="1"/>
  <c r="N16" i="6"/>
  <c r="N19" i="6" s="1"/>
  <c r="M16" i="6"/>
  <c r="M19" i="6" s="1"/>
  <c r="L16" i="6"/>
  <c r="L19" i="6" s="1"/>
  <c r="K16" i="6"/>
  <c r="K19" i="6" s="1"/>
  <c r="J16" i="6"/>
  <c r="J19" i="6" s="1"/>
  <c r="I16" i="6"/>
  <c r="H16" i="6"/>
  <c r="G16" i="6"/>
  <c r="G5" i="6"/>
  <c r="H5" i="6"/>
  <c r="I5" i="6"/>
  <c r="J5" i="6"/>
  <c r="K5" i="6"/>
  <c r="L5" i="6"/>
  <c r="M5" i="6"/>
  <c r="N5" i="6"/>
  <c r="O5" i="6"/>
  <c r="G6" i="6"/>
  <c r="H6" i="6"/>
  <c r="I6" i="6"/>
  <c r="J6" i="6"/>
  <c r="K6" i="6"/>
  <c r="L6" i="6"/>
  <c r="M6" i="6"/>
  <c r="N6" i="6"/>
  <c r="O6" i="6"/>
  <c r="G7" i="6"/>
  <c r="H7" i="6"/>
  <c r="I7" i="6"/>
  <c r="J7" i="6"/>
  <c r="K7" i="6"/>
  <c r="L7" i="6"/>
  <c r="M7" i="6"/>
  <c r="N7" i="6"/>
  <c r="O7" i="6"/>
  <c r="G8" i="6"/>
  <c r="H8" i="6"/>
  <c r="I8" i="6"/>
  <c r="J8" i="6"/>
  <c r="K8" i="6"/>
  <c r="L8" i="6"/>
  <c r="M8" i="6"/>
  <c r="N8" i="6"/>
  <c r="O8" i="6"/>
  <c r="G9" i="6"/>
  <c r="H9" i="6"/>
  <c r="I9" i="6"/>
  <c r="J9" i="6"/>
  <c r="K9" i="6"/>
  <c r="L9" i="6"/>
  <c r="M9" i="6"/>
  <c r="N9" i="6"/>
  <c r="O9" i="6"/>
  <c r="G10" i="6"/>
  <c r="H10" i="6"/>
  <c r="I10" i="6"/>
  <c r="J10" i="6"/>
  <c r="K10" i="6"/>
  <c r="L10" i="6"/>
  <c r="M10" i="6"/>
  <c r="N10" i="6"/>
  <c r="O10" i="6"/>
  <c r="G11" i="6"/>
  <c r="H11" i="6"/>
  <c r="I11" i="6"/>
  <c r="J11" i="6"/>
  <c r="K11" i="6"/>
  <c r="L11" i="6"/>
  <c r="M11" i="6"/>
  <c r="N11" i="6"/>
  <c r="O11" i="6"/>
  <c r="G12" i="6"/>
  <c r="H12" i="6"/>
  <c r="I12" i="6"/>
  <c r="J12" i="6"/>
  <c r="K12" i="6"/>
  <c r="L12" i="6"/>
  <c r="M12" i="6"/>
  <c r="N12" i="6"/>
  <c r="O12" i="6"/>
  <c r="O4" i="6"/>
  <c r="O13" i="6" s="1"/>
  <c r="N4" i="6"/>
  <c r="N13" i="6" s="1"/>
  <c r="M4" i="6"/>
  <c r="M13" i="6" s="1"/>
  <c r="L4" i="6"/>
  <c r="L13" i="6" s="1"/>
  <c r="K4" i="6"/>
  <c r="K13" i="6" s="1"/>
  <c r="J4" i="6"/>
  <c r="J13" i="6" s="1"/>
  <c r="I4" i="6"/>
  <c r="H4" i="6"/>
  <c r="H143" i="1"/>
  <c r="H142" i="1"/>
  <c r="H140" i="1"/>
  <c r="H121" i="1"/>
  <c r="H105" i="1"/>
  <c r="H78" i="1"/>
  <c r="H86" i="1"/>
  <c r="H85" i="1"/>
  <c r="H84" i="1"/>
  <c r="H83" i="1"/>
  <c r="H82" i="1"/>
  <c r="H77" i="1"/>
  <c r="H58" i="1"/>
  <c r="H52" i="1"/>
  <c r="H51" i="1"/>
  <c r="H50" i="1"/>
  <c r="H49" i="1"/>
  <c r="H38" i="1"/>
  <c r="H27" i="1"/>
  <c r="H25" i="1"/>
  <c r="H22" i="1"/>
  <c r="H8" i="1"/>
  <c r="G138" i="1"/>
  <c r="H138" i="1"/>
  <c r="I138" i="1"/>
  <c r="J138" i="1"/>
  <c r="K138" i="1"/>
  <c r="L138" i="1"/>
  <c r="M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G139" i="1"/>
  <c r="H139" i="1"/>
  <c r="I139" i="1"/>
  <c r="J139" i="1"/>
  <c r="K139" i="1"/>
  <c r="L139" i="1"/>
  <c r="M139" i="1"/>
  <c r="O139" i="1"/>
  <c r="P139" i="1"/>
  <c r="Q139" i="1"/>
  <c r="R139" i="1"/>
  <c r="S139" i="1"/>
  <c r="T139" i="1"/>
  <c r="U139" i="1"/>
  <c r="V139" i="1"/>
  <c r="W139" i="1"/>
  <c r="X139" i="1" s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G140" i="1"/>
  <c r="I140" i="1"/>
  <c r="J140" i="1"/>
  <c r="K140" i="1"/>
  <c r="L140" i="1"/>
  <c r="M140" i="1"/>
  <c r="O140" i="1"/>
  <c r="P140" i="1"/>
  <c r="Q140" i="1"/>
  <c r="R140" i="1"/>
  <c r="S140" i="1"/>
  <c r="T140" i="1"/>
  <c r="U140" i="1"/>
  <c r="V140" i="1"/>
  <c r="W140" i="1"/>
  <c r="X140" i="1" s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G141" i="1"/>
  <c r="H141" i="1"/>
  <c r="I141" i="1"/>
  <c r="J141" i="1"/>
  <c r="K141" i="1"/>
  <c r="L141" i="1"/>
  <c r="M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G142" i="1"/>
  <c r="I142" i="1"/>
  <c r="J142" i="1"/>
  <c r="K142" i="1"/>
  <c r="L142" i="1"/>
  <c r="M142" i="1"/>
  <c r="O142" i="1"/>
  <c r="P142" i="1"/>
  <c r="Q142" i="1"/>
  <c r="R142" i="1"/>
  <c r="S142" i="1"/>
  <c r="T142" i="1"/>
  <c r="U142" i="1"/>
  <c r="V142" i="1"/>
  <c r="W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G143" i="1"/>
  <c r="I143" i="1"/>
  <c r="J143" i="1"/>
  <c r="K143" i="1"/>
  <c r="L143" i="1"/>
  <c r="M143" i="1"/>
  <c r="O143" i="1"/>
  <c r="P143" i="1"/>
  <c r="Q143" i="1"/>
  <c r="R143" i="1"/>
  <c r="S143" i="1"/>
  <c r="T143" i="1"/>
  <c r="U143" i="1"/>
  <c r="V143" i="1"/>
  <c r="W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G130" i="1"/>
  <c r="H130" i="1"/>
  <c r="I130" i="1"/>
  <c r="J130" i="1"/>
  <c r="K130" i="1"/>
  <c r="L130" i="1"/>
  <c r="M130" i="1"/>
  <c r="O130" i="1"/>
  <c r="P130" i="1"/>
  <c r="Q130" i="1"/>
  <c r="R130" i="1"/>
  <c r="S130" i="1"/>
  <c r="T130" i="1"/>
  <c r="U130" i="1"/>
  <c r="V130" i="1"/>
  <c r="W130" i="1"/>
  <c r="X130" i="1" s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G131" i="1"/>
  <c r="H131" i="1"/>
  <c r="I131" i="1"/>
  <c r="J131" i="1"/>
  <c r="K131" i="1"/>
  <c r="L131" i="1"/>
  <c r="M131" i="1"/>
  <c r="O131" i="1"/>
  <c r="P131" i="1"/>
  <c r="Q131" i="1"/>
  <c r="R131" i="1"/>
  <c r="S131" i="1"/>
  <c r="T131" i="1"/>
  <c r="U131" i="1"/>
  <c r="V131" i="1"/>
  <c r="W131" i="1"/>
  <c r="X131" i="1" s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G132" i="1"/>
  <c r="H132" i="1"/>
  <c r="I132" i="1"/>
  <c r="J132" i="1"/>
  <c r="K132" i="1"/>
  <c r="L132" i="1"/>
  <c r="M132" i="1"/>
  <c r="O132" i="1"/>
  <c r="P132" i="1"/>
  <c r="Q132" i="1"/>
  <c r="R132" i="1"/>
  <c r="S132" i="1"/>
  <c r="T132" i="1"/>
  <c r="U132" i="1"/>
  <c r="V132" i="1"/>
  <c r="W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G133" i="1"/>
  <c r="H133" i="1"/>
  <c r="I133" i="1"/>
  <c r="J133" i="1"/>
  <c r="K133" i="1"/>
  <c r="L133" i="1"/>
  <c r="M133" i="1"/>
  <c r="O133" i="1"/>
  <c r="P133" i="1"/>
  <c r="Q133" i="1"/>
  <c r="R133" i="1"/>
  <c r="S133" i="1"/>
  <c r="T133" i="1"/>
  <c r="U133" i="1"/>
  <c r="V133" i="1"/>
  <c r="W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G115" i="1"/>
  <c r="H115" i="1"/>
  <c r="I115" i="1"/>
  <c r="J115" i="1"/>
  <c r="K115" i="1"/>
  <c r="L115" i="1"/>
  <c r="M115" i="1"/>
  <c r="O115" i="1"/>
  <c r="P115" i="1"/>
  <c r="Q115" i="1"/>
  <c r="R115" i="1"/>
  <c r="S115" i="1"/>
  <c r="T115" i="1"/>
  <c r="U115" i="1"/>
  <c r="V115" i="1"/>
  <c r="W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17" i="1"/>
  <c r="H117" i="1"/>
  <c r="I117" i="1"/>
  <c r="J117" i="1"/>
  <c r="K117" i="1"/>
  <c r="L117" i="1"/>
  <c r="M117" i="1"/>
  <c r="O117" i="1"/>
  <c r="P117" i="1"/>
  <c r="Q117" i="1"/>
  <c r="R117" i="1"/>
  <c r="S117" i="1"/>
  <c r="T117" i="1"/>
  <c r="U117" i="1"/>
  <c r="V117" i="1"/>
  <c r="X117" i="1" s="1"/>
  <c r="W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G118" i="1"/>
  <c r="H118" i="1"/>
  <c r="I118" i="1"/>
  <c r="J118" i="1"/>
  <c r="K118" i="1"/>
  <c r="L118" i="1"/>
  <c r="M118" i="1"/>
  <c r="O118" i="1"/>
  <c r="P118" i="1"/>
  <c r="Q118" i="1"/>
  <c r="R118" i="1"/>
  <c r="S118" i="1"/>
  <c r="T118" i="1"/>
  <c r="U118" i="1"/>
  <c r="V118" i="1"/>
  <c r="W118" i="1"/>
  <c r="X118" i="1" s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G119" i="1"/>
  <c r="H119" i="1"/>
  <c r="I119" i="1"/>
  <c r="J119" i="1"/>
  <c r="K119" i="1"/>
  <c r="L119" i="1"/>
  <c r="M119" i="1"/>
  <c r="O119" i="1"/>
  <c r="P119" i="1"/>
  <c r="Q119" i="1"/>
  <c r="R119" i="1"/>
  <c r="S119" i="1"/>
  <c r="T119" i="1"/>
  <c r="U119" i="1"/>
  <c r="V119" i="1"/>
  <c r="W119" i="1"/>
  <c r="X119" i="1" s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G120" i="1"/>
  <c r="H120" i="1"/>
  <c r="I120" i="1"/>
  <c r="J120" i="1"/>
  <c r="K120" i="1"/>
  <c r="L120" i="1"/>
  <c r="M120" i="1"/>
  <c r="O120" i="1"/>
  <c r="P120" i="1"/>
  <c r="Q120" i="1"/>
  <c r="R120" i="1"/>
  <c r="S120" i="1"/>
  <c r="T120" i="1"/>
  <c r="U120" i="1"/>
  <c r="V120" i="1"/>
  <c r="W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G121" i="1"/>
  <c r="I121" i="1"/>
  <c r="J121" i="1"/>
  <c r="K121" i="1"/>
  <c r="L121" i="1"/>
  <c r="M121" i="1"/>
  <c r="O121" i="1"/>
  <c r="P121" i="1"/>
  <c r="Q121" i="1"/>
  <c r="R121" i="1"/>
  <c r="S121" i="1"/>
  <c r="T121" i="1"/>
  <c r="U121" i="1"/>
  <c r="V121" i="1"/>
  <c r="W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G122" i="1"/>
  <c r="H122" i="1"/>
  <c r="I122" i="1"/>
  <c r="J122" i="1"/>
  <c r="K122" i="1"/>
  <c r="L122" i="1"/>
  <c r="M122" i="1"/>
  <c r="O122" i="1"/>
  <c r="P122" i="1"/>
  <c r="Q122" i="1"/>
  <c r="R122" i="1"/>
  <c r="S122" i="1"/>
  <c r="T122" i="1"/>
  <c r="U122" i="1"/>
  <c r="V122" i="1"/>
  <c r="W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G124" i="1"/>
  <c r="H124" i="1"/>
  <c r="I124" i="1"/>
  <c r="J124" i="1"/>
  <c r="K124" i="1"/>
  <c r="L124" i="1"/>
  <c r="M124" i="1"/>
  <c r="O124" i="1"/>
  <c r="P124" i="1"/>
  <c r="Q124" i="1"/>
  <c r="R124" i="1"/>
  <c r="S124" i="1"/>
  <c r="T124" i="1"/>
  <c r="U124" i="1"/>
  <c r="V124" i="1"/>
  <c r="W124" i="1"/>
  <c r="X124" i="1" s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G125" i="1"/>
  <c r="H125" i="1"/>
  <c r="I125" i="1"/>
  <c r="J125" i="1"/>
  <c r="K125" i="1"/>
  <c r="L125" i="1"/>
  <c r="M125" i="1"/>
  <c r="O125" i="1"/>
  <c r="P125" i="1"/>
  <c r="Q125" i="1"/>
  <c r="R125" i="1"/>
  <c r="S125" i="1"/>
  <c r="T125" i="1"/>
  <c r="U125" i="1"/>
  <c r="V125" i="1"/>
  <c r="W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G98" i="1"/>
  <c r="H98" i="1"/>
  <c r="I98" i="1"/>
  <c r="J98" i="1"/>
  <c r="K98" i="1"/>
  <c r="L98" i="1"/>
  <c r="M98" i="1"/>
  <c r="O98" i="1"/>
  <c r="P98" i="1"/>
  <c r="Q98" i="1"/>
  <c r="R98" i="1"/>
  <c r="S98" i="1"/>
  <c r="T98" i="1"/>
  <c r="U98" i="1"/>
  <c r="V98" i="1"/>
  <c r="W98" i="1"/>
  <c r="X98" i="1" s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G99" i="1"/>
  <c r="H99" i="1"/>
  <c r="I99" i="1"/>
  <c r="J99" i="1"/>
  <c r="K99" i="1"/>
  <c r="L99" i="1"/>
  <c r="M99" i="1"/>
  <c r="O99" i="1"/>
  <c r="P99" i="1"/>
  <c r="Q99" i="1"/>
  <c r="R99" i="1"/>
  <c r="S99" i="1"/>
  <c r="T99" i="1"/>
  <c r="U99" i="1"/>
  <c r="V99" i="1"/>
  <c r="W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T100" i="1"/>
  <c r="U100" i="1"/>
  <c r="V100" i="1"/>
  <c r="W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G101" i="1"/>
  <c r="H101" i="1"/>
  <c r="I101" i="1"/>
  <c r="J101" i="1"/>
  <c r="K101" i="1"/>
  <c r="L101" i="1"/>
  <c r="M101" i="1"/>
  <c r="O101" i="1"/>
  <c r="P101" i="1"/>
  <c r="Q101" i="1"/>
  <c r="R101" i="1"/>
  <c r="S101" i="1"/>
  <c r="T101" i="1"/>
  <c r="U101" i="1"/>
  <c r="V101" i="1"/>
  <c r="W101" i="1"/>
  <c r="X101" i="1" s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T102" i="1"/>
  <c r="U102" i="1"/>
  <c r="V102" i="1"/>
  <c r="W102" i="1"/>
  <c r="X102" i="1" s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V103" i="1"/>
  <c r="W103" i="1"/>
  <c r="X103" i="1" s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V104" i="1"/>
  <c r="W104" i="1"/>
  <c r="X104" i="1" s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G105" i="1"/>
  <c r="I105" i="1"/>
  <c r="J105" i="1"/>
  <c r="K105" i="1"/>
  <c r="L105" i="1"/>
  <c r="M105" i="1"/>
  <c r="O105" i="1"/>
  <c r="P105" i="1"/>
  <c r="Q105" i="1"/>
  <c r="R105" i="1"/>
  <c r="S105" i="1"/>
  <c r="T105" i="1"/>
  <c r="U105" i="1"/>
  <c r="V105" i="1"/>
  <c r="W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T106" i="1"/>
  <c r="U106" i="1"/>
  <c r="V106" i="1"/>
  <c r="W106" i="1"/>
  <c r="X106" i="1" s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G107" i="1"/>
  <c r="H107" i="1"/>
  <c r="I107" i="1"/>
  <c r="J107" i="1"/>
  <c r="K107" i="1"/>
  <c r="L107" i="1"/>
  <c r="M107" i="1"/>
  <c r="O107" i="1"/>
  <c r="P107" i="1"/>
  <c r="Q107" i="1"/>
  <c r="R107" i="1"/>
  <c r="S107" i="1"/>
  <c r="T107" i="1"/>
  <c r="U107" i="1"/>
  <c r="V107" i="1"/>
  <c r="W107" i="1"/>
  <c r="X107" i="1" s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T108" i="1"/>
  <c r="U108" i="1"/>
  <c r="V108" i="1"/>
  <c r="W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G109" i="1"/>
  <c r="H109" i="1"/>
  <c r="I109" i="1"/>
  <c r="J109" i="1"/>
  <c r="K109" i="1"/>
  <c r="L109" i="1"/>
  <c r="M109" i="1"/>
  <c r="O109" i="1"/>
  <c r="P109" i="1"/>
  <c r="Q109" i="1"/>
  <c r="R109" i="1"/>
  <c r="S109" i="1"/>
  <c r="T109" i="1"/>
  <c r="U109" i="1"/>
  <c r="V109" i="1"/>
  <c r="W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X92" i="1" s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G93" i="1"/>
  <c r="H93" i="1"/>
  <c r="I93" i="1"/>
  <c r="J93" i="1"/>
  <c r="K93" i="1"/>
  <c r="L93" i="1"/>
  <c r="M93" i="1"/>
  <c r="O93" i="1"/>
  <c r="P93" i="1"/>
  <c r="Q93" i="1"/>
  <c r="R93" i="1"/>
  <c r="S93" i="1"/>
  <c r="T93" i="1"/>
  <c r="U93" i="1"/>
  <c r="V93" i="1"/>
  <c r="W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G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G84" i="1"/>
  <c r="I84" i="1"/>
  <c r="J84" i="1"/>
  <c r="K84" i="1"/>
  <c r="L84" i="1"/>
  <c r="M84" i="1"/>
  <c r="O84" i="1"/>
  <c r="P84" i="1"/>
  <c r="Q84" i="1"/>
  <c r="R84" i="1"/>
  <c r="S84" i="1"/>
  <c r="T84" i="1"/>
  <c r="U84" i="1"/>
  <c r="V84" i="1"/>
  <c r="W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G85" i="1"/>
  <c r="I85" i="1"/>
  <c r="J85" i="1"/>
  <c r="K85" i="1"/>
  <c r="L85" i="1"/>
  <c r="M85" i="1"/>
  <c r="O85" i="1"/>
  <c r="P85" i="1"/>
  <c r="Q85" i="1"/>
  <c r="R85" i="1"/>
  <c r="S85" i="1"/>
  <c r="T85" i="1"/>
  <c r="U85" i="1"/>
  <c r="V85" i="1"/>
  <c r="W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G87" i="1"/>
  <c r="H87" i="1"/>
  <c r="I87" i="1"/>
  <c r="J87" i="1"/>
  <c r="K87" i="1"/>
  <c r="L87" i="1"/>
  <c r="M87" i="1"/>
  <c r="O87" i="1"/>
  <c r="P87" i="1"/>
  <c r="Q87" i="1"/>
  <c r="R87" i="1"/>
  <c r="S87" i="1"/>
  <c r="T87" i="1"/>
  <c r="U87" i="1"/>
  <c r="V87" i="1"/>
  <c r="W87" i="1"/>
  <c r="X87" i="1" s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X69" i="1" s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X70" i="1" s="1"/>
  <c r="W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X73" i="1" s="1"/>
  <c r="W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X74" i="1" s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X76" i="1" s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G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G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G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G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G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G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X52" i="1" s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G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X58" i="1" s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X61" i="1" s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 s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 s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G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X25" i="1" s="1"/>
  <c r="W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G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 s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 s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 s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G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 s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 s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X6" i="1" s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X7" i="1" s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X9" i="1" s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X10" i="1" s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X11" i="1" s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X12" i="1" s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P137" i="1"/>
  <c r="AP144" i="1" s="1"/>
  <c r="AO137" i="1"/>
  <c r="AN137" i="1"/>
  <c r="AM137" i="1"/>
  <c r="AL137" i="1"/>
  <c r="AK137" i="1"/>
  <c r="AJ137" i="1"/>
  <c r="AI137" i="1"/>
  <c r="AI144" i="1" s="1"/>
  <c r="AH137" i="1"/>
  <c r="AG137" i="1"/>
  <c r="AF137" i="1"/>
  <c r="AE137" i="1"/>
  <c r="AD137" i="1"/>
  <c r="AC137" i="1"/>
  <c r="AB137" i="1"/>
  <c r="AA137" i="1"/>
  <c r="Z137" i="1"/>
  <c r="Y137" i="1"/>
  <c r="W137" i="1"/>
  <c r="V137" i="1"/>
  <c r="U137" i="1"/>
  <c r="T137" i="1"/>
  <c r="T144" i="1" s="1"/>
  <c r="S137" i="1"/>
  <c r="S144" i="1" s="1"/>
  <c r="R137" i="1"/>
  <c r="R144" i="1" s="1"/>
  <c r="Q137" i="1"/>
  <c r="Q144" i="1" s="1"/>
  <c r="P137" i="1"/>
  <c r="O137" i="1"/>
  <c r="M137" i="1"/>
  <c r="L137" i="1"/>
  <c r="K137" i="1"/>
  <c r="J137" i="1"/>
  <c r="I137" i="1"/>
  <c r="I144" i="1" s="1"/>
  <c r="H137" i="1"/>
  <c r="G137" i="1"/>
  <c r="AP129" i="1"/>
  <c r="AP134" i="1" s="1"/>
  <c r="AO129" i="1"/>
  <c r="AO134" i="1" s="1"/>
  <c r="AN129" i="1"/>
  <c r="AN134" i="1" s="1"/>
  <c r="AM129" i="1"/>
  <c r="AM134" i="1" s="1"/>
  <c r="AL129" i="1"/>
  <c r="AK129" i="1"/>
  <c r="AJ129" i="1"/>
  <c r="AI129" i="1"/>
  <c r="AI134" i="1" s="1"/>
  <c r="AH129" i="1"/>
  <c r="AH134" i="1" s="1"/>
  <c r="AG129" i="1"/>
  <c r="AG134" i="1" s="1"/>
  <c r="AF129" i="1"/>
  <c r="AF134" i="1" s="1"/>
  <c r="AE129" i="1"/>
  <c r="AE134" i="1" s="1"/>
  <c r="AD129" i="1"/>
  <c r="AD134" i="1" s="1"/>
  <c r="AC129" i="1"/>
  <c r="AC134" i="1" s="1"/>
  <c r="AB129" i="1"/>
  <c r="AB134" i="1" s="1"/>
  <c r="AA129" i="1"/>
  <c r="AA134" i="1" s="1"/>
  <c r="Z129" i="1"/>
  <c r="Z134" i="1" s="1"/>
  <c r="Y129" i="1"/>
  <c r="W129" i="1"/>
  <c r="V129" i="1"/>
  <c r="U129" i="1"/>
  <c r="U134" i="1" s="1"/>
  <c r="T129" i="1"/>
  <c r="T134" i="1" s="1"/>
  <c r="S129" i="1"/>
  <c r="R129" i="1"/>
  <c r="Q129" i="1"/>
  <c r="P129" i="1"/>
  <c r="O129" i="1"/>
  <c r="M129" i="1"/>
  <c r="L129" i="1"/>
  <c r="K129" i="1"/>
  <c r="J129" i="1"/>
  <c r="I129" i="1"/>
  <c r="I134" i="1" s="1"/>
  <c r="H129" i="1"/>
  <c r="G129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W114" i="1"/>
  <c r="V114" i="1"/>
  <c r="U114" i="1"/>
  <c r="U126" i="1" s="1"/>
  <c r="T114" i="1"/>
  <c r="S114" i="1"/>
  <c r="R114" i="1"/>
  <c r="Q114" i="1"/>
  <c r="P114" i="1"/>
  <c r="P126" i="1" s="1"/>
  <c r="O114" i="1"/>
  <c r="M114" i="1"/>
  <c r="L114" i="1"/>
  <c r="K114" i="1"/>
  <c r="J114" i="1"/>
  <c r="I114" i="1"/>
  <c r="H114" i="1"/>
  <c r="G114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W97" i="1"/>
  <c r="V97" i="1"/>
  <c r="U97" i="1"/>
  <c r="T97" i="1"/>
  <c r="S97" i="1"/>
  <c r="R97" i="1"/>
  <c r="Q97" i="1"/>
  <c r="P97" i="1"/>
  <c r="O97" i="1"/>
  <c r="M97" i="1"/>
  <c r="L97" i="1"/>
  <c r="K97" i="1"/>
  <c r="J97" i="1"/>
  <c r="I97" i="1"/>
  <c r="H97" i="1"/>
  <c r="G97" i="1"/>
  <c r="AP91" i="1"/>
  <c r="AO91" i="1"/>
  <c r="AO94" i="1" s="1"/>
  <c r="AN91" i="1"/>
  <c r="AM91" i="1"/>
  <c r="AL91" i="1"/>
  <c r="AK91" i="1"/>
  <c r="AJ91" i="1"/>
  <c r="AI91" i="1"/>
  <c r="AI94" i="1" s="1"/>
  <c r="AH91" i="1"/>
  <c r="AG91" i="1"/>
  <c r="AF91" i="1"/>
  <c r="AE91" i="1"/>
  <c r="AD91" i="1"/>
  <c r="AC91" i="1"/>
  <c r="AB91" i="1"/>
  <c r="AA91" i="1"/>
  <c r="Z91" i="1"/>
  <c r="Y91" i="1"/>
  <c r="W91" i="1"/>
  <c r="V91" i="1"/>
  <c r="U91" i="1"/>
  <c r="T91" i="1"/>
  <c r="S91" i="1"/>
  <c r="R91" i="1"/>
  <c r="Q91" i="1"/>
  <c r="P91" i="1"/>
  <c r="P94" i="1" s="1"/>
  <c r="O91" i="1"/>
  <c r="O94" i="1" s="1"/>
  <c r="M91" i="1"/>
  <c r="L91" i="1"/>
  <c r="K91" i="1"/>
  <c r="J91" i="1"/>
  <c r="I91" i="1"/>
  <c r="H91" i="1"/>
  <c r="G91" i="1"/>
  <c r="AP82" i="1"/>
  <c r="AP88" i="1" s="1"/>
  <c r="AO82" i="1"/>
  <c r="AO88" i="1" s="1"/>
  <c r="AN82" i="1"/>
  <c r="AN88" i="1" s="1"/>
  <c r="AM82" i="1"/>
  <c r="AM88" i="1" s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W82" i="1"/>
  <c r="V82" i="1"/>
  <c r="U82" i="1"/>
  <c r="T82" i="1"/>
  <c r="S82" i="1"/>
  <c r="R82" i="1"/>
  <c r="Q82" i="1"/>
  <c r="P82" i="1"/>
  <c r="O82" i="1"/>
  <c r="M82" i="1"/>
  <c r="L82" i="1"/>
  <c r="K82" i="1"/>
  <c r="J82" i="1"/>
  <c r="I82" i="1"/>
  <c r="G82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W68" i="1"/>
  <c r="V68" i="1"/>
  <c r="U68" i="1"/>
  <c r="T68" i="1"/>
  <c r="S68" i="1"/>
  <c r="R68" i="1"/>
  <c r="Q68" i="1"/>
  <c r="P68" i="1"/>
  <c r="O68" i="1"/>
  <c r="M68" i="1"/>
  <c r="L68" i="1"/>
  <c r="K68" i="1"/>
  <c r="J68" i="1"/>
  <c r="I68" i="1"/>
  <c r="H68" i="1"/>
  <c r="G6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M48" i="1"/>
  <c r="L48" i="1"/>
  <c r="K48" i="1"/>
  <c r="J48" i="1"/>
  <c r="I48" i="1"/>
  <c r="H48" i="1"/>
  <c r="G48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W22" i="1"/>
  <c r="V22" i="1"/>
  <c r="U22" i="1"/>
  <c r="T22" i="1"/>
  <c r="S22" i="1"/>
  <c r="R22" i="1"/>
  <c r="Q22" i="1"/>
  <c r="P22" i="1"/>
  <c r="O22" i="1"/>
  <c r="M22" i="1"/>
  <c r="L22" i="1"/>
  <c r="K22" i="1"/>
  <c r="J22" i="1"/>
  <c r="I22" i="1"/>
  <c r="G22" i="1"/>
  <c r="AP16" i="1"/>
  <c r="AO16" i="1"/>
  <c r="AN16" i="1"/>
  <c r="AM16" i="1"/>
  <c r="AL16" i="1"/>
  <c r="AK16" i="1"/>
  <c r="AJ16" i="1"/>
  <c r="AI16" i="1"/>
  <c r="AI19" i="1" s="1"/>
  <c r="AH16" i="1"/>
  <c r="AG16" i="1"/>
  <c r="AF16" i="1"/>
  <c r="AE16" i="1"/>
  <c r="AD16" i="1"/>
  <c r="AC16" i="1"/>
  <c r="AB16" i="1"/>
  <c r="AA16" i="1"/>
  <c r="Z16" i="1"/>
  <c r="Y16" i="1"/>
  <c r="W16" i="1"/>
  <c r="V16" i="1"/>
  <c r="U16" i="1"/>
  <c r="T16" i="1"/>
  <c r="S16" i="1"/>
  <c r="R16" i="1"/>
  <c r="Q16" i="1"/>
  <c r="P16" i="1"/>
  <c r="O16" i="1"/>
  <c r="M16" i="1"/>
  <c r="L16" i="1"/>
  <c r="K16" i="1"/>
  <c r="J16" i="1"/>
  <c r="I16" i="1"/>
  <c r="H16" i="1"/>
  <c r="G16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W4" i="1"/>
  <c r="V4" i="1"/>
  <c r="U4" i="1"/>
  <c r="T4" i="1"/>
  <c r="S4" i="1"/>
  <c r="R4" i="1"/>
  <c r="Q4" i="1"/>
  <c r="P4" i="1"/>
  <c r="L4" i="1"/>
  <c r="K4" i="1"/>
  <c r="J4" i="1"/>
  <c r="I4" i="1"/>
  <c r="G4" i="1"/>
  <c r="CA5" i="1"/>
  <c r="CA6" i="1"/>
  <c r="CA7" i="1"/>
  <c r="CA8" i="1"/>
  <c r="CA9" i="1"/>
  <c r="CA10" i="1"/>
  <c r="CA11" i="1"/>
  <c r="CA12" i="1"/>
  <c r="CA16" i="1"/>
  <c r="CA17" i="1"/>
  <c r="CA18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8" i="1"/>
  <c r="CA69" i="1"/>
  <c r="CA70" i="1"/>
  <c r="CA71" i="1"/>
  <c r="CA72" i="1"/>
  <c r="CA73" i="1"/>
  <c r="CA74" i="1"/>
  <c r="CA75" i="1"/>
  <c r="CA76" i="1"/>
  <c r="CA77" i="1"/>
  <c r="CA78" i="1"/>
  <c r="CA82" i="1"/>
  <c r="CA83" i="1"/>
  <c r="CA84" i="1"/>
  <c r="CA85" i="1"/>
  <c r="CA86" i="1"/>
  <c r="CA87" i="1"/>
  <c r="CA91" i="1"/>
  <c r="CA92" i="1"/>
  <c r="CA93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9" i="1"/>
  <c r="CA130" i="1"/>
  <c r="CA131" i="1"/>
  <c r="CA132" i="1"/>
  <c r="CA133" i="1"/>
  <c r="CA137" i="1"/>
  <c r="CA138" i="1"/>
  <c r="CA139" i="1"/>
  <c r="CA140" i="1"/>
  <c r="CA141" i="1"/>
  <c r="CA142" i="1"/>
  <c r="CA143" i="1"/>
  <c r="CA4" i="1"/>
  <c r="CC4" i="1"/>
  <c r="CF4" i="1"/>
  <c r="CB4" i="1"/>
  <c r="R4" i="6"/>
  <c r="AE4" i="6"/>
  <c r="AT4" i="1"/>
  <c r="U88" i="1" l="1"/>
  <c r="X44" i="1"/>
  <c r="X84" i="1"/>
  <c r="X143" i="1"/>
  <c r="Y126" i="1"/>
  <c r="X53" i="1"/>
  <c r="X93" i="1"/>
  <c r="X125" i="1"/>
  <c r="U144" i="1"/>
  <c r="X26" i="1"/>
  <c r="AI79" i="1"/>
  <c r="AB126" i="1"/>
  <c r="AP19" i="1"/>
  <c r="AO45" i="1"/>
  <c r="AD126" i="1"/>
  <c r="X41" i="1"/>
  <c r="X49" i="1"/>
  <c r="I19" i="6"/>
  <c r="I13" i="1"/>
  <c r="I19" i="1"/>
  <c r="H19" i="6"/>
  <c r="I111" i="6"/>
  <c r="I45" i="1"/>
  <c r="AO66" i="1"/>
  <c r="AF126" i="1"/>
  <c r="X23" i="1"/>
  <c r="G19" i="6"/>
  <c r="H111" i="6"/>
  <c r="X120" i="1"/>
  <c r="AP79" i="1"/>
  <c r="I79" i="1"/>
  <c r="O19" i="1"/>
  <c r="P19" i="1"/>
  <c r="AH126" i="1"/>
  <c r="I88" i="1"/>
  <c r="R19" i="1"/>
  <c r="Q19" i="1"/>
  <c r="S19" i="1"/>
  <c r="AP126" i="1"/>
  <c r="X71" i="1"/>
  <c r="X59" i="1"/>
  <c r="T79" i="1"/>
  <c r="I13" i="6"/>
  <c r="AC13" i="1"/>
  <c r="U79" i="1"/>
  <c r="P111" i="1"/>
  <c r="H13" i="6"/>
  <c r="P13" i="1"/>
  <c r="O134" i="1"/>
  <c r="I134" i="6"/>
  <c r="T111" i="1"/>
  <c r="X30" i="1"/>
  <c r="H134" i="6"/>
  <c r="S126" i="1"/>
  <c r="AE13" i="1"/>
  <c r="R111" i="1"/>
  <c r="X82" i="1"/>
  <c r="U94" i="1"/>
  <c r="Q126" i="1"/>
  <c r="R126" i="1"/>
  <c r="O144" i="1"/>
  <c r="T126" i="1"/>
  <c r="R134" i="1"/>
  <c r="P144" i="1"/>
  <c r="X29" i="1"/>
  <c r="X55" i="1"/>
  <c r="X85" i="1"/>
  <c r="I144" i="6"/>
  <c r="H144" i="6"/>
  <c r="H88" i="6"/>
  <c r="G88" i="6"/>
  <c r="I79" i="6"/>
  <c r="H79" i="6"/>
  <c r="G79" i="6"/>
  <c r="I66" i="6"/>
  <c r="H66" i="6"/>
  <c r="G66" i="6"/>
  <c r="I45" i="6"/>
  <c r="H45" i="6"/>
  <c r="G45" i="6"/>
  <c r="AF13" i="1"/>
  <c r="AE126" i="1"/>
  <c r="AP13" i="1"/>
  <c r="AM45" i="1"/>
  <c r="AO19" i="1"/>
  <c r="AN45" i="1"/>
  <c r="AI88" i="1"/>
  <c r="AC126" i="1"/>
  <c r="U111" i="1"/>
  <c r="X99" i="1"/>
  <c r="AM79" i="1"/>
  <c r="X51" i="1"/>
  <c r="X83" i="1"/>
  <c r="AP66" i="1"/>
  <c r="AG126" i="1"/>
  <c r="X50" i="1"/>
  <c r="Q134" i="1"/>
  <c r="P134" i="1"/>
  <c r="X65" i="1"/>
  <c r="X78" i="1"/>
  <c r="X142" i="1"/>
  <c r="AN79" i="1"/>
  <c r="S13" i="1"/>
  <c r="P45" i="1"/>
  <c r="AP94" i="1"/>
  <c r="AN111" i="1"/>
  <c r="AH13" i="1"/>
  <c r="X36" i="1"/>
  <c r="T13" i="1"/>
  <c r="Q45" i="1"/>
  <c r="O66" i="1"/>
  <c r="I94" i="1"/>
  <c r="AO111" i="1"/>
  <c r="AG13" i="1"/>
  <c r="X75" i="1"/>
  <c r="X123" i="1"/>
  <c r="U13" i="1"/>
  <c r="R45" i="1"/>
  <c r="P66" i="1"/>
  <c r="AP111" i="1"/>
  <c r="T19" i="1"/>
  <c r="S45" i="1"/>
  <c r="Q66" i="1"/>
  <c r="O79" i="1"/>
  <c r="I111" i="1"/>
  <c r="U19" i="1"/>
  <c r="T45" i="1"/>
  <c r="R66" i="1"/>
  <c r="P79" i="1"/>
  <c r="O88" i="1"/>
  <c r="X8" i="1"/>
  <c r="X121" i="1"/>
  <c r="U45" i="1"/>
  <c r="S66" i="1"/>
  <c r="Q79" i="1"/>
  <c r="P88" i="1"/>
  <c r="I126" i="1"/>
  <c r="AO79" i="1"/>
  <c r="AI126" i="1"/>
  <c r="Q13" i="1"/>
  <c r="R13" i="1"/>
  <c r="Y13" i="1"/>
  <c r="Z13" i="1"/>
  <c r="T66" i="1"/>
  <c r="R79" i="1"/>
  <c r="Q88" i="1"/>
  <c r="X34" i="1"/>
  <c r="I66" i="1"/>
  <c r="O45" i="1"/>
  <c r="AM111" i="1"/>
  <c r="AA13" i="1"/>
  <c r="U66" i="1"/>
  <c r="S79" i="1"/>
  <c r="R88" i="1"/>
  <c r="X60" i="1"/>
  <c r="AB13" i="1"/>
  <c r="X48" i="1"/>
  <c r="S88" i="1"/>
  <c r="O111" i="1"/>
  <c r="X72" i="1"/>
  <c r="T88" i="1"/>
  <c r="AP45" i="1"/>
  <c r="AD13" i="1"/>
  <c r="Q111" i="1"/>
  <c r="O126" i="1"/>
  <c r="X5" i="1"/>
  <c r="AI111" i="1"/>
  <c r="X105" i="1"/>
  <c r="S111" i="1"/>
  <c r="AI13" i="1"/>
  <c r="AE66" i="1"/>
  <c r="S134" i="1"/>
  <c r="X56" i="1"/>
  <c r="X91" i="1"/>
  <c r="AF66" i="1"/>
  <c r="AI45" i="1"/>
  <c r="AG66" i="1"/>
  <c r="AH66" i="1"/>
  <c r="X133" i="1"/>
  <c r="AI66" i="1"/>
  <c r="Z126" i="1"/>
  <c r="X54" i="1"/>
  <c r="AO13" i="1"/>
  <c r="AH79" i="1"/>
  <c r="AA126" i="1"/>
  <c r="Y134" i="1"/>
  <c r="X137" i="1"/>
  <c r="X42" i="1"/>
  <c r="X86" i="1"/>
  <c r="X100" i="1"/>
  <c r="X132" i="1"/>
  <c r="G4" i="6"/>
  <c r="G13" i="6" s="1"/>
  <c r="X27" i="1"/>
  <c r="X108" i="1"/>
  <c r="X122" i="1"/>
  <c r="X39" i="1"/>
  <c r="X22" i="1"/>
  <c r="X16" i="1"/>
  <c r="X68" i="1"/>
  <c r="X64" i="1"/>
  <c r="X38" i="1"/>
  <c r="X4" i="1"/>
  <c r="X97" i="1"/>
  <c r="X33" i="1"/>
  <c r="X62" i="1"/>
  <c r="X77" i="1"/>
  <c r="X116" i="1"/>
  <c r="X18" i="1"/>
  <c r="X115" i="1"/>
  <c r="X114" i="1"/>
  <c r="X32" i="1"/>
  <c r="W19" i="1"/>
  <c r="X129" i="1"/>
  <c r="X31" i="1"/>
  <c r="X57" i="1"/>
  <c r="X109" i="1"/>
  <c r="H144" i="1"/>
  <c r="H134" i="1"/>
  <c r="H126" i="1"/>
  <c r="H111" i="1"/>
  <c r="H94" i="1"/>
  <c r="H88" i="1"/>
  <c r="H79" i="1"/>
  <c r="H66" i="1"/>
  <c r="H45" i="1"/>
  <c r="H19" i="1"/>
  <c r="O4" i="1"/>
  <c r="O13" i="1" s="1"/>
  <c r="H4" i="1"/>
  <c r="H13" i="1" s="1"/>
  <c r="M4" i="1"/>
  <c r="W144" i="1" l="1"/>
  <c r="AM144" i="1"/>
  <c r="AK144" i="1"/>
  <c r="AE144" i="1"/>
  <c r="Y144" i="1"/>
  <c r="AG144" i="1"/>
  <c r="AO144" i="1"/>
  <c r="AN144" i="1"/>
  <c r="AF144" i="1"/>
  <c r="AH144" i="1"/>
  <c r="Z144" i="1"/>
  <c r="AL144" i="1"/>
  <c r="AD144" i="1"/>
  <c r="V144" i="1"/>
  <c r="AK134" i="1"/>
  <c r="X134" i="1"/>
  <c r="AJ134" i="1"/>
  <c r="AL134" i="1"/>
  <c r="V134" i="1"/>
  <c r="AA144" i="1"/>
  <c r="W126" i="1"/>
  <c r="AM126" i="1"/>
  <c r="W134" i="1"/>
  <c r="AC144" i="1"/>
  <c r="X144" i="1"/>
  <c r="AJ144" i="1"/>
  <c r="AB144" i="1"/>
  <c r="AO126" i="1"/>
  <c r="AG111" i="1"/>
  <c r="Q94" i="1"/>
  <c r="AK126" i="1"/>
  <c r="AK111" i="1"/>
  <c r="AJ126" i="1"/>
  <c r="AC111" i="1"/>
  <c r="V126" i="1"/>
  <c r="AL126" i="1"/>
  <c r="Y111" i="1"/>
  <c r="X126" i="1"/>
  <c r="AN126" i="1"/>
  <c r="T94" i="1"/>
  <c r="X94" i="1"/>
  <c r="AB94" i="1"/>
  <c r="AF94" i="1"/>
  <c r="AJ94" i="1"/>
  <c r="AN94" i="1"/>
  <c r="AD111" i="1"/>
  <c r="V111" i="1"/>
  <c r="AJ111" i="1"/>
  <c r="AF111" i="1"/>
  <c r="AB111" i="1"/>
  <c r="X111" i="1"/>
  <c r="AL111" i="1"/>
  <c r="AH111" i="1"/>
  <c r="Z111" i="1"/>
  <c r="R94" i="1"/>
  <c r="V94" i="1"/>
  <c r="Z94" i="1"/>
  <c r="AD94" i="1"/>
  <c r="AH94" i="1"/>
  <c r="AL94" i="1"/>
  <c r="AE111" i="1"/>
  <c r="AA111" i="1"/>
  <c r="W111" i="1"/>
  <c r="Y94" i="1"/>
  <c r="AC94" i="1"/>
  <c r="AG94" i="1"/>
  <c r="AK94" i="1"/>
  <c r="AE88" i="1"/>
  <c r="AA88" i="1"/>
  <c r="W88" i="1"/>
  <c r="S94" i="1"/>
  <c r="W94" i="1"/>
  <c r="AA94" i="1"/>
  <c r="AE94" i="1"/>
  <c r="AM94" i="1"/>
  <c r="Y79" i="1"/>
  <c r="AC79" i="1"/>
  <c r="AG79" i="1"/>
  <c r="AK79" i="1"/>
  <c r="AL88" i="1"/>
  <c r="AH88" i="1"/>
  <c r="AD88" i="1"/>
  <c r="Z88" i="1"/>
  <c r="V88" i="1"/>
  <c r="AK88" i="1"/>
  <c r="AG88" i="1"/>
  <c r="AC88" i="1"/>
  <c r="Y88" i="1"/>
  <c r="W79" i="1"/>
  <c r="AA79" i="1"/>
  <c r="AE79" i="1"/>
  <c r="AJ88" i="1"/>
  <c r="AF88" i="1"/>
  <c r="AB88" i="1"/>
  <c r="X88" i="1"/>
  <c r="V66" i="1"/>
  <c r="Z66" i="1"/>
  <c r="AD66" i="1"/>
  <c r="AL66" i="1"/>
  <c r="X79" i="1"/>
  <c r="AB79" i="1"/>
  <c r="AF79" i="1"/>
  <c r="AJ79" i="1"/>
  <c r="Z19" i="1"/>
  <c r="AH19" i="1"/>
  <c r="AL19" i="1"/>
  <c r="AB45" i="1"/>
  <c r="AF45" i="1"/>
  <c r="AJ45" i="1"/>
  <c r="V19" i="1"/>
  <c r="AD19" i="1"/>
  <c r="X45" i="1"/>
  <c r="X19" i="1"/>
  <c r="AB19" i="1"/>
  <c r="AF19" i="1"/>
  <c r="AJ19" i="1"/>
  <c r="AN19" i="1"/>
  <c r="V45" i="1"/>
  <c r="Z45" i="1"/>
  <c r="AD45" i="1"/>
  <c r="AH45" i="1"/>
  <c r="AL45" i="1"/>
  <c r="X66" i="1"/>
  <c r="AB66" i="1"/>
  <c r="AJ66" i="1"/>
  <c r="AN66" i="1"/>
  <c r="V79" i="1"/>
  <c r="Z79" i="1"/>
  <c r="AD79" i="1"/>
  <c r="AL79" i="1"/>
  <c r="Y66" i="1"/>
  <c r="AC66" i="1"/>
  <c r="AK66" i="1"/>
  <c r="W66" i="1"/>
  <c r="AA66" i="1"/>
  <c r="AM66" i="1"/>
  <c r="W45" i="1"/>
  <c r="AA45" i="1"/>
  <c r="AE45" i="1"/>
  <c r="X13" i="1"/>
  <c r="AJ13" i="1"/>
  <c r="AN13" i="1"/>
  <c r="Y45" i="1"/>
  <c r="AC45" i="1"/>
  <c r="AG45" i="1"/>
  <c r="AK45" i="1"/>
  <c r="AA19" i="1"/>
  <c r="AE19" i="1"/>
  <c r="AM19" i="1"/>
  <c r="Y19" i="1"/>
  <c r="AC19" i="1"/>
  <c r="AG19" i="1"/>
  <c r="AK19" i="1"/>
  <c r="W13" i="1"/>
  <c r="AM13" i="1"/>
  <c r="AL13" i="1"/>
  <c r="V13" i="1"/>
  <c r="AK13" i="1"/>
</calcChain>
</file>

<file path=xl/sharedStrings.xml><?xml version="1.0" encoding="utf-8"?>
<sst xmlns="http://schemas.openxmlformats.org/spreadsheetml/2006/main" count="6736" uniqueCount="633">
  <si>
    <t>Sub-Industry</t>
  </si>
  <si>
    <t>Focus</t>
  </si>
  <si>
    <t>Holding</t>
  </si>
  <si>
    <t>Universe</t>
  </si>
  <si>
    <t>RIC</t>
  </si>
  <si>
    <t>ISIN</t>
  </si>
  <si>
    <t>Currency</t>
  </si>
  <si>
    <t>USD</t>
  </si>
  <si>
    <t>NULL</t>
  </si>
  <si>
    <t>JPY</t>
  </si>
  <si>
    <t>GBp</t>
  </si>
  <si>
    <t>EUR</t>
  </si>
  <si>
    <t>AUD</t>
  </si>
  <si>
    <t>CHF</t>
  </si>
  <si>
    <t>#N/A</t>
  </si>
  <si>
    <t>NOK</t>
  </si>
  <si>
    <t>CAD</t>
  </si>
  <si>
    <t>KRW</t>
  </si>
  <si>
    <t>MXN</t>
  </si>
  <si>
    <t>Copper</t>
  </si>
  <si>
    <t>FCX</t>
  </si>
  <si>
    <t>SCCO.K</t>
  </si>
  <si>
    <t>FM.TO</t>
  </si>
  <si>
    <t>LUN.TO</t>
  </si>
  <si>
    <t>ANTO.L</t>
  </si>
  <si>
    <t>BOL.ST</t>
  </si>
  <si>
    <t>NAFG.DE</t>
  </si>
  <si>
    <t>CS.TO</t>
  </si>
  <si>
    <t>SFR.AX</t>
  </si>
  <si>
    <t>Aluminum</t>
  </si>
  <si>
    <t>AA</t>
  </si>
  <si>
    <t>NHY.OL</t>
  </si>
  <si>
    <t>CSTM.K</t>
  </si>
  <si>
    <t>Steel</t>
  </si>
  <si>
    <t>005490.KS</t>
  </si>
  <si>
    <t>VALE3.SA</t>
  </si>
  <si>
    <t>NUE</t>
  </si>
  <si>
    <t>5401.T</t>
  </si>
  <si>
    <t>STLD.O</t>
  </si>
  <si>
    <t>5411.T</t>
  </si>
  <si>
    <t>TX</t>
  </si>
  <si>
    <t>BSL.AX</t>
  </si>
  <si>
    <t>X</t>
  </si>
  <si>
    <t>CLF</t>
  </si>
  <si>
    <t>MT.AS</t>
  </si>
  <si>
    <t>FMG.AX</t>
  </si>
  <si>
    <t>RS</t>
  </si>
  <si>
    <t>VOES.VI</t>
  </si>
  <si>
    <t>SSABa.ST</t>
  </si>
  <si>
    <t>CMC</t>
  </si>
  <si>
    <t>5406.T</t>
  </si>
  <si>
    <t>TKAG.DE</t>
  </si>
  <si>
    <t>CRS</t>
  </si>
  <si>
    <t>ACX.MC</t>
  </si>
  <si>
    <t>APAM.AS</t>
  </si>
  <si>
    <t>CIA.AX</t>
  </si>
  <si>
    <t>Diversified Metals &amp; Mining</t>
  </si>
  <si>
    <t>TECK.K</t>
  </si>
  <si>
    <t>AAL.L</t>
  </si>
  <si>
    <t>RIO.L</t>
  </si>
  <si>
    <t>GLEN.L</t>
  </si>
  <si>
    <t>5713.T</t>
  </si>
  <si>
    <t>BHP.AX</t>
  </si>
  <si>
    <t>RIO.AX</t>
  </si>
  <si>
    <t>MIN.AX</t>
  </si>
  <si>
    <t>GMEXICOB.MX</t>
  </si>
  <si>
    <t>5711.T</t>
  </si>
  <si>
    <t>IVN.TO</t>
  </si>
  <si>
    <t>MTRN.K</t>
  </si>
  <si>
    <t>HBM.TO</t>
  </si>
  <si>
    <t>PLS.AX</t>
  </si>
  <si>
    <t>S32.AX</t>
  </si>
  <si>
    <t>IGO.AX</t>
  </si>
  <si>
    <t>Gold</t>
  </si>
  <si>
    <t>FNV.TO</t>
  </si>
  <si>
    <t>WPM.TO</t>
  </si>
  <si>
    <t>NEM</t>
  </si>
  <si>
    <t>ABX.TO</t>
  </si>
  <si>
    <t>K.TO</t>
  </si>
  <si>
    <t>AEM.TO</t>
  </si>
  <si>
    <t>RGLD.O</t>
  </si>
  <si>
    <t>EDV.TO</t>
  </si>
  <si>
    <t>NST.AX</t>
  </si>
  <si>
    <t>GFIJ.J</t>
  </si>
  <si>
    <t>ANGJ.J</t>
  </si>
  <si>
    <t>Precious Metals &amp; Minerals</t>
  </si>
  <si>
    <t>AMSJ.J</t>
  </si>
  <si>
    <t>FRES.L</t>
  </si>
  <si>
    <t>IMPJ.J</t>
  </si>
  <si>
    <t>NPHJ.J</t>
  </si>
  <si>
    <t>PEOLES.MX</t>
  </si>
  <si>
    <t>Silver</t>
  </si>
  <si>
    <t>HL</t>
  </si>
  <si>
    <t>PAAS.TO</t>
  </si>
  <si>
    <t>Paper &amp; Plastic Packaging Products &amp; Materials</t>
  </si>
  <si>
    <t>AVY</t>
  </si>
  <si>
    <t>PKG</t>
  </si>
  <si>
    <t>AMCR.K</t>
  </si>
  <si>
    <t>IP</t>
  </si>
  <si>
    <t>SIGNC.S</t>
  </si>
  <si>
    <t>GPK</t>
  </si>
  <si>
    <t>SON</t>
  </si>
  <si>
    <t>SMDS.L</t>
  </si>
  <si>
    <t>SEE</t>
  </si>
  <si>
    <t>METSB.HE</t>
  </si>
  <si>
    <t>MMKV.VI</t>
  </si>
  <si>
    <t>BILL.ST</t>
  </si>
  <si>
    <t>Metal, Glass &amp; Plastic Containers</t>
  </si>
  <si>
    <t>BALL.K</t>
  </si>
  <si>
    <t>CCK</t>
  </si>
  <si>
    <t>ATR</t>
  </si>
  <si>
    <t>CCLb.TO</t>
  </si>
  <si>
    <t>BERY.K</t>
  </si>
  <si>
    <t>VRLA.PA</t>
  </si>
  <si>
    <t>GEF</t>
  </si>
  <si>
    <t>5901.T</t>
  </si>
  <si>
    <t>OI</t>
  </si>
  <si>
    <t>ORA.AX</t>
  </si>
  <si>
    <t>WPK.TO</t>
  </si>
  <si>
    <t>VETN.S</t>
  </si>
  <si>
    <t>Forest Products</t>
  </si>
  <si>
    <t>WFG.TO</t>
  </si>
  <si>
    <t>SCAb.ST</t>
  </si>
  <si>
    <t>LPX</t>
  </si>
  <si>
    <t>SJ.TO</t>
  </si>
  <si>
    <t>CFP.TO</t>
  </si>
  <si>
    <t>Paper Products</t>
  </si>
  <si>
    <t>incl. Packaging</t>
  </si>
  <si>
    <t>UPM.HE</t>
  </si>
  <si>
    <t>STERV.HE</t>
  </si>
  <si>
    <t>HOLMb.ST</t>
  </si>
  <si>
    <t>MNDI.L</t>
  </si>
  <si>
    <t>NVGR.LS</t>
  </si>
  <si>
    <t>3880.T</t>
  </si>
  <si>
    <t>3861.T</t>
  </si>
  <si>
    <t>Freeport-McMoRan Inc</t>
  </si>
  <si>
    <t>US35671D8570</t>
  </si>
  <si>
    <t>Southern Copper Corp</t>
  </si>
  <si>
    <t>US84265V1052</t>
  </si>
  <si>
    <t>First Quantum Minerals Ltd</t>
  </si>
  <si>
    <t>CA3359341052</t>
  </si>
  <si>
    <t>Lundin Mining Corp</t>
  </si>
  <si>
    <t>CA5503721063</t>
  </si>
  <si>
    <t>Antofagasta PLC</t>
  </si>
  <si>
    <t>GB0000456144</t>
  </si>
  <si>
    <t>Boliden AB</t>
  </si>
  <si>
    <t>SE0020050417</t>
  </si>
  <si>
    <t>SEK</t>
  </si>
  <si>
    <t>Aurubis AG</t>
  </si>
  <si>
    <t>DE0006766504</t>
  </si>
  <si>
    <t>Capstone Copper Corp</t>
  </si>
  <si>
    <t>CA14071L1085</t>
  </si>
  <si>
    <t>Sandfire Resources Ltd</t>
  </si>
  <si>
    <t>AU000000SFR8</t>
  </si>
  <si>
    <t>Alcoa Corp</t>
  </si>
  <si>
    <t>US0138721065</t>
  </si>
  <si>
    <t>Norsk Hydro ASA</t>
  </si>
  <si>
    <t>NO0005052605</t>
  </si>
  <si>
    <t>Constellium SE</t>
  </si>
  <si>
    <t>FR0013467479</t>
  </si>
  <si>
    <t>Posco Holdings Inc</t>
  </si>
  <si>
    <t>KR7005490008</t>
  </si>
  <si>
    <t>Vale SA</t>
  </si>
  <si>
    <t>BRVALEACNOR0</t>
  </si>
  <si>
    <t>BRL</t>
  </si>
  <si>
    <t>Nucor Corp</t>
  </si>
  <si>
    <t>US6703461052</t>
  </si>
  <si>
    <t>Nippon Steel Corp</t>
  </si>
  <si>
    <t>JP3381000003</t>
  </si>
  <si>
    <t>Steel Dynamics Inc</t>
  </si>
  <si>
    <t>US8581191009</t>
  </si>
  <si>
    <t>JFE Holdings Inc</t>
  </si>
  <si>
    <t>JP3386030005</t>
  </si>
  <si>
    <t>Ternium SA</t>
  </si>
  <si>
    <t>US8808901081</t>
  </si>
  <si>
    <t>BlueScope Steel Ltd</t>
  </si>
  <si>
    <t>AU000000BSL0</t>
  </si>
  <si>
    <t>United States Steel Corp</t>
  </si>
  <si>
    <t>US9129091081</t>
  </si>
  <si>
    <t>Cleveland-Cliffs Inc</t>
  </si>
  <si>
    <t>US1858991011</t>
  </si>
  <si>
    <t>ArcelorMittal SA</t>
  </si>
  <si>
    <t>LU1598757687</t>
  </si>
  <si>
    <t>Fortescue Ltd</t>
  </si>
  <si>
    <t>AU000000FMG4</t>
  </si>
  <si>
    <t>Reliance Inc</t>
  </si>
  <si>
    <t>US7595091023</t>
  </si>
  <si>
    <t>AT0000937503</t>
  </si>
  <si>
    <t>SSAB AB</t>
  </si>
  <si>
    <t>SE0000171100</t>
  </si>
  <si>
    <t>Commercial Metals Co</t>
  </si>
  <si>
    <t>US2017231034</t>
  </si>
  <si>
    <t>Kobe Steel Ltd</t>
  </si>
  <si>
    <t>JP3289800009</t>
  </si>
  <si>
    <t>thyssenkrupp AG</t>
  </si>
  <si>
    <t>DE0007500001</t>
  </si>
  <si>
    <t>Carpenter Technology Corp</t>
  </si>
  <si>
    <t>US1442851036</t>
  </si>
  <si>
    <t>Acerinox SA</t>
  </si>
  <si>
    <t>ES0132105018</t>
  </si>
  <si>
    <t>Aperam SA</t>
  </si>
  <si>
    <t>LU0569974404</t>
  </si>
  <si>
    <t>Champion Iron Ltd</t>
  </si>
  <si>
    <t>AU000000CIA2</t>
  </si>
  <si>
    <t>Teck Resources Ltd</t>
  </si>
  <si>
    <t>CA8787422044</t>
  </si>
  <si>
    <t>Anglo American PLC</t>
  </si>
  <si>
    <t>GB00B1XZS820</t>
  </si>
  <si>
    <t>Rio Tinto PLC</t>
  </si>
  <si>
    <t>GB0007188757</t>
  </si>
  <si>
    <t>Glencore PLC</t>
  </si>
  <si>
    <t>JE00B4T3BW64</t>
  </si>
  <si>
    <t>Sumitomo Metal Mining Co Ltd</t>
  </si>
  <si>
    <t>JP3402600005</t>
  </si>
  <si>
    <t>BHP Group Ltd</t>
  </si>
  <si>
    <t>AU000000BHP4</t>
  </si>
  <si>
    <t>Rio Tinto Ltd</t>
  </si>
  <si>
    <t>AU000000RIO1</t>
  </si>
  <si>
    <t>Mineral Resources Ltd</t>
  </si>
  <si>
    <t>AU000000MIN4</t>
  </si>
  <si>
    <t>South32 Ltd</t>
  </si>
  <si>
    <t>AU000000S320</t>
  </si>
  <si>
    <t>Grupo Mexico SAB de CV</t>
  </si>
  <si>
    <t>MXP370841019</t>
  </si>
  <si>
    <t>Mitsubishi Materials Corp</t>
  </si>
  <si>
    <t>JP3903000002</t>
  </si>
  <si>
    <t>Ivanhoe Mines Ltd</t>
  </si>
  <si>
    <t>CA46579R1047</t>
  </si>
  <si>
    <t>Materion Corp</t>
  </si>
  <si>
    <t>US5766901012</t>
  </si>
  <si>
    <t>Hudbay Minerals Inc</t>
  </si>
  <si>
    <t>CA4436281022</t>
  </si>
  <si>
    <t>Pilbara Minerals Ltd</t>
  </si>
  <si>
    <t>AU000000PLS0</t>
  </si>
  <si>
    <t>IGO Ltd</t>
  </si>
  <si>
    <t>AU000000IGO4</t>
  </si>
  <si>
    <t>Franco-Nevada Corp</t>
  </si>
  <si>
    <t>CA3518581051</t>
  </si>
  <si>
    <t>Wheaton Precious Metals Corp</t>
  </si>
  <si>
    <t>CA9628791027</t>
  </si>
  <si>
    <t>Newmont Corporation</t>
  </si>
  <si>
    <t>US6516391066</t>
  </si>
  <si>
    <t>Barrick Gold Corp</t>
  </si>
  <si>
    <t>CA0679011084</t>
  </si>
  <si>
    <t>Kinross Gold Corp</t>
  </si>
  <si>
    <t>CA4969024047</t>
  </si>
  <si>
    <t>Agnico Eagle Mines Ltd (Ontario)</t>
  </si>
  <si>
    <t>CA0084741085</t>
  </si>
  <si>
    <t>Royal Gold Inc</t>
  </si>
  <si>
    <t>US7802871084</t>
  </si>
  <si>
    <t>Endeavour Mining plc</t>
  </si>
  <si>
    <t>GB00BL6K5J42</t>
  </si>
  <si>
    <t>Northern Star Resources Ltd</t>
  </si>
  <si>
    <t>AU000000NST8</t>
  </si>
  <si>
    <t>Gold Fields Ltd</t>
  </si>
  <si>
    <t>ZAE000018123</t>
  </si>
  <si>
    <t>ZAc</t>
  </si>
  <si>
    <t>Anglogold Ashanti PLC</t>
  </si>
  <si>
    <t>GB00BRXH2664</t>
  </si>
  <si>
    <t>Anglo American Platinum Ltd</t>
  </si>
  <si>
    <t>ZAE000013181</t>
  </si>
  <si>
    <t>Fresnillo PLC</t>
  </si>
  <si>
    <t>GB00B2QPKJ12</t>
  </si>
  <si>
    <t>Impala Platinum Holdings Ltd</t>
  </si>
  <si>
    <t>ZAE000083648</t>
  </si>
  <si>
    <t>Northam Platinum Holdings Ltd</t>
  </si>
  <si>
    <t>ZAE000298253</t>
  </si>
  <si>
    <t>Industrias Penoles SAB de CV</t>
  </si>
  <si>
    <t>MXP554091415</t>
  </si>
  <si>
    <t>Hecla Mining Co</t>
  </si>
  <si>
    <t>US4227041062</t>
  </si>
  <si>
    <t>Pan American Silver Corp</t>
  </si>
  <si>
    <t>CA6979001089</t>
  </si>
  <si>
    <t>First Majestic Silver Corp</t>
  </si>
  <si>
    <t>CA32076V1031</t>
  </si>
  <si>
    <t>Avery Dennison Corp</t>
  </si>
  <si>
    <t>US0536111091</t>
  </si>
  <si>
    <t>Packaging Corp of America</t>
  </si>
  <si>
    <t>US6951561090</t>
  </si>
  <si>
    <t>Amcor PLC</t>
  </si>
  <si>
    <t>JE00BJ1F3079</t>
  </si>
  <si>
    <t>International Paper Co</t>
  </si>
  <si>
    <t>US4601461035</t>
  </si>
  <si>
    <t>SIG Group AG</t>
  </si>
  <si>
    <t>CH0435377954</t>
  </si>
  <si>
    <t>Graphic Packaging Holding Co</t>
  </si>
  <si>
    <t>US3886891015</t>
  </si>
  <si>
    <t>Sonoco Products Co</t>
  </si>
  <si>
    <t>US8354951027</t>
  </si>
  <si>
    <t>DS Smith PLC</t>
  </si>
  <si>
    <t>GB0008220112</t>
  </si>
  <si>
    <t>Sealed Air Corp</t>
  </si>
  <si>
    <t>US81211K1007</t>
  </si>
  <si>
    <t>Metsa Board Oyj</t>
  </si>
  <si>
    <t>FI0009000665</t>
  </si>
  <si>
    <t>AT0000938204</t>
  </si>
  <si>
    <t>Billerud AB (publ)</t>
  </si>
  <si>
    <t>SE0000862997</t>
  </si>
  <si>
    <t>Ball Corp</t>
  </si>
  <si>
    <t>US0584981064</t>
  </si>
  <si>
    <t>Crown Holdings Inc</t>
  </si>
  <si>
    <t>US2283681060</t>
  </si>
  <si>
    <t>Aptargroup Inc</t>
  </si>
  <si>
    <t>US0383361039</t>
  </si>
  <si>
    <t>CCL Industries Inc</t>
  </si>
  <si>
    <t>CA1249003098</t>
  </si>
  <si>
    <t>Berry Global Group Inc</t>
  </si>
  <si>
    <t>US08579W1036</t>
  </si>
  <si>
    <t>Verallia SA</t>
  </si>
  <si>
    <t>FR0013447729</t>
  </si>
  <si>
    <t>Greif Inc</t>
  </si>
  <si>
    <t>US3976241071</t>
  </si>
  <si>
    <t>Toyo Seikan Group Holdings Ltd</t>
  </si>
  <si>
    <t>JP3613400005</t>
  </si>
  <si>
    <t>O-I Glass Inc</t>
  </si>
  <si>
    <t>US67098H1041</t>
  </si>
  <si>
    <t>Orora Ltd</t>
  </si>
  <si>
    <t>AU000000ORA8</t>
  </si>
  <si>
    <t>Winpak Ltd</t>
  </si>
  <si>
    <t>CA97535P1045</t>
  </si>
  <si>
    <t>Vetropack Holding SA</t>
  </si>
  <si>
    <t>CH0530235594</t>
  </si>
  <si>
    <t>West Fraser Timber Co Ltd</t>
  </si>
  <si>
    <t>CA9528451052</t>
  </si>
  <si>
    <t>Svenska Cellulosa Aktiebolaget SCA</t>
  </si>
  <si>
    <t>SE0000112724</t>
  </si>
  <si>
    <t>Louisiana-Pacific Corp</t>
  </si>
  <si>
    <t>US5463471053</t>
  </si>
  <si>
    <t>Stella-Jones Inc</t>
  </si>
  <si>
    <t>CA85853F1053</t>
  </si>
  <si>
    <t>Canfor Corp</t>
  </si>
  <si>
    <t>CA1375761048</t>
  </si>
  <si>
    <t>UPM-Kymmene Oyj</t>
  </si>
  <si>
    <t>FI0009005987</t>
  </si>
  <si>
    <t>Stora Enso Oyj</t>
  </si>
  <si>
    <t>FI0009005961</t>
  </si>
  <si>
    <t>Holmen AB</t>
  </si>
  <si>
    <t>SE0011090018</t>
  </si>
  <si>
    <t>Mondi PLC</t>
  </si>
  <si>
    <t>GB00BMWC6P49</t>
  </si>
  <si>
    <t>Navigator Company SA</t>
  </si>
  <si>
    <t>PTPTI0AM0006</t>
  </si>
  <si>
    <t>Daio Paper Corp</t>
  </si>
  <si>
    <t>JP3440400004</t>
  </si>
  <si>
    <t>Oji Holdings Corp</t>
  </si>
  <si>
    <t>JP3174410005</t>
  </si>
  <si>
    <t>HUH1V.HE</t>
  </si>
  <si>
    <t>Huhtamaki Oyj</t>
  </si>
  <si>
    <t>FI0009000459</t>
  </si>
  <si>
    <t>Sector Median</t>
  </si>
  <si>
    <t>voestalpine AG</t>
  </si>
  <si>
    <t>itemname=RF.SD.Any</t>
  </si>
  <si>
    <t>itemname=TR.BetaFiveYear</t>
  </si>
  <si>
    <t>itemname=TR.Volatility200D</t>
  </si>
  <si>
    <t>itemname=TR.Volatility30D</t>
  </si>
  <si>
    <t>itemname=TR.PricePctChg5Y</t>
  </si>
  <si>
    <t>Smurfit WestRock PLC</t>
  </si>
  <si>
    <t>IE00028FXN24</t>
  </si>
  <si>
    <t>Mayr-Melnhof Karton AG</t>
  </si>
  <si>
    <t>Very Cheap &lt; 7.5
Cheap 7.5 - 15
Moderate 15 - 22.5
Expensive 22.5 - 30
Very expensive &gt; 30</t>
  </si>
  <si>
    <t>Overvalued &gt; 2
Slightly overvalued 1 - 2
Moderate 0.5 -1
Undervalued &lt; 0.5</t>
  </si>
  <si>
    <t>To consider in context
with ROE and Pricing
Power of the Company</t>
  </si>
  <si>
    <t>Cheap &lt; 1
Moderate 1 - 2 
Expensive &gt; 2</t>
  </si>
  <si>
    <t>Market
in USD</t>
  </si>
  <si>
    <t>Free
Float</t>
  </si>
  <si>
    <t>IPO
Date</t>
  </si>
  <si>
    <t>Last 
Price
(local)</t>
  </si>
  <si>
    <t>Last
Price
(USD)</t>
  </si>
  <si>
    <t>P/E</t>
  </si>
  <si>
    <t>Forward
P/E</t>
  </si>
  <si>
    <t>PEG
Ratio</t>
  </si>
  <si>
    <t>Forward
PEG
Ratio</t>
  </si>
  <si>
    <t>P/B</t>
  </si>
  <si>
    <t>Price /
Operative
Cashflow</t>
  </si>
  <si>
    <t>Price
to
Sales
Ratio</t>
  </si>
  <si>
    <t>Trade
Volume
---
5 Day 
Average</t>
  </si>
  <si>
    <t>Trade
Volume
---
30 Days 
Average</t>
  </si>
  <si>
    <t>Trade
Volume
---
5/30 Days 
%-Change</t>
  </si>
  <si>
    <t>Volatility
---
30 Days</t>
  </si>
  <si>
    <t>Volatility
---
90 Days</t>
  </si>
  <si>
    <t>Volatility
---
200 Days</t>
  </si>
  <si>
    <t>Implied
Volatility</t>
  </si>
  <si>
    <t>Beta
---
180 Days</t>
  </si>
  <si>
    <t>Beta
---
2 Years</t>
  </si>
  <si>
    <t>Beta
---
5 Years</t>
  </si>
  <si>
    <t>Monthly
Beta
---
5 Years
(adjusted)</t>
  </si>
  <si>
    <t>Monthly
Beta
Up
---
5 Years</t>
  </si>
  <si>
    <t>Monthly
Beta
Down
---
5 Years</t>
  </si>
  <si>
    <t>RSI Simple
---
14 Days</t>
  </si>
  <si>
    <t>Moving
Average
---
50 Days
(SMA)</t>
  </si>
  <si>
    <t>Moving
Average
---
200 Days
(SMA)</t>
  </si>
  <si>
    <t>Dividend
Yield</t>
  </si>
  <si>
    <t>Dividend
Paout
Ratio</t>
  </si>
  <si>
    <t>Short
Interest</t>
  </si>
  <si>
    <t>Short
Interest
---
Days to
Cover</t>
  </si>
  <si>
    <t>Liquidity
10 Days
Volume
(Nr Shares)</t>
  </si>
  <si>
    <t>TR.PE</t>
  </si>
  <si>
    <t>TR.FwdPE(Period=NTM)</t>
  </si>
  <si>
    <t>TR.HistPEG</t>
  </si>
  <si>
    <t>TR.FwdPEG(Period=NTM)</t>
  </si>
  <si>
    <t>TR.PriceToBVPerShare</t>
  </si>
  <si>
    <t>TR.PriceToCFPerShare</t>
  </si>
  <si>
    <t>TR.PriceToSalesPerShare</t>
  </si>
  <si>
    <t>TR.AvgDailyValTraded5D</t>
  </si>
  <si>
    <t>TR.AvgDailyValTraded30D</t>
  </si>
  <si>
    <t>TR.Volatility30D</t>
  </si>
  <si>
    <t>TR.Volatility90D</t>
  </si>
  <si>
    <t>TR.Volatility200D</t>
  </si>
  <si>
    <t>IMP_VOLT</t>
  </si>
  <si>
    <t>TR.BetaDaily180D</t>
  </si>
  <si>
    <t>TR.BetaWkly2Y</t>
  </si>
  <si>
    <t>TR.BetaFiveYear</t>
  </si>
  <si>
    <t>TR.BetaFiveYearAdj</t>
  </si>
  <si>
    <t>TR.BetaUp</t>
  </si>
  <si>
    <t>TR.BetaDown</t>
  </si>
  <si>
    <t>TR.RSISimple14D</t>
  </si>
  <si>
    <t>TR.Price50DayAverage</t>
  </si>
  <si>
    <t>TR.Price200DayAverage</t>
  </si>
  <si>
    <t>TR.DividendYield</t>
  </si>
  <si>
    <t>TR.DividendPayoutRatioPct(Period=FY0)</t>
  </si>
  <si>
    <t>TR.ShortInterestPct</t>
  </si>
  <si>
    <t>TR.ShortInterestDTC</t>
  </si>
  <si>
    <t>TR.Liquidity10DVol</t>
  </si>
  <si>
    <t>TR.SharesOutstanding</t>
  </si>
  <si>
    <t>TR.FreeFloatPct</t>
  </si>
  <si>
    <t>TR.IPODate</t>
  </si>
  <si>
    <t>TR.ISINCode</t>
  </si>
  <si>
    <t>CF_LAST</t>
  </si>
  <si>
    <t>CF_CURR</t>
  </si>
  <si>
    <t>TR.CompanyName</t>
  </si>
  <si>
    <t>itemname=TR.FwdPE</t>
  </si>
  <si>
    <t>itemname=TR.HistPEG</t>
  </si>
  <si>
    <t>itemname=TR.FwdPEG</t>
  </si>
  <si>
    <t>itemname=TR.PriceToBVPerShare</t>
  </si>
  <si>
    <t>itemname=TR.PriceToCFPerShare</t>
  </si>
  <si>
    <t>itemname=TR.PriceToSalesPerShare</t>
  </si>
  <si>
    <t>currency=USD&amp;itemname=TR.AvgDailyValTraded5D</t>
  </si>
  <si>
    <t>currency=USD&amp;itemname=TR.AvgDailyValTraded30D</t>
  </si>
  <si>
    <t>itemname=TR.Volatility90D</t>
  </si>
  <si>
    <t>itemname=TR.BetaDaily180D</t>
  </si>
  <si>
    <t>itemname=TR.BetaWkly2Y</t>
  </si>
  <si>
    <t>itemname=TR.BetaFiveYearAdj</t>
  </si>
  <si>
    <t>itemname=TR.BetaUp</t>
  </si>
  <si>
    <t>itemname=TR.BetaDown</t>
  </si>
  <si>
    <t>itemname=TR.RSISimple14D</t>
  </si>
  <si>
    <t>currency=USD&amp;itemname=TR.Price50DayAverage</t>
  </si>
  <si>
    <t>currency=USD&amp;itemname=TR.Price200DayAverage</t>
  </si>
  <si>
    <t>itemname=TR.DividendYield</t>
  </si>
  <si>
    <t>fperiod=FY2023&amp;RepNoCT=A0F64&amp;CTFlg=1&amp;itemname=TR.DividendPayoutRatioPct</t>
  </si>
  <si>
    <t>itemname=TR.ShortInterestDTC</t>
  </si>
  <si>
    <t>itemname=TR.Liquidity10DVol</t>
  </si>
  <si>
    <t>itemname=TR.SharesOutstanding</t>
  </si>
  <si>
    <t>itemname=TR.FreeFloatPct</t>
  </si>
  <si>
    <t>itemname=TR.IPODate</t>
  </si>
  <si>
    <t>itemname=TR.ISINCode</t>
  </si>
  <si>
    <t>currency=CAD&amp;itemname=TR.AvgDailyValTraded5D</t>
  </si>
  <si>
    <t>currency=CAD&amp;itemname=TR.AvgDailyValTraded30D</t>
  </si>
  <si>
    <t>currency=CAD&amp;itemname=TR.Price50DayAverage</t>
  </si>
  <si>
    <t>currency=CAD&amp;itemname=TR.Price200DayAverage</t>
  </si>
  <si>
    <t>fperiod=FY2023&amp;RepNoCT=A8A63&amp;CTFlg=1&amp;itemname=TR.DividendPayoutRatioPct</t>
  </si>
  <si>
    <t>currency=GBp&amp;itemname=TR.AvgDailyValTraded5D</t>
  </si>
  <si>
    <t>currency=GBp&amp;itemname=TR.AvgDailyValTraded30D</t>
  </si>
  <si>
    <t>currency=GBp&amp;itemname=TR.Price50DayAverage</t>
  </si>
  <si>
    <t>currency=GBp&amp;itemname=TR.Price200DayAverage</t>
  </si>
  <si>
    <t>fperiod=FY2023&amp;RepNoCT=A302C&amp;CTFlg=1&amp;itemname=TR.DividendPayoutRatioPct</t>
  </si>
  <si>
    <t>currency=SEK&amp;itemname=TR.AvgDailyValTraded5D</t>
  </si>
  <si>
    <t>currency=SEK&amp;itemname=TR.AvgDailyValTraded30D</t>
  </si>
  <si>
    <t>currency=SEK&amp;itemname=TR.Price50DayAverage</t>
  </si>
  <si>
    <t>currency=SEK&amp;itemname=TR.Price200DayAverage</t>
  </si>
  <si>
    <t>fperiod=FY2023&amp;RepNoCT=A28C5&amp;CTFlg=1&amp;itemname=TR.DividendPayoutRatioPct</t>
  </si>
  <si>
    <t>currency=EUR&amp;itemname=TR.AvgDailyValTraded5D</t>
  </si>
  <si>
    <t>currency=EUR&amp;itemname=TR.AvgDailyValTraded30D</t>
  </si>
  <si>
    <t>currency=EUR&amp;itemname=TR.Price50DayAverage</t>
  </si>
  <si>
    <t>currency=EUR&amp;itemname=TR.Price200DayAverage</t>
  </si>
  <si>
    <t>currency=AUD&amp;itemname=TR.AvgDailyValTraded5D</t>
  </si>
  <si>
    <t>currency=AUD&amp;itemname=TR.AvgDailyValTraded30D</t>
  </si>
  <si>
    <t>currency=AUD&amp;itemname=TR.Price50DayAverage</t>
  </si>
  <si>
    <t>currency=AUD&amp;itemname=TR.Price200DayAverage</t>
  </si>
  <si>
    <t>currency=NOK&amp;itemname=TR.AvgDailyValTraded5D</t>
  </si>
  <si>
    <t>currency=NOK&amp;itemname=TR.AvgDailyValTraded30D</t>
  </si>
  <si>
    <t>currency=NOK&amp;itemname=TR.Price50DayAverage</t>
  </si>
  <si>
    <t>currency=NOK&amp;itemname=TR.Price200DayAverage</t>
  </si>
  <si>
    <t>fperiod=FY2023&amp;RepNoCT=A49E1&amp;CTFlg=1&amp;itemname=TR.DividendPayoutRatioPct</t>
  </si>
  <si>
    <t>fperiod=FY2023&amp;RepNoCT=E70EC&amp;CTFlg=1&amp;itemname=TR.DividendPayoutRatioPct</t>
  </si>
  <si>
    <t>currency=KRW&amp;itemname=TR.AvgDailyValTraded5D</t>
  </si>
  <si>
    <t>currency=KRW&amp;itemname=TR.AvgDailyValTraded30D</t>
  </si>
  <si>
    <t>currency=KRW&amp;itemname=TR.Price50DayAverage</t>
  </si>
  <si>
    <t>currency=KRW&amp;itemname=TR.Price200DayAverage</t>
  </si>
  <si>
    <t>fperiod=FY2023&amp;RepNoCT=A6A0C&amp;CTFlg=1&amp;itemname=TR.DividendPayoutRatioPct</t>
  </si>
  <si>
    <t>currency=BRL&amp;itemname=TR.AvgDailyValTraded5D</t>
  </si>
  <si>
    <t>currency=BRL&amp;itemname=TR.AvgDailyValTraded30D</t>
  </si>
  <si>
    <t>currency=BRL&amp;itemname=TR.Price50DayAverage</t>
  </si>
  <si>
    <t>currency=BRL&amp;itemname=TR.Price200DayAverage</t>
  </si>
  <si>
    <t>fperiod=FY2023&amp;RepNoCT=A51A2&amp;CTFlg=1&amp;itemname=TR.DividendPayoutRatioPct</t>
  </si>
  <si>
    <t>fperiod=FY2023&amp;RepNoCT=6552N&amp;CTFlg=1&amp;itemname=TR.DividendPayoutRatioPct</t>
  </si>
  <si>
    <t>currency=JPY&amp;itemname=TR.AvgDailyValTraded5D</t>
  </si>
  <si>
    <t>currency=JPY&amp;itemname=TR.AvgDailyValTraded30D</t>
  </si>
  <si>
    <t>currency=JPY&amp;itemname=TR.Price50DayAverage</t>
  </si>
  <si>
    <t>currency=JPY&amp;itemname=TR.Price200DayAverage</t>
  </si>
  <si>
    <t>fperiod=FY2024&amp;RepNoCT=A37EE&amp;CTFlg=1&amp;itemname=TR.DividendPayoutRatioPct</t>
  </si>
  <si>
    <t>fperiod=FY2023&amp;RepNoCT=A11C9&amp;CTFlg=1&amp;itemname=TR.DividendPayoutRatioPct</t>
  </si>
  <si>
    <t>fperiod=FY2024&amp;RepNoCT=A5A05&amp;CTFlg=1&amp;itemname=TR.DividendPayoutRatioPct</t>
  </si>
  <si>
    <t>fperiod=FY2023&amp;RepNoCT=ABEE8&amp;CTFlg=1&amp;itemname=TR.DividendPayoutRatioPct</t>
  </si>
  <si>
    <t>fperiod=FY2023&amp;RepNoCT=9847N&amp;CTFlg=1&amp;itemname=TR.DividendPayoutRatioPct</t>
  </si>
  <si>
    <t>fperiod=FY2023&amp;RepNoCT=1966N&amp;CTFlg=1&amp;itemname=TR.DividendPayoutRatioPct</t>
  </si>
  <si>
    <t>fperiod=FY2023&amp;RepNoCT=A4754&amp;CTFlg=1&amp;itemname=TR.DividendPayoutRatioPct</t>
  </si>
  <si>
    <t>fperiod=FY2023&amp;RepNoCT=A0769&amp;CTFlg=1&amp;itemname=TR.DividendPayoutRatioPct</t>
  </si>
  <si>
    <t>fperiod=FY2024&amp;RepNoCT=A32AA&amp;CTFlg=1&amp;itemname=TR.DividendPayoutRatioPct</t>
  </si>
  <si>
    <t>fperiod=FY2023&amp;RepNoCT=A3B3E&amp;CTFlg=1&amp;itemname=TR.DividendPayoutRatioPct</t>
  </si>
  <si>
    <t>fperiod=FY2024&amp;RepNoCT=A4C6A&amp;CTFlg=1&amp;itemname=TR.DividendPayoutRatioPct</t>
  </si>
  <si>
    <t>fperiod=FY2023&amp;RepNoCT=A2F5C&amp;CTFlg=1&amp;itemname=TR.DividendPayoutRatioPct</t>
  </si>
  <si>
    <t>fperiod=FY2023&amp;RepNoCT=CF49E&amp;CTFlg=1&amp;itemname=TR.DividendPayoutRatioPct</t>
  </si>
  <si>
    <t>fperiod=FY2024&amp;RepNoCT=B1A0D&amp;CTFlg=1&amp;itemname=TR.DividendPayoutRatioPct</t>
  </si>
  <si>
    <t>fperiod=FY2023&amp;RepNoCT=86740&amp;CTFlg=1&amp;itemname=TR.DividendPayoutRatioPct</t>
  </si>
  <si>
    <t>fperiod=FY2023&amp;RepNoCT=A48DE&amp;CTFlg=1&amp;itemname=TR.DividendPayoutRatioPct</t>
  </si>
  <si>
    <t>fperiod=FY2023&amp;RepNoCT=A4947&amp;CTFlg=1&amp;itemname=TR.DividendPayoutRatioPct</t>
  </si>
  <si>
    <t>fperiod=FY2023&amp;RepNoCT=CE4D6&amp;CTFlg=1&amp;itemname=TR.DividendPayoutRatioPct</t>
  </si>
  <si>
    <t>fperiod=FY2024&amp;RepNoCT=A3755&amp;CTFlg=1&amp;itemname=TR.DividendPayoutRatioPct</t>
  </si>
  <si>
    <t>fperiod=FY2023&amp;RepNoCT=A51D5&amp;CTFlg=1&amp;itemname=TR.DividendPayoutRatioPct</t>
  </si>
  <si>
    <t>currency=MXN&amp;itemname=TR.AvgDailyValTraded5D</t>
  </si>
  <si>
    <t>currency=MXN&amp;itemname=TR.AvgDailyValTraded30D</t>
  </si>
  <si>
    <t>currency=MXN&amp;itemname=TR.Price50DayAverage</t>
  </si>
  <si>
    <t>currency=MXN&amp;itemname=TR.Price200DayAverage</t>
  </si>
  <si>
    <t>fperiod=FY2023&amp;RepNoCT=A508F&amp;CTFlg=1&amp;itemname=TR.DividendPayoutRatioPct</t>
  </si>
  <si>
    <t>fperiod=FY2024&amp;RepNoCT=A39C9&amp;CTFlg=1&amp;itemname=TR.DividendPayoutRatioPct</t>
  </si>
  <si>
    <t>fperiod=FY2023&amp;RepNoCT=E1764&amp;CTFlg=1&amp;itemname=TR.DividendPayoutRatioPct</t>
  </si>
  <si>
    <t>fperiod=FY2023&amp;RepNoCT=1366N&amp;CTFlg=1&amp;itemname=TR.DividendPayoutRatioPct</t>
  </si>
  <si>
    <t>fperiod=FY2023&amp;RepNoCT=A84BA&amp;CTFlg=1&amp;itemname=TR.DividendPayoutRatioPct</t>
  </si>
  <si>
    <t>fperiod=FY2023&amp;RepNoCT=AA591&amp;CTFlg=1&amp;itemname=TR.DividendPayoutRatioPct</t>
  </si>
  <si>
    <t>fperiod=FY2023&amp;RepNoCT=A4C16&amp;CTFlg=1&amp;itemname=TR.DividendPayoutRatioPct</t>
  </si>
  <si>
    <t>fperiod=FY2023&amp;RepNoCT=A4E1B&amp;CTFlg=1&amp;itemname=TR.DividendPayoutRatioPct</t>
  </si>
  <si>
    <t>fperiod=FY2023&amp;RepNoCT=A4B94&amp;CTFlg=1&amp;itemname=TR.DividendPayoutRatioPct</t>
  </si>
  <si>
    <t>fperiod=FY2023&amp;RepNoCT=77410&amp;CTFlg=1&amp;itemname=TR.DividendPayoutRatioPct</t>
  </si>
  <si>
    <t>currency=ZAc&amp;itemname=TR.AvgDailyValTraded5D</t>
  </si>
  <si>
    <t>currency=ZAc&amp;itemname=TR.AvgDailyValTraded30D</t>
  </si>
  <si>
    <t>currency=ZAc&amp;itemname=TR.Price50DayAverage</t>
  </si>
  <si>
    <t>currency=ZAc&amp;itemname=TR.Price200DayAverage</t>
  </si>
  <si>
    <t>fperiod=FY2023&amp;RepNoCT=A639B&amp;CTFlg=1&amp;itemname=TR.DividendPayoutRatioPct</t>
  </si>
  <si>
    <t>fperiod=FY2023&amp;RepNoCT=A5474&amp;CTFlg=1&amp;itemname=TR.DividendPayoutRatioPct</t>
  </si>
  <si>
    <t>fperiod=FY2023&amp;RepNoCT=B1E26&amp;CTFlg=1&amp;itemname=TR.DividendPayoutRatioPct</t>
  </si>
  <si>
    <t>fperiod=FY2023&amp;RepNoCT=A448C&amp;CTFlg=1&amp;itemname=TR.DividendPayoutRatioPct</t>
  </si>
  <si>
    <t>fperiod=FY2023&amp;RepNoCT=0828N&amp;CTFlg=1&amp;itemname=TR.DividendPayoutRatioPct</t>
  </si>
  <si>
    <t>fperiod=FY2023&amp;RepNoCT=A2257&amp;CTFlg=1&amp;itemname=TR.DividendPayoutRatioPct</t>
  </si>
  <si>
    <t>fperiod=FY2023&amp;RepNoCT=4759N&amp;CTFlg=1&amp;itemname=TR.DividendPayoutRatioPct</t>
  </si>
  <si>
    <t>fperiod=FY2023&amp;RepNoCT=AE93E&amp;CTFlg=1&amp;itemname=TR.DividendPayoutRatioPct</t>
  </si>
  <si>
    <t>currency=CHF&amp;itemname=TR.AvgDailyValTraded5D</t>
  </si>
  <si>
    <t>currency=CHF&amp;itemname=TR.AvgDailyValTraded30D</t>
  </si>
  <si>
    <t>currency=CHF&amp;itemname=TR.Price50DayAverage</t>
  </si>
  <si>
    <t>currency=CHF&amp;itemname=TR.Price200DayAverage</t>
  </si>
  <si>
    <t>fperiod=FY2023&amp;RepNoCT=A32FA&amp;CTFlg=1&amp;itemname=TR.DividendPayoutRatioPct</t>
  </si>
  <si>
    <t>fperiod=FY2023&amp;RepNoCT=A44B5&amp;CTFlg=1&amp;itemname=TR.DividendPayoutRatioPct</t>
  </si>
  <si>
    <t>fperiod=FY2023&amp;RepNoCT=81860&amp;CTFlg=1&amp;itemname=TR.DividendPayoutRatioPct</t>
  </si>
  <si>
    <t>fperiod=FY2024&amp;RepNoCT=A31E4&amp;CTFlg=1&amp;itemname=TR.DividendPayoutRatioPct</t>
  </si>
  <si>
    <t>fperiod=FY2023&amp;RepNoCT=A1A37&amp;CTFlg=1&amp;itemname=TR.DividendPayoutRatioPct</t>
  </si>
  <si>
    <t>fperiod=FY2023&amp;RepNoCT=A3319&amp;CTFlg=1&amp;itemname=TR.DividendPayoutRatioPct</t>
  </si>
  <si>
    <t>fperiod=FY2023&amp;RepNoCT=A31B8&amp;CTFlg=1&amp;itemname=TR.DividendPayoutRatioPct</t>
  </si>
  <si>
    <t>fperiod=FY2023&amp;RepNoCT=A38FC&amp;CTFlg=1&amp;itemname=TR.DividendPayoutRatioPct</t>
  </si>
  <si>
    <t>fperiod=FY2023&amp;RepNoCT=A663D&amp;CTFlg=1&amp;itemname=TR.DividendPayoutRatioPct</t>
  </si>
  <si>
    <t>fperiod=FY2023&amp;RepNoCT=0897N&amp;CTFlg=1&amp;itemname=TR.DividendPayoutRatioPct</t>
  </si>
  <si>
    <t>fperiod=FY2023&amp;RepNoCT=2370N&amp;CTFlg=1&amp;itemname=TR.DividendPayoutRatioPct</t>
  </si>
  <si>
    <t>fperiod=FY2023&amp;RepNoCT=A0527&amp;CTFlg=1&amp;itemname=TR.DividendPayoutRatioPct</t>
  </si>
  <si>
    <t>fperiod=FY2023&amp;RepNoCT=A2938&amp;CTFlg=1&amp;itemname=TR.DividendPayoutRatioPct</t>
  </si>
  <si>
    <t>fperiod=FY2023&amp;RepNoCT=06A50&amp;CTFlg=1&amp;itemname=TR.DividendPayoutRatioPct</t>
  </si>
  <si>
    <t>fperiod=FY2024&amp;RepNoCT=A445D&amp;CTFlg=1&amp;itemname=TR.DividendPayoutRatioPct</t>
  </si>
  <si>
    <t>fperiod=FY2023&amp;RepNoCT=A2A27&amp;CTFlg=1&amp;itemname=TR.DividendPayoutRatioPct</t>
  </si>
  <si>
    <t>fperiod=FY2023&amp;RepNoCT=A3A71&amp;CTFlg=1&amp;itemname=TR.DividendPayoutRatioPct</t>
  </si>
  <si>
    <t>fperiod=FY2023&amp;RepNoCT=A3424&amp;CTFlg=1&amp;itemname=TR.DividendPayoutRatioPct</t>
  </si>
  <si>
    <t>fperiod=FY2023&amp;RepNoCT=5496N&amp;CTFlg=1&amp;itemname=TR.DividendPayoutRatioPct</t>
  </si>
  <si>
    <t>fperiod=FY2023&amp;RepNoCT=A2CF8&amp;CTFlg=1&amp;itemname=TR.DividendPayoutRatioPct</t>
  </si>
  <si>
    <t>fperiod=FY2023&amp;RepNoCT=A2EBB&amp;CTFlg=1&amp;itemname=TR.DividendPayoutRatioPct</t>
  </si>
  <si>
    <t>fperiod=FY2023&amp;RepNoCT=A3AD7&amp;CTFlg=1&amp;itemname=TR.DividendPayoutRatioPct</t>
  </si>
  <si>
    <t>fperiod=FY2023&amp;RepNoCT=AF1D3&amp;CTFlg=1&amp;itemname=TR.DividendPayoutRatioPct</t>
  </si>
  <si>
    <t>fperiod=FY2023&amp;RepNoCT=A3DFC&amp;CTFlg=1&amp;itemname=TR.DividendPayoutRatioPct</t>
  </si>
  <si>
    <t>fperiod=FY2024&amp;RepNoCT=A5F02&amp;CTFlg=1&amp;itemname=TR.DividendPayoutRatioPct</t>
  </si>
  <si>
    <t>fperiod=FY2024&amp;RepNoCT=A4E49&amp;CTFlg=1&amp;itemname=TR.DividendPayoutRatioPct</t>
  </si>
  <si>
    <t>fperiod=FY2023&amp;RepNoCT=3579N&amp;CTFlg=1&amp;itemname=TR.DividendPayoutRatioPct</t>
  </si>
  <si>
    <t>itemname=TR.PE</t>
  </si>
  <si>
    <t>SW</t>
  </si>
  <si>
    <t>AG.TO</t>
  </si>
  <si>
    <t>itemname=TR.CompanyName</t>
  </si>
  <si>
    <t>Price
Change
YTD (Pct)</t>
  </si>
  <si>
    <t>Price
Change
MTD (Pct)</t>
  </si>
  <si>
    <t>Price
Change
1Y (Pct)</t>
  </si>
  <si>
    <t>Price
Change
3Y (Pct)</t>
  </si>
  <si>
    <t>Price
Change
5Y (Pct)</t>
  </si>
  <si>
    <t>Price
Change
10Y (Pct)</t>
  </si>
  <si>
    <t>Total
Return
YTD (Pct)</t>
  </si>
  <si>
    <t>Total
Return
3Y (Pct)</t>
  </si>
  <si>
    <t>Total
Return
5Y (Pct)</t>
  </si>
  <si>
    <t>PCTCHG_YTD</t>
  </si>
  <si>
    <t>PCTCHG_MTD</t>
  </si>
  <si>
    <t>PCT1Y</t>
  </si>
  <si>
    <t>TR.PricePctChg3Y</t>
  </si>
  <si>
    <t>TR.PricePctChg5Y</t>
  </si>
  <si>
    <t>TR.PricePctChg10Y</t>
  </si>
  <si>
    <t>TR.TotalReturnYTD</t>
  </si>
  <si>
    <t>TR.TotalReturn3YrCrossAsset</t>
  </si>
  <si>
    <t>TR.TotalReturn5YrCrossAsset</t>
  </si>
  <si>
    <t>currency=USD&amp;itemname=TR.PricePctChg3Y</t>
  </si>
  <si>
    <t>itemname=TR.PricePctChg10Y</t>
  </si>
  <si>
    <t>itemname=TR.TotalReturnYTD</t>
  </si>
  <si>
    <t>itemname=TR.TotalReturn3YrCrossAsset</t>
  </si>
  <si>
    <t>itemname=TR.TotalReturn5YrCrossAsset</t>
  </si>
  <si>
    <t>currency=CAD&amp;itemname=TR.PricePctChg3Y</t>
  </si>
  <si>
    <t>currency=GBp&amp;itemname=TR.PricePctChg3Y</t>
  </si>
  <si>
    <t>currency=SEK&amp;itemname=TR.PricePctChg3Y</t>
  </si>
  <si>
    <t>currency=EUR&amp;itemname=TR.PricePctChg3Y</t>
  </si>
  <si>
    <t>currency=AUD&amp;itemname=TR.PricePctChg3Y</t>
  </si>
  <si>
    <t>currency=NOK&amp;itemname=TR.PricePctChg3Y</t>
  </si>
  <si>
    <t>currency=KRW&amp;itemname=TR.PricePctChg3Y</t>
  </si>
  <si>
    <t>currency=BRL&amp;itemname=TR.PricePctChg3Y</t>
  </si>
  <si>
    <t>currency=JPY&amp;itemname=TR.PricePctChg3Y</t>
  </si>
  <si>
    <t>currency=MXN&amp;itemname=TR.PricePctChg3Y</t>
  </si>
  <si>
    <t>currency=ZAc&amp;itemname=TR.PricePctChg3Y</t>
  </si>
  <si>
    <t>currency=CHF&amp;itemname=TR.PricePctChg3Y</t>
  </si>
  <si>
    <t>Agnico Eagle Mines Ltd</t>
  </si>
  <si>
    <t>Sealed Air Corporation</t>
  </si>
  <si>
    <t>itemname=TR.ShortInterestPctOLD</t>
  </si>
  <si>
    <t>fperiod=FY2024&amp;RepNoCT=A2FEB&amp;CTFlg=1&amp;itemname=TR.DividendPayoutRatioPct</t>
  </si>
  <si>
    <t>fperiod=FY2024&amp;RepNoCT=A4CF8&amp;CTFlg=1&amp;itemname=TR.DividendPayoutRatioPct</t>
  </si>
  <si>
    <t>fperiod=FY2024&amp;RepNoCT=A8021&amp;CTFlg=1&amp;itemname=TR.DividendPayoutRatioPct</t>
  </si>
  <si>
    <t>fperiod=FY2024&amp;RepNoCT=2091N&amp;CTFlg=1&amp;itemname=TR.DividendPayoutRatioPct</t>
  </si>
  <si>
    <t>fperiod=FY2024&amp;RepNoCT=1608N&amp;CTFlg=1&amp;itemname=TR.DividendPayoutRatioPct</t>
  </si>
  <si>
    <t>fperiod=FY2024&amp;RepNoCT=A512C&amp;CTFlg=1&amp;itemname=TR.DividendPayoutRatioPct</t>
  </si>
  <si>
    <t>fperiod=FY2024&amp;RepNoCT=ACA33&amp;CTFlg=1&amp;itemname=TR.DividendPayoutRatioPct</t>
  </si>
  <si>
    <t>fperiod=FY2024&amp;RepNoCT=AF5EE&amp;CTFlg=1&amp;itemname=TR.DividendPayoutRatioPct</t>
  </si>
  <si>
    <t>fperiod=FY2024&amp;RepNoCT=A4E2A&amp;CTFlg=1&amp;itemname=TR.DividendPayoutRatioPct</t>
  </si>
  <si>
    <t>fperiod=FY2024&amp;RepNoCT=A8633&amp;CTFlg=1&amp;itemname=TR.DividendPayoutRatioPct</t>
  </si>
  <si>
    <t>fperiod=FY2024&amp;RepNoCT=A4B81&amp;CTFlg=1&amp;itemname=TR.DividendPayoutRatioPct</t>
  </si>
  <si>
    <t>fperiod=FY2024&amp;RepNoCT=A3B82&amp;CTFlg=1&amp;itemname=TR.DividendPayoutRatioPct</t>
  </si>
  <si>
    <t>fperiod=FY2024&amp;RepNoCT=DD13C&amp;CTFlg=1&amp;itemname=TR.DividendPayoutRatioPct</t>
  </si>
  <si>
    <t>fperiod=FY2024&amp;RepNoCT=A18DE&amp;CTFlg=1&amp;itemname=TR.DividendPayoutRatioPct</t>
  </si>
  <si>
    <t>fperiod=FY2024&amp;RepNoCT=EC40E&amp;CTFlg=1&amp;itemname=TR.DividendPayoutRatioPct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</si>
</sst>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0"/>
    <numFmt numFmtId="166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0" fillId="3" borderId="0" xfId="0" applyFill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wrapText="1"/>
    </xf>
    <xf numFmtId="0" fontId="2" fillId="4" borderId="0" xfId="0" applyFont="1" applyFill="1"/>
    <xf numFmtId="0" fontId="1" fillId="2" borderId="0" xfId="0" quotePrefix="1" applyFont="1" applyFill="1" applyAlignment="1">
      <alignment wrapText="1"/>
    </xf>
    <xf numFmtId="4" fontId="0" fillId="0" borderId="0" xfId="0" applyNumberFormat="1" applyAlignment="1">
      <alignment horizontal="center"/>
    </xf>
    <xf numFmtId="0" fontId="3" fillId="5" borderId="0" xfId="0" applyFont="1" applyFill="1"/>
    <xf numFmtId="0" fontId="0" fillId="6" borderId="0" xfId="0" applyFill="1"/>
    <xf numFmtId="4" fontId="3" fillId="5" borderId="0" xfId="0" applyNumberFormat="1" applyFont="1" applyFill="1"/>
    <xf numFmtId="0" fontId="1" fillId="2" borderId="0" xfId="0" quotePrefix="1" applyFont="1" applyFill="1"/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4" fontId="5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/>
    <xf numFmtId="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right" vertical="center" wrapText="1"/>
    </xf>
    <xf numFmtId="4" fontId="5" fillId="6" borderId="0" xfId="0" applyNumberFormat="1" applyFont="1" applyFill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4" fontId="5" fillId="0" borderId="0" xfId="0" quotePrefix="1" applyNumberFormat="1" applyFont="1"/>
    <xf numFmtId="164" fontId="5" fillId="0" borderId="0" xfId="0" quotePrefix="1" applyNumberFormat="1" applyFont="1" applyAlignment="1">
      <alignment horizontal="center"/>
    </xf>
    <xf numFmtId="165" fontId="5" fillId="0" borderId="0" xfId="0" applyNumberFormat="1" applyFont="1"/>
    <xf numFmtId="0" fontId="1" fillId="0" borderId="0" xfId="0" quotePrefix="1" applyFont="1" applyAlignment="1">
      <alignment wrapText="1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center"/>
    </xf>
    <xf numFmtId="4" fontId="4" fillId="5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4" fontId="0" fillId="5" borderId="0" xfId="0" applyNumberForma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6" fillId="0" borderId="0" xfId="0" quotePrefix="1" applyFont="1" applyAlignment="1">
      <alignment horizontal="left" wrapText="1"/>
    </xf>
    <xf numFmtId="14" fontId="0" fillId="0" borderId="0" xfId="0" applyNumberFormat="1"/>
    <xf numFmtId="14" fontId="0" fillId="0" borderId="0" xfId="0" quotePrefix="1" applyNumberFormat="1"/>
    <xf numFmtId="166" fontId="0" fillId="0" borderId="0" xfId="0" applyNumberFormat="1"/>
    <xf numFmtId="0" fontId="2" fillId="0" borderId="0" xfId="0" applyFont="1"/>
    <xf numFmtId="4" fontId="3" fillId="5" borderId="0" xfId="0" applyNumberFormat="1" applyFont="1" applyFill="1" applyAlignment="1">
      <alignment horizontal="right"/>
    </xf>
    <xf numFmtId="0" fontId="5" fillId="0" borderId="0" xfId="0" applyFont="1" applyAlignment="1" applyProtection="1">
      <alignment horizontal="center"/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4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" fontId="5" fillId="0" borderId="0" xfId="0" applyNumberFormat="1" applyFont="1" applyAlignment="1" applyProtection="1">
      <alignment horizontal="center" vertical="center" wrapText="1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4" fontId="5" fillId="0" borderId="0" xfId="0" applyNumberFormat="1" applyFont="1" applyAlignment="1" applyProtection="1">
      <alignment horizontal="center" vertical="center"/>
      <protection locked="0"/>
    </xf>
    <xf numFmtId="4" fontId="5" fillId="0" borderId="0" xfId="0" quotePrefix="1" applyNumberFormat="1" applyFont="1" applyProtection="1">
      <protection locked="0"/>
    </xf>
    <xf numFmtId="4" fontId="7" fillId="0" borderId="0" xfId="0" applyNumberFormat="1" applyFont="1" applyAlignment="1" applyProtection="1">
      <alignment horizontal="center"/>
      <protection locked="0"/>
    </xf>
    <xf numFmtId="4" fontId="6" fillId="0" borderId="0" xfId="0" quotePrefix="1" applyNumberFormat="1" applyFont="1" applyAlignment="1">
      <alignment horizontal="right"/>
    </xf>
    <xf numFmtId="4" fontId="6" fillId="0" borderId="0" xfId="0" quotePrefix="1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 t="s">
        <v>Freeport-McMoRan Inc</v>
        <stp/>
        <stp>12</stp>
        <stp>697101093</stp>
        <tr r="CF4" s="1"/>
      </tp>
      <tp>
        <v>1</v>
        <stp/>
        <stp>13</stp>
        <stp>697101093</stp>
        <tr r="CB4" s="1"/>
      </tp>
      <tp>
        <v>28.875007213341799</v>
        <stp/>
        <stp>16</stp>
        <stp>697101093</stp>
        <tr r="AT4" s="1"/>
      </tp>
      <tp>
        <v>5.1208</v>
        <stp/>
        <stp>14</stp>
        <stp>697101093</stp>
        <tr r="R4" s="6"/>
      </tp>
      <tp t="s">
        <v>Freeport-McMoRan Inc</v>
        <stp/>
        <stp>15</stp>
        <stp>697101093</stp>
        <tr r="AE4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38E5-AC3C-4995-9268-CBC229653CA8}">
  <dimension ref="AT4:CF143"/>
  <sheetViews>
    <sheetView workbookViewId="0"/>
  </sheetViews>
  <sheetFormatPr baseColWidth="10" defaultRowHeight="15" x14ac:dyDescent="0.25"/>
  <sheetData>
    <row r="4" spans="46:84" x14ac:dyDescent="0.25">
      <c r="AT4" t="s">
        <v>576</v>
      </c>
      <c r="AU4" t="s">
        <v>430</v>
      </c>
      <c r="AV4" t="s">
        <v>431</v>
      </c>
      <c r="AW4" t="s">
        <v>432</v>
      </c>
      <c r="AX4" t="s">
        <v>433</v>
      </c>
      <c r="AY4" t="s">
        <v>434</v>
      </c>
      <c r="AZ4" t="s">
        <v>435</v>
      </c>
      <c r="BA4" t="s">
        <v>436</v>
      </c>
      <c r="BB4" t="s">
        <v>437</v>
      </c>
      <c r="BC4" t="s">
        <v>354</v>
      </c>
      <c r="BD4" t="s">
        <v>438</v>
      </c>
      <c r="BE4" t="s">
        <v>353</v>
      </c>
      <c r="BF4" t="s">
        <v>351</v>
      </c>
      <c r="BG4" t="s">
        <v>439</v>
      </c>
      <c r="BH4" t="s">
        <v>440</v>
      </c>
      <c r="BI4" t="s">
        <v>352</v>
      </c>
      <c r="BJ4" t="s">
        <v>441</v>
      </c>
      <c r="BK4" t="s">
        <v>442</v>
      </c>
      <c r="BL4" t="s">
        <v>443</v>
      </c>
      <c r="BM4" t="s">
        <v>444</v>
      </c>
      <c r="BN4" t="s">
        <v>445</v>
      </c>
      <c r="BO4" t="s">
        <v>446</v>
      </c>
      <c r="BP4" t="s">
        <v>447</v>
      </c>
      <c r="BQ4" t="s">
        <v>575</v>
      </c>
      <c r="BS4" t="s">
        <v>449</v>
      </c>
      <c r="BT4" t="s">
        <v>450</v>
      </c>
      <c r="BU4" t="s">
        <v>451</v>
      </c>
      <c r="BV4" t="s">
        <v>452</v>
      </c>
      <c r="BW4" t="s">
        <v>453</v>
      </c>
      <c r="BX4" t="s">
        <v>454</v>
      </c>
      <c r="BY4" t="s">
        <v>351</v>
      </c>
      <c r="BZ4" t="s">
        <v>351</v>
      </c>
      <c r="CF4" t="s">
        <v>579</v>
      </c>
    </row>
    <row r="5" spans="46:84" x14ac:dyDescent="0.25">
      <c r="AT5" t="s">
        <v>576</v>
      </c>
      <c r="AU5" t="s">
        <v>430</v>
      </c>
      <c r="AV5" t="s">
        <v>431</v>
      </c>
      <c r="AW5" t="s">
        <v>432</v>
      </c>
      <c r="AX5" t="s">
        <v>433</v>
      </c>
      <c r="AY5" t="s">
        <v>434</v>
      </c>
      <c r="AZ5" t="s">
        <v>435</v>
      </c>
      <c r="BA5" t="s">
        <v>436</v>
      </c>
      <c r="BB5" t="s">
        <v>437</v>
      </c>
      <c r="BC5" t="s">
        <v>354</v>
      </c>
      <c r="BD5" t="s">
        <v>438</v>
      </c>
      <c r="BE5" t="s">
        <v>353</v>
      </c>
      <c r="BF5" t="s">
        <v>351</v>
      </c>
      <c r="BG5" t="s">
        <v>439</v>
      </c>
      <c r="BH5" t="s">
        <v>440</v>
      </c>
      <c r="BI5" t="s">
        <v>352</v>
      </c>
      <c r="BJ5" t="s">
        <v>441</v>
      </c>
      <c r="BK5" t="s">
        <v>442</v>
      </c>
      <c r="BL5" t="s">
        <v>443</v>
      </c>
      <c r="BM5" t="s">
        <v>444</v>
      </c>
      <c r="BN5" t="s">
        <v>445</v>
      </c>
      <c r="BO5" t="s">
        <v>446</v>
      </c>
      <c r="BP5" t="s">
        <v>447</v>
      </c>
      <c r="BQ5" t="s">
        <v>448</v>
      </c>
      <c r="BR5" t="s">
        <v>617</v>
      </c>
      <c r="BS5" t="s">
        <v>449</v>
      </c>
      <c r="BT5" t="s">
        <v>450</v>
      </c>
      <c r="BU5" t="s">
        <v>451</v>
      </c>
      <c r="BV5" t="s">
        <v>452</v>
      </c>
      <c r="BW5" t="s">
        <v>453</v>
      </c>
      <c r="BX5" t="s">
        <v>454</v>
      </c>
      <c r="BY5" t="s">
        <v>351</v>
      </c>
      <c r="BZ5" t="s">
        <v>351</v>
      </c>
      <c r="CF5" t="s">
        <v>579</v>
      </c>
    </row>
    <row r="6" spans="46:84" x14ac:dyDescent="0.25">
      <c r="AU6" t="s">
        <v>430</v>
      </c>
      <c r="AV6" t="s">
        <v>431</v>
      </c>
      <c r="AW6" t="s">
        <v>432</v>
      </c>
      <c r="AX6" t="s">
        <v>433</v>
      </c>
      <c r="AY6" t="s">
        <v>434</v>
      </c>
      <c r="AZ6" t="s">
        <v>435</v>
      </c>
      <c r="BA6" t="s">
        <v>455</v>
      </c>
      <c r="BB6" t="s">
        <v>456</v>
      </c>
      <c r="BC6" t="s">
        <v>354</v>
      </c>
      <c r="BD6" t="s">
        <v>438</v>
      </c>
      <c r="BE6" t="s">
        <v>353</v>
      </c>
      <c r="BF6" t="s">
        <v>351</v>
      </c>
      <c r="BG6" t="s">
        <v>439</v>
      </c>
      <c r="BH6" t="s">
        <v>440</v>
      </c>
      <c r="BI6" t="s">
        <v>352</v>
      </c>
      <c r="BJ6" t="s">
        <v>441</v>
      </c>
      <c r="BK6" t="s">
        <v>442</v>
      </c>
      <c r="BL6" t="s">
        <v>443</v>
      </c>
      <c r="BM6" t="s">
        <v>444</v>
      </c>
      <c r="BN6" t="s">
        <v>457</v>
      </c>
      <c r="BO6" t="s">
        <v>458</v>
      </c>
      <c r="BP6" t="s">
        <v>447</v>
      </c>
      <c r="BS6" t="s">
        <v>449</v>
      </c>
      <c r="BT6" t="s">
        <v>450</v>
      </c>
      <c r="BU6" t="s">
        <v>451</v>
      </c>
      <c r="BV6" t="s">
        <v>452</v>
      </c>
      <c r="BW6" t="s">
        <v>453</v>
      </c>
      <c r="BX6" t="s">
        <v>454</v>
      </c>
      <c r="BY6" t="s">
        <v>351</v>
      </c>
      <c r="BZ6" t="s">
        <v>351</v>
      </c>
      <c r="CF6" t="s">
        <v>579</v>
      </c>
    </row>
    <row r="7" spans="46:84" x14ac:dyDescent="0.25">
      <c r="AT7" t="s">
        <v>576</v>
      </c>
      <c r="AU7" t="s">
        <v>430</v>
      </c>
      <c r="AV7" t="s">
        <v>431</v>
      </c>
      <c r="AW7" t="s">
        <v>432</v>
      </c>
      <c r="AX7" t="s">
        <v>433</v>
      </c>
      <c r="AY7" t="s">
        <v>434</v>
      </c>
      <c r="AZ7" t="s">
        <v>435</v>
      </c>
      <c r="BA7" t="s">
        <v>455</v>
      </c>
      <c r="BB7" t="s">
        <v>456</v>
      </c>
      <c r="BC7" t="s">
        <v>354</v>
      </c>
      <c r="BD7" t="s">
        <v>438</v>
      </c>
      <c r="BE7" t="s">
        <v>353</v>
      </c>
      <c r="BF7" t="s">
        <v>351</v>
      </c>
      <c r="BG7" t="s">
        <v>439</v>
      </c>
      <c r="BH7" t="s">
        <v>440</v>
      </c>
      <c r="BI7" t="s">
        <v>352</v>
      </c>
      <c r="BJ7" t="s">
        <v>441</v>
      </c>
      <c r="BK7" t="s">
        <v>442</v>
      </c>
      <c r="BL7" t="s">
        <v>443</v>
      </c>
      <c r="BM7" t="s">
        <v>444</v>
      </c>
      <c r="BN7" t="s">
        <v>457</v>
      </c>
      <c r="BO7" t="s">
        <v>458</v>
      </c>
      <c r="BP7" t="s">
        <v>447</v>
      </c>
      <c r="BQ7" t="s">
        <v>459</v>
      </c>
      <c r="BR7" t="s">
        <v>617</v>
      </c>
      <c r="BS7" t="s">
        <v>449</v>
      </c>
      <c r="BT7" t="s">
        <v>450</v>
      </c>
      <c r="BU7" t="s">
        <v>451</v>
      </c>
      <c r="BV7" t="s">
        <v>452</v>
      </c>
      <c r="BW7" t="s">
        <v>453</v>
      </c>
      <c r="BX7" t="s">
        <v>454</v>
      </c>
      <c r="BY7" t="s">
        <v>351</v>
      </c>
      <c r="BZ7" t="s">
        <v>351</v>
      </c>
      <c r="CF7" t="s">
        <v>579</v>
      </c>
    </row>
    <row r="8" spans="46:84" x14ac:dyDescent="0.25">
      <c r="AT8" t="s">
        <v>576</v>
      </c>
      <c r="AU8" t="s">
        <v>430</v>
      </c>
      <c r="AV8" t="s">
        <v>431</v>
      </c>
      <c r="AW8" t="s">
        <v>432</v>
      </c>
      <c r="AX8" t="s">
        <v>433</v>
      </c>
      <c r="AY8" t="s">
        <v>434</v>
      </c>
      <c r="AZ8" t="s">
        <v>435</v>
      </c>
      <c r="BA8" t="s">
        <v>460</v>
      </c>
      <c r="BB8" t="s">
        <v>461</v>
      </c>
      <c r="BC8" t="s">
        <v>354</v>
      </c>
      <c r="BD8" t="s">
        <v>438</v>
      </c>
      <c r="BE8" t="s">
        <v>353</v>
      </c>
      <c r="BF8" t="s">
        <v>351</v>
      </c>
      <c r="BG8" t="s">
        <v>439</v>
      </c>
      <c r="BH8" t="s">
        <v>440</v>
      </c>
      <c r="BI8" t="s">
        <v>352</v>
      </c>
      <c r="BJ8" t="s">
        <v>441</v>
      </c>
      <c r="BK8" t="s">
        <v>442</v>
      </c>
      <c r="BL8" t="s">
        <v>443</v>
      </c>
      <c r="BM8" t="s">
        <v>444</v>
      </c>
      <c r="BN8" t="s">
        <v>462</v>
      </c>
      <c r="BO8" t="s">
        <v>463</v>
      </c>
      <c r="BP8" t="s">
        <v>447</v>
      </c>
      <c r="BQ8" t="s">
        <v>464</v>
      </c>
      <c r="BT8" t="s">
        <v>450</v>
      </c>
      <c r="BU8" t="s">
        <v>451</v>
      </c>
      <c r="BV8" t="s">
        <v>452</v>
      </c>
      <c r="BW8" t="s">
        <v>453</v>
      </c>
      <c r="BX8" t="s">
        <v>454</v>
      </c>
      <c r="BY8" t="s">
        <v>351</v>
      </c>
      <c r="BZ8" t="s">
        <v>351</v>
      </c>
      <c r="CF8" t="s">
        <v>579</v>
      </c>
    </row>
    <row r="9" spans="46:84" x14ac:dyDescent="0.25">
      <c r="AT9" t="s">
        <v>576</v>
      </c>
      <c r="AU9" t="s">
        <v>430</v>
      </c>
      <c r="AV9" t="s">
        <v>431</v>
      </c>
      <c r="AW9" t="s">
        <v>432</v>
      </c>
      <c r="AX9" t="s">
        <v>433</v>
      </c>
      <c r="AY9" t="s">
        <v>434</v>
      </c>
      <c r="AZ9" t="s">
        <v>435</v>
      </c>
      <c r="BA9" t="s">
        <v>465</v>
      </c>
      <c r="BB9" t="s">
        <v>466</v>
      </c>
      <c r="BC9" t="s">
        <v>354</v>
      </c>
      <c r="BD9" t="s">
        <v>438</v>
      </c>
      <c r="BE9" t="s">
        <v>353</v>
      </c>
      <c r="BF9" t="s">
        <v>351</v>
      </c>
      <c r="BG9" t="s">
        <v>439</v>
      </c>
      <c r="BH9" t="s">
        <v>440</v>
      </c>
      <c r="BI9" t="s">
        <v>352</v>
      </c>
      <c r="BJ9" t="s">
        <v>441</v>
      </c>
      <c r="BK9" t="s">
        <v>442</v>
      </c>
      <c r="BL9" t="s">
        <v>443</v>
      </c>
      <c r="BM9" t="s">
        <v>444</v>
      </c>
      <c r="BN9" t="s">
        <v>467</v>
      </c>
      <c r="BO9" t="s">
        <v>468</v>
      </c>
      <c r="BP9" t="s">
        <v>447</v>
      </c>
      <c r="BQ9" t="s">
        <v>469</v>
      </c>
      <c r="BT9" t="s">
        <v>450</v>
      </c>
      <c r="BU9" t="s">
        <v>451</v>
      </c>
      <c r="BV9" t="s">
        <v>452</v>
      </c>
      <c r="BW9" t="s">
        <v>453</v>
      </c>
      <c r="BX9" t="s">
        <v>454</v>
      </c>
      <c r="BY9" t="s">
        <v>351</v>
      </c>
      <c r="BZ9" t="s">
        <v>351</v>
      </c>
      <c r="CF9" t="s">
        <v>579</v>
      </c>
    </row>
    <row r="10" spans="46:84" x14ac:dyDescent="0.25">
      <c r="AT10" t="s">
        <v>576</v>
      </c>
      <c r="AU10" t="s">
        <v>430</v>
      </c>
      <c r="AV10" t="s">
        <v>431</v>
      </c>
      <c r="AX10" t="s">
        <v>433</v>
      </c>
      <c r="AY10" t="s">
        <v>434</v>
      </c>
      <c r="AZ10" t="s">
        <v>435</v>
      </c>
      <c r="BA10" t="s">
        <v>470</v>
      </c>
      <c r="BB10" t="s">
        <v>471</v>
      </c>
      <c r="BC10" t="s">
        <v>354</v>
      </c>
      <c r="BD10" t="s">
        <v>438</v>
      </c>
      <c r="BE10" t="s">
        <v>353</v>
      </c>
      <c r="BF10" t="s">
        <v>351</v>
      </c>
      <c r="BG10" t="s">
        <v>439</v>
      </c>
      <c r="BH10" t="s">
        <v>440</v>
      </c>
      <c r="BI10" t="s">
        <v>352</v>
      </c>
      <c r="BJ10" t="s">
        <v>441</v>
      </c>
      <c r="BK10" t="s">
        <v>442</v>
      </c>
      <c r="BL10" t="s">
        <v>443</v>
      </c>
      <c r="BM10" t="s">
        <v>444</v>
      </c>
      <c r="BN10" t="s">
        <v>472</v>
      </c>
      <c r="BO10" t="s">
        <v>473</v>
      </c>
      <c r="BP10" t="s">
        <v>447</v>
      </c>
      <c r="BQ10" t="s">
        <v>618</v>
      </c>
      <c r="BT10" t="s">
        <v>450</v>
      </c>
      <c r="BU10" t="s">
        <v>451</v>
      </c>
      <c r="BV10" t="s">
        <v>452</v>
      </c>
      <c r="BW10" t="s">
        <v>453</v>
      </c>
      <c r="BX10" t="s">
        <v>454</v>
      </c>
      <c r="BY10" t="s">
        <v>351</v>
      </c>
      <c r="BZ10" t="s">
        <v>351</v>
      </c>
      <c r="CF10" t="s">
        <v>579</v>
      </c>
    </row>
    <row r="11" spans="46:84" x14ac:dyDescent="0.25">
      <c r="AT11" t="s">
        <v>576</v>
      </c>
      <c r="AU11" t="s">
        <v>430</v>
      </c>
      <c r="AV11" t="s">
        <v>431</v>
      </c>
      <c r="AX11" t="s">
        <v>433</v>
      </c>
      <c r="AY11" t="s">
        <v>434</v>
      </c>
      <c r="AZ11" t="s">
        <v>435</v>
      </c>
      <c r="BA11" t="s">
        <v>455</v>
      </c>
      <c r="BB11" t="s">
        <v>456</v>
      </c>
      <c r="BC11" t="s">
        <v>354</v>
      </c>
      <c r="BD11" t="s">
        <v>438</v>
      </c>
      <c r="BE11" t="s">
        <v>353</v>
      </c>
      <c r="BF11" t="s">
        <v>351</v>
      </c>
      <c r="BG11" t="s">
        <v>439</v>
      </c>
      <c r="BH11" t="s">
        <v>440</v>
      </c>
      <c r="BI11" t="s">
        <v>352</v>
      </c>
      <c r="BJ11" t="s">
        <v>441</v>
      </c>
      <c r="BK11" t="s">
        <v>442</v>
      </c>
      <c r="BL11" t="s">
        <v>443</v>
      </c>
      <c r="BM11" t="s">
        <v>444</v>
      </c>
      <c r="BN11" t="s">
        <v>457</v>
      </c>
      <c r="BO11" t="s">
        <v>458</v>
      </c>
      <c r="BS11" t="s">
        <v>449</v>
      </c>
      <c r="BT11" t="s">
        <v>450</v>
      </c>
      <c r="BU11" t="s">
        <v>451</v>
      </c>
      <c r="BV11" t="s">
        <v>452</v>
      </c>
      <c r="BW11" t="s">
        <v>453</v>
      </c>
      <c r="BX11" t="s">
        <v>454</v>
      </c>
      <c r="BY11" t="s">
        <v>351</v>
      </c>
      <c r="BZ11" t="s">
        <v>351</v>
      </c>
      <c r="CF11" t="s">
        <v>579</v>
      </c>
    </row>
    <row r="12" spans="46:84" x14ac:dyDescent="0.25">
      <c r="AU12" t="s">
        <v>430</v>
      </c>
      <c r="AW12" t="s">
        <v>432</v>
      </c>
      <c r="AX12" t="s">
        <v>433</v>
      </c>
      <c r="AY12" t="s">
        <v>434</v>
      </c>
      <c r="AZ12" t="s">
        <v>435</v>
      </c>
      <c r="BA12" t="s">
        <v>474</v>
      </c>
      <c r="BB12" t="s">
        <v>475</v>
      </c>
      <c r="BC12" t="s">
        <v>354</v>
      </c>
      <c r="BD12" t="s">
        <v>438</v>
      </c>
      <c r="BE12" t="s">
        <v>353</v>
      </c>
      <c r="BF12" t="s">
        <v>351</v>
      </c>
      <c r="BG12" t="s">
        <v>439</v>
      </c>
      <c r="BH12" t="s">
        <v>440</v>
      </c>
      <c r="BI12" t="s">
        <v>352</v>
      </c>
      <c r="BJ12" t="s">
        <v>441</v>
      </c>
      <c r="BK12" t="s">
        <v>442</v>
      </c>
      <c r="BL12" t="s">
        <v>443</v>
      </c>
      <c r="BM12" t="s">
        <v>444</v>
      </c>
      <c r="BN12" t="s">
        <v>476</v>
      </c>
      <c r="BO12" t="s">
        <v>477</v>
      </c>
      <c r="BP12" t="s">
        <v>447</v>
      </c>
      <c r="BT12" t="s">
        <v>450</v>
      </c>
      <c r="BU12" t="s">
        <v>451</v>
      </c>
      <c r="BV12" t="s">
        <v>452</v>
      </c>
      <c r="BW12" t="s">
        <v>453</v>
      </c>
      <c r="BX12" t="s">
        <v>454</v>
      </c>
      <c r="BY12" t="s">
        <v>351</v>
      </c>
      <c r="BZ12" t="s">
        <v>351</v>
      </c>
      <c r="CF12" t="s">
        <v>579</v>
      </c>
    </row>
    <row r="16" spans="46:84" x14ac:dyDescent="0.25">
      <c r="AU16" t="s">
        <v>430</v>
      </c>
      <c r="AW16" t="s">
        <v>432</v>
      </c>
      <c r="AX16" t="s">
        <v>433</v>
      </c>
      <c r="AY16" t="s">
        <v>434</v>
      </c>
      <c r="AZ16" t="s">
        <v>435</v>
      </c>
      <c r="BA16" t="s">
        <v>436</v>
      </c>
      <c r="BB16" t="s">
        <v>437</v>
      </c>
      <c r="BC16" t="s">
        <v>354</v>
      </c>
      <c r="BD16" t="s">
        <v>438</v>
      </c>
      <c r="BE16" t="s">
        <v>353</v>
      </c>
      <c r="BF16" t="s">
        <v>351</v>
      </c>
      <c r="BG16" t="s">
        <v>439</v>
      </c>
      <c r="BH16" t="s">
        <v>440</v>
      </c>
      <c r="BI16" t="s">
        <v>352</v>
      </c>
      <c r="BJ16" t="s">
        <v>441</v>
      </c>
      <c r="BK16" t="s">
        <v>442</v>
      </c>
      <c r="BL16" t="s">
        <v>443</v>
      </c>
      <c r="BM16" t="s">
        <v>444</v>
      </c>
      <c r="BN16" t="s">
        <v>445</v>
      </c>
      <c r="BO16" t="s">
        <v>446</v>
      </c>
      <c r="BP16" t="s">
        <v>447</v>
      </c>
      <c r="BR16" t="s">
        <v>617</v>
      </c>
      <c r="BS16" t="s">
        <v>449</v>
      </c>
      <c r="BT16" t="s">
        <v>450</v>
      </c>
      <c r="BU16" t="s">
        <v>451</v>
      </c>
      <c r="BV16" t="s">
        <v>452</v>
      </c>
      <c r="BW16" t="s">
        <v>453</v>
      </c>
      <c r="BX16" t="s">
        <v>454</v>
      </c>
      <c r="BY16" t="s">
        <v>351</v>
      </c>
      <c r="BZ16" t="s">
        <v>351</v>
      </c>
      <c r="CF16" t="s">
        <v>579</v>
      </c>
    </row>
    <row r="17" spans="46:84" x14ac:dyDescent="0.25">
      <c r="AT17" t="s">
        <v>576</v>
      </c>
      <c r="AU17" t="s">
        <v>430</v>
      </c>
      <c r="AV17" t="s">
        <v>431</v>
      </c>
      <c r="AW17" t="s">
        <v>432</v>
      </c>
      <c r="AX17" t="s">
        <v>433</v>
      </c>
      <c r="AY17" t="s">
        <v>434</v>
      </c>
      <c r="AZ17" t="s">
        <v>435</v>
      </c>
      <c r="BA17" t="s">
        <v>478</v>
      </c>
      <c r="BB17" t="s">
        <v>479</v>
      </c>
      <c r="BC17" t="s">
        <v>354</v>
      </c>
      <c r="BD17" t="s">
        <v>438</v>
      </c>
      <c r="BE17" t="s">
        <v>353</v>
      </c>
      <c r="BF17" t="s">
        <v>351</v>
      </c>
      <c r="BG17" t="s">
        <v>439</v>
      </c>
      <c r="BH17" t="s">
        <v>440</v>
      </c>
      <c r="BI17" t="s">
        <v>352</v>
      </c>
      <c r="BJ17" t="s">
        <v>441</v>
      </c>
      <c r="BK17" t="s">
        <v>442</v>
      </c>
      <c r="BL17" t="s">
        <v>443</v>
      </c>
      <c r="BM17" t="s">
        <v>444</v>
      </c>
      <c r="BN17" t="s">
        <v>480</v>
      </c>
      <c r="BO17" t="s">
        <v>481</v>
      </c>
      <c r="BP17" t="s">
        <v>447</v>
      </c>
      <c r="BQ17" t="s">
        <v>482</v>
      </c>
      <c r="BT17" t="s">
        <v>450</v>
      </c>
      <c r="BU17" t="s">
        <v>451</v>
      </c>
      <c r="BV17" t="s">
        <v>452</v>
      </c>
      <c r="BW17" t="s">
        <v>453</v>
      </c>
      <c r="BX17" t="s">
        <v>454</v>
      </c>
      <c r="BY17" t="s">
        <v>351</v>
      </c>
      <c r="BZ17" t="s">
        <v>351</v>
      </c>
      <c r="CF17" t="s">
        <v>579</v>
      </c>
    </row>
    <row r="18" spans="46:84" x14ac:dyDescent="0.25">
      <c r="AT18" t="s">
        <v>576</v>
      </c>
      <c r="AU18" t="s">
        <v>430</v>
      </c>
      <c r="AV18" t="s">
        <v>431</v>
      </c>
      <c r="AX18" t="s">
        <v>433</v>
      </c>
      <c r="AY18" t="s">
        <v>434</v>
      </c>
      <c r="AZ18" t="s">
        <v>435</v>
      </c>
      <c r="BA18" t="s">
        <v>436</v>
      </c>
      <c r="BB18" t="s">
        <v>437</v>
      </c>
      <c r="BC18" t="s">
        <v>354</v>
      </c>
      <c r="BD18" t="s">
        <v>438</v>
      </c>
      <c r="BE18" t="s">
        <v>353</v>
      </c>
      <c r="BF18" t="s">
        <v>351</v>
      </c>
      <c r="BG18" t="s">
        <v>439</v>
      </c>
      <c r="BH18" t="s">
        <v>440</v>
      </c>
      <c r="BI18" t="s">
        <v>352</v>
      </c>
      <c r="BJ18" t="s">
        <v>441</v>
      </c>
      <c r="BK18" t="s">
        <v>442</v>
      </c>
      <c r="BL18" t="s">
        <v>443</v>
      </c>
      <c r="BM18" t="s">
        <v>444</v>
      </c>
      <c r="BN18" t="s">
        <v>445</v>
      </c>
      <c r="BO18" t="s">
        <v>446</v>
      </c>
      <c r="BQ18" t="s">
        <v>483</v>
      </c>
      <c r="BR18" t="s">
        <v>617</v>
      </c>
      <c r="BS18" t="s">
        <v>449</v>
      </c>
      <c r="BT18" t="s">
        <v>450</v>
      </c>
      <c r="BU18" t="s">
        <v>451</v>
      </c>
      <c r="BV18" t="s">
        <v>452</v>
      </c>
      <c r="BW18" t="s">
        <v>453</v>
      </c>
      <c r="BX18" t="s">
        <v>454</v>
      </c>
      <c r="BY18" t="s">
        <v>351</v>
      </c>
      <c r="BZ18" t="s">
        <v>351</v>
      </c>
      <c r="CF18" t="s">
        <v>579</v>
      </c>
    </row>
    <row r="22" spans="46:84" x14ac:dyDescent="0.25">
      <c r="AT22" t="s">
        <v>576</v>
      </c>
      <c r="AU22" t="s">
        <v>430</v>
      </c>
      <c r="AV22" t="s">
        <v>431</v>
      </c>
      <c r="AW22" t="s">
        <v>432</v>
      </c>
      <c r="AX22" t="s">
        <v>433</v>
      </c>
      <c r="AY22" t="s">
        <v>434</v>
      </c>
      <c r="AZ22" t="s">
        <v>435</v>
      </c>
      <c r="BA22" t="s">
        <v>484</v>
      </c>
      <c r="BB22" t="s">
        <v>485</v>
      </c>
      <c r="BC22" t="s">
        <v>354</v>
      </c>
      <c r="BD22" t="s">
        <v>438</v>
      </c>
      <c r="BE22" t="s">
        <v>353</v>
      </c>
      <c r="BF22" t="s">
        <v>351</v>
      </c>
      <c r="BG22" t="s">
        <v>439</v>
      </c>
      <c r="BH22" t="s">
        <v>440</v>
      </c>
      <c r="BI22" t="s">
        <v>352</v>
      </c>
      <c r="BJ22" t="s">
        <v>441</v>
      </c>
      <c r="BK22" t="s">
        <v>442</v>
      </c>
      <c r="BL22" t="s">
        <v>443</v>
      </c>
      <c r="BM22" t="s">
        <v>444</v>
      </c>
      <c r="BN22" t="s">
        <v>486</v>
      </c>
      <c r="BO22" t="s">
        <v>487</v>
      </c>
      <c r="BP22" t="s">
        <v>447</v>
      </c>
      <c r="BQ22" t="s">
        <v>488</v>
      </c>
      <c r="BT22" t="s">
        <v>450</v>
      </c>
      <c r="BU22" t="s">
        <v>451</v>
      </c>
      <c r="BV22" t="s">
        <v>452</v>
      </c>
      <c r="BW22" t="s">
        <v>453</v>
      </c>
      <c r="BX22" t="s">
        <v>454</v>
      </c>
      <c r="BY22" t="s">
        <v>351</v>
      </c>
      <c r="BZ22" t="s">
        <v>351</v>
      </c>
      <c r="CF22" t="s">
        <v>579</v>
      </c>
    </row>
    <row r="23" spans="46:84" x14ac:dyDescent="0.25">
      <c r="AT23" t="s">
        <v>576</v>
      </c>
      <c r="AU23" t="s">
        <v>430</v>
      </c>
      <c r="AV23" t="s">
        <v>431</v>
      </c>
      <c r="AW23" t="s">
        <v>432</v>
      </c>
      <c r="AX23" t="s">
        <v>433</v>
      </c>
      <c r="AY23" t="s">
        <v>434</v>
      </c>
      <c r="AZ23" t="s">
        <v>435</v>
      </c>
      <c r="BA23" t="s">
        <v>489</v>
      </c>
      <c r="BB23" t="s">
        <v>490</v>
      </c>
      <c r="BC23" t="s">
        <v>354</v>
      </c>
      <c r="BD23" t="s">
        <v>438</v>
      </c>
      <c r="BE23" t="s">
        <v>353</v>
      </c>
      <c r="BF23" t="s">
        <v>351</v>
      </c>
      <c r="BG23" t="s">
        <v>439</v>
      </c>
      <c r="BH23" t="s">
        <v>440</v>
      </c>
      <c r="BI23" t="s">
        <v>352</v>
      </c>
      <c r="BJ23" t="s">
        <v>441</v>
      </c>
      <c r="BK23" t="s">
        <v>442</v>
      </c>
      <c r="BL23" t="s">
        <v>443</v>
      </c>
      <c r="BM23" t="s">
        <v>444</v>
      </c>
      <c r="BN23" t="s">
        <v>491</v>
      </c>
      <c r="BO23" t="s">
        <v>492</v>
      </c>
      <c r="BP23" t="s">
        <v>447</v>
      </c>
      <c r="BQ23" t="s">
        <v>493</v>
      </c>
      <c r="BT23" t="s">
        <v>450</v>
      </c>
      <c r="BU23" t="s">
        <v>451</v>
      </c>
      <c r="BV23" t="s">
        <v>452</v>
      </c>
      <c r="BW23" t="s">
        <v>453</v>
      </c>
      <c r="BX23" t="s">
        <v>454</v>
      </c>
      <c r="BY23" t="s">
        <v>351</v>
      </c>
      <c r="BZ23" t="s">
        <v>351</v>
      </c>
      <c r="CF23" t="s">
        <v>579</v>
      </c>
    </row>
    <row r="24" spans="46:84" x14ac:dyDescent="0.25">
      <c r="AT24" t="s">
        <v>576</v>
      </c>
      <c r="AU24" t="s">
        <v>430</v>
      </c>
      <c r="AV24" t="s">
        <v>431</v>
      </c>
      <c r="AX24" t="s">
        <v>433</v>
      </c>
      <c r="AY24" t="s">
        <v>434</v>
      </c>
      <c r="AZ24" t="s">
        <v>435</v>
      </c>
      <c r="BA24" t="s">
        <v>436</v>
      </c>
      <c r="BB24" t="s">
        <v>437</v>
      </c>
      <c r="BC24" t="s">
        <v>354</v>
      </c>
      <c r="BD24" t="s">
        <v>438</v>
      </c>
      <c r="BE24" t="s">
        <v>353</v>
      </c>
      <c r="BF24" t="s">
        <v>351</v>
      </c>
      <c r="BG24" t="s">
        <v>439</v>
      </c>
      <c r="BH24" t="s">
        <v>440</v>
      </c>
      <c r="BI24" t="s">
        <v>352</v>
      </c>
      <c r="BJ24" t="s">
        <v>441</v>
      </c>
      <c r="BK24" t="s">
        <v>442</v>
      </c>
      <c r="BL24" t="s">
        <v>443</v>
      </c>
      <c r="BM24" t="s">
        <v>444</v>
      </c>
      <c r="BN24" t="s">
        <v>445</v>
      </c>
      <c r="BO24" t="s">
        <v>446</v>
      </c>
      <c r="BP24" t="s">
        <v>447</v>
      </c>
      <c r="BQ24" t="s">
        <v>494</v>
      </c>
      <c r="BR24" t="s">
        <v>617</v>
      </c>
      <c r="BS24" t="s">
        <v>449</v>
      </c>
      <c r="BT24" t="s">
        <v>450</v>
      </c>
      <c r="BU24" t="s">
        <v>451</v>
      </c>
      <c r="BV24" t="s">
        <v>452</v>
      </c>
      <c r="BW24" t="s">
        <v>453</v>
      </c>
      <c r="BX24" t="s">
        <v>454</v>
      </c>
      <c r="BY24" t="s">
        <v>351</v>
      </c>
      <c r="BZ24" t="s">
        <v>351</v>
      </c>
      <c r="CF24" t="s">
        <v>579</v>
      </c>
    </row>
    <row r="25" spans="46:84" x14ac:dyDescent="0.25">
      <c r="AT25" t="s">
        <v>576</v>
      </c>
      <c r="AV25" t="s">
        <v>431</v>
      </c>
      <c r="AX25" t="s">
        <v>433</v>
      </c>
      <c r="AY25" t="s">
        <v>434</v>
      </c>
      <c r="AZ25" t="s">
        <v>435</v>
      </c>
      <c r="BA25" t="s">
        <v>495</v>
      </c>
      <c r="BB25" t="s">
        <v>496</v>
      </c>
      <c r="BC25" t="s">
        <v>354</v>
      </c>
      <c r="BD25" t="s">
        <v>438</v>
      </c>
      <c r="BE25" t="s">
        <v>353</v>
      </c>
      <c r="BF25" t="s">
        <v>351</v>
      </c>
      <c r="BG25" t="s">
        <v>439</v>
      </c>
      <c r="BH25" t="s">
        <v>440</v>
      </c>
      <c r="BI25" t="s">
        <v>352</v>
      </c>
      <c r="BJ25" t="s">
        <v>441</v>
      </c>
      <c r="BK25" t="s">
        <v>442</v>
      </c>
      <c r="BL25" t="s">
        <v>443</v>
      </c>
      <c r="BM25" t="s">
        <v>444</v>
      </c>
      <c r="BN25" t="s">
        <v>497</v>
      </c>
      <c r="BO25" t="s">
        <v>498</v>
      </c>
      <c r="BP25" t="s">
        <v>447</v>
      </c>
      <c r="BQ25" t="s">
        <v>499</v>
      </c>
      <c r="BT25" t="s">
        <v>450</v>
      </c>
      <c r="BU25" t="s">
        <v>451</v>
      </c>
      <c r="BV25" t="s">
        <v>452</v>
      </c>
      <c r="BW25" t="s">
        <v>453</v>
      </c>
      <c r="BX25" t="s">
        <v>454</v>
      </c>
      <c r="BY25" t="s">
        <v>351</v>
      </c>
      <c r="BZ25" t="s">
        <v>351</v>
      </c>
      <c r="CF25" t="s">
        <v>579</v>
      </c>
    </row>
    <row r="26" spans="46:84" x14ac:dyDescent="0.25">
      <c r="AT26" t="s">
        <v>576</v>
      </c>
      <c r="AU26" t="s">
        <v>430</v>
      </c>
      <c r="AV26" t="s">
        <v>431</v>
      </c>
      <c r="AX26" t="s">
        <v>433</v>
      </c>
      <c r="AY26" t="s">
        <v>434</v>
      </c>
      <c r="AZ26" t="s">
        <v>435</v>
      </c>
      <c r="BA26" t="s">
        <v>436</v>
      </c>
      <c r="BB26" t="s">
        <v>437</v>
      </c>
      <c r="BC26" t="s">
        <v>354</v>
      </c>
      <c r="BD26" t="s">
        <v>438</v>
      </c>
      <c r="BE26" t="s">
        <v>353</v>
      </c>
      <c r="BF26" t="s">
        <v>351</v>
      </c>
      <c r="BG26" t="s">
        <v>439</v>
      </c>
      <c r="BH26" t="s">
        <v>440</v>
      </c>
      <c r="BI26" t="s">
        <v>352</v>
      </c>
      <c r="BJ26" t="s">
        <v>441</v>
      </c>
      <c r="BK26" t="s">
        <v>442</v>
      </c>
      <c r="BL26" t="s">
        <v>443</v>
      </c>
      <c r="BM26" t="s">
        <v>444</v>
      </c>
      <c r="BN26" t="s">
        <v>445</v>
      </c>
      <c r="BO26" t="s">
        <v>446</v>
      </c>
      <c r="BP26" t="s">
        <v>447</v>
      </c>
      <c r="BQ26" t="s">
        <v>500</v>
      </c>
      <c r="BR26" t="s">
        <v>617</v>
      </c>
      <c r="BS26" t="s">
        <v>449</v>
      </c>
      <c r="BT26" t="s">
        <v>450</v>
      </c>
      <c r="BU26" t="s">
        <v>451</v>
      </c>
      <c r="BV26" t="s">
        <v>452</v>
      </c>
      <c r="BW26" t="s">
        <v>453</v>
      </c>
      <c r="BX26" t="s">
        <v>454</v>
      </c>
      <c r="BY26" t="s">
        <v>351</v>
      </c>
      <c r="BZ26" t="s">
        <v>351</v>
      </c>
      <c r="CF26" t="s">
        <v>579</v>
      </c>
    </row>
    <row r="27" spans="46:84" x14ac:dyDescent="0.25">
      <c r="AT27" t="s">
        <v>576</v>
      </c>
      <c r="AU27" t="s">
        <v>430</v>
      </c>
      <c r="AV27" t="s">
        <v>431</v>
      </c>
      <c r="AW27" t="s">
        <v>432</v>
      </c>
      <c r="AX27" t="s">
        <v>433</v>
      </c>
      <c r="AY27" t="s">
        <v>434</v>
      </c>
      <c r="AZ27" t="s">
        <v>435</v>
      </c>
      <c r="BA27" t="s">
        <v>495</v>
      </c>
      <c r="BB27" t="s">
        <v>496</v>
      </c>
      <c r="BC27" t="s">
        <v>354</v>
      </c>
      <c r="BD27" t="s">
        <v>438</v>
      </c>
      <c r="BE27" t="s">
        <v>353</v>
      </c>
      <c r="BF27" t="s">
        <v>351</v>
      </c>
      <c r="BG27" t="s">
        <v>439</v>
      </c>
      <c r="BH27" t="s">
        <v>440</v>
      </c>
      <c r="BI27" t="s">
        <v>352</v>
      </c>
      <c r="BJ27" t="s">
        <v>441</v>
      </c>
      <c r="BK27" t="s">
        <v>442</v>
      </c>
      <c r="BL27" t="s">
        <v>443</v>
      </c>
      <c r="BM27" t="s">
        <v>444</v>
      </c>
      <c r="BN27" t="s">
        <v>497</v>
      </c>
      <c r="BO27" t="s">
        <v>498</v>
      </c>
      <c r="BP27" t="s">
        <v>447</v>
      </c>
      <c r="BQ27" t="s">
        <v>501</v>
      </c>
      <c r="BT27" t="s">
        <v>450</v>
      </c>
      <c r="BU27" t="s">
        <v>451</v>
      </c>
      <c r="BV27" t="s">
        <v>452</v>
      </c>
      <c r="BW27" t="s">
        <v>453</v>
      </c>
      <c r="BX27" t="s">
        <v>454</v>
      </c>
      <c r="BY27" t="s">
        <v>351</v>
      </c>
      <c r="BZ27" t="s">
        <v>351</v>
      </c>
      <c r="CF27" t="s">
        <v>579</v>
      </c>
    </row>
    <row r="28" spans="46:84" x14ac:dyDescent="0.25">
      <c r="AT28" t="s">
        <v>576</v>
      </c>
      <c r="AU28" t="s">
        <v>430</v>
      </c>
      <c r="AV28" t="s">
        <v>431</v>
      </c>
      <c r="AX28" t="s">
        <v>433</v>
      </c>
      <c r="AY28" t="s">
        <v>434</v>
      </c>
      <c r="AZ28" t="s">
        <v>435</v>
      </c>
      <c r="BA28" t="s">
        <v>436</v>
      </c>
      <c r="BB28" t="s">
        <v>437</v>
      </c>
      <c r="BC28" t="s">
        <v>354</v>
      </c>
      <c r="BD28" t="s">
        <v>438</v>
      </c>
      <c r="BE28" t="s">
        <v>353</v>
      </c>
      <c r="BF28" t="s">
        <v>351</v>
      </c>
      <c r="BG28" t="s">
        <v>439</v>
      </c>
      <c r="BH28" t="s">
        <v>440</v>
      </c>
      <c r="BI28" t="s">
        <v>352</v>
      </c>
      <c r="BJ28" t="s">
        <v>441</v>
      </c>
      <c r="BK28" t="s">
        <v>442</v>
      </c>
      <c r="BL28" t="s">
        <v>443</v>
      </c>
      <c r="BM28" t="s">
        <v>444</v>
      </c>
      <c r="BN28" t="s">
        <v>445</v>
      </c>
      <c r="BO28" t="s">
        <v>446</v>
      </c>
      <c r="BP28" t="s">
        <v>447</v>
      </c>
      <c r="BQ28" t="s">
        <v>502</v>
      </c>
      <c r="BR28" t="s">
        <v>617</v>
      </c>
      <c r="BS28" t="s">
        <v>449</v>
      </c>
      <c r="BT28" t="s">
        <v>450</v>
      </c>
      <c r="BU28" t="s">
        <v>451</v>
      </c>
      <c r="BV28" t="s">
        <v>452</v>
      </c>
      <c r="BW28" t="s">
        <v>453</v>
      </c>
      <c r="BX28" t="s">
        <v>454</v>
      </c>
      <c r="BY28" t="s">
        <v>351</v>
      </c>
      <c r="BZ28" t="s">
        <v>351</v>
      </c>
      <c r="CF28" t="s">
        <v>579</v>
      </c>
    </row>
    <row r="29" spans="46:84" x14ac:dyDescent="0.25">
      <c r="AT29" t="s">
        <v>576</v>
      </c>
      <c r="AU29" t="s">
        <v>430</v>
      </c>
      <c r="AV29" t="s">
        <v>431</v>
      </c>
      <c r="AW29" t="s">
        <v>432</v>
      </c>
      <c r="AX29" t="s">
        <v>433</v>
      </c>
      <c r="AY29" t="s">
        <v>434</v>
      </c>
      <c r="AZ29" t="s">
        <v>435</v>
      </c>
      <c r="BA29" t="s">
        <v>474</v>
      </c>
      <c r="BB29" t="s">
        <v>475</v>
      </c>
      <c r="BC29" t="s">
        <v>354</v>
      </c>
      <c r="BD29" t="s">
        <v>438</v>
      </c>
      <c r="BE29" t="s">
        <v>353</v>
      </c>
      <c r="BF29" t="s">
        <v>351</v>
      </c>
      <c r="BG29" t="s">
        <v>439</v>
      </c>
      <c r="BH29" t="s">
        <v>440</v>
      </c>
      <c r="BI29" t="s">
        <v>352</v>
      </c>
      <c r="BJ29" t="s">
        <v>441</v>
      </c>
      <c r="BK29" t="s">
        <v>442</v>
      </c>
      <c r="BL29" t="s">
        <v>443</v>
      </c>
      <c r="BM29" t="s">
        <v>444</v>
      </c>
      <c r="BN29" t="s">
        <v>476</v>
      </c>
      <c r="BO29" t="s">
        <v>477</v>
      </c>
      <c r="BP29" t="s">
        <v>447</v>
      </c>
      <c r="BQ29" t="s">
        <v>619</v>
      </c>
      <c r="BT29" t="s">
        <v>450</v>
      </c>
      <c r="BU29" t="s">
        <v>451</v>
      </c>
      <c r="BV29" t="s">
        <v>452</v>
      </c>
      <c r="BW29" t="s">
        <v>453</v>
      </c>
      <c r="BX29" t="s">
        <v>454</v>
      </c>
      <c r="BY29" t="s">
        <v>351</v>
      </c>
      <c r="BZ29" t="s">
        <v>351</v>
      </c>
      <c r="CF29" t="s">
        <v>579</v>
      </c>
    </row>
    <row r="30" spans="46:84" x14ac:dyDescent="0.25">
      <c r="AT30" t="s">
        <v>576</v>
      </c>
      <c r="AU30" t="s">
        <v>430</v>
      </c>
      <c r="AV30" t="s">
        <v>431</v>
      </c>
      <c r="AX30" t="s">
        <v>433</v>
      </c>
      <c r="AY30" t="s">
        <v>434</v>
      </c>
      <c r="AZ30" t="s">
        <v>435</v>
      </c>
      <c r="BA30" t="s">
        <v>436</v>
      </c>
      <c r="BB30" t="s">
        <v>437</v>
      </c>
      <c r="BC30" t="s">
        <v>354</v>
      </c>
      <c r="BD30" t="s">
        <v>438</v>
      </c>
      <c r="BE30" t="s">
        <v>353</v>
      </c>
      <c r="BF30" t="s">
        <v>351</v>
      </c>
      <c r="BG30" t="s">
        <v>439</v>
      </c>
      <c r="BH30" t="s">
        <v>440</v>
      </c>
      <c r="BI30" t="s">
        <v>352</v>
      </c>
      <c r="BJ30" t="s">
        <v>441</v>
      </c>
      <c r="BK30" t="s">
        <v>442</v>
      </c>
      <c r="BL30" t="s">
        <v>443</v>
      </c>
      <c r="BM30" t="s">
        <v>444</v>
      </c>
      <c r="BN30" t="s">
        <v>445</v>
      </c>
      <c r="BO30" t="s">
        <v>446</v>
      </c>
      <c r="BP30" t="s">
        <v>447</v>
      </c>
      <c r="BQ30" t="s">
        <v>503</v>
      </c>
      <c r="BR30" t="s">
        <v>617</v>
      </c>
      <c r="BS30" t="s">
        <v>449</v>
      </c>
      <c r="BT30" t="s">
        <v>450</v>
      </c>
      <c r="BU30" t="s">
        <v>451</v>
      </c>
      <c r="BV30" t="s">
        <v>452</v>
      </c>
      <c r="BW30" t="s">
        <v>453</v>
      </c>
      <c r="BX30" t="s">
        <v>454</v>
      </c>
      <c r="BY30" t="s">
        <v>351</v>
      </c>
      <c r="BZ30" t="s">
        <v>351</v>
      </c>
      <c r="CF30" t="s">
        <v>579</v>
      </c>
    </row>
    <row r="31" spans="46:84" x14ac:dyDescent="0.25">
      <c r="AX31" t="s">
        <v>433</v>
      </c>
      <c r="AY31" t="s">
        <v>434</v>
      </c>
      <c r="AZ31" t="s">
        <v>435</v>
      </c>
      <c r="BA31" t="s">
        <v>436</v>
      </c>
      <c r="BB31" t="s">
        <v>437</v>
      </c>
      <c r="BC31" t="s">
        <v>354</v>
      </c>
      <c r="BD31" t="s">
        <v>438</v>
      </c>
      <c r="BE31" t="s">
        <v>353</v>
      </c>
      <c r="BF31" t="s">
        <v>351</v>
      </c>
      <c r="BG31" t="s">
        <v>439</v>
      </c>
      <c r="BH31" t="s">
        <v>440</v>
      </c>
      <c r="BI31" t="s">
        <v>352</v>
      </c>
      <c r="BJ31" t="s">
        <v>441</v>
      </c>
      <c r="BK31" t="s">
        <v>442</v>
      </c>
      <c r="BL31" t="s">
        <v>443</v>
      </c>
      <c r="BM31" t="s">
        <v>444</v>
      </c>
      <c r="BN31" t="s">
        <v>445</v>
      </c>
      <c r="BO31" t="s">
        <v>446</v>
      </c>
      <c r="BQ31" t="s">
        <v>504</v>
      </c>
      <c r="BR31" t="s">
        <v>617</v>
      </c>
      <c r="BS31" t="s">
        <v>449</v>
      </c>
      <c r="BT31" t="s">
        <v>450</v>
      </c>
      <c r="BU31" t="s">
        <v>451</v>
      </c>
      <c r="BV31" t="s">
        <v>452</v>
      </c>
      <c r="BW31" t="s">
        <v>453</v>
      </c>
      <c r="BX31" t="s">
        <v>454</v>
      </c>
      <c r="BY31" t="s">
        <v>351</v>
      </c>
      <c r="BZ31" t="s">
        <v>351</v>
      </c>
      <c r="CF31" t="s">
        <v>579</v>
      </c>
    </row>
    <row r="32" spans="46:84" x14ac:dyDescent="0.25">
      <c r="AU32" t="s">
        <v>430</v>
      </c>
      <c r="AW32" t="s">
        <v>432</v>
      </c>
      <c r="AX32" t="s">
        <v>433</v>
      </c>
      <c r="AY32" t="s">
        <v>434</v>
      </c>
      <c r="AZ32" t="s">
        <v>435</v>
      </c>
      <c r="BA32" t="s">
        <v>470</v>
      </c>
      <c r="BB32" t="s">
        <v>471</v>
      </c>
      <c r="BC32" t="s">
        <v>354</v>
      </c>
      <c r="BD32" t="s">
        <v>438</v>
      </c>
      <c r="BE32" t="s">
        <v>353</v>
      </c>
      <c r="BF32" t="s">
        <v>351</v>
      </c>
      <c r="BG32" t="s">
        <v>439</v>
      </c>
      <c r="BH32" t="s">
        <v>440</v>
      </c>
      <c r="BI32" t="s">
        <v>352</v>
      </c>
      <c r="BJ32" t="s">
        <v>441</v>
      </c>
      <c r="BK32" t="s">
        <v>442</v>
      </c>
      <c r="BL32" t="s">
        <v>443</v>
      </c>
      <c r="BM32" t="s">
        <v>444</v>
      </c>
      <c r="BN32" t="s">
        <v>472</v>
      </c>
      <c r="BO32" t="s">
        <v>473</v>
      </c>
      <c r="BP32" t="s">
        <v>447</v>
      </c>
      <c r="BQ32" t="s">
        <v>505</v>
      </c>
      <c r="BT32" t="s">
        <v>450</v>
      </c>
      <c r="BU32" t="s">
        <v>451</v>
      </c>
      <c r="BV32" t="s">
        <v>452</v>
      </c>
      <c r="BW32" t="s">
        <v>453</v>
      </c>
      <c r="BX32" t="s">
        <v>454</v>
      </c>
      <c r="BY32" t="s">
        <v>351</v>
      </c>
      <c r="BZ32" t="s">
        <v>351</v>
      </c>
      <c r="CF32" t="s">
        <v>579</v>
      </c>
    </row>
    <row r="33" spans="46:84" x14ac:dyDescent="0.25">
      <c r="AT33" t="s">
        <v>576</v>
      </c>
      <c r="AU33" t="s">
        <v>430</v>
      </c>
      <c r="AV33" t="s">
        <v>431</v>
      </c>
      <c r="AX33" t="s">
        <v>433</v>
      </c>
      <c r="AY33" t="s">
        <v>434</v>
      </c>
      <c r="AZ33" t="s">
        <v>435</v>
      </c>
      <c r="BA33" t="s">
        <v>474</v>
      </c>
      <c r="BB33" t="s">
        <v>475</v>
      </c>
      <c r="BC33" t="s">
        <v>354</v>
      </c>
      <c r="BD33" t="s">
        <v>438</v>
      </c>
      <c r="BE33" t="s">
        <v>353</v>
      </c>
      <c r="BF33" t="s">
        <v>351</v>
      </c>
      <c r="BG33" t="s">
        <v>439</v>
      </c>
      <c r="BH33" t="s">
        <v>440</v>
      </c>
      <c r="BI33" t="s">
        <v>352</v>
      </c>
      <c r="BJ33" t="s">
        <v>441</v>
      </c>
      <c r="BK33" t="s">
        <v>442</v>
      </c>
      <c r="BL33" t="s">
        <v>443</v>
      </c>
      <c r="BM33" t="s">
        <v>444</v>
      </c>
      <c r="BN33" t="s">
        <v>476</v>
      </c>
      <c r="BO33" t="s">
        <v>477</v>
      </c>
      <c r="BP33" t="s">
        <v>447</v>
      </c>
      <c r="BQ33" t="s">
        <v>620</v>
      </c>
      <c r="BT33" t="s">
        <v>450</v>
      </c>
      <c r="BU33" t="s">
        <v>451</v>
      </c>
      <c r="BV33" t="s">
        <v>452</v>
      </c>
      <c r="BW33" t="s">
        <v>453</v>
      </c>
      <c r="BX33" t="s">
        <v>454</v>
      </c>
      <c r="BY33" t="s">
        <v>351</v>
      </c>
      <c r="BZ33" t="s">
        <v>351</v>
      </c>
      <c r="CF33" t="s">
        <v>579</v>
      </c>
    </row>
    <row r="34" spans="46:84" x14ac:dyDescent="0.25">
      <c r="AT34" t="s">
        <v>576</v>
      </c>
      <c r="AU34" t="s">
        <v>430</v>
      </c>
      <c r="AV34" t="s">
        <v>431</v>
      </c>
      <c r="AW34" t="s">
        <v>432</v>
      </c>
      <c r="AX34" t="s">
        <v>433</v>
      </c>
      <c r="AY34" t="s">
        <v>434</v>
      </c>
      <c r="AZ34" t="s">
        <v>435</v>
      </c>
      <c r="BA34" t="s">
        <v>436</v>
      </c>
      <c r="BB34" t="s">
        <v>437</v>
      </c>
      <c r="BC34" t="s">
        <v>354</v>
      </c>
      <c r="BD34" t="s">
        <v>438</v>
      </c>
      <c r="BE34" t="s">
        <v>353</v>
      </c>
      <c r="BF34" t="s">
        <v>351</v>
      </c>
      <c r="BG34" t="s">
        <v>439</v>
      </c>
      <c r="BH34" t="s">
        <v>440</v>
      </c>
      <c r="BI34" t="s">
        <v>352</v>
      </c>
      <c r="BJ34" t="s">
        <v>441</v>
      </c>
      <c r="BK34" t="s">
        <v>442</v>
      </c>
      <c r="BL34" t="s">
        <v>443</v>
      </c>
      <c r="BM34" t="s">
        <v>444</v>
      </c>
      <c r="BN34" t="s">
        <v>445</v>
      </c>
      <c r="BO34" t="s">
        <v>446</v>
      </c>
      <c r="BP34" t="s">
        <v>447</v>
      </c>
      <c r="BQ34" t="s">
        <v>506</v>
      </c>
      <c r="BR34" t="s">
        <v>617</v>
      </c>
      <c r="BS34" t="s">
        <v>449</v>
      </c>
      <c r="BT34" t="s">
        <v>450</v>
      </c>
      <c r="BU34" t="s">
        <v>451</v>
      </c>
      <c r="BV34" t="s">
        <v>452</v>
      </c>
      <c r="BW34" t="s">
        <v>453</v>
      </c>
      <c r="BX34" t="s">
        <v>454</v>
      </c>
      <c r="BY34" t="s">
        <v>351</v>
      </c>
      <c r="BZ34" t="s">
        <v>351</v>
      </c>
      <c r="CF34" t="s">
        <v>579</v>
      </c>
    </row>
    <row r="35" spans="46:84" x14ac:dyDescent="0.25">
      <c r="AU35" t="s">
        <v>430</v>
      </c>
      <c r="AX35" t="s">
        <v>433</v>
      </c>
      <c r="AY35" t="s">
        <v>434</v>
      </c>
      <c r="AZ35" t="s">
        <v>435</v>
      </c>
      <c r="BA35" t="s">
        <v>470</v>
      </c>
      <c r="BB35" t="s">
        <v>471</v>
      </c>
      <c r="BC35" t="s">
        <v>354</v>
      </c>
      <c r="BD35" t="s">
        <v>438</v>
      </c>
      <c r="BE35" t="s">
        <v>353</v>
      </c>
      <c r="BF35" t="s">
        <v>351</v>
      </c>
      <c r="BG35" t="s">
        <v>439</v>
      </c>
      <c r="BH35" t="s">
        <v>440</v>
      </c>
      <c r="BI35" t="s">
        <v>352</v>
      </c>
      <c r="BJ35" t="s">
        <v>441</v>
      </c>
      <c r="BK35" t="s">
        <v>442</v>
      </c>
      <c r="BL35" t="s">
        <v>443</v>
      </c>
      <c r="BM35" t="s">
        <v>444</v>
      </c>
      <c r="BN35" t="s">
        <v>472</v>
      </c>
      <c r="BO35" t="s">
        <v>473</v>
      </c>
      <c r="BP35" t="s">
        <v>447</v>
      </c>
      <c r="BQ35" t="s">
        <v>507</v>
      </c>
      <c r="BT35" t="s">
        <v>450</v>
      </c>
      <c r="BU35" t="s">
        <v>451</v>
      </c>
      <c r="BV35" t="s">
        <v>452</v>
      </c>
      <c r="BW35" t="s">
        <v>453</v>
      </c>
      <c r="BX35" t="s">
        <v>454</v>
      </c>
      <c r="BY35" t="s">
        <v>351</v>
      </c>
      <c r="BZ35" t="s">
        <v>351</v>
      </c>
      <c r="CF35" t="s">
        <v>579</v>
      </c>
    </row>
    <row r="36" spans="46:84" x14ac:dyDescent="0.25">
      <c r="AT36" t="s">
        <v>576</v>
      </c>
      <c r="AU36" t="s">
        <v>430</v>
      </c>
      <c r="AV36" t="s">
        <v>431</v>
      </c>
      <c r="AX36" t="s">
        <v>433</v>
      </c>
      <c r="AY36" t="s">
        <v>434</v>
      </c>
      <c r="AZ36" t="s">
        <v>435</v>
      </c>
      <c r="BA36" t="s">
        <v>465</v>
      </c>
      <c r="BB36" t="s">
        <v>466</v>
      </c>
      <c r="BC36" t="s">
        <v>354</v>
      </c>
      <c r="BD36" t="s">
        <v>438</v>
      </c>
      <c r="BE36" t="s">
        <v>353</v>
      </c>
      <c r="BF36" t="s">
        <v>351</v>
      </c>
      <c r="BG36" t="s">
        <v>439</v>
      </c>
      <c r="BH36" t="s">
        <v>440</v>
      </c>
      <c r="BI36" t="s">
        <v>352</v>
      </c>
      <c r="BJ36" t="s">
        <v>441</v>
      </c>
      <c r="BK36" t="s">
        <v>442</v>
      </c>
      <c r="BL36" t="s">
        <v>443</v>
      </c>
      <c r="BM36" t="s">
        <v>444</v>
      </c>
      <c r="BN36" t="s">
        <v>467</v>
      </c>
      <c r="BO36" t="s">
        <v>468</v>
      </c>
      <c r="BP36" t="s">
        <v>447</v>
      </c>
      <c r="BQ36" t="s">
        <v>508</v>
      </c>
      <c r="BT36" t="s">
        <v>450</v>
      </c>
      <c r="BU36" t="s">
        <v>451</v>
      </c>
      <c r="BV36" t="s">
        <v>452</v>
      </c>
      <c r="BW36" t="s">
        <v>453</v>
      </c>
      <c r="BX36" t="s">
        <v>454</v>
      </c>
      <c r="BY36" t="s">
        <v>351</v>
      </c>
      <c r="BZ36" t="s">
        <v>351</v>
      </c>
      <c r="CF36" t="s">
        <v>579</v>
      </c>
    </row>
    <row r="37" spans="46:84" x14ac:dyDescent="0.25">
      <c r="AT37" t="s">
        <v>576</v>
      </c>
      <c r="AU37" t="s">
        <v>430</v>
      </c>
      <c r="AV37" t="s">
        <v>431</v>
      </c>
      <c r="AX37" t="s">
        <v>433</v>
      </c>
      <c r="AY37" t="s">
        <v>434</v>
      </c>
      <c r="AZ37" t="s">
        <v>435</v>
      </c>
      <c r="BA37" t="s">
        <v>436</v>
      </c>
      <c r="BB37" t="s">
        <v>437</v>
      </c>
      <c r="BC37" t="s">
        <v>354</v>
      </c>
      <c r="BD37" t="s">
        <v>438</v>
      </c>
      <c r="BE37" t="s">
        <v>353</v>
      </c>
      <c r="BF37" t="s">
        <v>351</v>
      </c>
      <c r="BG37" t="s">
        <v>439</v>
      </c>
      <c r="BH37" t="s">
        <v>440</v>
      </c>
      <c r="BI37" t="s">
        <v>352</v>
      </c>
      <c r="BJ37" t="s">
        <v>441</v>
      </c>
      <c r="BK37" t="s">
        <v>442</v>
      </c>
      <c r="BL37" t="s">
        <v>443</v>
      </c>
      <c r="BM37" t="s">
        <v>444</v>
      </c>
      <c r="BN37" t="s">
        <v>445</v>
      </c>
      <c r="BO37" t="s">
        <v>446</v>
      </c>
      <c r="BP37" t="s">
        <v>447</v>
      </c>
      <c r="BQ37" t="s">
        <v>621</v>
      </c>
      <c r="BR37" t="s">
        <v>617</v>
      </c>
      <c r="BS37" t="s">
        <v>449</v>
      </c>
      <c r="BT37" t="s">
        <v>450</v>
      </c>
      <c r="BU37" t="s">
        <v>451</v>
      </c>
      <c r="BV37" t="s">
        <v>452</v>
      </c>
      <c r="BW37" t="s">
        <v>453</v>
      </c>
      <c r="BX37" t="s">
        <v>454</v>
      </c>
      <c r="BY37" t="s">
        <v>351</v>
      </c>
      <c r="BZ37" t="s">
        <v>351</v>
      </c>
      <c r="CF37" t="s">
        <v>579</v>
      </c>
    </row>
    <row r="38" spans="46:84" x14ac:dyDescent="0.25">
      <c r="AT38" t="s">
        <v>576</v>
      </c>
      <c r="AU38" t="s">
        <v>430</v>
      </c>
      <c r="AV38" t="s">
        <v>431</v>
      </c>
      <c r="AX38" t="s">
        <v>433</v>
      </c>
      <c r="AY38" t="s">
        <v>434</v>
      </c>
      <c r="AZ38" t="s">
        <v>435</v>
      </c>
      <c r="BA38" t="s">
        <v>495</v>
      </c>
      <c r="BB38" t="s">
        <v>496</v>
      </c>
      <c r="BC38" t="s">
        <v>354</v>
      </c>
      <c r="BD38" t="s">
        <v>438</v>
      </c>
      <c r="BE38" t="s">
        <v>353</v>
      </c>
      <c r="BF38" t="s">
        <v>351</v>
      </c>
      <c r="BG38" t="s">
        <v>439</v>
      </c>
      <c r="BH38" t="s">
        <v>440</v>
      </c>
      <c r="BI38" t="s">
        <v>352</v>
      </c>
      <c r="BJ38" t="s">
        <v>441</v>
      </c>
      <c r="BK38" t="s">
        <v>442</v>
      </c>
      <c r="BL38" t="s">
        <v>443</v>
      </c>
      <c r="BM38" t="s">
        <v>444</v>
      </c>
      <c r="BN38" t="s">
        <v>497</v>
      </c>
      <c r="BO38" t="s">
        <v>498</v>
      </c>
      <c r="BP38" t="s">
        <v>447</v>
      </c>
      <c r="BQ38" t="s">
        <v>509</v>
      </c>
      <c r="BT38" t="s">
        <v>450</v>
      </c>
      <c r="BU38" t="s">
        <v>451</v>
      </c>
      <c r="BV38" t="s">
        <v>452</v>
      </c>
      <c r="BW38" t="s">
        <v>453</v>
      </c>
      <c r="BX38" t="s">
        <v>454</v>
      </c>
      <c r="BY38" t="s">
        <v>351</v>
      </c>
      <c r="BZ38" t="s">
        <v>351</v>
      </c>
      <c r="CF38" t="s">
        <v>579</v>
      </c>
    </row>
    <row r="39" spans="46:84" x14ac:dyDescent="0.25">
      <c r="AU39" t="s">
        <v>430</v>
      </c>
      <c r="AX39" t="s">
        <v>433</v>
      </c>
      <c r="AY39" t="s">
        <v>434</v>
      </c>
      <c r="AZ39" t="s">
        <v>435</v>
      </c>
      <c r="BA39" t="s">
        <v>470</v>
      </c>
      <c r="BB39" t="s">
        <v>471</v>
      </c>
      <c r="BC39" t="s">
        <v>354</v>
      </c>
      <c r="BD39" t="s">
        <v>438</v>
      </c>
      <c r="BE39" t="s">
        <v>353</v>
      </c>
      <c r="BF39" t="s">
        <v>351</v>
      </c>
      <c r="BG39" t="s">
        <v>439</v>
      </c>
      <c r="BH39" t="s">
        <v>440</v>
      </c>
      <c r="BI39" t="s">
        <v>352</v>
      </c>
      <c r="BJ39" t="s">
        <v>441</v>
      </c>
      <c r="BK39" t="s">
        <v>442</v>
      </c>
      <c r="BL39" t="s">
        <v>443</v>
      </c>
      <c r="BM39" t="s">
        <v>444</v>
      </c>
      <c r="BN39" t="s">
        <v>472</v>
      </c>
      <c r="BO39" t="s">
        <v>473</v>
      </c>
      <c r="BP39" t="s">
        <v>447</v>
      </c>
      <c r="BQ39" t="s">
        <v>507</v>
      </c>
      <c r="BT39" t="s">
        <v>450</v>
      </c>
      <c r="BU39" t="s">
        <v>451</v>
      </c>
      <c r="BV39" t="s">
        <v>452</v>
      </c>
      <c r="BW39" t="s">
        <v>453</v>
      </c>
      <c r="BX39" t="s">
        <v>454</v>
      </c>
      <c r="BY39" t="s">
        <v>351</v>
      </c>
      <c r="BZ39" t="s">
        <v>351</v>
      </c>
      <c r="CF39" t="s">
        <v>579</v>
      </c>
    </row>
    <row r="40" spans="46:84" x14ac:dyDescent="0.25">
      <c r="AU40" t="s">
        <v>430</v>
      </c>
      <c r="AX40" t="s">
        <v>433</v>
      </c>
      <c r="AY40" t="s">
        <v>434</v>
      </c>
      <c r="AZ40" t="s">
        <v>435</v>
      </c>
      <c r="BA40" t="s">
        <v>470</v>
      </c>
      <c r="BB40" t="s">
        <v>471</v>
      </c>
      <c r="BC40" t="s">
        <v>354</v>
      </c>
      <c r="BD40" t="s">
        <v>438</v>
      </c>
      <c r="BE40" t="s">
        <v>353</v>
      </c>
      <c r="BF40" t="s">
        <v>351</v>
      </c>
      <c r="BG40" t="s">
        <v>439</v>
      </c>
      <c r="BH40" t="s">
        <v>440</v>
      </c>
      <c r="BI40" t="s">
        <v>352</v>
      </c>
      <c r="BJ40" t="s">
        <v>441</v>
      </c>
      <c r="BK40" t="s">
        <v>442</v>
      </c>
      <c r="BL40" t="s">
        <v>443</v>
      </c>
      <c r="BM40" t="s">
        <v>444</v>
      </c>
      <c r="BN40" t="s">
        <v>472</v>
      </c>
      <c r="BO40" t="s">
        <v>473</v>
      </c>
      <c r="BP40" t="s">
        <v>447</v>
      </c>
      <c r="BT40" t="s">
        <v>450</v>
      </c>
      <c r="BU40" t="s">
        <v>451</v>
      </c>
      <c r="BV40" t="s">
        <v>452</v>
      </c>
      <c r="BW40" t="s">
        <v>453</v>
      </c>
      <c r="BX40" t="s">
        <v>454</v>
      </c>
      <c r="BY40" t="s">
        <v>351</v>
      </c>
      <c r="BZ40" t="s">
        <v>351</v>
      </c>
      <c r="CF40" t="s">
        <v>579</v>
      </c>
    </row>
    <row r="41" spans="46:84" x14ac:dyDescent="0.25">
      <c r="AT41" t="s">
        <v>576</v>
      </c>
      <c r="AU41" t="s">
        <v>430</v>
      </c>
      <c r="AV41" t="s">
        <v>431</v>
      </c>
      <c r="AW41" t="s">
        <v>432</v>
      </c>
      <c r="AX41" t="s">
        <v>433</v>
      </c>
      <c r="AY41" t="s">
        <v>434</v>
      </c>
      <c r="AZ41" t="s">
        <v>435</v>
      </c>
      <c r="BA41" t="s">
        <v>436</v>
      </c>
      <c r="BB41" t="s">
        <v>437</v>
      </c>
      <c r="BC41" t="s">
        <v>354</v>
      </c>
      <c r="BD41" t="s">
        <v>438</v>
      </c>
      <c r="BE41" t="s">
        <v>353</v>
      </c>
      <c r="BF41" t="s">
        <v>351</v>
      </c>
      <c r="BG41" t="s">
        <v>439</v>
      </c>
      <c r="BH41" t="s">
        <v>440</v>
      </c>
      <c r="BI41" t="s">
        <v>352</v>
      </c>
      <c r="BJ41" t="s">
        <v>441</v>
      </c>
      <c r="BK41" t="s">
        <v>442</v>
      </c>
      <c r="BL41" t="s">
        <v>443</v>
      </c>
      <c r="BM41" t="s">
        <v>444</v>
      </c>
      <c r="BN41" t="s">
        <v>445</v>
      </c>
      <c r="BO41" t="s">
        <v>446</v>
      </c>
      <c r="BP41" t="s">
        <v>447</v>
      </c>
      <c r="BQ41" t="s">
        <v>622</v>
      </c>
      <c r="BR41" t="s">
        <v>617</v>
      </c>
      <c r="BS41" t="s">
        <v>449</v>
      </c>
      <c r="BT41" t="s">
        <v>450</v>
      </c>
      <c r="BU41" t="s">
        <v>451</v>
      </c>
      <c r="BV41" t="s">
        <v>452</v>
      </c>
      <c r="BW41" t="s">
        <v>453</v>
      </c>
      <c r="BX41" t="s">
        <v>454</v>
      </c>
      <c r="BY41" t="s">
        <v>351</v>
      </c>
      <c r="BZ41" t="s">
        <v>351</v>
      </c>
      <c r="CF41" t="s">
        <v>579</v>
      </c>
    </row>
    <row r="42" spans="46:84" x14ac:dyDescent="0.25">
      <c r="AT42" t="s">
        <v>576</v>
      </c>
      <c r="AU42" t="s">
        <v>430</v>
      </c>
      <c r="AV42" t="s">
        <v>431</v>
      </c>
      <c r="AW42" t="s">
        <v>432</v>
      </c>
      <c r="AX42" t="s">
        <v>433</v>
      </c>
      <c r="AY42" t="s">
        <v>434</v>
      </c>
      <c r="AZ42" t="s">
        <v>435</v>
      </c>
      <c r="BA42" t="s">
        <v>470</v>
      </c>
      <c r="BB42" t="s">
        <v>471</v>
      </c>
      <c r="BC42" t="s">
        <v>354</v>
      </c>
      <c r="BD42" t="s">
        <v>438</v>
      </c>
      <c r="BE42" t="s">
        <v>353</v>
      </c>
      <c r="BF42" t="s">
        <v>351</v>
      </c>
      <c r="BG42" t="s">
        <v>439</v>
      </c>
      <c r="BH42" t="s">
        <v>440</v>
      </c>
      <c r="BI42" t="s">
        <v>352</v>
      </c>
      <c r="BJ42" t="s">
        <v>441</v>
      </c>
      <c r="BK42" t="s">
        <v>442</v>
      </c>
      <c r="BL42" t="s">
        <v>443</v>
      </c>
      <c r="BM42" t="s">
        <v>444</v>
      </c>
      <c r="BN42" t="s">
        <v>472</v>
      </c>
      <c r="BO42" t="s">
        <v>473</v>
      </c>
      <c r="BP42" t="s">
        <v>447</v>
      </c>
      <c r="BQ42" t="s">
        <v>510</v>
      </c>
      <c r="BT42" t="s">
        <v>450</v>
      </c>
      <c r="BU42" t="s">
        <v>451</v>
      </c>
      <c r="BV42" t="s">
        <v>452</v>
      </c>
      <c r="BW42" t="s">
        <v>453</v>
      </c>
      <c r="BX42" t="s">
        <v>454</v>
      </c>
      <c r="BY42" t="s">
        <v>351</v>
      </c>
      <c r="BZ42" t="s">
        <v>351</v>
      </c>
      <c r="CF42" t="s">
        <v>579</v>
      </c>
    </row>
    <row r="43" spans="46:84" x14ac:dyDescent="0.25">
      <c r="AT43" t="s">
        <v>576</v>
      </c>
      <c r="AU43" t="s">
        <v>430</v>
      </c>
      <c r="AV43" t="s">
        <v>431</v>
      </c>
      <c r="AW43" t="s">
        <v>432</v>
      </c>
      <c r="AX43" t="s">
        <v>433</v>
      </c>
      <c r="AY43" t="s">
        <v>434</v>
      </c>
      <c r="AZ43" t="s">
        <v>435</v>
      </c>
      <c r="BA43" t="s">
        <v>470</v>
      </c>
      <c r="BB43" t="s">
        <v>471</v>
      </c>
      <c r="BC43" t="s">
        <v>354</v>
      </c>
      <c r="BD43" t="s">
        <v>438</v>
      </c>
      <c r="BE43" t="s">
        <v>353</v>
      </c>
      <c r="BF43" t="s">
        <v>351</v>
      </c>
      <c r="BG43" t="s">
        <v>439</v>
      </c>
      <c r="BH43" t="s">
        <v>440</v>
      </c>
      <c r="BI43" t="s">
        <v>352</v>
      </c>
      <c r="BJ43" t="s">
        <v>441</v>
      </c>
      <c r="BK43" t="s">
        <v>442</v>
      </c>
      <c r="BL43" t="s">
        <v>443</v>
      </c>
      <c r="BM43" t="s">
        <v>444</v>
      </c>
      <c r="BN43" t="s">
        <v>472</v>
      </c>
      <c r="BO43" t="s">
        <v>473</v>
      </c>
      <c r="BP43" t="s">
        <v>447</v>
      </c>
      <c r="BQ43" t="s">
        <v>511</v>
      </c>
      <c r="BT43" t="s">
        <v>450</v>
      </c>
      <c r="BU43" t="s">
        <v>451</v>
      </c>
      <c r="BV43" t="s">
        <v>452</v>
      </c>
      <c r="BW43" t="s">
        <v>453</v>
      </c>
      <c r="BX43" t="s">
        <v>454</v>
      </c>
      <c r="BY43" t="s">
        <v>351</v>
      </c>
      <c r="BZ43" t="s">
        <v>351</v>
      </c>
      <c r="CF43" t="s">
        <v>579</v>
      </c>
    </row>
    <row r="44" spans="46:84" x14ac:dyDescent="0.25">
      <c r="AT44" t="s">
        <v>576</v>
      </c>
      <c r="AU44" t="s">
        <v>430</v>
      </c>
      <c r="AV44" t="s">
        <v>431</v>
      </c>
      <c r="AW44" t="s">
        <v>432</v>
      </c>
      <c r="AX44" t="s">
        <v>433</v>
      </c>
      <c r="AY44" t="s">
        <v>434</v>
      </c>
      <c r="AZ44" t="s">
        <v>435</v>
      </c>
      <c r="BA44" t="s">
        <v>474</v>
      </c>
      <c r="BB44" t="s">
        <v>475</v>
      </c>
      <c r="BC44" t="s">
        <v>354</v>
      </c>
      <c r="BD44" t="s">
        <v>438</v>
      </c>
      <c r="BE44" t="s">
        <v>353</v>
      </c>
      <c r="BF44" t="s">
        <v>351</v>
      </c>
      <c r="BG44" t="s">
        <v>439</v>
      </c>
      <c r="BH44" t="s">
        <v>440</v>
      </c>
      <c r="BI44" t="s">
        <v>352</v>
      </c>
      <c r="BJ44" t="s">
        <v>441</v>
      </c>
      <c r="BK44" t="s">
        <v>442</v>
      </c>
      <c r="BL44" t="s">
        <v>443</v>
      </c>
      <c r="BM44" t="s">
        <v>444</v>
      </c>
      <c r="BN44" t="s">
        <v>476</v>
      </c>
      <c r="BO44" t="s">
        <v>477</v>
      </c>
      <c r="BP44" t="s">
        <v>447</v>
      </c>
      <c r="BQ44" t="s">
        <v>512</v>
      </c>
      <c r="BT44" t="s">
        <v>450</v>
      </c>
      <c r="BU44" t="s">
        <v>451</v>
      </c>
      <c r="BV44" t="s">
        <v>452</v>
      </c>
      <c r="BW44" t="s">
        <v>453</v>
      </c>
      <c r="BX44" t="s">
        <v>454</v>
      </c>
      <c r="BY44" t="s">
        <v>351</v>
      </c>
      <c r="BZ44" t="s">
        <v>351</v>
      </c>
      <c r="CF44" t="s">
        <v>579</v>
      </c>
    </row>
    <row r="48" spans="46:84" x14ac:dyDescent="0.25">
      <c r="AT48" t="s">
        <v>576</v>
      </c>
      <c r="AU48" t="s">
        <v>430</v>
      </c>
      <c r="AV48" t="s">
        <v>431</v>
      </c>
      <c r="AX48" t="s">
        <v>433</v>
      </c>
      <c r="AY48" t="s">
        <v>434</v>
      </c>
      <c r="AZ48" t="s">
        <v>435</v>
      </c>
      <c r="BA48" t="s">
        <v>436</v>
      </c>
      <c r="BB48" t="s">
        <v>437</v>
      </c>
      <c r="BC48" t="s">
        <v>354</v>
      </c>
      <c r="BD48" t="s">
        <v>438</v>
      </c>
      <c r="BE48" t="s">
        <v>353</v>
      </c>
      <c r="BF48" t="s">
        <v>351</v>
      </c>
      <c r="BG48" t="s">
        <v>439</v>
      </c>
      <c r="BH48" t="s">
        <v>440</v>
      </c>
      <c r="BI48" t="s">
        <v>352</v>
      </c>
      <c r="BJ48" t="s">
        <v>441</v>
      </c>
      <c r="BK48" t="s">
        <v>442</v>
      </c>
      <c r="BL48" t="s">
        <v>443</v>
      </c>
      <c r="BM48" t="s">
        <v>444</v>
      </c>
      <c r="BN48" t="s">
        <v>445</v>
      </c>
      <c r="BO48" t="s">
        <v>446</v>
      </c>
      <c r="BP48" t="s">
        <v>447</v>
      </c>
      <c r="BQ48" t="s">
        <v>513</v>
      </c>
      <c r="BS48" t="s">
        <v>449</v>
      </c>
      <c r="BT48" t="s">
        <v>450</v>
      </c>
      <c r="BU48" t="s">
        <v>451</v>
      </c>
      <c r="BV48" t="s">
        <v>452</v>
      </c>
      <c r="BW48" t="s">
        <v>453</v>
      </c>
      <c r="BX48" t="s">
        <v>454</v>
      </c>
      <c r="BY48" t="s">
        <v>351</v>
      </c>
      <c r="BZ48" t="s">
        <v>351</v>
      </c>
      <c r="CF48" t="s">
        <v>579</v>
      </c>
    </row>
    <row r="49" spans="46:84" x14ac:dyDescent="0.25">
      <c r="AU49" t="s">
        <v>430</v>
      </c>
      <c r="AV49" t="s">
        <v>431</v>
      </c>
      <c r="AX49" t="s">
        <v>433</v>
      </c>
      <c r="AY49" t="s">
        <v>434</v>
      </c>
      <c r="AZ49" t="s">
        <v>435</v>
      </c>
      <c r="BA49" t="s">
        <v>460</v>
      </c>
      <c r="BB49" t="s">
        <v>461</v>
      </c>
      <c r="BC49" t="s">
        <v>354</v>
      </c>
      <c r="BD49" t="s">
        <v>438</v>
      </c>
      <c r="BE49" t="s">
        <v>353</v>
      </c>
      <c r="BF49" t="s">
        <v>351</v>
      </c>
      <c r="BG49" t="s">
        <v>439</v>
      </c>
      <c r="BH49" t="s">
        <v>440</v>
      </c>
      <c r="BI49" t="s">
        <v>352</v>
      </c>
      <c r="BJ49" t="s">
        <v>441</v>
      </c>
      <c r="BK49" t="s">
        <v>442</v>
      </c>
      <c r="BL49" t="s">
        <v>443</v>
      </c>
      <c r="BM49" t="s">
        <v>444</v>
      </c>
      <c r="BN49" t="s">
        <v>462</v>
      </c>
      <c r="BO49" t="s">
        <v>463</v>
      </c>
      <c r="BP49" t="s">
        <v>447</v>
      </c>
      <c r="BQ49" t="s">
        <v>514</v>
      </c>
      <c r="BT49" t="s">
        <v>450</v>
      </c>
      <c r="BU49" t="s">
        <v>451</v>
      </c>
      <c r="BV49" t="s">
        <v>452</v>
      </c>
      <c r="BW49" t="s">
        <v>453</v>
      </c>
      <c r="BX49" t="s">
        <v>454</v>
      </c>
      <c r="BY49" t="s">
        <v>351</v>
      </c>
      <c r="BZ49" t="s">
        <v>351</v>
      </c>
      <c r="CF49" t="s">
        <v>579</v>
      </c>
    </row>
    <row r="50" spans="46:84" x14ac:dyDescent="0.25">
      <c r="AT50" t="s">
        <v>576</v>
      </c>
      <c r="AU50" t="s">
        <v>430</v>
      </c>
      <c r="AV50" t="s">
        <v>431</v>
      </c>
      <c r="AX50" t="s">
        <v>433</v>
      </c>
      <c r="AY50" t="s">
        <v>434</v>
      </c>
      <c r="AZ50" t="s">
        <v>435</v>
      </c>
      <c r="BA50" t="s">
        <v>460</v>
      </c>
      <c r="BB50" t="s">
        <v>461</v>
      </c>
      <c r="BC50" t="s">
        <v>354</v>
      </c>
      <c r="BD50" t="s">
        <v>438</v>
      </c>
      <c r="BE50" t="s">
        <v>353</v>
      </c>
      <c r="BF50" t="s">
        <v>351</v>
      </c>
      <c r="BG50" t="s">
        <v>439</v>
      </c>
      <c r="BH50" t="s">
        <v>440</v>
      </c>
      <c r="BI50" t="s">
        <v>352</v>
      </c>
      <c r="BJ50" t="s">
        <v>441</v>
      </c>
      <c r="BK50" t="s">
        <v>442</v>
      </c>
      <c r="BL50" t="s">
        <v>443</v>
      </c>
      <c r="BM50" t="s">
        <v>444</v>
      </c>
      <c r="BN50" t="s">
        <v>462</v>
      </c>
      <c r="BO50" t="s">
        <v>463</v>
      </c>
      <c r="BP50" t="s">
        <v>447</v>
      </c>
      <c r="BQ50" t="s">
        <v>515</v>
      </c>
      <c r="BT50" t="s">
        <v>450</v>
      </c>
      <c r="BU50" t="s">
        <v>451</v>
      </c>
      <c r="BV50" t="s">
        <v>452</v>
      </c>
      <c r="BW50" t="s">
        <v>453</v>
      </c>
      <c r="BX50" t="s">
        <v>454</v>
      </c>
      <c r="BY50" t="s">
        <v>351</v>
      </c>
      <c r="BZ50" t="s">
        <v>351</v>
      </c>
      <c r="CF50" t="s">
        <v>579</v>
      </c>
    </row>
    <row r="51" spans="46:84" x14ac:dyDescent="0.25">
      <c r="AU51" t="s">
        <v>430</v>
      </c>
      <c r="AV51" t="s">
        <v>431</v>
      </c>
      <c r="AX51" t="s">
        <v>433</v>
      </c>
      <c r="AY51" t="s">
        <v>434</v>
      </c>
      <c r="AZ51" t="s">
        <v>435</v>
      </c>
      <c r="BA51" t="s">
        <v>460</v>
      </c>
      <c r="BB51" t="s">
        <v>461</v>
      </c>
      <c r="BC51" t="s">
        <v>354</v>
      </c>
      <c r="BD51" t="s">
        <v>438</v>
      </c>
      <c r="BE51" t="s">
        <v>353</v>
      </c>
      <c r="BF51" t="s">
        <v>351</v>
      </c>
      <c r="BG51" t="s">
        <v>439</v>
      </c>
      <c r="BH51" t="s">
        <v>440</v>
      </c>
      <c r="BI51" t="s">
        <v>352</v>
      </c>
      <c r="BJ51" t="s">
        <v>441</v>
      </c>
      <c r="BK51" t="s">
        <v>442</v>
      </c>
      <c r="BL51" t="s">
        <v>443</v>
      </c>
      <c r="BM51" t="s">
        <v>444</v>
      </c>
      <c r="BN51" t="s">
        <v>462</v>
      </c>
      <c r="BO51" t="s">
        <v>463</v>
      </c>
      <c r="BP51" t="s">
        <v>447</v>
      </c>
      <c r="BQ51" t="s">
        <v>516</v>
      </c>
      <c r="BT51" t="s">
        <v>450</v>
      </c>
      <c r="BU51" t="s">
        <v>451</v>
      </c>
      <c r="BV51" t="s">
        <v>452</v>
      </c>
      <c r="BW51" t="s">
        <v>453</v>
      </c>
      <c r="BX51" t="s">
        <v>454</v>
      </c>
      <c r="BY51" t="s">
        <v>351</v>
      </c>
      <c r="BZ51" t="s">
        <v>351</v>
      </c>
      <c r="CF51" t="s">
        <v>579</v>
      </c>
    </row>
    <row r="52" spans="46:84" x14ac:dyDescent="0.25">
      <c r="AT52" t="s">
        <v>576</v>
      </c>
      <c r="AU52" t="s">
        <v>430</v>
      </c>
      <c r="AV52" t="s">
        <v>431</v>
      </c>
      <c r="AW52" t="s">
        <v>432</v>
      </c>
      <c r="AX52" t="s">
        <v>433</v>
      </c>
      <c r="AY52" t="s">
        <v>434</v>
      </c>
      <c r="AZ52" t="s">
        <v>435</v>
      </c>
      <c r="BA52" t="s">
        <v>495</v>
      </c>
      <c r="BB52" t="s">
        <v>496</v>
      </c>
      <c r="BC52" t="s">
        <v>354</v>
      </c>
      <c r="BD52" t="s">
        <v>438</v>
      </c>
      <c r="BE52" t="s">
        <v>353</v>
      </c>
      <c r="BF52" t="s">
        <v>351</v>
      </c>
      <c r="BG52" t="s">
        <v>439</v>
      </c>
      <c r="BH52" t="s">
        <v>440</v>
      </c>
      <c r="BI52" t="s">
        <v>352</v>
      </c>
      <c r="BJ52" t="s">
        <v>441</v>
      </c>
      <c r="BK52" t="s">
        <v>442</v>
      </c>
      <c r="BL52" t="s">
        <v>443</v>
      </c>
      <c r="BM52" t="s">
        <v>444</v>
      </c>
      <c r="BN52" t="s">
        <v>497</v>
      </c>
      <c r="BO52" t="s">
        <v>498</v>
      </c>
      <c r="BP52" t="s">
        <v>447</v>
      </c>
      <c r="BQ52" t="s">
        <v>517</v>
      </c>
      <c r="BT52" t="s">
        <v>450</v>
      </c>
      <c r="BU52" t="s">
        <v>451</v>
      </c>
      <c r="BV52" t="s">
        <v>452</v>
      </c>
      <c r="BW52" t="s">
        <v>453</v>
      </c>
      <c r="BX52" t="s">
        <v>454</v>
      </c>
      <c r="BY52" t="s">
        <v>351</v>
      </c>
      <c r="BZ52" t="s">
        <v>351</v>
      </c>
      <c r="CF52" t="s">
        <v>579</v>
      </c>
    </row>
    <row r="53" spans="46:84" x14ac:dyDescent="0.25">
      <c r="AT53" t="s">
        <v>576</v>
      </c>
      <c r="AU53" t="s">
        <v>430</v>
      </c>
      <c r="AV53" t="s">
        <v>431</v>
      </c>
      <c r="AX53" t="s">
        <v>433</v>
      </c>
      <c r="AY53" t="s">
        <v>434</v>
      </c>
      <c r="AZ53" t="s">
        <v>435</v>
      </c>
      <c r="BA53" t="s">
        <v>474</v>
      </c>
      <c r="BB53" t="s">
        <v>475</v>
      </c>
      <c r="BC53" t="s">
        <v>354</v>
      </c>
      <c r="BD53" t="s">
        <v>438</v>
      </c>
      <c r="BE53" t="s">
        <v>353</v>
      </c>
      <c r="BF53" t="s">
        <v>351</v>
      </c>
      <c r="BG53" t="s">
        <v>439</v>
      </c>
      <c r="BH53" t="s">
        <v>440</v>
      </c>
      <c r="BI53" t="s">
        <v>352</v>
      </c>
      <c r="BJ53" t="s">
        <v>441</v>
      </c>
      <c r="BK53" t="s">
        <v>442</v>
      </c>
      <c r="BL53" t="s">
        <v>443</v>
      </c>
      <c r="BM53" t="s">
        <v>444</v>
      </c>
      <c r="BN53" t="s">
        <v>476</v>
      </c>
      <c r="BO53" t="s">
        <v>477</v>
      </c>
      <c r="BP53" t="s">
        <v>447</v>
      </c>
      <c r="BQ53" t="s">
        <v>623</v>
      </c>
      <c r="BT53" t="s">
        <v>450</v>
      </c>
      <c r="BU53" t="s">
        <v>451</v>
      </c>
      <c r="BV53" t="s">
        <v>452</v>
      </c>
      <c r="BW53" t="s">
        <v>453</v>
      </c>
      <c r="BX53" t="s">
        <v>454</v>
      </c>
      <c r="BY53" t="s">
        <v>351</v>
      </c>
      <c r="BZ53" t="s">
        <v>351</v>
      </c>
      <c r="CF53" t="s">
        <v>579</v>
      </c>
    </row>
    <row r="54" spans="46:84" x14ac:dyDescent="0.25">
      <c r="AT54" t="s">
        <v>576</v>
      </c>
      <c r="AU54" t="s">
        <v>430</v>
      </c>
      <c r="AV54" t="s">
        <v>431</v>
      </c>
      <c r="AX54" t="s">
        <v>433</v>
      </c>
      <c r="AY54" t="s">
        <v>434</v>
      </c>
      <c r="AZ54" t="s">
        <v>435</v>
      </c>
      <c r="BA54" t="s">
        <v>474</v>
      </c>
      <c r="BB54" t="s">
        <v>475</v>
      </c>
      <c r="BC54" t="s">
        <v>354</v>
      </c>
      <c r="BD54" t="s">
        <v>438</v>
      </c>
      <c r="BE54" t="s">
        <v>353</v>
      </c>
      <c r="BF54" t="s">
        <v>351</v>
      </c>
      <c r="BG54" t="s">
        <v>439</v>
      </c>
      <c r="BH54" t="s">
        <v>440</v>
      </c>
      <c r="BI54" t="s">
        <v>352</v>
      </c>
      <c r="BJ54" t="s">
        <v>441</v>
      </c>
      <c r="BK54" t="s">
        <v>442</v>
      </c>
      <c r="BL54" t="s">
        <v>443</v>
      </c>
      <c r="BM54" t="s">
        <v>444</v>
      </c>
      <c r="BN54" t="s">
        <v>476</v>
      </c>
      <c r="BO54" t="s">
        <v>477</v>
      </c>
      <c r="BP54" t="s">
        <v>447</v>
      </c>
      <c r="BQ54" t="s">
        <v>518</v>
      </c>
      <c r="BT54" t="s">
        <v>450</v>
      </c>
      <c r="BU54" t="s">
        <v>451</v>
      </c>
      <c r="BV54" t="s">
        <v>452</v>
      </c>
      <c r="BW54" t="s">
        <v>453</v>
      </c>
      <c r="BX54" t="s">
        <v>454</v>
      </c>
      <c r="BY54" t="s">
        <v>351</v>
      </c>
      <c r="BZ54" t="s">
        <v>351</v>
      </c>
      <c r="CF54" t="s">
        <v>579</v>
      </c>
    </row>
    <row r="55" spans="46:84" x14ac:dyDescent="0.25">
      <c r="AT55" t="s">
        <v>576</v>
      </c>
      <c r="AU55" t="s">
        <v>430</v>
      </c>
      <c r="AV55" t="s">
        <v>431</v>
      </c>
      <c r="AW55" t="s">
        <v>432</v>
      </c>
      <c r="AX55" t="s">
        <v>433</v>
      </c>
      <c r="AY55" t="s">
        <v>434</v>
      </c>
      <c r="AZ55" t="s">
        <v>435</v>
      </c>
      <c r="BA55" t="s">
        <v>474</v>
      </c>
      <c r="BB55" t="s">
        <v>475</v>
      </c>
      <c r="BC55" t="s">
        <v>354</v>
      </c>
      <c r="BD55" t="s">
        <v>438</v>
      </c>
      <c r="BE55" t="s">
        <v>353</v>
      </c>
      <c r="BF55" t="s">
        <v>351</v>
      </c>
      <c r="BG55" t="s">
        <v>439</v>
      </c>
      <c r="BH55" t="s">
        <v>440</v>
      </c>
      <c r="BI55" t="s">
        <v>352</v>
      </c>
      <c r="BJ55" t="s">
        <v>441</v>
      </c>
      <c r="BK55" t="s">
        <v>442</v>
      </c>
      <c r="BL55" t="s">
        <v>443</v>
      </c>
      <c r="BM55" t="s">
        <v>444</v>
      </c>
      <c r="BN55" t="s">
        <v>476</v>
      </c>
      <c r="BO55" t="s">
        <v>477</v>
      </c>
      <c r="BP55" t="s">
        <v>447</v>
      </c>
      <c r="BQ55" t="s">
        <v>624</v>
      </c>
      <c r="BT55" t="s">
        <v>450</v>
      </c>
      <c r="BU55" t="s">
        <v>451</v>
      </c>
      <c r="BV55" t="s">
        <v>452</v>
      </c>
      <c r="BW55" t="s">
        <v>453</v>
      </c>
      <c r="BX55" t="s">
        <v>454</v>
      </c>
      <c r="BY55" t="s">
        <v>351</v>
      </c>
      <c r="BZ55" t="s">
        <v>351</v>
      </c>
      <c r="CF55" t="s">
        <v>579</v>
      </c>
    </row>
    <row r="56" spans="46:84" x14ac:dyDescent="0.25">
      <c r="AU56" t="s">
        <v>430</v>
      </c>
      <c r="AW56" t="s">
        <v>432</v>
      </c>
      <c r="AX56" t="s">
        <v>433</v>
      </c>
      <c r="AY56" t="s">
        <v>434</v>
      </c>
      <c r="AZ56" t="s">
        <v>435</v>
      </c>
      <c r="BA56" t="s">
        <v>474</v>
      </c>
      <c r="BB56" t="s">
        <v>475</v>
      </c>
      <c r="BC56" t="s">
        <v>354</v>
      </c>
      <c r="BD56" t="s">
        <v>438</v>
      </c>
      <c r="BE56" t="s">
        <v>353</v>
      </c>
      <c r="BF56" t="s">
        <v>351</v>
      </c>
      <c r="BG56" t="s">
        <v>439</v>
      </c>
      <c r="BH56" t="s">
        <v>440</v>
      </c>
      <c r="BI56" t="s">
        <v>352</v>
      </c>
      <c r="BJ56" t="s">
        <v>441</v>
      </c>
      <c r="BK56" t="s">
        <v>442</v>
      </c>
      <c r="BL56" t="s">
        <v>443</v>
      </c>
      <c r="BM56" t="s">
        <v>444</v>
      </c>
      <c r="BN56" t="s">
        <v>476</v>
      </c>
      <c r="BO56" t="s">
        <v>477</v>
      </c>
      <c r="BP56" t="s">
        <v>447</v>
      </c>
      <c r="BT56" t="s">
        <v>450</v>
      </c>
      <c r="BU56" t="s">
        <v>451</v>
      </c>
      <c r="BV56" t="s">
        <v>452</v>
      </c>
      <c r="BW56" t="s">
        <v>453</v>
      </c>
      <c r="BX56" t="s">
        <v>454</v>
      </c>
      <c r="BY56" t="s">
        <v>351</v>
      </c>
      <c r="BZ56" t="s">
        <v>351</v>
      </c>
      <c r="CF56" t="s">
        <v>579</v>
      </c>
    </row>
    <row r="57" spans="46:84" x14ac:dyDescent="0.25">
      <c r="AT57" t="s">
        <v>576</v>
      </c>
      <c r="AU57" t="s">
        <v>430</v>
      </c>
      <c r="AV57" t="s">
        <v>431</v>
      </c>
      <c r="AW57" t="s">
        <v>432</v>
      </c>
      <c r="AX57" t="s">
        <v>433</v>
      </c>
      <c r="AY57" t="s">
        <v>434</v>
      </c>
      <c r="AZ57" t="s">
        <v>435</v>
      </c>
      <c r="BA57" t="s">
        <v>519</v>
      </c>
      <c r="BB57" t="s">
        <v>520</v>
      </c>
      <c r="BC57" t="s">
        <v>354</v>
      </c>
      <c r="BD57" t="s">
        <v>438</v>
      </c>
      <c r="BE57" t="s">
        <v>353</v>
      </c>
      <c r="BF57" t="s">
        <v>351</v>
      </c>
      <c r="BG57" t="s">
        <v>439</v>
      </c>
      <c r="BH57" t="s">
        <v>440</v>
      </c>
      <c r="BI57" t="s">
        <v>352</v>
      </c>
      <c r="BJ57" t="s">
        <v>441</v>
      </c>
      <c r="BK57" t="s">
        <v>442</v>
      </c>
      <c r="BL57" t="s">
        <v>443</v>
      </c>
      <c r="BM57" t="s">
        <v>444</v>
      </c>
      <c r="BN57" t="s">
        <v>521</v>
      </c>
      <c r="BO57" t="s">
        <v>522</v>
      </c>
      <c r="BP57" t="s">
        <v>447</v>
      </c>
      <c r="BQ57" t="s">
        <v>523</v>
      </c>
      <c r="BT57" t="s">
        <v>450</v>
      </c>
      <c r="BU57" t="s">
        <v>451</v>
      </c>
      <c r="BV57" t="s">
        <v>452</v>
      </c>
      <c r="BW57" t="s">
        <v>453</v>
      </c>
      <c r="BX57" t="s">
        <v>454</v>
      </c>
      <c r="BY57" t="s">
        <v>351</v>
      </c>
      <c r="BZ57" t="s">
        <v>351</v>
      </c>
      <c r="CF57" t="s">
        <v>579</v>
      </c>
    </row>
    <row r="58" spans="46:84" x14ac:dyDescent="0.25">
      <c r="AT58" t="s">
        <v>576</v>
      </c>
      <c r="AU58" t="s">
        <v>430</v>
      </c>
      <c r="AV58" t="s">
        <v>431</v>
      </c>
      <c r="AW58" t="s">
        <v>432</v>
      </c>
      <c r="AX58" t="s">
        <v>433</v>
      </c>
      <c r="AY58" t="s">
        <v>434</v>
      </c>
      <c r="AZ58" t="s">
        <v>435</v>
      </c>
      <c r="BA58" t="s">
        <v>495</v>
      </c>
      <c r="BB58" t="s">
        <v>496</v>
      </c>
      <c r="BC58" t="s">
        <v>354</v>
      </c>
      <c r="BD58" t="s">
        <v>438</v>
      </c>
      <c r="BE58" t="s">
        <v>353</v>
      </c>
      <c r="BF58" t="s">
        <v>351</v>
      </c>
      <c r="BG58" t="s">
        <v>439</v>
      </c>
      <c r="BH58" t="s">
        <v>440</v>
      </c>
      <c r="BI58" t="s">
        <v>352</v>
      </c>
      <c r="BJ58" t="s">
        <v>441</v>
      </c>
      <c r="BK58" t="s">
        <v>442</v>
      </c>
      <c r="BL58" t="s">
        <v>443</v>
      </c>
      <c r="BM58" t="s">
        <v>444</v>
      </c>
      <c r="BN58" t="s">
        <v>497</v>
      </c>
      <c r="BO58" t="s">
        <v>498</v>
      </c>
      <c r="BP58" t="s">
        <v>447</v>
      </c>
      <c r="BQ58" t="s">
        <v>524</v>
      </c>
      <c r="BT58" t="s">
        <v>450</v>
      </c>
      <c r="BU58" t="s">
        <v>451</v>
      </c>
      <c r="BV58" t="s">
        <v>452</v>
      </c>
      <c r="BW58" t="s">
        <v>453</v>
      </c>
      <c r="BX58" t="s">
        <v>454</v>
      </c>
      <c r="BY58" t="s">
        <v>351</v>
      </c>
      <c r="BZ58" t="s">
        <v>351</v>
      </c>
      <c r="CF58" t="s">
        <v>579</v>
      </c>
    </row>
    <row r="59" spans="46:84" x14ac:dyDescent="0.25">
      <c r="AT59" t="s">
        <v>576</v>
      </c>
      <c r="AU59" t="s">
        <v>430</v>
      </c>
      <c r="AV59" t="s">
        <v>431</v>
      </c>
      <c r="AW59" t="s">
        <v>432</v>
      </c>
      <c r="AX59" t="s">
        <v>433</v>
      </c>
      <c r="AZ59" t="s">
        <v>435</v>
      </c>
      <c r="BA59" t="s">
        <v>455</v>
      </c>
      <c r="BB59" t="s">
        <v>456</v>
      </c>
      <c r="BC59" t="s">
        <v>354</v>
      </c>
      <c r="BD59" t="s">
        <v>438</v>
      </c>
      <c r="BE59" t="s">
        <v>353</v>
      </c>
      <c r="BF59" t="s">
        <v>351</v>
      </c>
      <c r="BG59" t="s">
        <v>439</v>
      </c>
      <c r="BH59" t="s">
        <v>440</v>
      </c>
      <c r="BI59" t="s">
        <v>352</v>
      </c>
      <c r="BJ59" t="s">
        <v>441</v>
      </c>
      <c r="BK59" t="s">
        <v>442</v>
      </c>
      <c r="BL59" t="s">
        <v>443</v>
      </c>
      <c r="BM59" t="s">
        <v>444</v>
      </c>
      <c r="BN59" t="s">
        <v>457</v>
      </c>
      <c r="BO59" t="s">
        <v>458</v>
      </c>
      <c r="BQ59" t="s">
        <v>525</v>
      </c>
      <c r="BS59" t="s">
        <v>449</v>
      </c>
      <c r="BT59" t="s">
        <v>450</v>
      </c>
      <c r="BU59" t="s">
        <v>451</v>
      </c>
      <c r="BV59" t="s">
        <v>452</v>
      </c>
      <c r="BW59" t="s">
        <v>453</v>
      </c>
      <c r="BX59" t="s">
        <v>454</v>
      </c>
      <c r="BY59" t="s">
        <v>351</v>
      </c>
      <c r="BZ59" t="s">
        <v>351</v>
      </c>
      <c r="CF59" t="s">
        <v>579</v>
      </c>
    </row>
    <row r="60" spans="46:84" x14ac:dyDescent="0.25">
      <c r="AT60" t="s">
        <v>576</v>
      </c>
      <c r="AU60" t="s">
        <v>430</v>
      </c>
      <c r="AV60" t="s">
        <v>431</v>
      </c>
      <c r="AX60" t="s">
        <v>433</v>
      </c>
      <c r="AY60" t="s">
        <v>434</v>
      </c>
      <c r="AZ60" t="s">
        <v>435</v>
      </c>
      <c r="BA60" t="s">
        <v>436</v>
      </c>
      <c r="BB60" t="s">
        <v>437</v>
      </c>
      <c r="BC60" t="s">
        <v>354</v>
      </c>
      <c r="BD60" t="s">
        <v>438</v>
      </c>
      <c r="BE60" t="s">
        <v>353</v>
      </c>
      <c r="BF60" t="s">
        <v>351</v>
      </c>
      <c r="BG60" t="s">
        <v>439</v>
      </c>
      <c r="BH60" t="s">
        <v>440</v>
      </c>
      <c r="BI60" t="s">
        <v>352</v>
      </c>
      <c r="BJ60" t="s">
        <v>441</v>
      </c>
      <c r="BK60" t="s">
        <v>442</v>
      </c>
      <c r="BL60" t="s">
        <v>443</v>
      </c>
      <c r="BM60" t="s">
        <v>444</v>
      </c>
      <c r="BN60" t="s">
        <v>445</v>
      </c>
      <c r="BO60" t="s">
        <v>446</v>
      </c>
      <c r="BP60" t="s">
        <v>447</v>
      </c>
      <c r="BQ60" t="s">
        <v>526</v>
      </c>
      <c r="BR60" t="s">
        <v>617</v>
      </c>
      <c r="BS60" t="s">
        <v>449</v>
      </c>
      <c r="BT60" t="s">
        <v>450</v>
      </c>
      <c r="BU60" t="s">
        <v>451</v>
      </c>
      <c r="BV60" t="s">
        <v>452</v>
      </c>
      <c r="BW60" t="s">
        <v>453</v>
      </c>
      <c r="BX60" t="s">
        <v>454</v>
      </c>
      <c r="BY60" t="s">
        <v>351</v>
      </c>
      <c r="BZ60" t="s">
        <v>351</v>
      </c>
      <c r="CF60" t="s">
        <v>579</v>
      </c>
    </row>
    <row r="61" spans="46:84" x14ac:dyDescent="0.25">
      <c r="AT61" t="s">
        <v>576</v>
      </c>
      <c r="AU61" t="s">
        <v>430</v>
      </c>
      <c r="AV61" t="s">
        <v>431</v>
      </c>
      <c r="AW61" t="s">
        <v>432</v>
      </c>
      <c r="AX61" t="s">
        <v>433</v>
      </c>
      <c r="AY61" t="s">
        <v>434</v>
      </c>
      <c r="AZ61" t="s">
        <v>435</v>
      </c>
      <c r="BA61" t="s">
        <v>455</v>
      </c>
      <c r="BB61" t="s">
        <v>456</v>
      </c>
      <c r="BC61" t="s">
        <v>354</v>
      </c>
      <c r="BD61" t="s">
        <v>438</v>
      </c>
      <c r="BE61" t="s">
        <v>353</v>
      </c>
      <c r="BF61" t="s">
        <v>351</v>
      </c>
      <c r="BG61" t="s">
        <v>439</v>
      </c>
      <c r="BH61" t="s">
        <v>440</v>
      </c>
      <c r="BI61" t="s">
        <v>352</v>
      </c>
      <c r="BJ61" t="s">
        <v>441</v>
      </c>
      <c r="BK61" t="s">
        <v>442</v>
      </c>
      <c r="BL61" t="s">
        <v>443</v>
      </c>
      <c r="BM61" t="s">
        <v>444</v>
      </c>
      <c r="BN61" t="s">
        <v>457</v>
      </c>
      <c r="BO61" t="s">
        <v>458</v>
      </c>
      <c r="BP61" t="s">
        <v>447</v>
      </c>
      <c r="BQ61" t="s">
        <v>527</v>
      </c>
      <c r="BS61" t="s">
        <v>449</v>
      </c>
      <c r="BT61" t="s">
        <v>450</v>
      </c>
      <c r="BU61" t="s">
        <v>451</v>
      </c>
      <c r="BV61" t="s">
        <v>452</v>
      </c>
      <c r="BW61" t="s">
        <v>453</v>
      </c>
      <c r="BX61" t="s">
        <v>454</v>
      </c>
      <c r="BY61" t="s">
        <v>351</v>
      </c>
      <c r="BZ61" t="s">
        <v>351</v>
      </c>
      <c r="CF61" t="s">
        <v>579</v>
      </c>
    </row>
    <row r="62" spans="46:84" x14ac:dyDescent="0.25">
      <c r="AT62" t="s">
        <v>576</v>
      </c>
      <c r="AU62" t="s">
        <v>430</v>
      </c>
      <c r="AV62" t="s">
        <v>431</v>
      </c>
      <c r="AX62" t="s">
        <v>433</v>
      </c>
      <c r="AZ62" t="s">
        <v>435</v>
      </c>
      <c r="BA62" t="s">
        <v>474</v>
      </c>
      <c r="BB62" t="s">
        <v>475</v>
      </c>
      <c r="BC62" t="s">
        <v>354</v>
      </c>
      <c r="BD62" t="s">
        <v>438</v>
      </c>
      <c r="BE62" t="s">
        <v>353</v>
      </c>
      <c r="BF62" t="s">
        <v>351</v>
      </c>
      <c r="BG62" t="s">
        <v>439</v>
      </c>
      <c r="BH62" t="s">
        <v>440</v>
      </c>
      <c r="BI62" t="s">
        <v>352</v>
      </c>
      <c r="BJ62" t="s">
        <v>441</v>
      </c>
      <c r="BK62" t="s">
        <v>442</v>
      </c>
      <c r="BL62" t="s">
        <v>443</v>
      </c>
      <c r="BM62" t="s">
        <v>444</v>
      </c>
      <c r="BN62" t="s">
        <v>476</v>
      </c>
      <c r="BO62" t="s">
        <v>477</v>
      </c>
      <c r="BP62" t="s">
        <v>447</v>
      </c>
      <c r="BQ62" t="s">
        <v>625</v>
      </c>
      <c r="BT62" t="s">
        <v>450</v>
      </c>
      <c r="BU62" t="s">
        <v>451</v>
      </c>
      <c r="BV62" t="s">
        <v>452</v>
      </c>
      <c r="BW62" t="s">
        <v>453</v>
      </c>
      <c r="BX62" t="s">
        <v>454</v>
      </c>
      <c r="BY62" t="s">
        <v>351</v>
      </c>
      <c r="BZ62" t="s">
        <v>351</v>
      </c>
      <c r="CF62" t="s">
        <v>579</v>
      </c>
    </row>
    <row r="63" spans="46:84" x14ac:dyDescent="0.25">
      <c r="AU63" t="s">
        <v>430</v>
      </c>
      <c r="AW63" t="s">
        <v>432</v>
      </c>
      <c r="AX63" t="s">
        <v>433</v>
      </c>
      <c r="AY63" t="s">
        <v>434</v>
      </c>
      <c r="AZ63" t="s">
        <v>435</v>
      </c>
      <c r="BA63" t="s">
        <v>474</v>
      </c>
      <c r="BB63" t="s">
        <v>475</v>
      </c>
      <c r="BC63" t="s">
        <v>354</v>
      </c>
      <c r="BD63" t="s">
        <v>438</v>
      </c>
      <c r="BE63" t="s">
        <v>353</v>
      </c>
      <c r="BF63" t="s">
        <v>351</v>
      </c>
      <c r="BG63" t="s">
        <v>439</v>
      </c>
      <c r="BH63" t="s">
        <v>440</v>
      </c>
      <c r="BI63" t="s">
        <v>352</v>
      </c>
      <c r="BJ63" t="s">
        <v>441</v>
      </c>
      <c r="BK63" t="s">
        <v>442</v>
      </c>
      <c r="BL63" t="s">
        <v>443</v>
      </c>
      <c r="BM63" t="s">
        <v>444</v>
      </c>
      <c r="BN63" t="s">
        <v>476</v>
      </c>
      <c r="BO63" t="s">
        <v>477</v>
      </c>
      <c r="BP63" t="s">
        <v>447</v>
      </c>
      <c r="BT63" t="s">
        <v>450</v>
      </c>
      <c r="BU63" t="s">
        <v>451</v>
      </c>
      <c r="BV63" t="s">
        <v>452</v>
      </c>
      <c r="BW63" t="s">
        <v>453</v>
      </c>
      <c r="BX63" t="s">
        <v>454</v>
      </c>
      <c r="BY63" t="s">
        <v>351</v>
      </c>
      <c r="BZ63" t="s">
        <v>351</v>
      </c>
      <c r="CF63" t="s">
        <v>579</v>
      </c>
    </row>
    <row r="64" spans="46:84" x14ac:dyDescent="0.25">
      <c r="AT64" t="s">
        <v>576</v>
      </c>
      <c r="AU64" t="s">
        <v>430</v>
      </c>
      <c r="AV64" t="s">
        <v>431</v>
      </c>
      <c r="AW64" t="s">
        <v>432</v>
      </c>
      <c r="AX64" t="s">
        <v>433</v>
      </c>
      <c r="AY64" t="s">
        <v>434</v>
      </c>
      <c r="AZ64" t="s">
        <v>435</v>
      </c>
      <c r="BA64" t="s">
        <v>474</v>
      </c>
      <c r="BB64" t="s">
        <v>475</v>
      </c>
      <c r="BC64" t="s">
        <v>354</v>
      </c>
      <c r="BD64" t="s">
        <v>438</v>
      </c>
      <c r="BE64" t="s">
        <v>353</v>
      </c>
      <c r="BF64" t="s">
        <v>351</v>
      </c>
      <c r="BG64" t="s">
        <v>439</v>
      </c>
      <c r="BH64" t="s">
        <v>440</v>
      </c>
      <c r="BI64" t="s">
        <v>352</v>
      </c>
      <c r="BJ64" t="s">
        <v>441</v>
      </c>
      <c r="BK64" t="s">
        <v>442</v>
      </c>
      <c r="BL64" t="s">
        <v>443</v>
      </c>
      <c r="BM64" t="s">
        <v>444</v>
      </c>
      <c r="BN64" t="s">
        <v>476</v>
      </c>
      <c r="BO64" t="s">
        <v>477</v>
      </c>
      <c r="BP64" t="s">
        <v>447</v>
      </c>
      <c r="BQ64" t="s">
        <v>624</v>
      </c>
      <c r="BT64" t="s">
        <v>450</v>
      </c>
      <c r="BU64" t="s">
        <v>451</v>
      </c>
      <c r="BV64" t="s">
        <v>452</v>
      </c>
      <c r="BW64" t="s">
        <v>453</v>
      </c>
      <c r="BX64" t="s">
        <v>454</v>
      </c>
      <c r="BY64" t="s">
        <v>351</v>
      </c>
      <c r="BZ64" t="s">
        <v>351</v>
      </c>
      <c r="CF64" t="s">
        <v>579</v>
      </c>
    </row>
    <row r="65" spans="46:84" x14ac:dyDescent="0.25">
      <c r="AT65" t="s">
        <v>576</v>
      </c>
      <c r="AU65" t="s">
        <v>430</v>
      </c>
      <c r="AV65" t="s">
        <v>431</v>
      </c>
      <c r="AX65" t="s">
        <v>433</v>
      </c>
      <c r="AY65" t="s">
        <v>434</v>
      </c>
      <c r="AZ65" t="s">
        <v>435</v>
      </c>
      <c r="BA65" t="s">
        <v>474</v>
      </c>
      <c r="BB65" t="s">
        <v>475</v>
      </c>
      <c r="BC65" t="s">
        <v>354</v>
      </c>
      <c r="BD65" t="s">
        <v>438</v>
      </c>
      <c r="BE65" t="s">
        <v>353</v>
      </c>
      <c r="BF65" t="s">
        <v>351</v>
      </c>
      <c r="BG65" t="s">
        <v>439</v>
      </c>
      <c r="BH65" t="s">
        <v>440</v>
      </c>
      <c r="BI65" t="s">
        <v>352</v>
      </c>
      <c r="BJ65" t="s">
        <v>441</v>
      </c>
      <c r="BK65" t="s">
        <v>442</v>
      </c>
      <c r="BL65" t="s">
        <v>443</v>
      </c>
      <c r="BM65" t="s">
        <v>444</v>
      </c>
      <c r="BN65" t="s">
        <v>476</v>
      </c>
      <c r="BO65" t="s">
        <v>477</v>
      </c>
      <c r="BP65" t="s">
        <v>447</v>
      </c>
      <c r="BQ65" t="s">
        <v>626</v>
      </c>
      <c r="BT65" t="s">
        <v>450</v>
      </c>
      <c r="BU65" t="s">
        <v>451</v>
      </c>
      <c r="BV65" t="s">
        <v>452</v>
      </c>
      <c r="BW65" t="s">
        <v>453</v>
      </c>
      <c r="BX65" t="s">
        <v>454</v>
      </c>
      <c r="BY65" t="s">
        <v>351</v>
      </c>
      <c r="BZ65" t="s">
        <v>351</v>
      </c>
      <c r="CF65" t="s">
        <v>579</v>
      </c>
    </row>
    <row r="68" spans="46:84" x14ac:dyDescent="0.25">
      <c r="AU68" t="s">
        <v>430</v>
      </c>
      <c r="AV68" t="s">
        <v>431</v>
      </c>
      <c r="AW68" t="s">
        <v>432</v>
      </c>
      <c r="AX68" t="s">
        <v>433</v>
      </c>
      <c r="AY68" t="s">
        <v>434</v>
      </c>
      <c r="AZ68" t="s">
        <v>435</v>
      </c>
      <c r="BA68" t="s">
        <v>455</v>
      </c>
      <c r="BB68" t="s">
        <v>456</v>
      </c>
      <c r="BC68" t="s">
        <v>354</v>
      </c>
      <c r="BD68" t="s">
        <v>438</v>
      </c>
      <c r="BE68" t="s">
        <v>353</v>
      </c>
      <c r="BF68" t="s">
        <v>351</v>
      </c>
      <c r="BG68" t="s">
        <v>439</v>
      </c>
      <c r="BH68" t="s">
        <v>440</v>
      </c>
      <c r="BI68" t="s">
        <v>352</v>
      </c>
      <c r="BJ68" t="s">
        <v>441</v>
      </c>
      <c r="BK68" t="s">
        <v>442</v>
      </c>
      <c r="BL68" t="s">
        <v>443</v>
      </c>
      <c r="BM68" t="s">
        <v>444</v>
      </c>
      <c r="BN68" t="s">
        <v>457</v>
      </c>
      <c r="BO68" t="s">
        <v>458</v>
      </c>
      <c r="BP68" t="s">
        <v>447</v>
      </c>
      <c r="BS68" t="s">
        <v>449</v>
      </c>
      <c r="BT68" t="s">
        <v>450</v>
      </c>
      <c r="BU68" t="s">
        <v>451</v>
      </c>
      <c r="BV68" t="s">
        <v>452</v>
      </c>
      <c r="BW68" t="s">
        <v>453</v>
      </c>
      <c r="BX68" t="s">
        <v>454</v>
      </c>
      <c r="BY68" t="s">
        <v>351</v>
      </c>
      <c r="BZ68" t="s">
        <v>351</v>
      </c>
      <c r="CF68" t="s">
        <v>579</v>
      </c>
    </row>
    <row r="69" spans="46:84" x14ac:dyDescent="0.25">
      <c r="AT69" t="s">
        <v>576</v>
      </c>
      <c r="AV69" t="s">
        <v>431</v>
      </c>
      <c r="AX69" t="s">
        <v>433</v>
      </c>
      <c r="AY69" t="s">
        <v>434</v>
      </c>
      <c r="AZ69" t="s">
        <v>435</v>
      </c>
      <c r="BA69" t="s">
        <v>455</v>
      </c>
      <c r="BB69" t="s">
        <v>456</v>
      </c>
      <c r="BC69" t="s">
        <v>354</v>
      </c>
      <c r="BD69" t="s">
        <v>438</v>
      </c>
      <c r="BE69" t="s">
        <v>353</v>
      </c>
      <c r="BF69" t="s">
        <v>351</v>
      </c>
      <c r="BG69" t="s">
        <v>439</v>
      </c>
      <c r="BH69" t="s">
        <v>440</v>
      </c>
      <c r="BI69" t="s">
        <v>352</v>
      </c>
      <c r="BJ69" t="s">
        <v>441</v>
      </c>
      <c r="BK69" t="s">
        <v>442</v>
      </c>
      <c r="BL69" t="s">
        <v>443</v>
      </c>
      <c r="BM69" t="s">
        <v>444</v>
      </c>
      <c r="BN69" t="s">
        <v>457</v>
      </c>
      <c r="BO69" t="s">
        <v>458</v>
      </c>
      <c r="BP69" t="s">
        <v>447</v>
      </c>
      <c r="BQ69" t="s">
        <v>528</v>
      </c>
      <c r="BS69" t="s">
        <v>449</v>
      </c>
      <c r="BT69" t="s">
        <v>450</v>
      </c>
      <c r="BU69" t="s">
        <v>451</v>
      </c>
      <c r="BV69" t="s">
        <v>452</v>
      </c>
      <c r="BW69" t="s">
        <v>453</v>
      </c>
      <c r="BX69" t="s">
        <v>454</v>
      </c>
      <c r="BY69" t="s">
        <v>351</v>
      </c>
      <c r="BZ69" t="s">
        <v>351</v>
      </c>
      <c r="CF69" t="s">
        <v>579</v>
      </c>
    </row>
    <row r="70" spans="46:84" x14ac:dyDescent="0.25">
      <c r="AU70" t="s">
        <v>430</v>
      </c>
      <c r="AV70" t="s">
        <v>431</v>
      </c>
      <c r="AW70" t="s">
        <v>432</v>
      </c>
      <c r="AX70" t="s">
        <v>433</v>
      </c>
      <c r="AY70" t="s">
        <v>434</v>
      </c>
      <c r="AZ70" t="s">
        <v>435</v>
      </c>
      <c r="BA70" t="s">
        <v>436</v>
      </c>
      <c r="BB70" t="s">
        <v>437</v>
      </c>
      <c r="BC70" t="s">
        <v>354</v>
      </c>
      <c r="BD70" t="s">
        <v>438</v>
      </c>
      <c r="BE70" t="s">
        <v>353</v>
      </c>
      <c r="BF70" t="s">
        <v>351</v>
      </c>
      <c r="BG70" t="s">
        <v>439</v>
      </c>
      <c r="BH70" t="s">
        <v>440</v>
      </c>
      <c r="BI70" t="s">
        <v>352</v>
      </c>
      <c r="BJ70" t="s">
        <v>441</v>
      </c>
      <c r="BK70" t="s">
        <v>442</v>
      </c>
      <c r="BL70" t="s">
        <v>443</v>
      </c>
      <c r="BM70" t="s">
        <v>444</v>
      </c>
      <c r="BN70" t="s">
        <v>445</v>
      </c>
      <c r="BO70" t="s">
        <v>446</v>
      </c>
      <c r="BP70" t="s">
        <v>447</v>
      </c>
      <c r="BS70" t="s">
        <v>449</v>
      </c>
      <c r="BT70" t="s">
        <v>450</v>
      </c>
      <c r="BU70" t="s">
        <v>451</v>
      </c>
      <c r="BV70" t="s">
        <v>452</v>
      </c>
      <c r="BW70" t="s">
        <v>453</v>
      </c>
      <c r="BX70" t="s">
        <v>454</v>
      </c>
      <c r="BY70" t="s">
        <v>351</v>
      </c>
      <c r="BZ70" t="s">
        <v>351</v>
      </c>
      <c r="CF70" t="s">
        <v>579</v>
      </c>
    </row>
    <row r="71" spans="46:84" x14ac:dyDescent="0.25">
      <c r="AT71" t="s">
        <v>576</v>
      </c>
      <c r="AU71" t="s">
        <v>430</v>
      </c>
      <c r="AV71" t="s">
        <v>431</v>
      </c>
      <c r="AX71" t="s">
        <v>433</v>
      </c>
      <c r="AY71" t="s">
        <v>434</v>
      </c>
      <c r="AZ71" t="s">
        <v>435</v>
      </c>
      <c r="BA71" t="s">
        <v>455</v>
      </c>
      <c r="BB71" t="s">
        <v>456</v>
      </c>
      <c r="BC71" t="s">
        <v>354</v>
      </c>
      <c r="BD71" t="s">
        <v>438</v>
      </c>
      <c r="BE71" t="s">
        <v>353</v>
      </c>
      <c r="BF71" t="s">
        <v>351</v>
      </c>
      <c r="BG71" t="s">
        <v>439</v>
      </c>
      <c r="BH71" t="s">
        <v>440</v>
      </c>
      <c r="BI71" t="s">
        <v>352</v>
      </c>
      <c r="BJ71" t="s">
        <v>441</v>
      </c>
      <c r="BK71" t="s">
        <v>442</v>
      </c>
      <c r="BL71" t="s">
        <v>443</v>
      </c>
      <c r="BM71" t="s">
        <v>444</v>
      </c>
      <c r="BN71" t="s">
        <v>457</v>
      </c>
      <c r="BO71" t="s">
        <v>458</v>
      </c>
      <c r="BP71" t="s">
        <v>447</v>
      </c>
      <c r="BQ71" t="s">
        <v>529</v>
      </c>
      <c r="BS71" t="s">
        <v>449</v>
      </c>
      <c r="BT71" t="s">
        <v>450</v>
      </c>
      <c r="BU71" t="s">
        <v>451</v>
      </c>
      <c r="BV71" t="s">
        <v>452</v>
      </c>
      <c r="BW71" t="s">
        <v>453</v>
      </c>
      <c r="BX71" t="s">
        <v>454</v>
      </c>
      <c r="BY71" t="s">
        <v>351</v>
      </c>
      <c r="BZ71" t="s">
        <v>351</v>
      </c>
      <c r="CF71" t="s">
        <v>579</v>
      </c>
    </row>
    <row r="72" spans="46:84" x14ac:dyDescent="0.25">
      <c r="AT72" t="s">
        <v>576</v>
      </c>
      <c r="AU72" t="s">
        <v>430</v>
      </c>
      <c r="AV72" t="s">
        <v>431</v>
      </c>
      <c r="AX72" t="s">
        <v>433</v>
      </c>
      <c r="AY72" t="s">
        <v>434</v>
      </c>
      <c r="AZ72" t="s">
        <v>435</v>
      </c>
      <c r="BA72" t="s">
        <v>455</v>
      </c>
      <c r="BB72" t="s">
        <v>456</v>
      </c>
      <c r="BC72" t="s">
        <v>354</v>
      </c>
      <c r="BD72" t="s">
        <v>438</v>
      </c>
      <c r="BE72" t="s">
        <v>353</v>
      </c>
      <c r="BF72" t="s">
        <v>351</v>
      </c>
      <c r="BG72" t="s">
        <v>439</v>
      </c>
      <c r="BH72" t="s">
        <v>440</v>
      </c>
      <c r="BI72" t="s">
        <v>352</v>
      </c>
      <c r="BJ72" t="s">
        <v>441</v>
      </c>
      <c r="BK72" t="s">
        <v>442</v>
      </c>
      <c r="BL72" t="s">
        <v>443</v>
      </c>
      <c r="BM72" t="s">
        <v>444</v>
      </c>
      <c r="BN72" t="s">
        <v>457</v>
      </c>
      <c r="BO72" t="s">
        <v>458</v>
      </c>
      <c r="BP72" t="s">
        <v>447</v>
      </c>
      <c r="BQ72" t="s">
        <v>530</v>
      </c>
      <c r="BS72" t="s">
        <v>449</v>
      </c>
      <c r="BT72" t="s">
        <v>450</v>
      </c>
      <c r="BU72" t="s">
        <v>451</v>
      </c>
      <c r="BV72" t="s">
        <v>452</v>
      </c>
      <c r="BW72" t="s">
        <v>453</v>
      </c>
      <c r="BX72" t="s">
        <v>454</v>
      </c>
      <c r="BY72" t="s">
        <v>351</v>
      </c>
      <c r="BZ72" t="s">
        <v>351</v>
      </c>
      <c r="CF72" t="s">
        <v>579</v>
      </c>
    </row>
    <row r="73" spans="46:84" x14ac:dyDescent="0.25">
      <c r="AT73" t="s">
        <v>576</v>
      </c>
      <c r="AU73" t="s">
        <v>430</v>
      </c>
      <c r="AV73" t="s">
        <v>431</v>
      </c>
      <c r="AX73" t="s">
        <v>433</v>
      </c>
      <c r="AY73" t="s">
        <v>434</v>
      </c>
      <c r="AZ73" t="s">
        <v>435</v>
      </c>
      <c r="BA73" t="s">
        <v>455</v>
      </c>
      <c r="BB73" t="s">
        <v>456</v>
      </c>
      <c r="BC73" t="s">
        <v>354</v>
      </c>
      <c r="BD73" t="s">
        <v>438</v>
      </c>
      <c r="BE73" t="s">
        <v>353</v>
      </c>
      <c r="BF73" t="s">
        <v>351</v>
      </c>
      <c r="BG73" t="s">
        <v>439</v>
      </c>
      <c r="BH73" t="s">
        <v>440</v>
      </c>
      <c r="BI73" t="s">
        <v>352</v>
      </c>
      <c r="BJ73" t="s">
        <v>441</v>
      </c>
      <c r="BK73" t="s">
        <v>442</v>
      </c>
      <c r="BL73" t="s">
        <v>443</v>
      </c>
      <c r="BM73" t="s">
        <v>444</v>
      </c>
      <c r="BN73" t="s">
        <v>457</v>
      </c>
      <c r="BO73" t="s">
        <v>458</v>
      </c>
      <c r="BP73" t="s">
        <v>447</v>
      </c>
      <c r="BQ73" t="s">
        <v>531</v>
      </c>
      <c r="BS73" t="s">
        <v>449</v>
      </c>
      <c r="BT73" t="s">
        <v>450</v>
      </c>
      <c r="BU73" t="s">
        <v>451</v>
      </c>
      <c r="BV73" t="s">
        <v>452</v>
      </c>
      <c r="BW73" t="s">
        <v>453</v>
      </c>
      <c r="BX73" t="s">
        <v>454</v>
      </c>
      <c r="BY73" t="s">
        <v>351</v>
      </c>
      <c r="BZ73" t="s">
        <v>351</v>
      </c>
      <c r="CF73" t="s">
        <v>579</v>
      </c>
    </row>
    <row r="74" spans="46:84" x14ac:dyDescent="0.25">
      <c r="AT74" t="s">
        <v>576</v>
      </c>
      <c r="AU74" t="s">
        <v>430</v>
      </c>
      <c r="AV74" t="s">
        <v>431</v>
      </c>
      <c r="AX74" t="s">
        <v>433</v>
      </c>
      <c r="AY74" t="s">
        <v>434</v>
      </c>
      <c r="AZ74" t="s">
        <v>435</v>
      </c>
      <c r="BA74" t="s">
        <v>436</v>
      </c>
      <c r="BB74" t="s">
        <v>437</v>
      </c>
      <c r="BC74" t="s">
        <v>354</v>
      </c>
      <c r="BD74" t="s">
        <v>438</v>
      </c>
      <c r="BE74" t="s">
        <v>353</v>
      </c>
      <c r="BF74" t="s">
        <v>351</v>
      </c>
      <c r="BG74" t="s">
        <v>439</v>
      </c>
      <c r="BH74" t="s">
        <v>440</v>
      </c>
      <c r="BI74" t="s">
        <v>352</v>
      </c>
      <c r="BJ74" t="s">
        <v>441</v>
      </c>
      <c r="BK74" t="s">
        <v>442</v>
      </c>
      <c r="BL74" t="s">
        <v>443</v>
      </c>
      <c r="BM74" t="s">
        <v>444</v>
      </c>
      <c r="BN74" t="s">
        <v>445</v>
      </c>
      <c r="BO74" t="s">
        <v>446</v>
      </c>
      <c r="BP74" t="s">
        <v>447</v>
      </c>
      <c r="BQ74" t="s">
        <v>532</v>
      </c>
      <c r="BS74" t="s">
        <v>449</v>
      </c>
      <c r="BT74" t="s">
        <v>450</v>
      </c>
      <c r="BU74" t="s">
        <v>451</v>
      </c>
      <c r="BV74" t="s">
        <v>452</v>
      </c>
      <c r="BW74" t="s">
        <v>453</v>
      </c>
      <c r="BX74" t="s">
        <v>454</v>
      </c>
      <c r="BY74" t="s">
        <v>351</v>
      </c>
      <c r="BZ74" t="s">
        <v>351</v>
      </c>
      <c r="CF74" t="s">
        <v>579</v>
      </c>
    </row>
    <row r="75" spans="46:84" x14ac:dyDescent="0.25">
      <c r="AU75" t="s">
        <v>430</v>
      </c>
      <c r="AV75" t="s">
        <v>431</v>
      </c>
      <c r="AW75" t="s">
        <v>432</v>
      </c>
      <c r="AX75" t="s">
        <v>433</v>
      </c>
      <c r="AY75" t="s">
        <v>434</v>
      </c>
      <c r="AZ75" t="s">
        <v>435</v>
      </c>
      <c r="BA75" t="s">
        <v>455</v>
      </c>
      <c r="BB75" t="s">
        <v>456</v>
      </c>
      <c r="BC75" t="s">
        <v>354</v>
      </c>
      <c r="BD75" t="s">
        <v>438</v>
      </c>
      <c r="BE75" t="s">
        <v>353</v>
      </c>
      <c r="BF75" t="s">
        <v>351</v>
      </c>
      <c r="BG75" t="s">
        <v>439</v>
      </c>
      <c r="BH75" t="s">
        <v>440</v>
      </c>
      <c r="BI75" t="s">
        <v>352</v>
      </c>
      <c r="BJ75" t="s">
        <v>441</v>
      </c>
      <c r="BK75" t="s">
        <v>442</v>
      </c>
      <c r="BL75" t="s">
        <v>443</v>
      </c>
      <c r="BM75" t="s">
        <v>444</v>
      </c>
      <c r="BN75" t="s">
        <v>457</v>
      </c>
      <c r="BO75" t="s">
        <v>458</v>
      </c>
      <c r="BP75" t="s">
        <v>447</v>
      </c>
      <c r="BS75" t="s">
        <v>449</v>
      </c>
      <c r="BT75" t="s">
        <v>450</v>
      </c>
      <c r="BU75" t="s">
        <v>451</v>
      </c>
      <c r="BV75" t="s">
        <v>452</v>
      </c>
      <c r="BW75" t="s">
        <v>453</v>
      </c>
      <c r="BX75" t="s">
        <v>454</v>
      </c>
      <c r="BY75" t="s">
        <v>351</v>
      </c>
      <c r="BZ75" t="s">
        <v>351</v>
      </c>
      <c r="CF75" t="s">
        <v>579</v>
      </c>
    </row>
    <row r="76" spans="46:84" x14ac:dyDescent="0.25">
      <c r="AT76" t="s">
        <v>576</v>
      </c>
      <c r="AU76" t="s">
        <v>430</v>
      </c>
      <c r="AV76" t="s">
        <v>431</v>
      </c>
      <c r="AW76" t="s">
        <v>432</v>
      </c>
      <c r="AX76" t="s">
        <v>433</v>
      </c>
      <c r="AY76" t="s">
        <v>434</v>
      </c>
      <c r="AZ76" t="s">
        <v>435</v>
      </c>
      <c r="BA76" t="s">
        <v>474</v>
      </c>
      <c r="BB76" t="s">
        <v>475</v>
      </c>
      <c r="BC76" t="s">
        <v>354</v>
      </c>
      <c r="BD76" t="s">
        <v>438</v>
      </c>
      <c r="BE76" t="s">
        <v>353</v>
      </c>
      <c r="BF76" t="s">
        <v>351</v>
      </c>
      <c r="BG76" t="s">
        <v>439</v>
      </c>
      <c r="BH76" t="s">
        <v>440</v>
      </c>
      <c r="BI76" t="s">
        <v>352</v>
      </c>
      <c r="BJ76" t="s">
        <v>441</v>
      </c>
      <c r="BK76" t="s">
        <v>442</v>
      </c>
      <c r="BL76" t="s">
        <v>443</v>
      </c>
      <c r="BM76" t="s">
        <v>444</v>
      </c>
      <c r="BN76" t="s">
        <v>476</v>
      </c>
      <c r="BO76" t="s">
        <v>477</v>
      </c>
      <c r="BP76" t="s">
        <v>447</v>
      </c>
      <c r="BQ76" t="s">
        <v>627</v>
      </c>
      <c r="BT76" t="s">
        <v>450</v>
      </c>
      <c r="BU76" t="s">
        <v>451</v>
      </c>
      <c r="BV76" t="s">
        <v>452</v>
      </c>
      <c r="BW76" t="s">
        <v>453</v>
      </c>
      <c r="BX76" t="s">
        <v>454</v>
      </c>
      <c r="BY76" t="s">
        <v>351</v>
      </c>
      <c r="BZ76" t="s">
        <v>351</v>
      </c>
      <c r="CF76" t="s">
        <v>579</v>
      </c>
    </row>
    <row r="77" spans="46:84" x14ac:dyDescent="0.25">
      <c r="AT77" t="s">
        <v>576</v>
      </c>
      <c r="AV77" t="s">
        <v>431</v>
      </c>
      <c r="AX77" t="s">
        <v>433</v>
      </c>
      <c r="AY77" t="s">
        <v>434</v>
      </c>
      <c r="AZ77" t="s">
        <v>435</v>
      </c>
      <c r="BA77" t="s">
        <v>533</v>
      </c>
      <c r="BB77" t="s">
        <v>534</v>
      </c>
      <c r="BC77" t="s">
        <v>354</v>
      </c>
      <c r="BD77" t="s">
        <v>438</v>
      </c>
      <c r="BE77" t="s">
        <v>353</v>
      </c>
      <c r="BF77" t="s">
        <v>351</v>
      </c>
      <c r="BG77" t="s">
        <v>439</v>
      </c>
      <c r="BH77" t="s">
        <v>440</v>
      </c>
      <c r="BI77" t="s">
        <v>352</v>
      </c>
      <c r="BJ77" t="s">
        <v>441</v>
      </c>
      <c r="BK77" t="s">
        <v>442</v>
      </c>
      <c r="BL77" t="s">
        <v>443</v>
      </c>
      <c r="BM77" t="s">
        <v>444</v>
      </c>
      <c r="BN77" t="s">
        <v>535</v>
      </c>
      <c r="BO77" t="s">
        <v>536</v>
      </c>
      <c r="BP77" t="s">
        <v>447</v>
      </c>
      <c r="BQ77" t="s">
        <v>537</v>
      </c>
      <c r="BT77" t="s">
        <v>450</v>
      </c>
      <c r="BU77" t="s">
        <v>451</v>
      </c>
      <c r="BV77" t="s">
        <v>452</v>
      </c>
      <c r="BW77" t="s">
        <v>453</v>
      </c>
      <c r="BX77" t="s">
        <v>454</v>
      </c>
      <c r="BY77" t="s">
        <v>351</v>
      </c>
      <c r="BZ77" t="s">
        <v>351</v>
      </c>
      <c r="CF77" t="s">
        <v>579</v>
      </c>
    </row>
    <row r="78" spans="46:84" x14ac:dyDescent="0.25">
      <c r="AT78" t="s">
        <v>576</v>
      </c>
      <c r="AU78" t="s">
        <v>430</v>
      </c>
      <c r="AV78" t="s">
        <v>431</v>
      </c>
      <c r="AX78" t="s">
        <v>433</v>
      </c>
      <c r="AY78" t="s">
        <v>434</v>
      </c>
      <c r="AZ78" t="s">
        <v>435</v>
      </c>
      <c r="BA78" t="s">
        <v>533</v>
      </c>
      <c r="BB78" t="s">
        <v>534</v>
      </c>
      <c r="BC78" t="s">
        <v>354</v>
      </c>
      <c r="BD78" t="s">
        <v>438</v>
      </c>
      <c r="BE78" t="s">
        <v>353</v>
      </c>
      <c r="BF78" t="s">
        <v>351</v>
      </c>
      <c r="BG78" t="s">
        <v>439</v>
      </c>
      <c r="BH78" t="s">
        <v>440</v>
      </c>
      <c r="BI78" t="s">
        <v>352</v>
      </c>
      <c r="BJ78" t="s">
        <v>441</v>
      </c>
      <c r="BK78" t="s">
        <v>442</v>
      </c>
      <c r="BL78" t="s">
        <v>443</v>
      </c>
      <c r="BM78" t="s">
        <v>444</v>
      </c>
      <c r="BN78" t="s">
        <v>535</v>
      </c>
      <c r="BO78" t="s">
        <v>536</v>
      </c>
      <c r="BP78" t="s">
        <v>447</v>
      </c>
      <c r="BT78" t="s">
        <v>450</v>
      </c>
      <c r="BU78" t="s">
        <v>451</v>
      </c>
      <c r="BV78" t="s">
        <v>452</v>
      </c>
      <c r="BW78" t="s">
        <v>453</v>
      </c>
      <c r="BX78" t="s">
        <v>454</v>
      </c>
      <c r="BY78" t="s">
        <v>351</v>
      </c>
      <c r="BZ78" t="s">
        <v>351</v>
      </c>
      <c r="CF78" t="s">
        <v>579</v>
      </c>
    </row>
    <row r="82" spans="46:84" x14ac:dyDescent="0.25">
      <c r="AT82" t="s">
        <v>576</v>
      </c>
      <c r="AU82" t="s">
        <v>430</v>
      </c>
      <c r="AV82" t="s">
        <v>431</v>
      </c>
      <c r="AX82" t="s">
        <v>433</v>
      </c>
      <c r="AY82" t="s">
        <v>434</v>
      </c>
      <c r="AZ82" t="s">
        <v>435</v>
      </c>
      <c r="BA82" t="s">
        <v>533</v>
      </c>
      <c r="BB82" t="s">
        <v>534</v>
      </c>
      <c r="BC82" t="s">
        <v>354</v>
      </c>
      <c r="BD82" t="s">
        <v>438</v>
      </c>
      <c r="BE82" t="s">
        <v>353</v>
      </c>
      <c r="BF82" t="s">
        <v>351</v>
      </c>
      <c r="BG82" t="s">
        <v>439</v>
      </c>
      <c r="BH82" t="s">
        <v>440</v>
      </c>
      <c r="BI82" t="s">
        <v>352</v>
      </c>
      <c r="BJ82" t="s">
        <v>441</v>
      </c>
      <c r="BK82" t="s">
        <v>442</v>
      </c>
      <c r="BL82" t="s">
        <v>443</v>
      </c>
      <c r="BM82" t="s">
        <v>444</v>
      </c>
      <c r="BN82" t="s">
        <v>535</v>
      </c>
      <c r="BO82" t="s">
        <v>536</v>
      </c>
      <c r="BP82" t="s">
        <v>447</v>
      </c>
      <c r="BQ82" t="s">
        <v>538</v>
      </c>
      <c r="BT82" t="s">
        <v>450</v>
      </c>
      <c r="BU82" t="s">
        <v>451</v>
      </c>
      <c r="BV82" t="s">
        <v>452</v>
      </c>
      <c r="BW82" t="s">
        <v>453</v>
      </c>
      <c r="BX82" t="s">
        <v>454</v>
      </c>
      <c r="BY82" t="s">
        <v>351</v>
      </c>
      <c r="BZ82" t="s">
        <v>351</v>
      </c>
      <c r="CF82" t="s">
        <v>579</v>
      </c>
    </row>
    <row r="83" spans="46:84" x14ac:dyDescent="0.25">
      <c r="AT83" t="s">
        <v>576</v>
      </c>
      <c r="AU83" t="s">
        <v>430</v>
      </c>
      <c r="AV83" t="s">
        <v>431</v>
      </c>
      <c r="AW83" t="s">
        <v>432</v>
      </c>
      <c r="AX83" t="s">
        <v>433</v>
      </c>
      <c r="AY83" t="s">
        <v>434</v>
      </c>
      <c r="AZ83" t="s">
        <v>435</v>
      </c>
      <c r="BA83" t="s">
        <v>460</v>
      </c>
      <c r="BB83" t="s">
        <v>461</v>
      </c>
      <c r="BC83" t="s">
        <v>354</v>
      </c>
      <c r="BD83" t="s">
        <v>438</v>
      </c>
      <c r="BE83" t="s">
        <v>353</v>
      </c>
      <c r="BF83" t="s">
        <v>351</v>
      </c>
      <c r="BG83" t="s">
        <v>439</v>
      </c>
      <c r="BH83" t="s">
        <v>440</v>
      </c>
      <c r="BI83" t="s">
        <v>352</v>
      </c>
      <c r="BJ83" t="s">
        <v>441</v>
      </c>
      <c r="BK83" t="s">
        <v>442</v>
      </c>
      <c r="BL83" t="s">
        <v>443</v>
      </c>
      <c r="BM83" t="s">
        <v>444</v>
      </c>
      <c r="BN83" t="s">
        <v>462</v>
      </c>
      <c r="BO83" t="s">
        <v>463</v>
      </c>
      <c r="BP83" t="s">
        <v>447</v>
      </c>
      <c r="BQ83" t="s">
        <v>539</v>
      </c>
      <c r="BT83" t="s">
        <v>450</v>
      </c>
      <c r="BU83" t="s">
        <v>451</v>
      </c>
      <c r="BV83" t="s">
        <v>452</v>
      </c>
      <c r="BW83" t="s">
        <v>453</v>
      </c>
      <c r="BX83" t="s">
        <v>454</v>
      </c>
      <c r="BY83" t="s">
        <v>351</v>
      </c>
      <c r="BZ83" t="s">
        <v>351</v>
      </c>
      <c r="CF83" t="s">
        <v>579</v>
      </c>
    </row>
    <row r="84" spans="46:84" x14ac:dyDescent="0.25">
      <c r="AU84" t="s">
        <v>430</v>
      </c>
      <c r="AX84" t="s">
        <v>433</v>
      </c>
      <c r="AY84" t="s">
        <v>434</v>
      </c>
      <c r="AZ84" t="s">
        <v>435</v>
      </c>
      <c r="BA84" t="s">
        <v>533</v>
      </c>
      <c r="BB84" t="s">
        <v>534</v>
      </c>
      <c r="BC84" t="s">
        <v>354</v>
      </c>
      <c r="BD84" t="s">
        <v>438</v>
      </c>
      <c r="BE84" t="s">
        <v>353</v>
      </c>
      <c r="BF84" t="s">
        <v>351</v>
      </c>
      <c r="BG84" t="s">
        <v>439</v>
      </c>
      <c r="BH84" t="s">
        <v>440</v>
      </c>
      <c r="BI84" t="s">
        <v>352</v>
      </c>
      <c r="BJ84" t="s">
        <v>441</v>
      </c>
      <c r="BK84" t="s">
        <v>442</v>
      </c>
      <c r="BL84" t="s">
        <v>443</v>
      </c>
      <c r="BM84" t="s">
        <v>444</v>
      </c>
      <c r="BN84" t="s">
        <v>535</v>
      </c>
      <c r="BO84" t="s">
        <v>536</v>
      </c>
      <c r="BP84" t="s">
        <v>447</v>
      </c>
      <c r="BT84" t="s">
        <v>450</v>
      </c>
      <c r="BU84" t="s">
        <v>451</v>
      </c>
      <c r="BV84" t="s">
        <v>452</v>
      </c>
      <c r="BW84" t="s">
        <v>453</v>
      </c>
      <c r="BX84" t="s">
        <v>454</v>
      </c>
      <c r="BY84" t="s">
        <v>351</v>
      </c>
      <c r="BZ84" t="s">
        <v>351</v>
      </c>
      <c r="CF84" t="s">
        <v>579</v>
      </c>
    </row>
    <row r="85" spans="46:84" x14ac:dyDescent="0.25">
      <c r="AT85" t="s">
        <v>576</v>
      </c>
      <c r="AU85" t="s">
        <v>430</v>
      </c>
      <c r="AV85" t="s">
        <v>431</v>
      </c>
      <c r="AX85" t="s">
        <v>433</v>
      </c>
      <c r="AY85" t="s">
        <v>434</v>
      </c>
      <c r="AZ85" t="s">
        <v>435</v>
      </c>
      <c r="BA85" t="s">
        <v>533</v>
      </c>
      <c r="BB85" t="s">
        <v>534</v>
      </c>
      <c r="BC85" t="s">
        <v>354</v>
      </c>
      <c r="BD85" t="s">
        <v>438</v>
      </c>
      <c r="BE85" t="s">
        <v>353</v>
      </c>
      <c r="BF85" t="s">
        <v>351</v>
      </c>
      <c r="BG85" t="s">
        <v>439</v>
      </c>
      <c r="BH85" t="s">
        <v>440</v>
      </c>
      <c r="BI85" t="s">
        <v>352</v>
      </c>
      <c r="BJ85" t="s">
        <v>441</v>
      </c>
      <c r="BK85" t="s">
        <v>442</v>
      </c>
      <c r="BL85" t="s">
        <v>443</v>
      </c>
      <c r="BM85" t="s">
        <v>444</v>
      </c>
      <c r="BN85" t="s">
        <v>535</v>
      </c>
      <c r="BO85" t="s">
        <v>536</v>
      </c>
      <c r="BP85" t="s">
        <v>447</v>
      </c>
      <c r="BQ85" t="s">
        <v>538</v>
      </c>
      <c r="BT85" t="s">
        <v>450</v>
      </c>
      <c r="BU85" t="s">
        <v>451</v>
      </c>
      <c r="BV85" t="s">
        <v>452</v>
      </c>
      <c r="BW85" t="s">
        <v>453</v>
      </c>
      <c r="BX85" t="s">
        <v>454</v>
      </c>
      <c r="BY85" t="s">
        <v>351</v>
      </c>
      <c r="BZ85" t="s">
        <v>351</v>
      </c>
      <c r="CF85" t="s">
        <v>579</v>
      </c>
    </row>
    <row r="86" spans="46:84" x14ac:dyDescent="0.25">
      <c r="AT86" t="s">
        <v>576</v>
      </c>
      <c r="AU86" t="s">
        <v>430</v>
      </c>
      <c r="AV86" t="s">
        <v>431</v>
      </c>
      <c r="AW86" t="s">
        <v>432</v>
      </c>
      <c r="AX86" t="s">
        <v>433</v>
      </c>
      <c r="AY86" t="s">
        <v>434</v>
      </c>
      <c r="AZ86" t="s">
        <v>435</v>
      </c>
      <c r="BA86" t="s">
        <v>533</v>
      </c>
      <c r="BB86" t="s">
        <v>534</v>
      </c>
      <c r="BC86" t="s">
        <v>354</v>
      </c>
      <c r="BD86" t="s">
        <v>438</v>
      </c>
      <c r="BE86" t="s">
        <v>353</v>
      </c>
      <c r="BF86" t="s">
        <v>351</v>
      </c>
      <c r="BG86" t="s">
        <v>439</v>
      </c>
      <c r="BH86" t="s">
        <v>440</v>
      </c>
      <c r="BI86" t="s">
        <v>352</v>
      </c>
      <c r="BJ86" t="s">
        <v>441</v>
      </c>
      <c r="BK86" t="s">
        <v>442</v>
      </c>
      <c r="BL86" t="s">
        <v>443</v>
      </c>
      <c r="BM86" t="s">
        <v>444</v>
      </c>
      <c r="BN86" t="s">
        <v>535</v>
      </c>
      <c r="BO86" t="s">
        <v>536</v>
      </c>
      <c r="BP86" t="s">
        <v>447</v>
      </c>
      <c r="BQ86" t="s">
        <v>628</v>
      </c>
      <c r="BT86" t="s">
        <v>450</v>
      </c>
      <c r="BU86" t="s">
        <v>451</v>
      </c>
      <c r="BV86" t="s">
        <v>452</v>
      </c>
      <c r="BW86" t="s">
        <v>453</v>
      </c>
      <c r="BX86" t="s">
        <v>454</v>
      </c>
      <c r="BY86" t="s">
        <v>351</v>
      </c>
      <c r="BZ86" t="s">
        <v>351</v>
      </c>
      <c r="CF86" t="s">
        <v>579</v>
      </c>
    </row>
    <row r="87" spans="46:84" x14ac:dyDescent="0.25">
      <c r="AT87" t="s">
        <v>576</v>
      </c>
      <c r="AU87" t="s">
        <v>430</v>
      </c>
      <c r="AV87" t="s">
        <v>431</v>
      </c>
      <c r="AX87" t="s">
        <v>433</v>
      </c>
      <c r="AY87" t="s">
        <v>434</v>
      </c>
      <c r="AZ87" t="s">
        <v>435</v>
      </c>
      <c r="BA87" t="s">
        <v>519</v>
      </c>
      <c r="BB87" t="s">
        <v>520</v>
      </c>
      <c r="BC87" t="s">
        <v>354</v>
      </c>
      <c r="BD87" t="s">
        <v>438</v>
      </c>
      <c r="BE87" t="s">
        <v>353</v>
      </c>
      <c r="BF87" t="s">
        <v>351</v>
      </c>
      <c r="BG87" t="s">
        <v>439</v>
      </c>
      <c r="BH87" t="s">
        <v>440</v>
      </c>
      <c r="BI87" t="s">
        <v>352</v>
      </c>
      <c r="BJ87" t="s">
        <v>441</v>
      </c>
      <c r="BK87" t="s">
        <v>442</v>
      </c>
      <c r="BL87" t="s">
        <v>443</v>
      </c>
      <c r="BM87" t="s">
        <v>444</v>
      </c>
      <c r="BN87" t="s">
        <v>521</v>
      </c>
      <c r="BO87" t="s">
        <v>522</v>
      </c>
      <c r="BQ87" t="s">
        <v>540</v>
      </c>
      <c r="BT87" t="s">
        <v>450</v>
      </c>
      <c r="BU87" t="s">
        <v>451</v>
      </c>
      <c r="BV87" t="s">
        <v>452</v>
      </c>
      <c r="BW87" t="s">
        <v>453</v>
      </c>
      <c r="BX87" t="s">
        <v>454</v>
      </c>
      <c r="BY87" t="s">
        <v>351</v>
      </c>
      <c r="BZ87" t="s">
        <v>351</v>
      </c>
      <c r="CF87" t="s">
        <v>579</v>
      </c>
    </row>
    <row r="91" spans="46:84" x14ac:dyDescent="0.25">
      <c r="AU91" t="s">
        <v>430</v>
      </c>
      <c r="AX91" t="s">
        <v>433</v>
      </c>
      <c r="AY91" t="s">
        <v>434</v>
      </c>
      <c r="AZ91" t="s">
        <v>435</v>
      </c>
      <c r="BA91" t="s">
        <v>436</v>
      </c>
      <c r="BB91" t="s">
        <v>437</v>
      </c>
      <c r="BC91" t="s">
        <v>354</v>
      </c>
      <c r="BD91" t="s">
        <v>438</v>
      </c>
      <c r="BE91" t="s">
        <v>353</v>
      </c>
      <c r="BF91" t="s">
        <v>351</v>
      </c>
      <c r="BG91" t="s">
        <v>439</v>
      </c>
      <c r="BH91" t="s">
        <v>440</v>
      </c>
      <c r="BI91" t="s">
        <v>352</v>
      </c>
      <c r="BJ91" t="s">
        <v>441</v>
      </c>
      <c r="BK91" t="s">
        <v>442</v>
      </c>
      <c r="BL91" t="s">
        <v>443</v>
      </c>
      <c r="BM91" t="s">
        <v>444</v>
      </c>
      <c r="BN91" t="s">
        <v>445</v>
      </c>
      <c r="BO91" t="s">
        <v>446</v>
      </c>
      <c r="BP91" t="s">
        <v>447</v>
      </c>
      <c r="BS91" t="s">
        <v>449</v>
      </c>
      <c r="BT91" t="s">
        <v>450</v>
      </c>
      <c r="BU91" t="s">
        <v>451</v>
      </c>
      <c r="BV91" t="s">
        <v>452</v>
      </c>
      <c r="BW91" t="s">
        <v>453</v>
      </c>
      <c r="BX91" t="s">
        <v>454</v>
      </c>
      <c r="BY91" t="s">
        <v>351</v>
      </c>
      <c r="BZ91" t="s">
        <v>351</v>
      </c>
      <c r="CF91" t="s">
        <v>579</v>
      </c>
    </row>
    <row r="92" spans="46:84" x14ac:dyDescent="0.25">
      <c r="AU92" t="s">
        <v>430</v>
      </c>
      <c r="AX92" t="s">
        <v>433</v>
      </c>
      <c r="AY92" t="s">
        <v>434</v>
      </c>
      <c r="AZ92" t="s">
        <v>435</v>
      </c>
      <c r="BA92" t="s">
        <v>455</v>
      </c>
      <c r="BB92" t="s">
        <v>456</v>
      </c>
      <c r="BC92" t="s">
        <v>354</v>
      </c>
      <c r="BD92" t="s">
        <v>438</v>
      </c>
      <c r="BE92" t="s">
        <v>353</v>
      </c>
      <c r="BF92" t="s">
        <v>351</v>
      </c>
      <c r="BG92" t="s">
        <v>439</v>
      </c>
      <c r="BH92" t="s">
        <v>440</v>
      </c>
      <c r="BI92" t="s">
        <v>352</v>
      </c>
      <c r="BJ92" t="s">
        <v>441</v>
      </c>
      <c r="BK92" t="s">
        <v>442</v>
      </c>
      <c r="BL92" t="s">
        <v>443</v>
      </c>
      <c r="BM92" t="s">
        <v>444</v>
      </c>
      <c r="BN92" t="s">
        <v>457</v>
      </c>
      <c r="BO92" t="s">
        <v>458</v>
      </c>
      <c r="BP92" t="s">
        <v>447</v>
      </c>
      <c r="BS92" t="s">
        <v>449</v>
      </c>
      <c r="BT92" t="s">
        <v>450</v>
      </c>
      <c r="BU92" t="s">
        <v>451</v>
      </c>
      <c r="BV92" t="s">
        <v>452</v>
      </c>
      <c r="BW92" t="s">
        <v>453</v>
      </c>
      <c r="BX92" t="s">
        <v>454</v>
      </c>
      <c r="BY92" t="s">
        <v>351</v>
      </c>
      <c r="BZ92" t="s">
        <v>351</v>
      </c>
      <c r="CF92" t="s">
        <v>579</v>
      </c>
    </row>
    <row r="93" spans="46:84" x14ac:dyDescent="0.25">
      <c r="AU93" t="s">
        <v>430</v>
      </c>
      <c r="AX93" t="s">
        <v>433</v>
      </c>
      <c r="AY93" t="s">
        <v>434</v>
      </c>
      <c r="AZ93" t="s">
        <v>435</v>
      </c>
      <c r="BA93" t="s">
        <v>455</v>
      </c>
      <c r="BB93" t="s">
        <v>456</v>
      </c>
      <c r="BC93" t="s">
        <v>354</v>
      </c>
      <c r="BD93" t="s">
        <v>438</v>
      </c>
      <c r="BE93" t="s">
        <v>353</v>
      </c>
      <c r="BF93" t="s">
        <v>351</v>
      </c>
      <c r="BG93" t="s">
        <v>439</v>
      </c>
      <c r="BH93" t="s">
        <v>440</v>
      </c>
      <c r="BI93" t="s">
        <v>352</v>
      </c>
      <c r="BJ93" t="s">
        <v>441</v>
      </c>
      <c r="BK93" t="s">
        <v>442</v>
      </c>
      <c r="BL93" t="s">
        <v>443</v>
      </c>
      <c r="BM93" t="s">
        <v>444</v>
      </c>
      <c r="BN93" t="s">
        <v>457</v>
      </c>
      <c r="BO93" t="s">
        <v>458</v>
      </c>
      <c r="BP93" t="s">
        <v>447</v>
      </c>
      <c r="BR93" t="s">
        <v>617</v>
      </c>
      <c r="BS93" t="s">
        <v>449</v>
      </c>
      <c r="BT93" t="s">
        <v>450</v>
      </c>
      <c r="BU93" t="s">
        <v>451</v>
      </c>
      <c r="BV93" t="s">
        <v>452</v>
      </c>
      <c r="BW93" t="s">
        <v>453</v>
      </c>
      <c r="BX93" t="s">
        <v>454</v>
      </c>
      <c r="BY93" t="s">
        <v>351</v>
      </c>
      <c r="BZ93" t="s">
        <v>351</v>
      </c>
      <c r="CF93" t="s">
        <v>579</v>
      </c>
    </row>
    <row r="97" spans="46:84" x14ac:dyDescent="0.25">
      <c r="AT97" t="s">
        <v>576</v>
      </c>
      <c r="AU97" t="s">
        <v>430</v>
      </c>
      <c r="AV97" t="s">
        <v>431</v>
      </c>
      <c r="AW97" t="s">
        <v>432</v>
      </c>
      <c r="AX97" t="s">
        <v>433</v>
      </c>
      <c r="AY97" t="s">
        <v>434</v>
      </c>
      <c r="AZ97" t="s">
        <v>435</v>
      </c>
      <c r="BA97" t="s">
        <v>436</v>
      </c>
      <c r="BB97" t="s">
        <v>437</v>
      </c>
      <c r="BC97" t="s">
        <v>354</v>
      </c>
      <c r="BD97" t="s">
        <v>438</v>
      </c>
      <c r="BE97" t="s">
        <v>353</v>
      </c>
      <c r="BF97" t="s">
        <v>351</v>
      </c>
      <c r="BG97" t="s">
        <v>439</v>
      </c>
      <c r="BH97" t="s">
        <v>440</v>
      </c>
      <c r="BI97" t="s">
        <v>352</v>
      </c>
      <c r="BJ97" t="s">
        <v>441</v>
      </c>
      <c r="BK97" t="s">
        <v>442</v>
      </c>
      <c r="BL97" t="s">
        <v>443</v>
      </c>
      <c r="BM97" t="s">
        <v>444</v>
      </c>
      <c r="BN97" t="s">
        <v>445</v>
      </c>
      <c r="BO97" t="s">
        <v>446</v>
      </c>
      <c r="BP97" t="s">
        <v>447</v>
      </c>
      <c r="BQ97" t="s">
        <v>541</v>
      </c>
      <c r="BR97" t="s">
        <v>617</v>
      </c>
      <c r="BS97" t="s">
        <v>449</v>
      </c>
      <c r="BT97" t="s">
        <v>450</v>
      </c>
      <c r="BU97" t="s">
        <v>451</v>
      </c>
      <c r="BV97" t="s">
        <v>452</v>
      </c>
      <c r="BW97" t="s">
        <v>453</v>
      </c>
      <c r="BX97" t="s">
        <v>454</v>
      </c>
      <c r="BY97" t="s">
        <v>351</v>
      </c>
      <c r="BZ97" t="s">
        <v>351</v>
      </c>
      <c r="CF97" t="s">
        <v>579</v>
      </c>
    </row>
    <row r="98" spans="46:84" x14ac:dyDescent="0.25">
      <c r="AT98" t="s">
        <v>576</v>
      </c>
      <c r="AU98" t="s">
        <v>430</v>
      </c>
      <c r="AV98" t="s">
        <v>431</v>
      </c>
      <c r="AX98" t="s">
        <v>433</v>
      </c>
      <c r="AY98" t="s">
        <v>434</v>
      </c>
      <c r="AZ98" t="s">
        <v>435</v>
      </c>
      <c r="BA98" t="s">
        <v>436</v>
      </c>
      <c r="BB98" t="s">
        <v>437</v>
      </c>
      <c r="BC98" t="s">
        <v>354</v>
      </c>
      <c r="BD98" t="s">
        <v>438</v>
      </c>
      <c r="BE98" t="s">
        <v>353</v>
      </c>
      <c r="BF98" t="s">
        <v>351</v>
      </c>
      <c r="BG98" t="s">
        <v>439</v>
      </c>
      <c r="BH98" t="s">
        <v>440</v>
      </c>
      <c r="BI98" t="s">
        <v>352</v>
      </c>
      <c r="BJ98" t="s">
        <v>441</v>
      </c>
      <c r="BK98" t="s">
        <v>442</v>
      </c>
      <c r="BL98" t="s">
        <v>443</v>
      </c>
      <c r="BM98" t="s">
        <v>444</v>
      </c>
      <c r="BN98" t="s">
        <v>445</v>
      </c>
      <c r="BO98" t="s">
        <v>446</v>
      </c>
      <c r="BP98" t="s">
        <v>447</v>
      </c>
      <c r="BQ98" t="s">
        <v>542</v>
      </c>
      <c r="BR98" t="s">
        <v>617</v>
      </c>
      <c r="BS98" t="s">
        <v>449</v>
      </c>
      <c r="BT98" t="s">
        <v>450</v>
      </c>
      <c r="BU98" t="s">
        <v>451</v>
      </c>
      <c r="BV98" t="s">
        <v>452</v>
      </c>
      <c r="BW98" t="s">
        <v>453</v>
      </c>
      <c r="BX98" t="s">
        <v>454</v>
      </c>
      <c r="BY98" t="s">
        <v>351</v>
      </c>
      <c r="BZ98" t="s">
        <v>351</v>
      </c>
      <c r="CF98" t="s">
        <v>579</v>
      </c>
    </row>
    <row r="99" spans="46:84" x14ac:dyDescent="0.25">
      <c r="AT99" t="s">
        <v>576</v>
      </c>
      <c r="AU99" t="s">
        <v>430</v>
      </c>
      <c r="AV99" t="s">
        <v>431</v>
      </c>
      <c r="AW99" t="s">
        <v>432</v>
      </c>
      <c r="AX99" t="s">
        <v>433</v>
      </c>
      <c r="AY99" t="s">
        <v>434</v>
      </c>
      <c r="AZ99" t="s">
        <v>435</v>
      </c>
      <c r="BA99" t="s">
        <v>436</v>
      </c>
      <c r="BB99" t="s">
        <v>437</v>
      </c>
      <c r="BC99" t="s">
        <v>354</v>
      </c>
      <c r="BD99" t="s">
        <v>438</v>
      </c>
      <c r="BE99" t="s">
        <v>353</v>
      </c>
      <c r="BF99" t="s">
        <v>351</v>
      </c>
      <c r="BG99" t="s">
        <v>439</v>
      </c>
      <c r="BH99" t="s">
        <v>440</v>
      </c>
      <c r="BI99" t="s">
        <v>352</v>
      </c>
      <c r="BJ99" t="s">
        <v>441</v>
      </c>
      <c r="BK99" t="s">
        <v>442</v>
      </c>
      <c r="BL99" t="s">
        <v>443</v>
      </c>
      <c r="BM99" t="s">
        <v>444</v>
      </c>
      <c r="BN99" t="s">
        <v>445</v>
      </c>
      <c r="BO99" t="s">
        <v>446</v>
      </c>
      <c r="BP99" t="s">
        <v>447</v>
      </c>
      <c r="BQ99" t="s">
        <v>629</v>
      </c>
      <c r="BR99" t="s">
        <v>617</v>
      </c>
      <c r="BS99" t="s">
        <v>449</v>
      </c>
      <c r="BT99" t="s">
        <v>450</v>
      </c>
      <c r="BU99" t="s">
        <v>451</v>
      </c>
      <c r="BV99" t="s">
        <v>452</v>
      </c>
      <c r="BW99" t="s">
        <v>453</v>
      </c>
      <c r="BX99" t="s">
        <v>454</v>
      </c>
      <c r="BY99" t="s">
        <v>351</v>
      </c>
      <c r="BZ99" t="s">
        <v>351</v>
      </c>
      <c r="CF99" t="s">
        <v>579</v>
      </c>
    </row>
    <row r="100" spans="46:84" x14ac:dyDescent="0.25">
      <c r="AT100" t="s">
        <v>576</v>
      </c>
      <c r="AU100" t="s">
        <v>430</v>
      </c>
      <c r="AV100" t="s">
        <v>431</v>
      </c>
      <c r="AX100" t="s">
        <v>433</v>
      </c>
      <c r="AY100" t="s">
        <v>434</v>
      </c>
      <c r="AZ100" t="s">
        <v>435</v>
      </c>
      <c r="BA100" t="s">
        <v>436</v>
      </c>
      <c r="BB100" t="s">
        <v>437</v>
      </c>
      <c r="BC100" t="s">
        <v>354</v>
      </c>
      <c r="BD100" t="s">
        <v>438</v>
      </c>
      <c r="BE100" t="s">
        <v>353</v>
      </c>
      <c r="BF100" t="s">
        <v>351</v>
      </c>
      <c r="BG100" t="s">
        <v>439</v>
      </c>
      <c r="BH100" t="s">
        <v>440</v>
      </c>
      <c r="BI100" t="s">
        <v>352</v>
      </c>
      <c r="BJ100" t="s">
        <v>441</v>
      </c>
      <c r="BK100" t="s">
        <v>442</v>
      </c>
      <c r="BL100" t="s">
        <v>443</v>
      </c>
      <c r="BM100" t="s">
        <v>444</v>
      </c>
      <c r="BN100" t="s">
        <v>445</v>
      </c>
      <c r="BO100" t="s">
        <v>446</v>
      </c>
      <c r="BP100" t="s">
        <v>447</v>
      </c>
      <c r="BQ100" t="s">
        <v>543</v>
      </c>
      <c r="BS100" t="s">
        <v>449</v>
      </c>
      <c r="BT100" t="s">
        <v>450</v>
      </c>
      <c r="BU100" t="s">
        <v>451</v>
      </c>
      <c r="BV100" t="s">
        <v>452</v>
      </c>
      <c r="BW100" t="s">
        <v>453</v>
      </c>
      <c r="BX100" t="s">
        <v>454</v>
      </c>
      <c r="BY100" t="s">
        <v>351</v>
      </c>
      <c r="BZ100" t="s">
        <v>351</v>
      </c>
      <c r="CF100" t="s">
        <v>579</v>
      </c>
    </row>
    <row r="101" spans="46:84" x14ac:dyDescent="0.25">
      <c r="AT101" t="s">
        <v>576</v>
      </c>
      <c r="AU101" t="s">
        <v>430</v>
      </c>
      <c r="AV101" t="s">
        <v>431</v>
      </c>
      <c r="AX101" t="s">
        <v>433</v>
      </c>
      <c r="AY101" t="s">
        <v>434</v>
      </c>
      <c r="AZ101" t="s">
        <v>435</v>
      </c>
      <c r="BA101" t="s">
        <v>436</v>
      </c>
      <c r="BB101" t="s">
        <v>437</v>
      </c>
      <c r="BC101" t="s">
        <v>354</v>
      </c>
      <c r="BD101" t="s">
        <v>438</v>
      </c>
      <c r="BE101" t="s">
        <v>353</v>
      </c>
      <c r="BF101" t="s">
        <v>351</v>
      </c>
      <c r="BG101" t="s">
        <v>439</v>
      </c>
      <c r="BH101" t="s">
        <v>440</v>
      </c>
      <c r="BI101" t="s">
        <v>352</v>
      </c>
      <c r="BJ101" t="s">
        <v>441</v>
      </c>
      <c r="BK101" t="s">
        <v>442</v>
      </c>
      <c r="BL101" t="s">
        <v>443</v>
      </c>
      <c r="BM101" t="s">
        <v>444</v>
      </c>
      <c r="BN101" t="s">
        <v>445</v>
      </c>
      <c r="BO101" t="s">
        <v>446</v>
      </c>
      <c r="BP101" t="s">
        <v>447</v>
      </c>
      <c r="BQ101" t="s">
        <v>544</v>
      </c>
      <c r="BR101" t="s">
        <v>617</v>
      </c>
      <c r="BS101" t="s">
        <v>449</v>
      </c>
      <c r="BT101" t="s">
        <v>450</v>
      </c>
      <c r="BU101" t="s">
        <v>451</v>
      </c>
      <c r="BV101" t="s">
        <v>452</v>
      </c>
      <c r="BW101" t="s">
        <v>453</v>
      </c>
      <c r="BX101" t="s">
        <v>454</v>
      </c>
      <c r="BY101" t="s">
        <v>351</v>
      </c>
      <c r="BZ101" t="s">
        <v>351</v>
      </c>
      <c r="CF101" t="s">
        <v>579</v>
      </c>
    </row>
    <row r="102" spans="46:84" x14ac:dyDescent="0.25">
      <c r="AT102" t="s">
        <v>576</v>
      </c>
      <c r="AU102" t="s">
        <v>430</v>
      </c>
      <c r="AV102" t="s">
        <v>431</v>
      </c>
      <c r="AW102" t="s">
        <v>432</v>
      </c>
      <c r="AX102" t="s">
        <v>433</v>
      </c>
      <c r="AY102" t="s">
        <v>434</v>
      </c>
      <c r="AZ102" t="s">
        <v>435</v>
      </c>
      <c r="BA102" t="s">
        <v>545</v>
      </c>
      <c r="BB102" t="s">
        <v>546</v>
      </c>
      <c r="BC102" t="s">
        <v>354</v>
      </c>
      <c r="BD102" t="s">
        <v>438</v>
      </c>
      <c r="BE102" t="s">
        <v>353</v>
      </c>
      <c r="BF102" t="s">
        <v>351</v>
      </c>
      <c r="BG102" t="s">
        <v>439</v>
      </c>
      <c r="BH102" t="s">
        <v>440</v>
      </c>
      <c r="BI102" t="s">
        <v>352</v>
      </c>
      <c r="BJ102" t="s">
        <v>441</v>
      </c>
      <c r="BK102" t="s">
        <v>442</v>
      </c>
      <c r="BL102" t="s">
        <v>443</v>
      </c>
      <c r="BM102" t="s">
        <v>444</v>
      </c>
      <c r="BN102" t="s">
        <v>547</v>
      </c>
      <c r="BO102" t="s">
        <v>548</v>
      </c>
      <c r="BP102" t="s">
        <v>447</v>
      </c>
      <c r="BQ102" t="s">
        <v>549</v>
      </c>
      <c r="BT102" t="s">
        <v>450</v>
      </c>
      <c r="BU102" t="s">
        <v>451</v>
      </c>
      <c r="BV102" t="s">
        <v>452</v>
      </c>
      <c r="BW102" t="s">
        <v>453</v>
      </c>
      <c r="BX102" t="s">
        <v>454</v>
      </c>
      <c r="BY102" t="s">
        <v>351</v>
      </c>
      <c r="BZ102" t="s">
        <v>351</v>
      </c>
      <c r="CF102" t="s">
        <v>579</v>
      </c>
    </row>
    <row r="103" spans="46:84" x14ac:dyDescent="0.25">
      <c r="AT103" t="s">
        <v>576</v>
      </c>
      <c r="AU103" t="s">
        <v>430</v>
      </c>
      <c r="AV103" t="s">
        <v>431</v>
      </c>
      <c r="AW103" t="s">
        <v>432</v>
      </c>
      <c r="AX103" t="s">
        <v>433</v>
      </c>
      <c r="AY103" t="s">
        <v>434</v>
      </c>
      <c r="AZ103" t="s">
        <v>435</v>
      </c>
      <c r="BA103" t="s">
        <v>436</v>
      </c>
      <c r="BB103" t="s">
        <v>437</v>
      </c>
      <c r="BC103" t="s">
        <v>354</v>
      </c>
      <c r="BD103" t="s">
        <v>438</v>
      </c>
      <c r="BE103" t="s">
        <v>353</v>
      </c>
      <c r="BF103" t="s">
        <v>351</v>
      </c>
      <c r="BG103" t="s">
        <v>439</v>
      </c>
      <c r="BH103" t="s">
        <v>440</v>
      </c>
      <c r="BI103" t="s">
        <v>352</v>
      </c>
      <c r="BJ103" t="s">
        <v>441</v>
      </c>
      <c r="BK103" t="s">
        <v>442</v>
      </c>
      <c r="BL103" t="s">
        <v>443</v>
      </c>
      <c r="BM103" t="s">
        <v>444</v>
      </c>
      <c r="BN103" t="s">
        <v>445</v>
      </c>
      <c r="BO103" t="s">
        <v>446</v>
      </c>
      <c r="BP103" t="s">
        <v>447</v>
      </c>
      <c r="BQ103" t="s">
        <v>550</v>
      </c>
      <c r="BR103" t="s">
        <v>617</v>
      </c>
      <c r="BS103" t="s">
        <v>449</v>
      </c>
      <c r="BT103" t="s">
        <v>450</v>
      </c>
      <c r="BU103" t="s">
        <v>451</v>
      </c>
      <c r="BV103" t="s">
        <v>452</v>
      </c>
      <c r="BW103" t="s">
        <v>453</v>
      </c>
      <c r="BX103" t="s">
        <v>454</v>
      </c>
      <c r="BY103" t="s">
        <v>351</v>
      </c>
      <c r="BZ103" t="s">
        <v>351</v>
      </c>
      <c r="CF103" t="s">
        <v>579</v>
      </c>
    </row>
    <row r="104" spans="46:84" x14ac:dyDescent="0.25">
      <c r="AT104" t="s">
        <v>576</v>
      </c>
      <c r="AU104" t="s">
        <v>430</v>
      </c>
      <c r="AV104" t="s">
        <v>431</v>
      </c>
      <c r="AW104" t="s">
        <v>432</v>
      </c>
      <c r="AX104" t="s">
        <v>433</v>
      </c>
      <c r="AY104" t="s">
        <v>434</v>
      </c>
      <c r="AZ104" t="s">
        <v>435</v>
      </c>
      <c r="BA104" t="s">
        <v>436</v>
      </c>
      <c r="BB104" t="s">
        <v>437</v>
      </c>
      <c r="BC104" t="s">
        <v>354</v>
      </c>
      <c r="BD104" t="s">
        <v>438</v>
      </c>
      <c r="BE104" t="s">
        <v>353</v>
      </c>
      <c r="BF104" t="s">
        <v>351</v>
      </c>
      <c r="BG104" t="s">
        <v>439</v>
      </c>
      <c r="BH104" t="s">
        <v>440</v>
      </c>
      <c r="BI104" t="s">
        <v>352</v>
      </c>
      <c r="BJ104" t="s">
        <v>441</v>
      </c>
      <c r="BK104" t="s">
        <v>442</v>
      </c>
      <c r="BL104" t="s">
        <v>443</v>
      </c>
      <c r="BM104" t="s">
        <v>444</v>
      </c>
      <c r="BN104" t="s">
        <v>445</v>
      </c>
      <c r="BO104" t="s">
        <v>446</v>
      </c>
      <c r="BP104" t="s">
        <v>447</v>
      </c>
      <c r="BQ104" t="s">
        <v>551</v>
      </c>
      <c r="BR104" t="s">
        <v>617</v>
      </c>
      <c r="BS104" t="s">
        <v>449</v>
      </c>
      <c r="BT104" t="s">
        <v>450</v>
      </c>
      <c r="BU104" t="s">
        <v>451</v>
      </c>
      <c r="BV104" t="s">
        <v>452</v>
      </c>
      <c r="BW104" t="s">
        <v>453</v>
      </c>
      <c r="BX104" t="s">
        <v>454</v>
      </c>
      <c r="BY104" t="s">
        <v>351</v>
      </c>
      <c r="BZ104" t="s">
        <v>351</v>
      </c>
      <c r="CF104" t="s">
        <v>579</v>
      </c>
    </row>
    <row r="105" spans="46:84" x14ac:dyDescent="0.25">
      <c r="AT105" t="s">
        <v>576</v>
      </c>
      <c r="AU105" t="s">
        <v>430</v>
      </c>
      <c r="AV105" t="s">
        <v>431</v>
      </c>
      <c r="AX105" t="s">
        <v>433</v>
      </c>
      <c r="AY105" t="s">
        <v>434</v>
      </c>
      <c r="AZ105" t="s">
        <v>435</v>
      </c>
      <c r="BA105" t="s">
        <v>460</v>
      </c>
      <c r="BB105" t="s">
        <v>461</v>
      </c>
      <c r="BC105" t="s">
        <v>354</v>
      </c>
      <c r="BD105" t="s">
        <v>438</v>
      </c>
      <c r="BE105" t="s">
        <v>353</v>
      </c>
      <c r="BF105" t="s">
        <v>351</v>
      </c>
      <c r="BG105" t="s">
        <v>439</v>
      </c>
      <c r="BH105" t="s">
        <v>440</v>
      </c>
      <c r="BI105" t="s">
        <v>352</v>
      </c>
      <c r="BJ105" t="s">
        <v>441</v>
      </c>
      <c r="BK105" t="s">
        <v>442</v>
      </c>
      <c r="BL105" t="s">
        <v>443</v>
      </c>
      <c r="BM105" t="s">
        <v>444</v>
      </c>
      <c r="BN105" t="s">
        <v>462</v>
      </c>
      <c r="BO105" t="s">
        <v>463</v>
      </c>
      <c r="BP105" t="s">
        <v>447</v>
      </c>
      <c r="BQ105" t="s">
        <v>552</v>
      </c>
      <c r="BT105" t="s">
        <v>450</v>
      </c>
      <c r="BU105" t="s">
        <v>451</v>
      </c>
      <c r="BV105" t="s">
        <v>452</v>
      </c>
      <c r="BW105" t="s">
        <v>453</v>
      </c>
      <c r="BX105" t="s">
        <v>454</v>
      </c>
      <c r="BY105" t="s">
        <v>351</v>
      </c>
      <c r="BZ105" t="s">
        <v>351</v>
      </c>
      <c r="CF105" t="s">
        <v>579</v>
      </c>
    </row>
    <row r="106" spans="46:84" x14ac:dyDescent="0.25">
      <c r="AT106" t="s">
        <v>576</v>
      </c>
      <c r="AU106" t="s">
        <v>430</v>
      </c>
      <c r="AV106" t="s">
        <v>431</v>
      </c>
      <c r="AW106" t="s">
        <v>432</v>
      </c>
      <c r="AX106" t="s">
        <v>433</v>
      </c>
      <c r="AY106" t="s">
        <v>434</v>
      </c>
      <c r="AZ106" t="s">
        <v>435</v>
      </c>
      <c r="BA106" t="s">
        <v>436</v>
      </c>
      <c r="BB106" t="s">
        <v>437</v>
      </c>
      <c r="BC106" t="s">
        <v>354</v>
      </c>
      <c r="BD106" t="s">
        <v>438</v>
      </c>
      <c r="BE106" t="s">
        <v>353</v>
      </c>
      <c r="BF106" t="s">
        <v>351</v>
      </c>
      <c r="BG106" t="s">
        <v>439</v>
      </c>
      <c r="BH106" t="s">
        <v>440</v>
      </c>
      <c r="BI106" t="s">
        <v>352</v>
      </c>
      <c r="BJ106" t="s">
        <v>441</v>
      </c>
      <c r="BK106" t="s">
        <v>442</v>
      </c>
      <c r="BL106" t="s">
        <v>443</v>
      </c>
      <c r="BM106" t="s">
        <v>444</v>
      </c>
      <c r="BN106" t="s">
        <v>445</v>
      </c>
      <c r="BO106" t="s">
        <v>446</v>
      </c>
      <c r="BP106" t="s">
        <v>447</v>
      </c>
      <c r="BQ106" t="s">
        <v>553</v>
      </c>
      <c r="BS106" t="s">
        <v>449</v>
      </c>
      <c r="BT106" t="s">
        <v>450</v>
      </c>
      <c r="BU106" t="s">
        <v>451</v>
      </c>
      <c r="BV106" t="s">
        <v>452</v>
      </c>
      <c r="BW106" t="s">
        <v>453</v>
      </c>
      <c r="BX106" t="s">
        <v>454</v>
      </c>
      <c r="BY106" t="s">
        <v>351</v>
      </c>
      <c r="BZ106" t="s">
        <v>351</v>
      </c>
      <c r="CF106" t="s">
        <v>579</v>
      </c>
    </row>
    <row r="107" spans="46:84" x14ac:dyDescent="0.25">
      <c r="AT107" t="s">
        <v>576</v>
      </c>
      <c r="AU107" t="s">
        <v>430</v>
      </c>
      <c r="AV107" t="s">
        <v>431</v>
      </c>
      <c r="AW107" t="s">
        <v>432</v>
      </c>
      <c r="AX107" t="s">
        <v>433</v>
      </c>
      <c r="AY107" t="s">
        <v>434</v>
      </c>
      <c r="AZ107" t="s">
        <v>435</v>
      </c>
      <c r="BA107" t="s">
        <v>470</v>
      </c>
      <c r="BB107" t="s">
        <v>471</v>
      </c>
      <c r="BC107" t="s">
        <v>354</v>
      </c>
      <c r="BD107" t="s">
        <v>438</v>
      </c>
      <c r="BE107" t="s">
        <v>353</v>
      </c>
      <c r="BF107" t="s">
        <v>351</v>
      </c>
      <c r="BG107" t="s">
        <v>439</v>
      </c>
      <c r="BH107" t="s">
        <v>440</v>
      </c>
      <c r="BI107" t="s">
        <v>352</v>
      </c>
      <c r="BJ107" t="s">
        <v>441</v>
      </c>
      <c r="BK107" t="s">
        <v>442</v>
      </c>
      <c r="BL107" t="s">
        <v>443</v>
      </c>
      <c r="BM107" t="s">
        <v>444</v>
      </c>
      <c r="BN107" t="s">
        <v>472</v>
      </c>
      <c r="BO107" t="s">
        <v>473</v>
      </c>
      <c r="BP107" t="s">
        <v>447</v>
      </c>
      <c r="BQ107" t="s">
        <v>554</v>
      </c>
      <c r="BT107" t="s">
        <v>450</v>
      </c>
      <c r="BU107" t="s">
        <v>451</v>
      </c>
      <c r="BV107" t="s">
        <v>452</v>
      </c>
      <c r="BW107" t="s">
        <v>453</v>
      </c>
      <c r="BX107" t="s">
        <v>454</v>
      </c>
      <c r="BY107" t="s">
        <v>351</v>
      </c>
      <c r="BZ107" t="s">
        <v>351</v>
      </c>
      <c r="CF107" t="s">
        <v>579</v>
      </c>
    </row>
    <row r="108" spans="46:84" x14ac:dyDescent="0.25">
      <c r="AT108" t="s">
        <v>576</v>
      </c>
      <c r="AU108" t="s">
        <v>430</v>
      </c>
      <c r="AV108" t="s">
        <v>431</v>
      </c>
      <c r="AX108" t="s">
        <v>433</v>
      </c>
      <c r="AY108" t="s">
        <v>434</v>
      </c>
      <c r="AZ108" t="s">
        <v>435</v>
      </c>
      <c r="BA108" t="s">
        <v>470</v>
      </c>
      <c r="BB108" t="s">
        <v>471</v>
      </c>
      <c r="BC108" t="s">
        <v>354</v>
      </c>
      <c r="BD108" t="s">
        <v>438</v>
      </c>
      <c r="BE108" t="s">
        <v>353</v>
      </c>
      <c r="BF108" t="s">
        <v>351</v>
      </c>
      <c r="BG108" t="s">
        <v>439</v>
      </c>
      <c r="BH108" t="s">
        <v>440</v>
      </c>
      <c r="BI108" t="s">
        <v>352</v>
      </c>
      <c r="BJ108" t="s">
        <v>441</v>
      </c>
      <c r="BK108" t="s">
        <v>442</v>
      </c>
      <c r="BL108" t="s">
        <v>443</v>
      </c>
      <c r="BM108" t="s">
        <v>444</v>
      </c>
      <c r="BN108" t="s">
        <v>472</v>
      </c>
      <c r="BO108" t="s">
        <v>473</v>
      </c>
      <c r="BP108" t="s">
        <v>447</v>
      </c>
      <c r="BQ108" t="s">
        <v>555</v>
      </c>
      <c r="BT108" t="s">
        <v>450</v>
      </c>
      <c r="BU108" t="s">
        <v>451</v>
      </c>
      <c r="BV108" t="s">
        <v>452</v>
      </c>
      <c r="BW108" t="s">
        <v>453</v>
      </c>
      <c r="BX108" t="s">
        <v>454</v>
      </c>
      <c r="BY108" t="s">
        <v>351</v>
      </c>
      <c r="BZ108" t="s">
        <v>351</v>
      </c>
      <c r="CF108" t="s">
        <v>579</v>
      </c>
    </row>
    <row r="109" spans="46:84" x14ac:dyDescent="0.25">
      <c r="AT109" t="s">
        <v>576</v>
      </c>
      <c r="AU109" t="s">
        <v>430</v>
      </c>
      <c r="AV109" t="s">
        <v>431</v>
      </c>
      <c r="AX109" t="s">
        <v>433</v>
      </c>
      <c r="AY109" t="s">
        <v>434</v>
      </c>
      <c r="AZ109" t="s">
        <v>435</v>
      </c>
      <c r="BA109" t="s">
        <v>470</v>
      </c>
      <c r="BB109" t="s">
        <v>471</v>
      </c>
      <c r="BC109" t="s">
        <v>354</v>
      </c>
      <c r="BD109" t="s">
        <v>438</v>
      </c>
      <c r="BE109" t="s">
        <v>353</v>
      </c>
      <c r="BF109" t="s">
        <v>351</v>
      </c>
      <c r="BG109" t="s">
        <v>439</v>
      </c>
      <c r="BH109" t="s">
        <v>440</v>
      </c>
      <c r="BI109" t="s">
        <v>352</v>
      </c>
      <c r="BJ109" t="s">
        <v>441</v>
      </c>
      <c r="BK109" t="s">
        <v>442</v>
      </c>
      <c r="BL109" t="s">
        <v>443</v>
      </c>
      <c r="BM109" t="s">
        <v>444</v>
      </c>
      <c r="BN109" t="s">
        <v>472</v>
      </c>
      <c r="BO109" t="s">
        <v>473</v>
      </c>
      <c r="BP109" t="s">
        <v>447</v>
      </c>
      <c r="BQ109" t="s">
        <v>556</v>
      </c>
      <c r="BT109" t="s">
        <v>450</v>
      </c>
      <c r="BU109" t="s">
        <v>451</v>
      </c>
      <c r="BV109" t="s">
        <v>452</v>
      </c>
      <c r="BW109" t="s">
        <v>453</v>
      </c>
      <c r="BX109" t="s">
        <v>454</v>
      </c>
      <c r="BY109" t="s">
        <v>351</v>
      </c>
      <c r="BZ109" t="s">
        <v>351</v>
      </c>
      <c r="CF109" t="s">
        <v>579</v>
      </c>
    </row>
    <row r="110" spans="46:84" x14ac:dyDescent="0.25">
      <c r="AT110" t="s">
        <v>576</v>
      </c>
      <c r="AU110" t="s">
        <v>430</v>
      </c>
      <c r="AV110" t="s">
        <v>431</v>
      </c>
      <c r="AX110" t="s">
        <v>433</v>
      </c>
      <c r="AY110" t="s">
        <v>434</v>
      </c>
      <c r="AZ110" t="s">
        <v>435</v>
      </c>
      <c r="BA110" t="s">
        <v>465</v>
      </c>
      <c r="BB110" t="s">
        <v>466</v>
      </c>
      <c r="BC110" t="s">
        <v>354</v>
      </c>
      <c r="BD110" t="s">
        <v>438</v>
      </c>
      <c r="BE110" t="s">
        <v>353</v>
      </c>
      <c r="BF110" t="s">
        <v>351</v>
      </c>
      <c r="BG110" t="s">
        <v>439</v>
      </c>
      <c r="BH110" t="s">
        <v>440</v>
      </c>
      <c r="BI110" t="s">
        <v>352</v>
      </c>
      <c r="BJ110" t="s">
        <v>441</v>
      </c>
      <c r="BK110" t="s">
        <v>442</v>
      </c>
      <c r="BL110" t="s">
        <v>443</v>
      </c>
      <c r="BM110" t="s">
        <v>444</v>
      </c>
      <c r="BN110" t="s">
        <v>467</v>
      </c>
      <c r="BO110" t="s">
        <v>468</v>
      </c>
      <c r="BP110" t="s">
        <v>447</v>
      </c>
      <c r="BQ110" t="s">
        <v>557</v>
      </c>
      <c r="BT110" t="s">
        <v>450</v>
      </c>
      <c r="BU110" t="s">
        <v>451</v>
      </c>
      <c r="BV110" t="s">
        <v>452</v>
      </c>
      <c r="BW110" t="s">
        <v>453</v>
      </c>
      <c r="BX110" t="s">
        <v>454</v>
      </c>
      <c r="BY110" t="s">
        <v>351</v>
      </c>
      <c r="BZ110" t="s">
        <v>351</v>
      </c>
      <c r="CF110" t="s">
        <v>579</v>
      </c>
    </row>
    <row r="114" spans="46:84" x14ac:dyDescent="0.25">
      <c r="AT114" t="s">
        <v>576</v>
      </c>
      <c r="AU114" t="s">
        <v>430</v>
      </c>
      <c r="AV114" t="s">
        <v>431</v>
      </c>
      <c r="AW114" t="s">
        <v>432</v>
      </c>
      <c r="AX114" t="s">
        <v>433</v>
      </c>
      <c r="AY114" t="s">
        <v>434</v>
      </c>
      <c r="AZ114" t="s">
        <v>435</v>
      </c>
      <c r="BA114" t="s">
        <v>436</v>
      </c>
      <c r="BB114" t="s">
        <v>437</v>
      </c>
      <c r="BC114" t="s">
        <v>354</v>
      </c>
      <c r="BD114" t="s">
        <v>438</v>
      </c>
      <c r="BE114" t="s">
        <v>353</v>
      </c>
      <c r="BF114" t="s">
        <v>351</v>
      </c>
      <c r="BG114" t="s">
        <v>439</v>
      </c>
      <c r="BH114" t="s">
        <v>440</v>
      </c>
      <c r="BI114" t="s">
        <v>352</v>
      </c>
      <c r="BJ114" t="s">
        <v>441</v>
      </c>
      <c r="BK114" t="s">
        <v>442</v>
      </c>
      <c r="BL114" t="s">
        <v>443</v>
      </c>
      <c r="BM114" t="s">
        <v>444</v>
      </c>
      <c r="BN114" t="s">
        <v>445</v>
      </c>
      <c r="BO114" t="s">
        <v>446</v>
      </c>
      <c r="BP114" t="s">
        <v>447</v>
      </c>
      <c r="BQ114" t="s">
        <v>558</v>
      </c>
      <c r="BR114" t="s">
        <v>617</v>
      </c>
      <c r="BS114" t="s">
        <v>449</v>
      </c>
      <c r="BT114" t="s">
        <v>450</v>
      </c>
      <c r="BU114" t="s">
        <v>451</v>
      </c>
      <c r="BV114" t="s">
        <v>452</v>
      </c>
      <c r="BW114" t="s">
        <v>453</v>
      </c>
      <c r="BX114" t="s">
        <v>454</v>
      </c>
      <c r="BY114" t="s">
        <v>351</v>
      </c>
      <c r="BZ114" t="s">
        <v>351</v>
      </c>
      <c r="CF114" t="s">
        <v>579</v>
      </c>
    </row>
    <row r="115" spans="46:84" x14ac:dyDescent="0.25">
      <c r="AT115" t="s">
        <v>576</v>
      </c>
      <c r="AU115" t="s">
        <v>430</v>
      </c>
      <c r="AV115" t="s">
        <v>431</v>
      </c>
      <c r="AW115" t="s">
        <v>432</v>
      </c>
      <c r="AX115" t="s">
        <v>433</v>
      </c>
      <c r="AY115" t="s">
        <v>434</v>
      </c>
      <c r="AZ115" t="s">
        <v>435</v>
      </c>
      <c r="BA115" t="s">
        <v>436</v>
      </c>
      <c r="BB115" t="s">
        <v>437</v>
      </c>
      <c r="BC115" t="s">
        <v>354</v>
      </c>
      <c r="BD115" t="s">
        <v>438</v>
      </c>
      <c r="BE115" t="s">
        <v>353</v>
      </c>
      <c r="BF115" t="s">
        <v>351</v>
      </c>
      <c r="BG115" t="s">
        <v>439</v>
      </c>
      <c r="BH115" t="s">
        <v>440</v>
      </c>
      <c r="BI115" t="s">
        <v>352</v>
      </c>
      <c r="BJ115" t="s">
        <v>441</v>
      </c>
      <c r="BK115" t="s">
        <v>442</v>
      </c>
      <c r="BL115" t="s">
        <v>443</v>
      </c>
      <c r="BM115" t="s">
        <v>444</v>
      </c>
      <c r="BN115" t="s">
        <v>445</v>
      </c>
      <c r="BO115" t="s">
        <v>446</v>
      </c>
      <c r="BP115" t="s">
        <v>447</v>
      </c>
      <c r="BQ115" t="s">
        <v>559</v>
      </c>
      <c r="BS115" t="s">
        <v>449</v>
      </c>
      <c r="BT115" t="s">
        <v>450</v>
      </c>
      <c r="BU115" t="s">
        <v>451</v>
      </c>
      <c r="BV115" t="s">
        <v>452</v>
      </c>
      <c r="BW115" t="s">
        <v>453</v>
      </c>
      <c r="BX115" t="s">
        <v>454</v>
      </c>
      <c r="BY115" t="s">
        <v>351</v>
      </c>
      <c r="BZ115" t="s">
        <v>351</v>
      </c>
      <c r="CF115" t="s">
        <v>579</v>
      </c>
    </row>
    <row r="116" spans="46:84" x14ac:dyDescent="0.25">
      <c r="AT116" t="s">
        <v>576</v>
      </c>
      <c r="AU116" t="s">
        <v>430</v>
      </c>
      <c r="AV116" t="s">
        <v>431</v>
      </c>
      <c r="AW116" t="s">
        <v>432</v>
      </c>
      <c r="AX116" t="s">
        <v>433</v>
      </c>
      <c r="AY116" t="s">
        <v>434</v>
      </c>
      <c r="AZ116" t="s">
        <v>435</v>
      </c>
      <c r="BA116" t="s">
        <v>436</v>
      </c>
      <c r="BB116" t="s">
        <v>437</v>
      </c>
      <c r="BC116" t="s">
        <v>354</v>
      </c>
      <c r="BD116" t="s">
        <v>438</v>
      </c>
      <c r="BE116" t="s">
        <v>353</v>
      </c>
      <c r="BF116" t="s">
        <v>351</v>
      </c>
      <c r="BG116" t="s">
        <v>439</v>
      </c>
      <c r="BH116" t="s">
        <v>440</v>
      </c>
      <c r="BI116" t="s">
        <v>352</v>
      </c>
      <c r="BJ116" t="s">
        <v>441</v>
      </c>
      <c r="BK116" t="s">
        <v>442</v>
      </c>
      <c r="BL116" t="s">
        <v>443</v>
      </c>
      <c r="BM116" t="s">
        <v>444</v>
      </c>
      <c r="BN116" t="s">
        <v>445</v>
      </c>
      <c r="BO116" t="s">
        <v>446</v>
      </c>
      <c r="BP116" t="s">
        <v>447</v>
      </c>
      <c r="BQ116" t="s">
        <v>560</v>
      </c>
      <c r="BR116" t="s">
        <v>617</v>
      </c>
      <c r="BS116" t="s">
        <v>449</v>
      </c>
      <c r="BT116" t="s">
        <v>450</v>
      </c>
      <c r="BU116" t="s">
        <v>451</v>
      </c>
      <c r="BV116" t="s">
        <v>452</v>
      </c>
      <c r="BW116" t="s">
        <v>453</v>
      </c>
      <c r="BX116" t="s">
        <v>454</v>
      </c>
      <c r="BY116" t="s">
        <v>351</v>
      </c>
      <c r="BZ116" t="s">
        <v>351</v>
      </c>
      <c r="CF116" t="s">
        <v>579</v>
      </c>
    </row>
    <row r="117" spans="46:84" x14ac:dyDescent="0.25">
      <c r="AT117" t="s">
        <v>576</v>
      </c>
      <c r="AU117" t="s">
        <v>430</v>
      </c>
      <c r="AV117" t="s">
        <v>431</v>
      </c>
      <c r="AX117" t="s">
        <v>433</v>
      </c>
      <c r="AY117" t="s">
        <v>434</v>
      </c>
      <c r="AZ117" t="s">
        <v>435</v>
      </c>
      <c r="BA117" t="s">
        <v>455</v>
      </c>
      <c r="BB117" t="s">
        <v>456</v>
      </c>
      <c r="BC117" t="s">
        <v>354</v>
      </c>
      <c r="BD117" t="s">
        <v>438</v>
      </c>
      <c r="BE117" t="s">
        <v>353</v>
      </c>
      <c r="BF117" t="s">
        <v>351</v>
      </c>
      <c r="BG117" t="s">
        <v>439</v>
      </c>
      <c r="BH117" t="s">
        <v>440</v>
      </c>
      <c r="BI117" t="s">
        <v>352</v>
      </c>
      <c r="BJ117" t="s">
        <v>441</v>
      </c>
      <c r="BK117" t="s">
        <v>442</v>
      </c>
      <c r="BL117" t="s">
        <v>443</v>
      </c>
      <c r="BM117" t="s">
        <v>444</v>
      </c>
      <c r="BN117" t="s">
        <v>457</v>
      </c>
      <c r="BO117" t="s">
        <v>458</v>
      </c>
      <c r="BP117" t="s">
        <v>447</v>
      </c>
      <c r="BQ117" t="s">
        <v>561</v>
      </c>
      <c r="BS117" t="s">
        <v>449</v>
      </c>
      <c r="BT117" t="s">
        <v>450</v>
      </c>
      <c r="BU117" t="s">
        <v>451</v>
      </c>
      <c r="BV117" t="s">
        <v>452</v>
      </c>
      <c r="BW117" t="s">
        <v>453</v>
      </c>
      <c r="BX117" t="s">
        <v>454</v>
      </c>
      <c r="BY117" t="s">
        <v>351</v>
      </c>
      <c r="BZ117" t="s">
        <v>351</v>
      </c>
      <c r="CF117" t="s">
        <v>579</v>
      </c>
    </row>
    <row r="118" spans="46:84" x14ac:dyDescent="0.25">
      <c r="AT118" t="s">
        <v>576</v>
      </c>
      <c r="AU118" t="s">
        <v>430</v>
      </c>
      <c r="AV118" t="s">
        <v>431</v>
      </c>
      <c r="AW118" t="s">
        <v>432</v>
      </c>
      <c r="AX118" t="s">
        <v>433</v>
      </c>
      <c r="AY118" t="s">
        <v>434</v>
      </c>
      <c r="AZ118" t="s">
        <v>435</v>
      </c>
      <c r="BA118" t="s">
        <v>436</v>
      </c>
      <c r="BB118" t="s">
        <v>437</v>
      </c>
      <c r="BC118" t="s">
        <v>354</v>
      </c>
      <c r="BD118" t="s">
        <v>438</v>
      </c>
      <c r="BE118" t="s">
        <v>353</v>
      </c>
      <c r="BF118" t="s">
        <v>351</v>
      </c>
      <c r="BG118" t="s">
        <v>439</v>
      </c>
      <c r="BH118" t="s">
        <v>440</v>
      </c>
      <c r="BI118" t="s">
        <v>352</v>
      </c>
      <c r="BJ118" t="s">
        <v>441</v>
      </c>
      <c r="BK118" t="s">
        <v>442</v>
      </c>
      <c r="BL118" t="s">
        <v>443</v>
      </c>
      <c r="BM118" t="s">
        <v>444</v>
      </c>
      <c r="BN118" t="s">
        <v>445</v>
      </c>
      <c r="BO118" t="s">
        <v>446</v>
      </c>
      <c r="BP118" t="s">
        <v>447</v>
      </c>
      <c r="BQ118" t="s">
        <v>630</v>
      </c>
      <c r="BR118" t="s">
        <v>617</v>
      </c>
      <c r="BS118" t="s">
        <v>449</v>
      </c>
      <c r="BT118" t="s">
        <v>450</v>
      </c>
      <c r="BU118" t="s">
        <v>451</v>
      </c>
      <c r="BV118" t="s">
        <v>452</v>
      </c>
      <c r="BW118" t="s">
        <v>453</v>
      </c>
      <c r="BX118" t="s">
        <v>454</v>
      </c>
      <c r="BY118" t="s">
        <v>351</v>
      </c>
      <c r="BZ118" t="s">
        <v>351</v>
      </c>
      <c r="CF118" t="s">
        <v>579</v>
      </c>
    </row>
    <row r="119" spans="46:84" x14ac:dyDescent="0.25">
      <c r="AT119" t="s">
        <v>576</v>
      </c>
      <c r="AU119" t="s">
        <v>430</v>
      </c>
      <c r="AV119" t="s">
        <v>431</v>
      </c>
      <c r="AX119" t="s">
        <v>433</v>
      </c>
      <c r="AY119" t="s">
        <v>434</v>
      </c>
      <c r="AZ119" t="s">
        <v>435</v>
      </c>
      <c r="BA119" t="s">
        <v>470</v>
      </c>
      <c r="BB119" t="s">
        <v>471</v>
      </c>
      <c r="BC119" t="s">
        <v>354</v>
      </c>
      <c r="BD119" t="s">
        <v>438</v>
      </c>
      <c r="BE119" t="s">
        <v>353</v>
      </c>
      <c r="BF119" t="s">
        <v>351</v>
      </c>
      <c r="BG119" t="s">
        <v>439</v>
      </c>
      <c r="BH119" t="s">
        <v>440</v>
      </c>
      <c r="BI119" t="s">
        <v>352</v>
      </c>
      <c r="BJ119" t="s">
        <v>441</v>
      </c>
      <c r="BK119" t="s">
        <v>442</v>
      </c>
      <c r="BL119" t="s">
        <v>443</v>
      </c>
      <c r="BM119" t="s">
        <v>444</v>
      </c>
      <c r="BN119" t="s">
        <v>472</v>
      </c>
      <c r="BO119" t="s">
        <v>473</v>
      </c>
      <c r="BP119" t="s">
        <v>447</v>
      </c>
      <c r="BQ119" t="s">
        <v>562</v>
      </c>
      <c r="BT119" t="s">
        <v>450</v>
      </c>
      <c r="BU119" t="s">
        <v>451</v>
      </c>
      <c r="BV119" t="s">
        <v>452</v>
      </c>
      <c r="BW119" t="s">
        <v>453</v>
      </c>
      <c r="BX119" t="s">
        <v>454</v>
      </c>
      <c r="BY119" t="s">
        <v>351</v>
      </c>
      <c r="BZ119" t="s">
        <v>351</v>
      </c>
      <c r="CF119" t="s">
        <v>579</v>
      </c>
    </row>
    <row r="120" spans="46:84" x14ac:dyDescent="0.25">
      <c r="AT120" t="s">
        <v>576</v>
      </c>
      <c r="AU120" t="s">
        <v>430</v>
      </c>
      <c r="AV120" t="s">
        <v>431</v>
      </c>
      <c r="AX120" t="s">
        <v>433</v>
      </c>
      <c r="AY120" t="s">
        <v>434</v>
      </c>
      <c r="AZ120" t="s">
        <v>435</v>
      </c>
      <c r="BA120" t="s">
        <v>436</v>
      </c>
      <c r="BB120" t="s">
        <v>437</v>
      </c>
      <c r="BC120" t="s">
        <v>354</v>
      </c>
      <c r="BD120" t="s">
        <v>438</v>
      </c>
      <c r="BE120" t="s">
        <v>353</v>
      </c>
      <c r="BF120" t="s">
        <v>351</v>
      </c>
      <c r="BG120" t="s">
        <v>439</v>
      </c>
      <c r="BH120" t="s">
        <v>440</v>
      </c>
      <c r="BI120" t="s">
        <v>352</v>
      </c>
      <c r="BJ120" t="s">
        <v>441</v>
      </c>
      <c r="BK120" t="s">
        <v>442</v>
      </c>
      <c r="BL120" t="s">
        <v>443</v>
      </c>
      <c r="BM120" t="s">
        <v>444</v>
      </c>
      <c r="BN120" t="s">
        <v>445</v>
      </c>
      <c r="BO120" t="s">
        <v>446</v>
      </c>
      <c r="BP120" t="s">
        <v>447</v>
      </c>
      <c r="BQ120" t="s">
        <v>631</v>
      </c>
      <c r="BR120" t="s">
        <v>617</v>
      </c>
      <c r="BS120" t="s">
        <v>449</v>
      </c>
      <c r="BT120" t="s">
        <v>450</v>
      </c>
      <c r="BU120" t="s">
        <v>451</v>
      </c>
      <c r="BV120" t="s">
        <v>452</v>
      </c>
      <c r="BW120" t="s">
        <v>453</v>
      </c>
      <c r="BX120" t="s">
        <v>454</v>
      </c>
      <c r="BY120" t="s">
        <v>351</v>
      </c>
      <c r="BZ120" t="s">
        <v>351</v>
      </c>
      <c r="CF120" t="s">
        <v>579</v>
      </c>
    </row>
    <row r="121" spans="46:84" x14ac:dyDescent="0.25">
      <c r="AT121" t="s">
        <v>576</v>
      </c>
      <c r="AU121" t="s">
        <v>430</v>
      </c>
      <c r="AV121" t="s">
        <v>431</v>
      </c>
      <c r="AX121" t="s">
        <v>433</v>
      </c>
      <c r="AY121" t="s">
        <v>434</v>
      </c>
      <c r="AZ121" t="s">
        <v>435</v>
      </c>
      <c r="BA121" t="s">
        <v>495</v>
      </c>
      <c r="BB121" t="s">
        <v>496</v>
      </c>
      <c r="BC121" t="s">
        <v>354</v>
      </c>
      <c r="BD121" t="s">
        <v>438</v>
      </c>
      <c r="BE121" t="s">
        <v>353</v>
      </c>
      <c r="BF121" t="s">
        <v>351</v>
      </c>
      <c r="BG121" t="s">
        <v>439</v>
      </c>
      <c r="BH121" t="s">
        <v>440</v>
      </c>
      <c r="BI121" t="s">
        <v>352</v>
      </c>
      <c r="BJ121" t="s">
        <v>441</v>
      </c>
      <c r="BK121" t="s">
        <v>442</v>
      </c>
      <c r="BL121" t="s">
        <v>443</v>
      </c>
      <c r="BM121" t="s">
        <v>444</v>
      </c>
      <c r="BN121" t="s">
        <v>497</v>
      </c>
      <c r="BO121" t="s">
        <v>498</v>
      </c>
      <c r="BP121" t="s">
        <v>447</v>
      </c>
      <c r="BQ121" t="s">
        <v>563</v>
      </c>
      <c r="BT121" t="s">
        <v>450</v>
      </c>
      <c r="BU121" t="s">
        <v>451</v>
      </c>
      <c r="BV121" t="s">
        <v>452</v>
      </c>
      <c r="BW121" t="s">
        <v>453</v>
      </c>
      <c r="BX121" t="s">
        <v>454</v>
      </c>
      <c r="BY121" t="s">
        <v>351</v>
      </c>
      <c r="BZ121" t="s">
        <v>351</v>
      </c>
      <c r="CF121" t="s">
        <v>579</v>
      </c>
    </row>
    <row r="122" spans="46:84" x14ac:dyDescent="0.25">
      <c r="AU122" t="s">
        <v>430</v>
      </c>
      <c r="AV122" t="s">
        <v>431</v>
      </c>
      <c r="AX122" t="s">
        <v>433</v>
      </c>
      <c r="AY122" t="s">
        <v>434</v>
      </c>
      <c r="AZ122" t="s">
        <v>435</v>
      </c>
      <c r="BA122" t="s">
        <v>436</v>
      </c>
      <c r="BB122" t="s">
        <v>437</v>
      </c>
      <c r="BC122" t="s">
        <v>354</v>
      </c>
      <c r="BD122" t="s">
        <v>438</v>
      </c>
      <c r="BE122" t="s">
        <v>353</v>
      </c>
      <c r="BF122" t="s">
        <v>351</v>
      </c>
      <c r="BG122" t="s">
        <v>439</v>
      </c>
      <c r="BH122" t="s">
        <v>440</v>
      </c>
      <c r="BI122" t="s">
        <v>352</v>
      </c>
      <c r="BJ122" t="s">
        <v>441</v>
      </c>
      <c r="BK122" t="s">
        <v>442</v>
      </c>
      <c r="BL122" t="s">
        <v>443</v>
      </c>
      <c r="BM122" t="s">
        <v>444</v>
      </c>
      <c r="BN122" t="s">
        <v>445</v>
      </c>
      <c r="BO122" t="s">
        <v>446</v>
      </c>
      <c r="BR122" t="s">
        <v>617</v>
      </c>
      <c r="BS122" t="s">
        <v>449</v>
      </c>
      <c r="BT122" t="s">
        <v>450</v>
      </c>
      <c r="BU122" t="s">
        <v>451</v>
      </c>
      <c r="BV122" t="s">
        <v>452</v>
      </c>
      <c r="BW122" t="s">
        <v>453</v>
      </c>
      <c r="BX122" t="s">
        <v>454</v>
      </c>
      <c r="BY122" t="s">
        <v>351</v>
      </c>
      <c r="BZ122" t="s">
        <v>351</v>
      </c>
      <c r="CF122" t="s">
        <v>579</v>
      </c>
    </row>
    <row r="123" spans="46:84" x14ac:dyDescent="0.25">
      <c r="AT123" t="s">
        <v>576</v>
      </c>
      <c r="AU123" t="s">
        <v>430</v>
      </c>
      <c r="AV123" t="s">
        <v>431</v>
      </c>
      <c r="AX123" t="s">
        <v>433</v>
      </c>
      <c r="AY123" t="s">
        <v>434</v>
      </c>
      <c r="AZ123" t="s">
        <v>435</v>
      </c>
      <c r="BA123" t="s">
        <v>474</v>
      </c>
      <c r="BB123" t="s">
        <v>475</v>
      </c>
      <c r="BC123" t="s">
        <v>354</v>
      </c>
      <c r="BD123" t="s">
        <v>438</v>
      </c>
      <c r="BE123" t="s">
        <v>353</v>
      </c>
      <c r="BF123" t="s">
        <v>351</v>
      </c>
      <c r="BG123" t="s">
        <v>439</v>
      </c>
      <c r="BH123" t="s">
        <v>440</v>
      </c>
      <c r="BI123" t="s">
        <v>352</v>
      </c>
      <c r="BJ123" t="s">
        <v>441</v>
      </c>
      <c r="BK123" t="s">
        <v>442</v>
      </c>
      <c r="BL123" t="s">
        <v>443</v>
      </c>
      <c r="BM123" t="s">
        <v>444</v>
      </c>
      <c r="BN123" t="s">
        <v>476</v>
      </c>
      <c r="BO123" t="s">
        <v>477</v>
      </c>
      <c r="BP123" t="s">
        <v>447</v>
      </c>
      <c r="BQ123" t="s">
        <v>632</v>
      </c>
      <c r="BT123" t="s">
        <v>450</v>
      </c>
      <c r="BU123" t="s">
        <v>451</v>
      </c>
      <c r="BV123" t="s">
        <v>452</v>
      </c>
      <c r="BW123" t="s">
        <v>453</v>
      </c>
      <c r="BX123" t="s">
        <v>454</v>
      </c>
      <c r="BY123" t="s">
        <v>351</v>
      </c>
      <c r="BZ123" t="s">
        <v>351</v>
      </c>
      <c r="CF123" t="s">
        <v>579</v>
      </c>
    </row>
    <row r="124" spans="46:84" x14ac:dyDescent="0.25">
      <c r="AT124" t="s">
        <v>576</v>
      </c>
      <c r="AU124" t="s">
        <v>430</v>
      </c>
      <c r="AV124" t="s">
        <v>431</v>
      </c>
      <c r="AX124" t="s">
        <v>433</v>
      </c>
      <c r="AY124" t="s">
        <v>434</v>
      </c>
      <c r="AZ124" t="s">
        <v>435</v>
      </c>
      <c r="BA124" t="s">
        <v>455</v>
      </c>
      <c r="BB124" t="s">
        <v>456</v>
      </c>
      <c r="BC124" t="s">
        <v>354</v>
      </c>
      <c r="BD124" t="s">
        <v>438</v>
      </c>
      <c r="BE124" t="s">
        <v>353</v>
      </c>
      <c r="BF124" t="s">
        <v>351</v>
      </c>
      <c r="BG124" t="s">
        <v>439</v>
      </c>
      <c r="BH124" t="s">
        <v>440</v>
      </c>
      <c r="BI124" t="s">
        <v>352</v>
      </c>
      <c r="BJ124" t="s">
        <v>441</v>
      </c>
      <c r="BK124" t="s">
        <v>442</v>
      </c>
      <c r="BL124" t="s">
        <v>443</v>
      </c>
      <c r="BM124" t="s">
        <v>444</v>
      </c>
      <c r="BN124" t="s">
        <v>457</v>
      </c>
      <c r="BO124" t="s">
        <v>458</v>
      </c>
      <c r="BP124" t="s">
        <v>447</v>
      </c>
      <c r="BQ124" t="s">
        <v>564</v>
      </c>
      <c r="BR124" t="s">
        <v>617</v>
      </c>
      <c r="BS124" t="s">
        <v>449</v>
      </c>
      <c r="BT124" t="s">
        <v>450</v>
      </c>
      <c r="BU124" t="s">
        <v>451</v>
      </c>
      <c r="BV124" t="s">
        <v>452</v>
      </c>
      <c r="BW124" t="s">
        <v>453</v>
      </c>
      <c r="BX124" t="s">
        <v>454</v>
      </c>
      <c r="BY124" t="s">
        <v>351</v>
      </c>
      <c r="BZ124" t="s">
        <v>351</v>
      </c>
      <c r="CF124" t="s">
        <v>579</v>
      </c>
    </row>
    <row r="125" spans="46:84" x14ac:dyDescent="0.25">
      <c r="AT125" t="s">
        <v>576</v>
      </c>
      <c r="AU125" t="s">
        <v>430</v>
      </c>
      <c r="AV125" t="s">
        <v>431</v>
      </c>
      <c r="AX125" t="s">
        <v>433</v>
      </c>
      <c r="AY125" t="s">
        <v>434</v>
      </c>
      <c r="AZ125" t="s">
        <v>435</v>
      </c>
      <c r="BA125" t="s">
        <v>545</v>
      </c>
      <c r="BB125" t="s">
        <v>546</v>
      </c>
      <c r="BC125" t="s">
        <v>354</v>
      </c>
      <c r="BD125" t="s">
        <v>438</v>
      </c>
      <c r="BE125" t="s">
        <v>353</v>
      </c>
      <c r="BF125" t="s">
        <v>351</v>
      </c>
      <c r="BG125" t="s">
        <v>439</v>
      </c>
      <c r="BH125" t="s">
        <v>440</v>
      </c>
      <c r="BI125" t="s">
        <v>352</v>
      </c>
      <c r="BJ125" t="s">
        <v>441</v>
      </c>
      <c r="BK125" t="s">
        <v>442</v>
      </c>
      <c r="BL125" t="s">
        <v>443</v>
      </c>
      <c r="BM125" t="s">
        <v>444</v>
      </c>
      <c r="BN125" t="s">
        <v>547</v>
      </c>
      <c r="BO125" t="s">
        <v>548</v>
      </c>
      <c r="BP125" t="s">
        <v>447</v>
      </c>
      <c r="BQ125" t="s">
        <v>565</v>
      </c>
      <c r="BT125" t="s">
        <v>450</v>
      </c>
      <c r="BU125" t="s">
        <v>451</v>
      </c>
      <c r="BV125" t="s">
        <v>452</v>
      </c>
      <c r="BW125" t="s">
        <v>453</v>
      </c>
      <c r="BX125" t="s">
        <v>454</v>
      </c>
      <c r="BY125" t="s">
        <v>351</v>
      </c>
      <c r="BZ125" t="s">
        <v>351</v>
      </c>
      <c r="CF125" t="s">
        <v>579</v>
      </c>
    </row>
    <row r="129" spans="46:84" x14ac:dyDescent="0.25">
      <c r="AU129" t="s">
        <v>430</v>
      </c>
      <c r="AX129" t="s">
        <v>433</v>
      </c>
      <c r="AY129" t="s">
        <v>434</v>
      </c>
      <c r="AZ129" t="s">
        <v>435</v>
      </c>
      <c r="BA129" t="s">
        <v>455</v>
      </c>
      <c r="BB129" t="s">
        <v>456</v>
      </c>
      <c r="BC129" t="s">
        <v>354</v>
      </c>
      <c r="BD129" t="s">
        <v>438</v>
      </c>
      <c r="BE129" t="s">
        <v>353</v>
      </c>
      <c r="BF129" t="s">
        <v>351</v>
      </c>
      <c r="BG129" t="s">
        <v>439</v>
      </c>
      <c r="BH129" t="s">
        <v>440</v>
      </c>
      <c r="BI129" t="s">
        <v>352</v>
      </c>
      <c r="BJ129" t="s">
        <v>441</v>
      </c>
      <c r="BK129" t="s">
        <v>442</v>
      </c>
      <c r="BL129" t="s">
        <v>443</v>
      </c>
      <c r="BM129" t="s">
        <v>444</v>
      </c>
      <c r="BN129" t="s">
        <v>457</v>
      </c>
      <c r="BO129" t="s">
        <v>458</v>
      </c>
      <c r="BP129" t="s">
        <v>447</v>
      </c>
      <c r="BR129" t="s">
        <v>617</v>
      </c>
      <c r="BS129" t="s">
        <v>449</v>
      </c>
      <c r="BT129" t="s">
        <v>450</v>
      </c>
      <c r="BU129" t="s">
        <v>451</v>
      </c>
      <c r="BV129" t="s">
        <v>452</v>
      </c>
      <c r="BW129" t="s">
        <v>453</v>
      </c>
      <c r="BX129" t="s">
        <v>454</v>
      </c>
      <c r="BY129" t="s">
        <v>351</v>
      </c>
      <c r="BZ129" t="s">
        <v>351</v>
      </c>
      <c r="CF129" t="s">
        <v>579</v>
      </c>
    </row>
    <row r="130" spans="46:84" x14ac:dyDescent="0.25">
      <c r="AT130" t="s">
        <v>576</v>
      </c>
      <c r="AU130" t="s">
        <v>430</v>
      </c>
      <c r="AV130" t="s">
        <v>431</v>
      </c>
      <c r="AW130" t="s">
        <v>432</v>
      </c>
      <c r="AX130" t="s">
        <v>433</v>
      </c>
      <c r="AY130" t="s">
        <v>434</v>
      </c>
      <c r="AZ130" t="s">
        <v>435</v>
      </c>
      <c r="BA130" t="s">
        <v>465</v>
      </c>
      <c r="BB130" t="s">
        <v>466</v>
      </c>
      <c r="BC130" t="s">
        <v>354</v>
      </c>
      <c r="BD130" t="s">
        <v>438</v>
      </c>
      <c r="BE130" t="s">
        <v>353</v>
      </c>
      <c r="BF130" t="s">
        <v>351</v>
      </c>
      <c r="BG130" t="s">
        <v>439</v>
      </c>
      <c r="BH130" t="s">
        <v>440</v>
      </c>
      <c r="BI130" t="s">
        <v>352</v>
      </c>
      <c r="BJ130" t="s">
        <v>441</v>
      </c>
      <c r="BK130" t="s">
        <v>442</v>
      </c>
      <c r="BL130" t="s">
        <v>443</v>
      </c>
      <c r="BM130" t="s">
        <v>444</v>
      </c>
      <c r="BN130" t="s">
        <v>467</v>
      </c>
      <c r="BO130" t="s">
        <v>468</v>
      </c>
      <c r="BP130" t="s">
        <v>447</v>
      </c>
      <c r="BQ130" t="s">
        <v>566</v>
      </c>
      <c r="BT130" t="s">
        <v>450</v>
      </c>
      <c r="BU130" t="s">
        <v>451</v>
      </c>
      <c r="BV130" t="s">
        <v>452</v>
      </c>
      <c r="BW130" t="s">
        <v>453</v>
      </c>
      <c r="BX130" t="s">
        <v>454</v>
      </c>
      <c r="BY130" t="s">
        <v>351</v>
      </c>
      <c r="BZ130" t="s">
        <v>351</v>
      </c>
      <c r="CF130" t="s">
        <v>579</v>
      </c>
    </row>
    <row r="131" spans="46:84" x14ac:dyDescent="0.25">
      <c r="AT131" t="s">
        <v>576</v>
      </c>
      <c r="AU131" t="s">
        <v>430</v>
      </c>
      <c r="AV131" t="s">
        <v>431</v>
      </c>
      <c r="AW131" t="s">
        <v>432</v>
      </c>
      <c r="AX131" t="s">
        <v>433</v>
      </c>
      <c r="AY131" t="s">
        <v>434</v>
      </c>
      <c r="AZ131" t="s">
        <v>435</v>
      </c>
      <c r="BA131" t="s">
        <v>436</v>
      </c>
      <c r="BB131" t="s">
        <v>437</v>
      </c>
      <c r="BC131" t="s">
        <v>354</v>
      </c>
      <c r="BD131" t="s">
        <v>438</v>
      </c>
      <c r="BE131" t="s">
        <v>353</v>
      </c>
      <c r="BF131" t="s">
        <v>351</v>
      </c>
      <c r="BG131" t="s">
        <v>439</v>
      </c>
      <c r="BH131" t="s">
        <v>440</v>
      </c>
      <c r="BI131" t="s">
        <v>352</v>
      </c>
      <c r="BJ131" t="s">
        <v>441</v>
      </c>
      <c r="BK131" t="s">
        <v>442</v>
      </c>
      <c r="BL131" t="s">
        <v>443</v>
      </c>
      <c r="BM131" t="s">
        <v>444</v>
      </c>
      <c r="BN131" t="s">
        <v>445</v>
      </c>
      <c r="BO131" t="s">
        <v>446</v>
      </c>
      <c r="BP131" t="s">
        <v>447</v>
      </c>
      <c r="BQ131" t="s">
        <v>567</v>
      </c>
      <c r="BS131" t="s">
        <v>449</v>
      </c>
      <c r="BT131" t="s">
        <v>450</v>
      </c>
      <c r="BU131" t="s">
        <v>451</v>
      </c>
      <c r="BV131" t="s">
        <v>452</v>
      </c>
      <c r="BW131" t="s">
        <v>453</v>
      </c>
      <c r="BX131" t="s">
        <v>454</v>
      </c>
      <c r="BY131" t="s">
        <v>351</v>
      </c>
      <c r="BZ131" t="s">
        <v>351</v>
      </c>
      <c r="CF131" t="s">
        <v>579</v>
      </c>
    </row>
    <row r="132" spans="46:84" x14ac:dyDescent="0.25">
      <c r="AT132" t="s">
        <v>576</v>
      </c>
      <c r="AU132" t="s">
        <v>430</v>
      </c>
      <c r="AV132" t="s">
        <v>431</v>
      </c>
      <c r="AX132" t="s">
        <v>433</v>
      </c>
      <c r="AY132" t="s">
        <v>434</v>
      </c>
      <c r="AZ132" t="s">
        <v>435</v>
      </c>
      <c r="BA132" t="s">
        <v>455</v>
      </c>
      <c r="BB132" t="s">
        <v>456</v>
      </c>
      <c r="BC132" t="s">
        <v>354</v>
      </c>
      <c r="BD132" t="s">
        <v>438</v>
      </c>
      <c r="BE132" t="s">
        <v>353</v>
      </c>
      <c r="BF132" t="s">
        <v>351</v>
      </c>
      <c r="BG132" t="s">
        <v>439</v>
      </c>
      <c r="BH132" t="s">
        <v>440</v>
      </c>
      <c r="BI132" t="s">
        <v>352</v>
      </c>
      <c r="BJ132" t="s">
        <v>441</v>
      </c>
      <c r="BK132" t="s">
        <v>442</v>
      </c>
      <c r="BL132" t="s">
        <v>443</v>
      </c>
      <c r="BM132" t="s">
        <v>444</v>
      </c>
      <c r="BN132" t="s">
        <v>457</v>
      </c>
      <c r="BO132" t="s">
        <v>458</v>
      </c>
      <c r="BP132" t="s">
        <v>447</v>
      </c>
      <c r="BQ132" t="s">
        <v>568</v>
      </c>
      <c r="BR132" t="s">
        <v>617</v>
      </c>
      <c r="BS132" t="s">
        <v>449</v>
      </c>
      <c r="BT132" t="s">
        <v>450</v>
      </c>
      <c r="BU132" t="s">
        <v>451</v>
      </c>
      <c r="BV132" t="s">
        <v>452</v>
      </c>
      <c r="BW132" t="s">
        <v>453</v>
      </c>
      <c r="BX132" t="s">
        <v>454</v>
      </c>
      <c r="BY132" t="s">
        <v>351</v>
      </c>
      <c r="BZ132" t="s">
        <v>351</v>
      </c>
      <c r="CF132" t="s">
        <v>579</v>
      </c>
    </row>
    <row r="133" spans="46:84" x14ac:dyDescent="0.25">
      <c r="AX133" t="s">
        <v>433</v>
      </c>
      <c r="AY133" t="s">
        <v>434</v>
      </c>
      <c r="AZ133" t="s">
        <v>435</v>
      </c>
      <c r="BA133" t="s">
        <v>455</v>
      </c>
      <c r="BB133" t="s">
        <v>456</v>
      </c>
      <c r="BC133" t="s">
        <v>354</v>
      </c>
      <c r="BD133" t="s">
        <v>438</v>
      </c>
      <c r="BE133" t="s">
        <v>353</v>
      </c>
      <c r="BF133" t="s">
        <v>351</v>
      </c>
      <c r="BG133" t="s">
        <v>439</v>
      </c>
      <c r="BH133" t="s">
        <v>440</v>
      </c>
      <c r="BI133" t="s">
        <v>352</v>
      </c>
      <c r="BJ133" t="s">
        <v>441</v>
      </c>
      <c r="BK133" t="s">
        <v>442</v>
      </c>
      <c r="BL133" t="s">
        <v>443</v>
      </c>
      <c r="BM133" t="s">
        <v>444</v>
      </c>
      <c r="BN133" t="s">
        <v>457</v>
      </c>
      <c r="BO133" t="s">
        <v>458</v>
      </c>
      <c r="BR133" t="s">
        <v>617</v>
      </c>
      <c r="BS133" t="s">
        <v>449</v>
      </c>
      <c r="BT133" t="s">
        <v>450</v>
      </c>
      <c r="BU133" t="s">
        <v>451</v>
      </c>
      <c r="BV133" t="s">
        <v>452</v>
      </c>
      <c r="BW133" t="s">
        <v>453</v>
      </c>
      <c r="BX133" t="s">
        <v>454</v>
      </c>
      <c r="BY133" t="s">
        <v>351</v>
      </c>
      <c r="BZ133" t="s">
        <v>351</v>
      </c>
      <c r="CF133" t="s">
        <v>579</v>
      </c>
    </row>
    <row r="137" spans="46:84" x14ac:dyDescent="0.25">
      <c r="AT137" t="s">
        <v>576</v>
      </c>
      <c r="AU137" t="s">
        <v>430</v>
      </c>
      <c r="AV137" t="s">
        <v>431</v>
      </c>
      <c r="AW137" t="s">
        <v>432</v>
      </c>
      <c r="AX137" t="s">
        <v>433</v>
      </c>
      <c r="AY137" t="s">
        <v>434</v>
      </c>
      <c r="AZ137" t="s">
        <v>435</v>
      </c>
      <c r="BA137" t="s">
        <v>470</v>
      </c>
      <c r="BB137" t="s">
        <v>471</v>
      </c>
      <c r="BC137" t="s">
        <v>354</v>
      </c>
      <c r="BD137" t="s">
        <v>438</v>
      </c>
      <c r="BE137" t="s">
        <v>353</v>
      </c>
      <c r="BF137" t="s">
        <v>351</v>
      </c>
      <c r="BG137" t="s">
        <v>439</v>
      </c>
      <c r="BH137" t="s">
        <v>440</v>
      </c>
      <c r="BI137" t="s">
        <v>352</v>
      </c>
      <c r="BJ137" t="s">
        <v>441</v>
      </c>
      <c r="BK137" t="s">
        <v>442</v>
      </c>
      <c r="BL137" t="s">
        <v>443</v>
      </c>
      <c r="BM137" t="s">
        <v>444</v>
      </c>
      <c r="BN137" t="s">
        <v>472</v>
      </c>
      <c r="BO137" t="s">
        <v>473</v>
      </c>
      <c r="BP137" t="s">
        <v>447</v>
      </c>
      <c r="BQ137" t="s">
        <v>569</v>
      </c>
      <c r="BT137" t="s">
        <v>450</v>
      </c>
      <c r="BU137" t="s">
        <v>451</v>
      </c>
      <c r="BV137" t="s">
        <v>452</v>
      </c>
      <c r="BW137" t="s">
        <v>453</v>
      </c>
      <c r="BX137" t="s">
        <v>454</v>
      </c>
      <c r="BY137" t="s">
        <v>351</v>
      </c>
      <c r="BZ137" t="s">
        <v>351</v>
      </c>
      <c r="CF137" t="s">
        <v>579</v>
      </c>
    </row>
    <row r="138" spans="46:84" x14ac:dyDescent="0.25">
      <c r="AU138" t="s">
        <v>430</v>
      </c>
      <c r="AX138" t="s">
        <v>433</v>
      </c>
      <c r="AY138" t="s">
        <v>434</v>
      </c>
      <c r="AZ138" t="s">
        <v>435</v>
      </c>
      <c r="BA138" t="s">
        <v>470</v>
      </c>
      <c r="BB138" t="s">
        <v>471</v>
      </c>
      <c r="BC138" t="s">
        <v>354</v>
      </c>
      <c r="BD138" t="s">
        <v>438</v>
      </c>
      <c r="BE138" t="s">
        <v>353</v>
      </c>
      <c r="BF138" t="s">
        <v>351</v>
      </c>
      <c r="BG138" t="s">
        <v>439</v>
      </c>
      <c r="BH138" t="s">
        <v>440</v>
      </c>
      <c r="BI138" t="s">
        <v>352</v>
      </c>
      <c r="BJ138" t="s">
        <v>441</v>
      </c>
      <c r="BK138" t="s">
        <v>442</v>
      </c>
      <c r="BL138" t="s">
        <v>443</v>
      </c>
      <c r="BM138" t="s">
        <v>444</v>
      </c>
      <c r="BN138" t="s">
        <v>472</v>
      </c>
      <c r="BO138" t="s">
        <v>473</v>
      </c>
      <c r="BP138" t="s">
        <v>447</v>
      </c>
      <c r="BT138" t="s">
        <v>450</v>
      </c>
      <c r="BU138" t="s">
        <v>451</v>
      </c>
      <c r="BV138" t="s">
        <v>452</v>
      </c>
      <c r="BW138" t="s">
        <v>453</v>
      </c>
      <c r="BX138" t="s">
        <v>454</v>
      </c>
      <c r="BY138" t="s">
        <v>351</v>
      </c>
      <c r="BZ138" t="s">
        <v>351</v>
      </c>
      <c r="CF138" t="s">
        <v>579</v>
      </c>
    </row>
    <row r="139" spans="46:84" x14ac:dyDescent="0.25">
      <c r="AT139" t="s">
        <v>576</v>
      </c>
      <c r="AU139" t="s">
        <v>430</v>
      </c>
      <c r="AV139" t="s">
        <v>431</v>
      </c>
      <c r="AX139" t="s">
        <v>433</v>
      </c>
      <c r="AY139" t="s">
        <v>434</v>
      </c>
      <c r="AZ139" t="s">
        <v>435</v>
      </c>
      <c r="BA139" t="s">
        <v>465</v>
      </c>
      <c r="BB139" t="s">
        <v>466</v>
      </c>
      <c r="BC139" t="s">
        <v>354</v>
      </c>
      <c r="BD139" t="s">
        <v>438</v>
      </c>
      <c r="BE139" t="s">
        <v>353</v>
      </c>
      <c r="BF139" t="s">
        <v>351</v>
      </c>
      <c r="BG139" t="s">
        <v>439</v>
      </c>
      <c r="BH139" t="s">
        <v>440</v>
      </c>
      <c r="BI139" t="s">
        <v>352</v>
      </c>
      <c r="BJ139" t="s">
        <v>441</v>
      </c>
      <c r="BK139" t="s">
        <v>442</v>
      </c>
      <c r="BL139" t="s">
        <v>443</v>
      </c>
      <c r="BM139" t="s">
        <v>444</v>
      </c>
      <c r="BN139" t="s">
        <v>467</v>
      </c>
      <c r="BO139" t="s">
        <v>468</v>
      </c>
      <c r="BP139" t="s">
        <v>447</v>
      </c>
      <c r="BQ139" t="s">
        <v>570</v>
      </c>
      <c r="BT139" t="s">
        <v>450</v>
      </c>
      <c r="BU139" t="s">
        <v>451</v>
      </c>
      <c r="BV139" t="s">
        <v>452</v>
      </c>
      <c r="BW139" t="s">
        <v>453</v>
      </c>
      <c r="BX139" t="s">
        <v>454</v>
      </c>
      <c r="BY139" t="s">
        <v>351</v>
      </c>
      <c r="BZ139" t="s">
        <v>351</v>
      </c>
      <c r="CF139" t="s">
        <v>579</v>
      </c>
    </row>
    <row r="140" spans="46:84" x14ac:dyDescent="0.25">
      <c r="AT140" t="s">
        <v>576</v>
      </c>
      <c r="AU140" t="s">
        <v>430</v>
      </c>
      <c r="AV140" t="s">
        <v>431</v>
      </c>
      <c r="AX140" t="s">
        <v>433</v>
      </c>
      <c r="AY140" t="s">
        <v>434</v>
      </c>
      <c r="AZ140" t="s">
        <v>435</v>
      </c>
      <c r="BA140" t="s">
        <v>460</v>
      </c>
      <c r="BB140" t="s">
        <v>461</v>
      </c>
      <c r="BC140" t="s">
        <v>354</v>
      </c>
      <c r="BD140" t="s">
        <v>438</v>
      </c>
      <c r="BE140" t="s">
        <v>353</v>
      </c>
      <c r="BF140" t="s">
        <v>351</v>
      </c>
      <c r="BG140" t="s">
        <v>439</v>
      </c>
      <c r="BH140" t="s">
        <v>440</v>
      </c>
      <c r="BI140" t="s">
        <v>352</v>
      </c>
      <c r="BJ140" t="s">
        <v>441</v>
      </c>
      <c r="BK140" t="s">
        <v>442</v>
      </c>
      <c r="BL140" t="s">
        <v>443</v>
      </c>
      <c r="BM140" t="s">
        <v>444</v>
      </c>
      <c r="BN140" t="s">
        <v>462</v>
      </c>
      <c r="BO140" t="s">
        <v>463</v>
      </c>
      <c r="BP140" t="s">
        <v>447</v>
      </c>
      <c r="BQ140" t="s">
        <v>571</v>
      </c>
      <c r="BT140" t="s">
        <v>450</v>
      </c>
      <c r="BU140" t="s">
        <v>451</v>
      </c>
      <c r="BV140" t="s">
        <v>452</v>
      </c>
      <c r="BW140" t="s">
        <v>453</v>
      </c>
      <c r="BX140" t="s">
        <v>454</v>
      </c>
      <c r="BY140" t="s">
        <v>351</v>
      </c>
      <c r="BZ140" t="s">
        <v>351</v>
      </c>
      <c r="CF140" t="s">
        <v>579</v>
      </c>
    </row>
    <row r="141" spans="46:84" x14ac:dyDescent="0.25">
      <c r="AT141" t="s">
        <v>576</v>
      </c>
      <c r="AU141" t="s">
        <v>430</v>
      </c>
      <c r="AV141" t="s">
        <v>431</v>
      </c>
      <c r="AX141" t="s">
        <v>433</v>
      </c>
      <c r="AY141" t="s">
        <v>434</v>
      </c>
      <c r="AZ141" t="s">
        <v>435</v>
      </c>
      <c r="BA141" t="s">
        <v>470</v>
      </c>
      <c r="BB141" t="s">
        <v>471</v>
      </c>
      <c r="BC141" t="s">
        <v>354</v>
      </c>
      <c r="BD141" t="s">
        <v>438</v>
      </c>
      <c r="BE141" t="s">
        <v>353</v>
      </c>
      <c r="BF141" t="s">
        <v>351</v>
      </c>
      <c r="BG141" t="s">
        <v>439</v>
      </c>
      <c r="BH141" t="s">
        <v>440</v>
      </c>
      <c r="BI141" t="s">
        <v>352</v>
      </c>
      <c r="BJ141" t="s">
        <v>441</v>
      </c>
      <c r="BK141" t="s">
        <v>442</v>
      </c>
      <c r="BL141" t="s">
        <v>443</v>
      </c>
      <c r="BM141" t="s">
        <v>444</v>
      </c>
      <c r="BN141" t="s">
        <v>472</v>
      </c>
      <c r="BO141" t="s">
        <v>473</v>
      </c>
      <c r="BP141" t="s">
        <v>447</v>
      </c>
      <c r="BQ141" t="s">
        <v>572</v>
      </c>
      <c r="BT141" t="s">
        <v>450</v>
      </c>
      <c r="BU141" t="s">
        <v>451</v>
      </c>
      <c r="BV141" t="s">
        <v>452</v>
      </c>
      <c r="BW141" t="s">
        <v>453</v>
      </c>
      <c r="BX141" t="s">
        <v>454</v>
      </c>
      <c r="BY141" t="s">
        <v>351</v>
      </c>
      <c r="BZ141" t="s">
        <v>351</v>
      </c>
      <c r="CF141" t="s">
        <v>579</v>
      </c>
    </row>
    <row r="142" spans="46:84" x14ac:dyDescent="0.25">
      <c r="AU142" t="s">
        <v>430</v>
      </c>
      <c r="AX142" t="s">
        <v>433</v>
      </c>
      <c r="AY142" t="s">
        <v>434</v>
      </c>
      <c r="AZ142" t="s">
        <v>435</v>
      </c>
      <c r="BA142" t="s">
        <v>495</v>
      </c>
      <c r="BB142" t="s">
        <v>496</v>
      </c>
      <c r="BC142" t="s">
        <v>354</v>
      </c>
      <c r="BD142" t="s">
        <v>438</v>
      </c>
      <c r="BE142" t="s">
        <v>353</v>
      </c>
      <c r="BF142" t="s">
        <v>351</v>
      </c>
      <c r="BG142" t="s">
        <v>439</v>
      </c>
      <c r="BH142" t="s">
        <v>440</v>
      </c>
      <c r="BI142" t="s">
        <v>352</v>
      </c>
      <c r="BJ142" t="s">
        <v>441</v>
      </c>
      <c r="BK142" t="s">
        <v>442</v>
      </c>
      <c r="BL142" t="s">
        <v>443</v>
      </c>
      <c r="BM142" t="s">
        <v>444</v>
      </c>
      <c r="BN142" t="s">
        <v>497</v>
      </c>
      <c r="BO142" t="s">
        <v>498</v>
      </c>
      <c r="BP142" t="s">
        <v>447</v>
      </c>
      <c r="BQ142" t="s">
        <v>573</v>
      </c>
      <c r="BT142" t="s">
        <v>450</v>
      </c>
      <c r="BU142" t="s">
        <v>451</v>
      </c>
      <c r="BV142" t="s">
        <v>452</v>
      </c>
      <c r="BW142" t="s">
        <v>453</v>
      </c>
      <c r="BX142" t="s">
        <v>454</v>
      </c>
      <c r="BY142" t="s">
        <v>351</v>
      </c>
      <c r="BZ142" t="s">
        <v>351</v>
      </c>
      <c r="CF142" t="s">
        <v>579</v>
      </c>
    </row>
    <row r="143" spans="46:84" x14ac:dyDescent="0.25">
      <c r="AT143" t="s">
        <v>576</v>
      </c>
      <c r="AU143" t="s">
        <v>430</v>
      </c>
      <c r="AV143" t="s">
        <v>431</v>
      </c>
      <c r="AX143" t="s">
        <v>433</v>
      </c>
      <c r="AY143" t="s">
        <v>434</v>
      </c>
      <c r="AZ143" t="s">
        <v>435</v>
      </c>
      <c r="BA143" t="s">
        <v>495</v>
      </c>
      <c r="BB143" t="s">
        <v>496</v>
      </c>
      <c r="BC143" t="s">
        <v>354</v>
      </c>
      <c r="BD143" t="s">
        <v>438</v>
      </c>
      <c r="BE143" t="s">
        <v>353</v>
      </c>
      <c r="BF143" t="s">
        <v>351</v>
      </c>
      <c r="BG143" t="s">
        <v>439</v>
      </c>
      <c r="BH143" t="s">
        <v>440</v>
      </c>
      <c r="BI143" t="s">
        <v>352</v>
      </c>
      <c r="BJ143" t="s">
        <v>441</v>
      </c>
      <c r="BK143" t="s">
        <v>442</v>
      </c>
      <c r="BL143" t="s">
        <v>443</v>
      </c>
      <c r="BM143" t="s">
        <v>444</v>
      </c>
      <c r="BN143" t="s">
        <v>497</v>
      </c>
      <c r="BO143" t="s">
        <v>498</v>
      </c>
      <c r="BP143" t="s">
        <v>447</v>
      </c>
      <c r="BQ143" t="s">
        <v>574</v>
      </c>
      <c r="BT143" t="s">
        <v>450</v>
      </c>
      <c r="BU143" t="s">
        <v>451</v>
      </c>
      <c r="BV143" t="s">
        <v>452</v>
      </c>
      <c r="BW143" t="s">
        <v>453</v>
      </c>
      <c r="BX143" t="s">
        <v>454</v>
      </c>
      <c r="BY143" t="s">
        <v>351</v>
      </c>
      <c r="BZ143" t="s">
        <v>351</v>
      </c>
      <c r="CF143" t="s">
        <v>579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40C-60BB-467E-8E4A-AB966BFA8C90}">
  <dimension ref="A1:CF145"/>
  <sheetViews>
    <sheetView tabSelected="1"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sqref="A1:XFD1048576"/>
    </sheetView>
  </sheetViews>
  <sheetFormatPr baseColWidth="10" defaultColWidth="11.42578125" defaultRowHeight="15" outlineLevelRow="1" x14ac:dyDescent="0.25"/>
  <cols>
    <col min="1" max="1" width="23.5703125" customWidth="1"/>
    <col min="2" max="2" width="38.85546875" customWidth="1"/>
    <col min="3" max="3" width="35.5703125" customWidth="1"/>
    <col min="4" max="4" width="14.85546875" bestFit="1" customWidth="1"/>
    <col min="5" max="5" width="15" customWidth="1"/>
    <col min="6" max="6" width="2.85546875" customWidth="1"/>
    <col min="7" max="7" width="17" customWidth="1"/>
    <col min="8" max="8" width="22.140625" style="4" customWidth="1"/>
    <col min="9" max="9" width="11.5703125" style="4" bestFit="1" customWidth="1"/>
    <col min="10" max="10" width="20.5703125" style="4" customWidth="1"/>
    <col min="11" max="11" width="11.42578125" style="4"/>
    <col min="12" max="13" width="11.5703125" style="4" bestFit="1" customWidth="1"/>
    <col min="14" max="14" width="19.140625" style="9" customWidth="1"/>
    <col min="15" max="20" width="24.5703125" style="4" customWidth="1"/>
    <col min="21" max="22" width="17.5703125" customWidth="1"/>
    <col min="23" max="23" width="19.5703125" style="4" customWidth="1"/>
    <col min="24" max="24" width="21.42578125" style="4" customWidth="1"/>
    <col min="25" max="34" width="11.5703125" style="4" bestFit="1" customWidth="1"/>
    <col min="35" max="36" width="11.5703125" bestFit="1" customWidth="1"/>
    <col min="37" max="39" width="11.5703125" style="4" bestFit="1" customWidth="1"/>
    <col min="40" max="40" width="15.42578125" style="4" customWidth="1"/>
    <col min="41" max="41" width="15.42578125" customWidth="1"/>
    <col min="42" max="42" width="12.85546875" bestFit="1" customWidth="1"/>
    <col min="44" max="44" width="15" customWidth="1"/>
    <col min="73" max="73" width="15.85546875" customWidth="1"/>
    <col min="79" max="79" width="11.42578125" style="47"/>
    <col min="80" max="80" width="11.42578125" style="22"/>
  </cols>
  <sheetData>
    <row r="1" spans="1:84" ht="75" x14ac:dyDescent="0.25">
      <c r="G1" s="14"/>
      <c r="H1" s="14"/>
      <c r="I1" s="15"/>
      <c r="J1" s="16"/>
      <c r="K1" s="15"/>
      <c r="L1" s="17"/>
      <c r="M1" s="17"/>
      <c r="N1" s="14"/>
      <c r="O1" s="18" t="s">
        <v>359</v>
      </c>
      <c r="P1" s="18" t="s">
        <v>359</v>
      </c>
      <c r="Q1" s="18" t="s">
        <v>360</v>
      </c>
      <c r="R1" s="18" t="s">
        <v>360</v>
      </c>
      <c r="S1" s="19" t="s">
        <v>361</v>
      </c>
      <c r="T1" s="19" t="s">
        <v>359</v>
      </c>
      <c r="U1" s="18" t="s">
        <v>362</v>
      </c>
      <c r="V1" s="14"/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4"/>
      <c r="AK1" s="14"/>
      <c r="AL1" s="15"/>
      <c r="AM1" s="15"/>
      <c r="AN1" s="15"/>
      <c r="AO1" s="15"/>
      <c r="AP1" s="14"/>
      <c r="AS1" s="20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21"/>
      <c r="BX1" s="3"/>
      <c r="BY1" s="3"/>
      <c r="CA1"/>
    </row>
    <row r="2" spans="1:84" ht="75" x14ac:dyDescent="0.25">
      <c r="G2" s="25" t="s">
        <v>5</v>
      </c>
      <c r="H2" s="23" t="s">
        <v>363</v>
      </c>
      <c r="I2" s="18" t="s">
        <v>364</v>
      </c>
      <c r="J2" s="24" t="s">
        <v>365</v>
      </c>
      <c r="K2" s="25" t="s">
        <v>6</v>
      </c>
      <c r="L2" s="23" t="s">
        <v>366</v>
      </c>
      <c r="M2" s="23" t="s">
        <v>367</v>
      </c>
      <c r="N2"/>
      <c r="O2" s="26" t="s">
        <v>368</v>
      </c>
      <c r="P2" s="23" t="s">
        <v>369</v>
      </c>
      <c r="Q2" s="23" t="s">
        <v>370</v>
      </c>
      <c r="R2" s="23" t="s">
        <v>371</v>
      </c>
      <c r="S2" s="26" t="s">
        <v>372</v>
      </c>
      <c r="T2" s="23" t="s">
        <v>373</v>
      </c>
      <c r="U2" s="23" t="s">
        <v>374</v>
      </c>
      <c r="V2" s="27" t="s">
        <v>375</v>
      </c>
      <c r="W2" s="27" t="s">
        <v>376</v>
      </c>
      <c r="X2" s="28" t="s">
        <v>377</v>
      </c>
      <c r="Y2" s="18" t="s">
        <v>378</v>
      </c>
      <c r="Z2" s="18" t="s">
        <v>379</v>
      </c>
      <c r="AA2" s="18" t="s">
        <v>380</v>
      </c>
      <c r="AB2" s="18" t="s">
        <v>381</v>
      </c>
      <c r="AC2" s="18" t="s">
        <v>382</v>
      </c>
      <c r="AD2" s="18" t="s">
        <v>383</v>
      </c>
      <c r="AE2" s="18" t="s">
        <v>384</v>
      </c>
      <c r="AF2" s="23" t="s">
        <v>385</v>
      </c>
      <c r="AG2" s="18" t="s">
        <v>386</v>
      </c>
      <c r="AH2" s="18" t="s">
        <v>387</v>
      </c>
      <c r="AI2" s="23" t="s">
        <v>388</v>
      </c>
      <c r="AJ2" s="29" t="s">
        <v>389</v>
      </c>
      <c r="AK2" s="29" t="s">
        <v>390</v>
      </c>
      <c r="AL2" s="23" t="s">
        <v>391</v>
      </c>
      <c r="AM2" s="23" t="s">
        <v>392</v>
      </c>
      <c r="AN2" s="23" t="s">
        <v>393</v>
      </c>
      <c r="AO2" s="23" t="s">
        <v>394</v>
      </c>
      <c r="AP2" s="27" t="s">
        <v>395</v>
      </c>
      <c r="AS2" s="20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21"/>
      <c r="BX2" s="3"/>
      <c r="BY2" s="3"/>
      <c r="CA2"/>
    </row>
    <row r="3" spans="1:84" x14ac:dyDescent="0.25">
      <c r="A3" t="s">
        <v>2</v>
      </c>
      <c r="B3" t="s">
        <v>3</v>
      </c>
      <c r="C3" t="s">
        <v>0</v>
      </c>
      <c r="D3" t="s">
        <v>1</v>
      </c>
      <c r="E3" t="s">
        <v>4</v>
      </c>
      <c r="F3" s="2"/>
      <c r="G3" s="25"/>
      <c r="H3" s="23"/>
      <c r="I3" s="18"/>
      <c r="J3" s="24"/>
      <c r="K3" s="25"/>
      <c r="L3" s="23"/>
      <c r="M3" s="23"/>
      <c r="N3"/>
      <c r="O3" s="26"/>
      <c r="P3" s="23"/>
      <c r="Q3" s="23"/>
      <c r="R3" s="23"/>
      <c r="S3" s="26"/>
      <c r="T3" s="23"/>
      <c r="U3" s="23"/>
      <c r="V3" s="27"/>
      <c r="W3" s="27"/>
      <c r="X3" s="28"/>
      <c r="Y3" s="18"/>
      <c r="Z3" s="18"/>
      <c r="AA3" s="18"/>
      <c r="AB3" s="18"/>
      <c r="AC3" s="18"/>
      <c r="AD3" s="18"/>
      <c r="AE3" s="18"/>
      <c r="AF3" s="23"/>
      <c r="AG3" s="18"/>
      <c r="AH3" s="18"/>
      <c r="AI3" s="23"/>
      <c r="AJ3" s="29"/>
      <c r="AK3" s="29"/>
      <c r="AL3" s="23"/>
      <c r="AM3" s="23"/>
      <c r="AN3" s="23"/>
      <c r="AO3" s="23"/>
      <c r="AP3" s="27"/>
      <c r="AS3" s="20"/>
      <c r="AT3" s="30" t="s">
        <v>396</v>
      </c>
      <c r="AU3" s="30" t="s">
        <v>397</v>
      </c>
      <c r="AV3" s="30" t="s">
        <v>398</v>
      </c>
      <c r="AW3" s="30" t="s">
        <v>399</v>
      </c>
      <c r="AX3" s="30" t="s">
        <v>400</v>
      </c>
      <c r="AY3" s="30" t="s">
        <v>401</v>
      </c>
      <c r="AZ3" s="30" t="s">
        <v>402</v>
      </c>
      <c r="BA3" s="30" t="s">
        <v>403</v>
      </c>
      <c r="BB3" s="30" t="s">
        <v>404</v>
      </c>
      <c r="BC3" s="30" t="s">
        <v>405</v>
      </c>
      <c r="BD3" s="30" t="s">
        <v>406</v>
      </c>
      <c r="BE3" s="30" t="s">
        <v>407</v>
      </c>
      <c r="BF3" s="30" t="s">
        <v>408</v>
      </c>
      <c r="BG3" s="30" t="s">
        <v>409</v>
      </c>
      <c r="BH3" s="30" t="s">
        <v>410</v>
      </c>
      <c r="BI3" s="30" t="s">
        <v>411</v>
      </c>
      <c r="BJ3" s="30" t="s">
        <v>412</v>
      </c>
      <c r="BK3" s="30" t="s">
        <v>413</v>
      </c>
      <c r="BL3" s="30" t="s">
        <v>414</v>
      </c>
      <c r="BM3" s="30" t="s">
        <v>415</v>
      </c>
      <c r="BN3" s="30" t="s">
        <v>416</v>
      </c>
      <c r="BO3" s="30" t="s">
        <v>417</v>
      </c>
      <c r="BP3" s="30" t="s">
        <v>418</v>
      </c>
      <c r="BQ3" s="30" t="s">
        <v>419</v>
      </c>
      <c r="BR3" s="30" t="s">
        <v>420</v>
      </c>
      <c r="BS3" s="30" t="s">
        <v>421</v>
      </c>
      <c r="BT3" s="30" t="s">
        <v>422</v>
      </c>
      <c r="BU3" s="30" t="s">
        <v>423</v>
      </c>
      <c r="BV3" s="30" t="s">
        <v>424</v>
      </c>
      <c r="BW3" s="31" t="s">
        <v>425</v>
      </c>
      <c r="BX3" s="30" t="s">
        <v>426</v>
      </c>
      <c r="BY3" s="30" t="s">
        <v>427</v>
      </c>
      <c r="BZ3" s="30" t="s">
        <v>428</v>
      </c>
      <c r="CA3" s="5"/>
      <c r="CB3" s="32" t="s">
        <v>427</v>
      </c>
      <c r="CF3" t="s">
        <v>429</v>
      </c>
    </row>
    <row r="4" spans="1:84" ht="15" customHeight="1" x14ac:dyDescent="0.25">
      <c r="A4" s="1" t="s">
        <v>135</v>
      </c>
      <c r="B4" s="1" t="s">
        <v>135</v>
      </c>
      <c r="C4" s="1" t="s">
        <v>19</v>
      </c>
      <c r="D4" s="1"/>
      <c r="E4" s="6" t="s">
        <v>20</v>
      </c>
      <c r="F4" s="2"/>
      <c r="G4" s="20" t="str">
        <f>BX4</f>
        <v>US35671D8570</v>
      </c>
      <c r="H4" s="34">
        <f>(BU4*BY4)*CB4</f>
        <v>57520216231.300003</v>
      </c>
      <c r="I4" s="35">
        <f>BV4</f>
        <v>99.368099999999998</v>
      </c>
      <c r="J4" s="36">
        <f>BW4</f>
        <v>32268</v>
      </c>
      <c r="K4" s="35" t="str">
        <f>BZ4</f>
        <v>USD</v>
      </c>
      <c r="L4" s="37">
        <f>BY4</f>
        <v>40.03</v>
      </c>
      <c r="M4" s="35">
        <f>BY4*CB4</f>
        <v>40.03</v>
      </c>
      <c r="N4" s="38"/>
      <c r="O4" s="35">
        <f>AT4</f>
        <v>28.875007213341799</v>
      </c>
      <c r="P4" s="35">
        <f t="shared" ref="P4:W4" si="0">AU4</f>
        <v>20.851130326075602</v>
      </c>
      <c r="Q4" s="35" t="str">
        <f t="shared" si="0"/>
        <v>NULL</v>
      </c>
      <c r="R4" s="35">
        <f t="shared" si="0"/>
        <v>0.52601236947718599</v>
      </c>
      <c r="S4" s="35">
        <f t="shared" si="0"/>
        <v>3.2780436517034901</v>
      </c>
      <c r="T4" s="35">
        <f t="shared" si="0"/>
        <v>8.1658455751419794</v>
      </c>
      <c r="U4" s="35">
        <f t="shared" si="0"/>
        <v>2.2433781681474301</v>
      </c>
      <c r="V4" s="34">
        <f t="shared" si="0"/>
        <v>423726010.60500002</v>
      </c>
      <c r="W4" s="34">
        <f t="shared" si="0"/>
        <v>453332069.56199998</v>
      </c>
      <c r="X4" s="35">
        <f>((W4-V4)/W4)*100</f>
        <v>6.5307665053576986</v>
      </c>
      <c r="Y4" s="35">
        <f>BC4</f>
        <v>27.0160151015092</v>
      </c>
      <c r="Z4" s="35">
        <f t="shared" ref="Z4:AP4" si="1">BD4</f>
        <v>32.499233100796197</v>
      </c>
      <c r="AA4" s="35">
        <f t="shared" si="1"/>
        <v>34.137710733618697</v>
      </c>
      <c r="AB4" s="35">
        <f t="shared" si="1"/>
        <v>0.34660000000000002</v>
      </c>
      <c r="AC4" s="35">
        <f t="shared" si="1"/>
        <v>1.23478981739731</v>
      </c>
      <c r="AD4" s="35">
        <f t="shared" si="1"/>
        <v>1.57833032476589</v>
      </c>
      <c r="AE4" s="35">
        <f t="shared" si="1"/>
        <v>1.85892061298753</v>
      </c>
      <c r="AF4" s="35">
        <f t="shared" si="1"/>
        <v>1.57261216937795</v>
      </c>
      <c r="AG4" s="35">
        <f t="shared" si="1"/>
        <v>2.3222988948632701</v>
      </c>
      <c r="AH4" s="35">
        <f t="shared" si="1"/>
        <v>2.1756177709114199</v>
      </c>
      <c r="AI4" s="35">
        <f t="shared" si="1"/>
        <v>57.570093457943898</v>
      </c>
      <c r="AJ4" s="37">
        <f t="shared" si="1"/>
        <v>41.925800000000002</v>
      </c>
      <c r="AK4" s="37">
        <f t="shared" si="1"/>
        <v>46.328049999999998</v>
      </c>
      <c r="AL4" s="35">
        <f t="shared" si="1"/>
        <v>1.4988758431176601</v>
      </c>
      <c r="AM4" s="35">
        <f t="shared" si="1"/>
        <v>46.9055374593</v>
      </c>
      <c r="AN4" s="35" t="str">
        <f t="shared" si="1"/>
        <v>NULL</v>
      </c>
      <c r="AO4" s="35">
        <f t="shared" si="1"/>
        <v>2.35505591976642</v>
      </c>
      <c r="AP4" s="34">
        <f t="shared" si="1"/>
        <v>18745458.254123598</v>
      </c>
      <c r="AQ4" s="34"/>
      <c r="AR4" s="44"/>
      <c r="AS4" s="44" t="s">
        <v>20</v>
      </c>
      <c r="AT4" s="5">
        <f>_xll.TR(AS4:AS143,AT3:BZ3)</f>
        <v>28.875007213341799</v>
      </c>
      <c r="AU4" s="5">
        <v>20.851130326075602</v>
      </c>
      <c r="AV4" s="5" t="s">
        <v>8</v>
      </c>
      <c r="AW4" s="5">
        <v>0.52601236947718599</v>
      </c>
      <c r="AX4">
        <v>3.2780436517034901</v>
      </c>
      <c r="AY4">
        <v>8.1658455751419794</v>
      </c>
      <c r="AZ4">
        <v>2.2433781681474301</v>
      </c>
      <c r="BA4">
        <v>423726010.60500002</v>
      </c>
      <c r="BB4">
        <v>453332069.56199998</v>
      </c>
      <c r="BC4">
        <v>27.0160151015092</v>
      </c>
      <c r="BD4">
        <v>32.499233100796197</v>
      </c>
      <c r="BE4">
        <v>34.137710733618697</v>
      </c>
      <c r="BF4">
        <v>0.34660000000000002</v>
      </c>
      <c r="BG4">
        <v>1.23478981739731</v>
      </c>
      <c r="BH4">
        <v>1.57833032476589</v>
      </c>
      <c r="BI4">
        <v>1.85892061298753</v>
      </c>
      <c r="BJ4">
        <v>1.57261216937795</v>
      </c>
      <c r="BK4">
        <v>2.3222988948632701</v>
      </c>
      <c r="BL4">
        <v>2.1756177709114199</v>
      </c>
      <c r="BM4">
        <v>57.570093457943898</v>
      </c>
      <c r="BN4">
        <v>41.925800000000002</v>
      </c>
      <c r="BO4">
        <v>46.328049999999998</v>
      </c>
      <c r="BP4">
        <v>1.4988758431176601</v>
      </c>
      <c r="BQ4">
        <v>46.9055374593</v>
      </c>
      <c r="BR4" s="5" t="s">
        <v>8</v>
      </c>
      <c r="BS4">
        <v>2.35505591976642</v>
      </c>
      <c r="BT4">
        <v>18745458.254123598</v>
      </c>
      <c r="BU4" s="45">
        <v>1436927710</v>
      </c>
      <c r="BV4" s="46">
        <v>99.368099999999998</v>
      </c>
      <c r="BW4" s="46">
        <v>32268</v>
      </c>
      <c r="BX4" s="5" t="s">
        <v>136</v>
      </c>
      <c r="BY4" s="5">
        <v>40.03</v>
      </c>
      <c r="BZ4" s="5" t="s">
        <v>7</v>
      </c>
      <c r="CA4" s="47" t="str">
        <f>IF(BZ4="EUR","EUR=",IF(BZ4="USD","USD=",IF(BZ4="CHF","CHFUSD=R",IF(BZ4="HKD","HKDUSD=R",IF(BZ4="GBp","GBP=",IF(BZ4="CAD","CADUSD=R",IF(BZ4="DKK","DKKUSD=R",IF(BZ4="SEK","SEKUSD=R",IF(BZ4="AUD","AUD=",IF(BZ4="JPY","JPYUSD=R",IF(BZ4="KRW","KRWUSD=R",IF(BZ4="TWD","TWDUSD=R",IF(BZ4="MXN","MXNUSD=R",IF(BZ4="SGD","SGDUSD=R",IF(BZ4="NOK","NOKUSD=R",IF(BZ4="NZD","NZD=",IF(BZ4="CNY","CNYUSD=R",IF(BZ4="ILS","ILSUSD=R",IF(BZ4="BRL","BRLUSD=R",IF(BZ4="INR","INR=",IF(BZ4="ZAc","ZARUSD=R")))))))))))))))))))))</f>
        <v>USD=</v>
      </c>
      <c r="CB4" s="22">
        <f>_xll.TR(CA4:CA143,CB3)</f>
        <v>1</v>
      </c>
      <c r="CC4" s="44" t="b">
        <f>IF(BY4="EUR","EUR=",IF(BY4="USD","USD=",IF(BY4="CHF","CHFUSD=R",IF(BY4="HKD","HKDUSD=R",IF(BY4="GBp","GBP=",IF(BY4="CAD","CADUSD=R",IF(BY4="DKK","DKKUSD=R",IF(BY4="SEK","SEKUSD=R",IF(BY4="AUD","AUD=",IF(BY4="JPY","JPYUSD=R",IF(BY4="KRW","KRWUSD=R",IF(BY4="TWD","TWDUSD=R",IF(BY4="MXN","MXNUSD=R",IF(BY4="SGD","SGDUSD=R",IF(BY4="NOK","NOKUSD=R",IF(BY4="NZD","NZD=",IF(BY4="CNY","CNYUSD=R",IF(BY4="ILS","ILSUSD=R",IF(BY4="BRL","BRLUSD=R",IF(BY4="INR","INR=",IF(BY4="ZAc","ZARUSD=R")))))))))))))))))))))</f>
        <v>0</v>
      </c>
      <c r="CE4" s="44" t="s">
        <v>20</v>
      </c>
      <c r="CF4" t="str">
        <f>_xll.TR(CE4:CE143,CF3)</f>
        <v>Freeport-McMoRan Inc</v>
      </c>
    </row>
    <row r="5" spans="1:84" outlineLevel="1" x14ac:dyDescent="0.25">
      <c r="B5" s="5" t="s">
        <v>137</v>
      </c>
      <c r="C5" t="s">
        <v>19</v>
      </c>
      <c r="E5" t="s">
        <v>21</v>
      </c>
      <c r="F5" s="2"/>
      <c r="G5" s="20" t="str">
        <f t="shared" ref="G5:G12" si="2">BX5</f>
        <v>US84265V1052</v>
      </c>
      <c r="H5" s="34">
        <f t="shared" ref="H5:H12" si="3">(BU5*BY5)*CB5</f>
        <v>76527324238.180008</v>
      </c>
      <c r="I5" s="35">
        <f t="shared" ref="I5:I12" si="4">BV5</f>
        <v>11.008800000000001</v>
      </c>
      <c r="J5" s="36">
        <f t="shared" ref="J5:J12" si="5">BW5</f>
        <v>1996</v>
      </c>
      <c r="K5" s="35" t="str">
        <f t="shared" ref="K5:K12" si="6">BZ5</f>
        <v>USD</v>
      </c>
      <c r="L5" s="37">
        <f t="shared" ref="L5:L12" si="7">BY5</f>
        <v>97.42</v>
      </c>
      <c r="M5" s="35">
        <f t="shared" ref="M5:M12" si="8">BY5*CB5</f>
        <v>97.42</v>
      </c>
      <c r="N5" s="38"/>
      <c r="O5" s="35">
        <f t="shared" ref="O5:O12" si="9">AT5</f>
        <v>25.3715756055764</v>
      </c>
      <c r="P5" s="35">
        <f t="shared" ref="P5:P12" si="10">AU5</f>
        <v>20.435475750964901</v>
      </c>
      <c r="Q5" s="35" t="str">
        <f t="shared" ref="Q5:Q12" si="11">AV5</f>
        <v>NULL</v>
      </c>
      <c r="R5" s="35">
        <f t="shared" ref="R5:R12" si="12">AW5</f>
        <v>1.8245960491933</v>
      </c>
      <c r="S5" s="35">
        <f t="shared" ref="S5:S12" si="13">AX5</f>
        <v>9.7199903529289298</v>
      </c>
      <c r="T5" s="35">
        <f t="shared" ref="T5:T12" si="14">AY5</f>
        <v>21.244607250619101</v>
      </c>
      <c r="U5" s="35">
        <f t="shared" ref="U5:U12" si="15">AZ5</f>
        <v>6.9922449644738096</v>
      </c>
      <c r="V5" s="34">
        <f t="shared" ref="V5:V12" si="16">BA5</f>
        <v>68709204.777500004</v>
      </c>
      <c r="W5" s="34">
        <f t="shared" ref="W5:W12" si="17">BB5</f>
        <v>73254777.549500003</v>
      </c>
      <c r="X5" s="35">
        <f t="shared" ref="X5:X12" si="18">((W5-V5)/W5)*100</f>
        <v>6.2051553824301049</v>
      </c>
      <c r="Y5" s="35">
        <f t="shared" ref="Y5:Y12" si="19">BC5</f>
        <v>27.753961373650601</v>
      </c>
      <c r="Z5" s="35">
        <f t="shared" ref="Z5:Z12" si="20">BD5</f>
        <v>35.128913668663202</v>
      </c>
      <c r="AA5" s="35">
        <f t="shared" ref="AA5:AA12" si="21">BE5</f>
        <v>36.2524622186478</v>
      </c>
      <c r="AB5" s="35">
        <f t="shared" ref="AB5:AB12" si="22">BF5</f>
        <v>0.37390000000000001</v>
      </c>
      <c r="AC5" s="35">
        <f t="shared" ref="AC5:AC12" si="23">BG5</f>
        <v>1.1432748254360501</v>
      </c>
      <c r="AD5" s="35">
        <f t="shared" ref="AD5:AD12" si="24">BH5</f>
        <v>1.2192029614234701</v>
      </c>
      <c r="AE5" s="35">
        <f t="shared" ref="AE5:AE12" si="25">BI5</f>
        <v>1.13955125314675</v>
      </c>
      <c r="AF5" s="35">
        <f t="shared" ref="AF5:AF12" si="26">BJ5</f>
        <v>1.0930330757303299</v>
      </c>
      <c r="AG5" s="35">
        <f t="shared" ref="AG5:AG12" si="27">BK5</f>
        <v>0.99871255323943398</v>
      </c>
      <c r="AH5" s="35">
        <f t="shared" ref="AH5:AH12" si="28">BL5</f>
        <v>1.45968643099659</v>
      </c>
      <c r="AI5" s="35">
        <f t="shared" ref="AI5:AI12" si="29">BM5</f>
        <v>62.244062244062299</v>
      </c>
      <c r="AJ5" s="37">
        <f t="shared" ref="AJ5:AJ12" si="30">BN5</f>
        <v>99.303430330799998</v>
      </c>
      <c r="AK5" s="37">
        <f t="shared" ref="AK5:AK12" si="31">BO5</f>
        <v>106.576798525204</v>
      </c>
      <c r="AL5" s="35">
        <f t="shared" ref="AL5:AL12" si="32">BP5</f>
        <v>2.1260248511599298</v>
      </c>
      <c r="AM5" s="35">
        <f t="shared" ref="AM5:AM12" si="33">BQ5</f>
        <v>127.5111331024</v>
      </c>
      <c r="AN5" s="35">
        <f t="shared" ref="AN5:AN12" si="34">BR5</f>
        <v>0.81836884048486702</v>
      </c>
      <c r="AO5" s="35">
        <f t="shared" ref="AO5:AO12" si="35">BS5</f>
        <v>8.1523026705077104</v>
      </c>
      <c r="AP5" s="34">
        <f t="shared" ref="AP5:AP12" si="36">BT5</f>
        <v>3702076.5604411098</v>
      </c>
      <c r="AR5" s="5"/>
      <c r="AS5" s="5" t="s">
        <v>21</v>
      </c>
      <c r="AT5" s="5">
        <v>25.3715756055764</v>
      </c>
      <c r="AU5" s="5">
        <v>20.435475750964901</v>
      </c>
      <c r="AV5" s="5" t="s">
        <v>8</v>
      </c>
      <c r="AW5" s="5">
        <v>1.8245960491933</v>
      </c>
      <c r="AX5">
        <v>9.7199903529289298</v>
      </c>
      <c r="AY5">
        <v>21.244607250619101</v>
      </c>
      <c r="AZ5">
        <v>6.9922449644738096</v>
      </c>
      <c r="BA5">
        <v>68709204.777500004</v>
      </c>
      <c r="BB5">
        <v>73254777.549500003</v>
      </c>
      <c r="BC5">
        <v>27.753961373650601</v>
      </c>
      <c r="BD5">
        <v>35.128913668663202</v>
      </c>
      <c r="BE5">
        <v>36.2524622186478</v>
      </c>
      <c r="BF5">
        <v>0.37390000000000001</v>
      </c>
      <c r="BG5">
        <v>1.1432748254360501</v>
      </c>
      <c r="BH5">
        <v>1.2192029614234701</v>
      </c>
      <c r="BI5">
        <v>1.13955125314675</v>
      </c>
      <c r="BJ5">
        <v>1.0930330757303299</v>
      </c>
      <c r="BK5">
        <v>0.99871255323943398</v>
      </c>
      <c r="BL5">
        <v>1.45968643099659</v>
      </c>
      <c r="BM5">
        <v>62.244062244062299</v>
      </c>
      <c r="BN5">
        <v>99.303430330799998</v>
      </c>
      <c r="BO5">
        <v>106.576798525204</v>
      </c>
      <c r="BP5">
        <v>2.1260248511599298</v>
      </c>
      <c r="BQ5">
        <v>127.5111331024</v>
      </c>
      <c r="BR5">
        <v>0.81836884048486702</v>
      </c>
      <c r="BS5">
        <v>8.1523026705077104</v>
      </c>
      <c r="BT5">
        <v>3702076.5604411098</v>
      </c>
      <c r="BU5" s="45">
        <v>785540179</v>
      </c>
      <c r="BV5" s="46">
        <v>11.008800000000001</v>
      </c>
      <c r="BW5" s="46">
        <v>1996</v>
      </c>
      <c r="BX5" s="5" t="s">
        <v>138</v>
      </c>
      <c r="BY5" s="5">
        <v>97.42</v>
      </c>
      <c r="BZ5" s="5" t="s">
        <v>7</v>
      </c>
      <c r="CA5" s="47" t="str">
        <f t="shared" ref="CA5:CA68" si="37">IF(BZ5="EUR","EUR=",IF(BZ5="USD","USD=",IF(BZ5="CHF","CHFUSD=R",IF(BZ5="HKD","HKDUSD=R",IF(BZ5="GBp","GBP=",IF(BZ5="CAD","CADUSD=R",IF(BZ5="DKK","DKKUSD=R",IF(BZ5="SEK","SEKUSD=R",IF(BZ5="AUD","AUD=",IF(BZ5="JPY","JPYUSD=R",IF(BZ5="KRW","KRWUSD=R",IF(BZ5="TWD","TWDUSD=R",IF(BZ5="MXN","MXNUSD=R",IF(BZ5="SGD","SGDUSD=R",IF(BZ5="NOK","NOKUSD=R",IF(BZ5="NZD","NZD=",IF(BZ5="CNY","CNYUSD=R",IF(BZ5="ILS","ILSUSD=R",IF(BZ5="BRL","BRLUSD=R",IF(BZ5="INR","INR=",IF(BZ5="ZAc","ZARUSD=R")))))))))))))))))))))</f>
        <v>USD=</v>
      </c>
      <c r="CB5" s="22">
        <v>1</v>
      </c>
      <c r="CC5" s="5"/>
      <c r="CD5" s="5"/>
      <c r="CE5" s="5" t="s">
        <v>21</v>
      </c>
      <c r="CF5" s="5" t="s">
        <v>137</v>
      </c>
    </row>
    <row r="6" spans="1:84" outlineLevel="1" x14ac:dyDescent="0.25">
      <c r="B6" s="5" t="s">
        <v>139</v>
      </c>
      <c r="C6" t="s">
        <v>19</v>
      </c>
      <c r="E6" t="s">
        <v>22</v>
      </c>
      <c r="F6" s="2"/>
      <c r="G6" s="20" t="str">
        <f t="shared" si="2"/>
        <v>CA3359341052</v>
      </c>
      <c r="H6" s="34">
        <f t="shared" si="3"/>
        <v>10837278691.161407</v>
      </c>
      <c r="I6" s="35">
        <f t="shared" si="4"/>
        <v>80.742599999999996</v>
      </c>
      <c r="J6" s="36">
        <f t="shared" si="5"/>
        <v>40210</v>
      </c>
      <c r="K6" s="35" t="str">
        <f t="shared" si="6"/>
        <v>CAD</v>
      </c>
      <c r="L6" s="37">
        <f t="shared" si="7"/>
        <v>18.73</v>
      </c>
      <c r="M6" s="35">
        <f t="shared" si="8"/>
        <v>12.991128</v>
      </c>
      <c r="N6" s="38"/>
      <c r="O6" s="35" t="str">
        <f t="shared" si="9"/>
        <v>NULL</v>
      </c>
      <c r="P6" s="35">
        <f t="shared" si="10"/>
        <v>65.492050023897804</v>
      </c>
      <c r="Q6" s="35" t="str">
        <f t="shared" si="11"/>
        <v>NULL</v>
      </c>
      <c r="R6" s="35">
        <f t="shared" si="12"/>
        <v>1.6074297251688201</v>
      </c>
      <c r="S6" s="35">
        <f t="shared" si="13"/>
        <v>0.96077086635284603</v>
      </c>
      <c r="T6" s="35">
        <f t="shared" si="14"/>
        <v>12.294167572870901</v>
      </c>
      <c r="U6" s="35">
        <f t="shared" si="15"/>
        <v>2.2787048628977802</v>
      </c>
      <c r="V6" s="34">
        <f t="shared" si="16"/>
        <v>39419943.862499997</v>
      </c>
      <c r="W6" s="34">
        <f t="shared" si="17"/>
        <v>36986459.593999997</v>
      </c>
      <c r="X6" s="35">
        <f t="shared" si="18"/>
        <v>-6.5793922835879215</v>
      </c>
      <c r="Y6" s="35">
        <f t="shared" si="19"/>
        <v>44.589341080302503</v>
      </c>
      <c r="Z6" s="35">
        <f t="shared" si="20"/>
        <v>44.758800432564399</v>
      </c>
      <c r="AA6" s="35">
        <f t="shared" si="21"/>
        <v>54.428791309324502</v>
      </c>
      <c r="AB6" s="35" t="str">
        <f t="shared" si="22"/>
        <v>#N/A</v>
      </c>
      <c r="AC6" s="35">
        <f t="shared" si="23"/>
        <v>2.6965585204907798</v>
      </c>
      <c r="AD6" s="35">
        <f t="shared" si="24"/>
        <v>1.3382383897282399</v>
      </c>
      <c r="AE6" s="35">
        <f t="shared" si="25"/>
        <v>1.7122914242673399</v>
      </c>
      <c r="AF6" s="35">
        <f t="shared" si="26"/>
        <v>1.4748594746506101</v>
      </c>
      <c r="AG6" s="35">
        <f t="shared" si="27"/>
        <v>0.20828298890722599</v>
      </c>
      <c r="AH6" s="35">
        <f t="shared" si="28"/>
        <v>2.0046784572413001</v>
      </c>
      <c r="AI6" s="35">
        <f t="shared" si="29"/>
        <v>47.305389221556901</v>
      </c>
      <c r="AJ6" s="37">
        <f t="shared" si="30"/>
        <v>19.119599999999998</v>
      </c>
      <c r="AK6" s="37">
        <f t="shared" si="31"/>
        <v>17.694800000000001</v>
      </c>
      <c r="AL6" s="35">
        <f t="shared" si="32"/>
        <v>0</v>
      </c>
      <c r="AM6" s="35" t="str">
        <f t="shared" si="33"/>
        <v>NULL</v>
      </c>
      <c r="AN6" s="35" t="str">
        <f t="shared" si="34"/>
        <v>NULL</v>
      </c>
      <c r="AO6" s="35">
        <f t="shared" si="35"/>
        <v>4.2738766546891798</v>
      </c>
      <c r="AP6" s="34">
        <f t="shared" si="36"/>
        <v>2204110.7170190499</v>
      </c>
      <c r="AR6" s="5"/>
      <c r="AS6" s="5" t="s">
        <v>22</v>
      </c>
      <c r="AT6" s="5" t="s">
        <v>8</v>
      </c>
      <c r="AU6" s="5">
        <v>65.492050023897804</v>
      </c>
      <c r="AV6" s="5" t="s">
        <v>8</v>
      </c>
      <c r="AW6" s="5">
        <v>1.6074297251688201</v>
      </c>
      <c r="AX6">
        <v>0.96077086635284603</v>
      </c>
      <c r="AY6">
        <v>12.294167572870901</v>
      </c>
      <c r="AZ6">
        <v>2.2787048628977802</v>
      </c>
      <c r="BA6">
        <v>39419943.862499997</v>
      </c>
      <c r="BB6">
        <v>36986459.593999997</v>
      </c>
      <c r="BC6">
        <v>44.589341080302503</v>
      </c>
      <c r="BD6">
        <v>44.758800432564399</v>
      </c>
      <c r="BE6">
        <v>54.428791309324502</v>
      </c>
      <c r="BF6" s="5" t="s">
        <v>14</v>
      </c>
      <c r="BG6">
        <v>2.6965585204907798</v>
      </c>
      <c r="BH6">
        <v>1.3382383897282399</v>
      </c>
      <c r="BI6">
        <v>1.7122914242673399</v>
      </c>
      <c r="BJ6">
        <v>1.4748594746506101</v>
      </c>
      <c r="BK6">
        <v>0.20828298890722599</v>
      </c>
      <c r="BL6">
        <v>2.0046784572413001</v>
      </c>
      <c r="BM6">
        <v>47.305389221556901</v>
      </c>
      <c r="BN6">
        <v>19.119599999999998</v>
      </c>
      <c r="BO6" s="5">
        <v>17.694800000000001</v>
      </c>
      <c r="BP6" s="5">
        <v>0</v>
      </c>
      <c r="BQ6" s="5" t="s">
        <v>8</v>
      </c>
      <c r="BR6" s="5" t="s">
        <v>8</v>
      </c>
      <c r="BS6">
        <v>4.2738766546891798</v>
      </c>
      <c r="BT6">
        <v>2204110.7170190499</v>
      </c>
      <c r="BU6" s="45">
        <v>834206136</v>
      </c>
      <c r="BV6" s="46">
        <v>80.742599999999996</v>
      </c>
      <c r="BW6" s="46">
        <v>40210</v>
      </c>
      <c r="BX6" s="5" t="s">
        <v>140</v>
      </c>
      <c r="BY6" s="5">
        <v>18.73</v>
      </c>
      <c r="BZ6" s="5" t="s">
        <v>16</v>
      </c>
      <c r="CA6" s="47" t="str">
        <f t="shared" si="37"/>
        <v>CADUSD=R</v>
      </c>
      <c r="CB6" s="22">
        <v>0.69359999999999999</v>
      </c>
      <c r="CC6" s="5"/>
      <c r="CD6" s="5"/>
      <c r="CE6" s="5" t="s">
        <v>22</v>
      </c>
      <c r="CF6" s="5" t="s">
        <v>139</v>
      </c>
    </row>
    <row r="7" spans="1:84" outlineLevel="1" x14ac:dyDescent="0.25">
      <c r="B7" s="5" t="s">
        <v>141</v>
      </c>
      <c r="C7" t="s">
        <v>19</v>
      </c>
      <c r="E7" t="s">
        <v>23</v>
      </c>
      <c r="F7" s="2"/>
      <c r="G7" s="20" t="str">
        <f t="shared" si="2"/>
        <v>CA5503721063</v>
      </c>
      <c r="H7" s="34">
        <f t="shared" si="3"/>
        <v>6679257689.3288641</v>
      </c>
      <c r="I7" s="35">
        <f t="shared" si="4"/>
        <v>84.192700000000002</v>
      </c>
      <c r="J7" s="36">
        <f t="shared" si="5"/>
        <v>34639</v>
      </c>
      <c r="K7" s="35" t="str">
        <f t="shared" si="6"/>
        <v>CAD</v>
      </c>
      <c r="L7" s="37">
        <f t="shared" si="7"/>
        <v>12.44</v>
      </c>
      <c r="M7" s="35">
        <f t="shared" si="8"/>
        <v>8.6283839999999987</v>
      </c>
      <c r="N7" s="38"/>
      <c r="O7" s="35">
        <f t="shared" si="9"/>
        <v>24.5119800726272</v>
      </c>
      <c r="P7" s="35">
        <f t="shared" si="10"/>
        <v>14.582831608901801</v>
      </c>
      <c r="Q7" s="35">
        <f t="shared" si="11"/>
        <v>1.05201631212992</v>
      </c>
      <c r="R7" s="35">
        <f t="shared" si="12"/>
        <v>0.62587260124041899</v>
      </c>
      <c r="S7" s="35">
        <f t="shared" si="13"/>
        <v>1.34101590874134</v>
      </c>
      <c r="T7" s="35">
        <f t="shared" si="14"/>
        <v>5.5745081500070501</v>
      </c>
      <c r="U7" s="35">
        <f t="shared" si="15"/>
        <v>1.61677030787798</v>
      </c>
      <c r="V7" s="34">
        <f t="shared" si="16"/>
        <v>38548195.695</v>
      </c>
      <c r="W7" s="34">
        <f t="shared" si="17"/>
        <v>26909593.484000001</v>
      </c>
      <c r="X7" s="35">
        <f t="shared" si="18"/>
        <v>-43.250754486202545</v>
      </c>
      <c r="Y7" s="35">
        <f t="shared" si="19"/>
        <v>30.517421923737999</v>
      </c>
      <c r="Z7" s="35">
        <f t="shared" si="20"/>
        <v>36.667161178324299</v>
      </c>
      <c r="AA7" s="35">
        <f t="shared" si="21"/>
        <v>42.048522914941501</v>
      </c>
      <c r="AB7" s="35" t="str">
        <f t="shared" si="22"/>
        <v>#N/A</v>
      </c>
      <c r="AC7" s="35">
        <f t="shared" si="23"/>
        <v>2.1210434801167901</v>
      </c>
      <c r="AD7" s="35">
        <f t="shared" si="24"/>
        <v>2.14338678781266</v>
      </c>
      <c r="AE7" s="35">
        <f t="shared" si="25"/>
        <v>1.6546574422890401</v>
      </c>
      <c r="AF7" s="35">
        <f t="shared" si="26"/>
        <v>1.4364368584210601</v>
      </c>
      <c r="AG7" s="35">
        <f t="shared" si="27"/>
        <v>2.1389784421948801</v>
      </c>
      <c r="AH7" s="35">
        <f t="shared" si="28"/>
        <v>1.4878458186918599</v>
      </c>
      <c r="AI7" s="35">
        <f t="shared" si="29"/>
        <v>50.519031141868503</v>
      </c>
      <c r="AJ7" s="37">
        <f t="shared" si="30"/>
        <v>13.179399999999999</v>
      </c>
      <c r="AK7" s="37">
        <f t="shared" si="31"/>
        <v>14.24305</v>
      </c>
      <c r="AL7" s="35">
        <f t="shared" si="32"/>
        <v>2.8938906752411602</v>
      </c>
      <c r="AM7" s="35">
        <f t="shared" si="33"/>
        <v>85.313087323299996</v>
      </c>
      <c r="AN7" s="35">
        <f t="shared" si="34"/>
        <v>2.32882065605633</v>
      </c>
      <c r="AO7" s="35">
        <f t="shared" si="35"/>
        <v>8.9388984106825191</v>
      </c>
      <c r="AP7" s="34">
        <f t="shared" si="36"/>
        <v>4401574.9206739496</v>
      </c>
      <c r="AR7" s="5"/>
      <c r="AS7" s="5" t="s">
        <v>23</v>
      </c>
      <c r="AT7" s="5">
        <v>24.5119800726272</v>
      </c>
      <c r="AU7" s="5">
        <v>14.582831608901801</v>
      </c>
      <c r="AV7" s="5">
        <v>1.05201631212992</v>
      </c>
      <c r="AW7" s="5">
        <v>0.62587260124041899</v>
      </c>
      <c r="AX7">
        <v>1.34101590874134</v>
      </c>
      <c r="AY7">
        <v>5.5745081500070501</v>
      </c>
      <c r="AZ7">
        <v>1.61677030787798</v>
      </c>
      <c r="BA7">
        <v>38548195.695</v>
      </c>
      <c r="BB7">
        <v>26909593.484000001</v>
      </c>
      <c r="BC7">
        <v>30.517421923737999</v>
      </c>
      <c r="BD7">
        <v>36.667161178324299</v>
      </c>
      <c r="BE7">
        <v>42.048522914941501</v>
      </c>
      <c r="BF7" t="s">
        <v>14</v>
      </c>
      <c r="BG7">
        <v>2.1210434801167901</v>
      </c>
      <c r="BH7">
        <v>2.14338678781266</v>
      </c>
      <c r="BI7">
        <v>1.6546574422890401</v>
      </c>
      <c r="BJ7">
        <v>1.4364368584210601</v>
      </c>
      <c r="BK7">
        <v>2.1389784421948801</v>
      </c>
      <c r="BL7">
        <v>1.4878458186918599</v>
      </c>
      <c r="BM7">
        <v>50.519031141868503</v>
      </c>
      <c r="BN7">
        <v>13.179399999999999</v>
      </c>
      <c r="BO7">
        <v>14.24305</v>
      </c>
      <c r="BP7">
        <v>2.8938906752411602</v>
      </c>
      <c r="BQ7">
        <v>85.313087323299996</v>
      </c>
      <c r="BR7">
        <v>2.32882065605633</v>
      </c>
      <c r="BS7">
        <v>8.9388984106825191</v>
      </c>
      <c r="BT7">
        <v>4401574.9206739496</v>
      </c>
      <c r="BU7" s="45">
        <v>774102971</v>
      </c>
      <c r="BV7" s="46">
        <v>84.192700000000002</v>
      </c>
      <c r="BW7" s="46">
        <v>34639</v>
      </c>
      <c r="BX7" s="5" t="s">
        <v>142</v>
      </c>
      <c r="BY7" s="5">
        <v>12.44</v>
      </c>
      <c r="BZ7" s="5" t="s">
        <v>16</v>
      </c>
      <c r="CA7" s="47" t="str">
        <f t="shared" si="37"/>
        <v>CADUSD=R</v>
      </c>
      <c r="CB7" s="22">
        <v>0.69359999999999999</v>
      </c>
      <c r="CC7" s="5"/>
      <c r="CD7" s="5"/>
      <c r="CE7" s="5" t="s">
        <v>23</v>
      </c>
      <c r="CF7" s="5" t="s">
        <v>141</v>
      </c>
    </row>
    <row r="8" spans="1:84" outlineLevel="1" x14ac:dyDescent="0.25">
      <c r="B8" s="5" t="s">
        <v>143</v>
      </c>
      <c r="C8" t="s">
        <v>19</v>
      </c>
      <c r="E8" t="s">
        <v>24</v>
      </c>
      <c r="F8" s="2"/>
      <c r="G8" s="20" t="str">
        <f t="shared" si="2"/>
        <v>GB0000456144</v>
      </c>
      <c r="H8" s="34">
        <f>(BU8*BY8)*CB8/100</f>
        <v>21717572196.522217</v>
      </c>
      <c r="I8" s="35">
        <f t="shared" si="4"/>
        <v>34.481200000000001</v>
      </c>
      <c r="J8" s="36">
        <f t="shared" si="5"/>
        <v>30137</v>
      </c>
      <c r="K8" s="35" t="str">
        <f t="shared" si="6"/>
        <v>GBp</v>
      </c>
      <c r="L8" s="37">
        <f t="shared" si="7"/>
        <v>1807</v>
      </c>
      <c r="M8" s="35">
        <f t="shared" si="8"/>
        <v>2202.9137000000001</v>
      </c>
      <c r="N8" s="38"/>
      <c r="O8" s="35">
        <f t="shared" si="9"/>
        <v>25.611206619937501</v>
      </c>
      <c r="P8" s="35">
        <f t="shared" si="10"/>
        <v>24.301547632483501</v>
      </c>
      <c r="Q8" s="35">
        <f t="shared" si="11"/>
        <v>1.05179493305698</v>
      </c>
      <c r="R8" s="35">
        <f t="shared" si="12"/>
        <v>0.99801016971184697</v>
      </c>
      <c r="S8" s="35">
        <f t="shared" si="13"/>
        <v>2.3335863127688499</v>
      </c>
      <c r="T8" s="35">
        <f t="shared" si="14"/>
        <v>8.4983546501726899</v>
      </c>
      <c r="U8" s="35">
        <f t="shared" si="15"/>
        <v>3.28198008244118</v>
      </c>
      <c r="V8" s="34">
        <f t="shared" si="16"/>
        <v>1340121148.5</v>
      </c>
      <c r="W8" s="34">
        <f t="shared" si="17"/>
        <v>1296078405.0952401</v>
      </c>
      <c r="X8" s="35">
        <f t="shared" si="18"/>
        <v>-3.3981542498984449</v>
      </c>
      <c r="Y8" s="35">
        <f t="shared" si="19"/>
        <v>29.780348878313202</v>
      </c>
      <c r="Z8" s="35">
        <f t="shared" si="20"/>
        <v>34.330292623812902</v>
      </c>
      <c r="AA8" s="35">
        <f t="shared" si="21"/>
        <v>34.659330447792897</v>
      </c>
      <c r="AB8" s="35" t="str">
        <f t="shared" si="22"/>
        <v>#N/A</v>
      </c>
      <c r="AC8" s="35">
        <f t="shared" si="23"/>
        <v>1.87556650150094</v>
      </c>
      <c r="AD8" s="35">
        <f t="shared" si="24"/>
        <v>1.8384538429242701</v>
      </c>
      <c r="AE8" s="35">
        <f t="shared" si="25"/>
        <v>1.09054728499052</v>
      </c>
      <c r="AF8" s="35">
        <f t="shared" si="26"/>
        <v>1.0603637962954899</v>
      </c>
      <c r="AG8" s="35">
        <f t="shared" si="27"/>
        <v>1.9023329094505901</v>
      </c>
      <c r="AH8" s="35">
        <f t="shared" si="28"/>
        <v>0.20818112937887201</v>
      </c>
      <c r="AI8" s="35">
        <f t="shared" si="29"/>
        <v>70</v>
      </c>
      <c r="AJ8" s="37">
        <f t="shared" si="30"/>
        <v>1675.79</v>
      </c>
      <c r="AK8" s="37">
        <f t="shared" si="31"/>
        <v>1927.6925000000001</v>
      </c>
      <c r="AL8" s="35">
        <f t="shared" si="32"/>
        <v>1.47191024165708</v>
      </c>
      <c r="AM8" s="35">
        <f t="shared" si="33"/>
        <v>40.472117687299999</v>
      </c>
      <c r="AN8" s="35" t="str">
        <f t="shared" si="34"/>
        <v>NULL</v>
      </c>
      <c r="AO8" s="35" t="str">
        <f t="shared" si="35"/>
        <v>NULL</v>
      </c>
      <c r="AP8" s="34">
        <f t="shared" si="36"/>
        <v>998571.39416469506</v>
      </c>
      <c r="AR8" s="5"/>
      <c r="AS8" s="5" t="s">
        <v>24</v>
      </c>
      <c r="AT8" s="5">
        <v>25.611206619937501</v>
      </c>
      <c r="AU8" s="5">
        <v>24.301547632483501</v>
      </c>
      <c r="AV8">
        <v>1.05179493305698</v>
      </c>
      <c r="AW8" s="5">
        <v>0.99801016971184697</v>
      </c>
      <c r="AX8">
        <v>2.3335863127688499</v>
      </c>
      <c r="AY8">
        <v>8.4983546501726899</v>
      </c>
      <c r="AZ8">
        <v>3.28198008244118</v>
      </c>
      <c r="BA8">
        <v>1340121148.5</v>
      </c>
      <c r="BB8">
        <v>1296078405.0952401</v>
      </c>
      <c r="BC8">
        <v>29.780348878313202</v>
      </c>
      <c r="BD8">
        <v>34.330292623812902</v>
      </c>
      <c r="BE8">
        <v>34.659330447792897</v>
      </c>
      <c r="BF8" t="s">
        <v>14</v>
      </c>
      <c r="BG8">
        <v>1.87556650150094</v>
      </c>
      <c r="BH8">
        <v>1.8384538429242701</v>
      </c>
      <c r="BI8">
        <v>1.09054728499052</v>
      </c>
      <c r="BJ8">
        <v>1.0603637962954899</v>
      </c>
      <c r="BK8">
        <v>1.9023329094505901</v>
      </c>
      <c r="BL8">
        <v>0.20818112937887201</v>
      </c>
      <c r="BM8">
        <v>70</v>
      </c>
      <c r="BN8">
        <v>1675.79</v>
      </c>
      <c r="BO8">
        <v>1927.6925000000001</v>
      </c>
      <c r="BP8" s="5">
        <v>1.47191024165708</v>
      </c>
      <c r="BQ8" s="5">
        <v>40.472117687299999</v>
      </c>
      <c r="BR8" s="5" t="s">
        <v>8</v>
      </c>
      <c r="BS8" s="5" t="s">
        <v>8</v>
      </c>
      <c r="BT8">
        <v>998571.39416469506</v>
      </c>
      <c r="BU8" s="45">
        <v>985856695</v>
      </c>
      <c r="BV8" s="46">
        <v>34.481200000000001</v>
      </c>
      <c r="BW8" s="46">
        <v>30137</v>
      </c>
      <c r="BX8" s="5" t="s">
        <v>144</v>
      </c>
      <c r="BY8" s="5">
        <v>1807</v>
      </c>
      <c r="BZ8" s="5" t="s">
        <v>10</v>
      </c>
      <c r="CA8" s="47" t="str">
        <f t="shared" si="37"/>
        <v>GBP=</v>
      </c>
      <c r="CB8" s="22">
        <v>1.2191000000000001</v>
      </c>
      <c r="CC8" s="5"/>
      <c r="CD8" s="5"/>
      <c r="CE8" s="5" t="s">
        <v>24</v>
      </c>
      <c r="CF8" s="5" t="s">
        <v>143</v>
      </c>
    </row>
    <row r="9" spans="1:84" outlineLevel="1" x14ac:dyDescent="0.25">
      <c r="B9" s="5" t="s">
        <v>145</v>
      </c>
      <c r="C9" t="s">
        <v>19</v>
      </c>
      <c r="E9" t="s">
        <v>25</v>
      </c>
      <c r="F9" s="2"/>
      <c r="G9" s="20" t="str">
        <f t="shared" si="2"/>
        <v>SE0020050417</v>
      </c>
      <c r="H9" s="34">
        <f t="shared" si="3"/>
        <v>8539301334.7264004</v>
      </c>
      <c r="I9" s="35">
        <f t="shared" si="4"/>
        <v>98.130399999999995</v>
      </c>
      <c r="J9" s="36">
        <f t="shared" si="5"/>
        <v>1997</v>
      </c>
      <c r="K9" s="35" t="str">
        <f t="shared" si="6"/>
        <v>SEK</v>
      </c>
      <c r="L9" s="37">
        <f t="shared" si="7"/>
        <v>348.5</v>
      </c>
      <c r="M9" s="35">
        <f t="shared" si="8"/>
        <v>31.2256</v>
      </c>
      <c r="N9" s="38"/>
      <c r="O9" s="35">
        <f t="shared" si="9"/>
        <v>10.778318670453601</v>
      </c>
      <c r="P9" s="35">
        <f t="shared" si="10"/>
        <v>11.292840543639899</v>
      </c>
      <c r="Q9" s="35">
        <f t="shared" si="11"/>
        <v>0.54026660002273796</v>
      </c>
      <c r="R9" s="35">
        <f t="shared" si="12"/>
        <v>0.56605717010726397</v>
      </c>
      <c r="S9" s="35">
        <f t="shared" si="13"/>
        <v>1.52088874703071</v>
      </c>
      <c r="T9" s="35">
        <f t="shared" si="14"/>
        <v>6.13156546916629</v>
      </c>
      <c r="U9" s="35">
        <f t="shared" si="15"/>
        <v>1.11222763196992</v>
      </c>
      <c r="V9" s="34">
        <f t="shared" si="16"/>
        <v>352865856.85000002</v>
      </c>
      <c r="W9" s="34">
        <f t="shared" si="17"/>
        <v>305852204.68235302</v>
      </c>
      <c r="X9" s="35">
        <f t="shared" si="18"/>
        <v>-15.371362850391638</v>
      </c>
      <c r="Y9" s="35">
        <f t="shared" si="19"/>
        <v>29.463713863282599</v>
      </c>
      <c r="Z9" s="35">
        <f t="shared" si="20"/>
        <v>30.0638344901853</v>
      </c>
      <c r="AA9" s="35">
        <f t="shared" si="21"/>
        <v>30.355343794631001</v>
      </c>
      <c r="AB9" s="35" t="str">
        <f t="shared" si="22"/>
        <v>#N/A</v>
      </c>
      <c r="AC9" s="35">
        <f t="shared" si="23"/>
        <v>1.2361069265401301</v>
      </c>
      <c r="AD9" s="35">
        <f t="shared" si="24"/>
        <v>1.23125810608978</v>
      </c>
      <c r="AE9" s="35">
        <f t="shared" si="25"/>
        <v>0.84676779259590995</v>
      </c>
      <c r="AF9" s="35">
        <f t="shared" si="26"/>
        <v>0.89784429721874504</v>
      </c>
      <c r="AG9" s="35">
        <f t="shared" si="27"/>
        <v>1.12581557553214</v>
      </c>
      <c r="AH9" s="35">
        <f t="shared" si="28"/>
        <v>0.61939458333770303</v>
      </c>
      <c r="AI9" s="35">
        <f t="shared" si="29"/>
        <v>77.325581395348905</v>
      </c>
      <c r="AJ9" s="37">
        <f t="shared" si="30"/>
        <v>325.36599999999999</v>
      </c>
      <c r="AK9" s="37">
        <f t="shared" si="31"/>
        <v>331.42725000000002</v>
      </c>
      <c r="AL9" s="35">
        <f t="shared" si="32"/>
        <v>2.1910604732690602</v>
      </c>
      <c r="AM9" s="35">
        <f t="shared" si="33"/>
        <v>33.772435369699998</v>
      </c>
      <c r="AN9" s="35" t="str">
        <f t="shared" si="34"/>
        <v>NULL</v>
      </c>
      <c r="AO9" s="35" t="str">
        <f t="shared" si="35"/>
        <v>NULL</v>
      </c>
      <c r="AP9" s="34">
        <f t="shared" si="36"/>
        <v>3439102.4849477201</v>
      </c>
      <c r="AR9" s="5"/>
      <c r="AS9" s="5" t="s">
        <v>25</v>
      </c>
      <c r="AT9" s="5">
        <v>10.778318670453601</v>
      </c>
      <c r="AU9" s="5">
        <v>11.292840543639899</v>
      </c>
      <c r="AV9">
        <v>0.54026660002273796</v>
      </c>
      <c r="AW9" s="5">
        <v>0.56605717010726397</v>
      </c>
      <c r="AX9">
        <v>1.52088874703071</v>
      </c>
      <c r="AY9">
        <v>6.13156546916629</v>
      </c>
      <c r="AZ9">
        <v>1.11222763196992</v>
      </c>
      <c r="BA9">
        <v>352865856.85000002</v>
      </c>
      <c r="BB9" s="5">
        <v>305852204.68235302</v>
      </c>
      <c r="BC9" s="5">
        <v>29.463713863282599</v>
      </c>
      <c r="BD9">
        <v>30.0638344901853</v>
      </c>
      <c r="BE9">
        <v>30.355343794631001</v>
      </c>
      <c r="BF9" t="s">
        <v>14</v>
      </c>
      <c r="BG9">
        <v>1.2361069265401301</v>
      </c>
      <c r="BH9">
        <v>1.23125810608978</v>
      </c>
      <c r="BI9">
        <v>0.84676779259590995</v>
      </c>
      <c r="BJ9">
        <v>0.89784429721874504</v>
      </c>
      <c r="BK9">
        <v>1.12581557553214</v>
      </c>
      <c r="BL9">
        <v>0.61939458333770303</v>
      </c>
      <c r="BM9">
        <v>77.325581395348905</v>
      </c>
      <c r="BN9">
        <v>325.36599999999999</v>
      </c>
      <c r="BO9">
        <v>331.42725000000002</v>
      </c>
      <c r="BP9" s="5">
        <v>2.1910604732690602</v>
      </c>
      <c r="BQ9" s="5">
        <v>33.772435369699998</v>
      </c>
      <c r="BR9" s="5" t="s">
        <v>8</v>
      </c>
      <c r="BS9" s="5" t="s">
        <v>8</v>
      </c>
      <c r="BT9">
        <v>3439102.4849477201</v>
      </c>
      <c r="BU9" s="45">
        <v>273471169</v>
      </c>
      <c r="BV9" s="46">
        <v>98.130399999999995</v>
      </c>
      <c r="BW9" s="46">
        <v>1997</v>
      </c>
      <c r="BX9" s="5" t="s">
        <v>146</v>
      </c>
      <c r="BY9" s="5">
        <v>348.5</v>
      </c>
      <c r="BZ9" s="5" t="s">
        <v>147</v>
      </c>
      <c r="CA9" s="47" t="str">
        <f t="shared" si="37"/>
        <v>SEKUSD=R</v>
      </c>
      <c r="CB9" s="22">
        <v>8.9599999999999999E-2</v>
      </c>
      <c r="CC9" s="5"/>
      <c r="CD9" s="5"/>
      <c r="CE9" s="5" t="s">
        <v>25</v>
      </c>
      <c r="CF9" s="5" t="s">
        <v>145</v>
      </c>
    </row>
    <row r="10" spans="1:84" outlineLevel="1" x14ac:dyDescent="0.25">
      <c r="B10" s="5" t="s">
        <v>148</v>
      </c>
      <c r="C10" t="s">
        <v>19</v>
      </c>
      <c r="E10" t="s">
        <v>26</v>
      </c>
      <c r="F10" s="2"/>
      <c r="G10" s="20" t="str">
        <f t="shared" si="2"/>
        <v>DE0006766504</v>
      </c>
      <c r="H10" s="34">
        <f t="shared" si="3"/>
        <v>3348252268.4833503</v>
      </c>
      <c r="I10" s="35">
        <f t="shared" si="4"/>
        <v>69.118600000000001</v>
      </c>
      <c r="J10" s="36">
        <f t="shared" si="5"/>
        <v>39503</v>
      </c>
      <c r="K10" s="35" t="str">
        <f t="shared" si="6"/>
        <v>EUR</v>
      </c>
      <c r="L10" s="37">
        <f t="shared" si="7"/>
        <v>74.45</v>
      </c>
      <c r="M10" s="35">
        <f t="shared" si="8"/>
        <v>76.690944999999999</v>
      </c>
      <c r="N10" s="38"/>
      <c r="O10" s="35">
        <f t="shared" si="9"/>
        <v>7.6690497937072903</v>
      </c>
      <c r="P10" s="35">
        <f t="shared" si="10"/>
        <v>10.947007776509899</v>
      </c>
      <c r="Q10" s="35" t="str">
        <f t="shared" si="11"/>
        <v>NULL</v>
      </c>
      <c r="R10" s="35" t="str">
        <f t="shared" si="12"/>
        <v>NULL</v>
      </c>
      <c r="S10" s="35">
        <f t="shared" si="13"/>
        <v>0.70018912408867695</v>
      </c>
      <c r="T10" s="35">
        <f t="shared" si="14"/>
        <v>6.1102392402036898</v>
      </c>
      <c r="U10" s="35">
        <f t="shared" si="15"/>
        <v>0.19162563797537199</v>
      </c>
      <c r="V10" s="34">
        <f t="shared" si="16"/>
        <v>11225514.925000001</v>
      </c>
      <c r="W10" s="34">
        <f t="shared" si="17"/>
        <v>13423296.5972222</v>
      </c>
      <c r="X10" s="35">
        <f t="shared" si="18"/>
        <v>16.372890640567423</v>
      </c>
      <c r="Y10" s="35">
        <f t="shared" si="19"/>
        <v>38.467371909624397</v>
      </c>
      <c r="Z10" s="35">
        <f t="shared" si="20"/>
        <v>41.738601734484199</v>
      </c>
      <c r="AA10" s="35">
        <f t="shared" si="21"/>
        <v>40.537547851942797</v>
      </c>
      <c r="AB10" s="35" t="str">
        <f t="shared" si="22"/>
        <v>#N/A</v>
      </c>
      <c r="AC10" s="35">
        <f t="shared" si="23"/>
        <v>1.1423390925183401</v>
      </c>
      <c r="AD10" s="35">
        <f t="shared" si="24"/>
        <v>0.83097750136672699</v>
      </c>
      <c r="AE10" s="35">
        <f t="shared" si="25"/>
        <v>1.0869153209167399</v>
      </c>
      <c r="AF10" s="35">
        <f t="shared" si="26"/>
        <v>1.0579424893342799</v>
      </c>
      <c r="AG10" s="35">
        <f t="shared" si="27"/>
        <v>1.63074638454678</v>
      </c>
      <c r="AH10" s="35">
        <f t="shared" si="28"/>
        <v>1.1572244062578001</v>
      </c>
      <c r="AI10" s="35">
        <f t="shared" si="29"/>
        <v>31.558935361216701</v>
      </c>
      <c r="AJ10" s="37">
        <f t="shared" si="30"/>
        <v>77.578999999999994</v>
      </c>
      <c r="AK10" s="37">
        <f t="shared" si="31"/>
        <v>72.526250000000005</v>
      </c>
      <c r="AL10" s="35">
        <f t="shared" si="32"/>
        <v>2.0533880903490802</v>
      </c>
      <c r="AM10" s="35">
        <f t="shared" si="33"/>
        <v>15.738806669600001</v>
      </c>
      <c r="AN10" s="35" t="str">
        <f t="shared" si="34"/>
        <v>NULL</v>
      </c>
      <c r="AO10" s="35" t="str">
        <f t="shared" si="35"/>
        <v>NULL</v>
      </c>
      <c r="AP10" s="34">
        <f t="shared" si="36"/>
        <v>403484.07637807302</v>
      </c>
      <c r="AR10" s="5"/>
      <c r="AS10" s="5" t="s">
        <v>26</v>
      </c>
      <c r="AT10" s="5">
        <v>7.6690497937072903</v>
      </c>
      <c r="AU10" s="5">
        <v>10.947007776509899</v>
      </c>
      <c r="AV10" s="5" t="s">
        <v>8</v>
      </c>
      <c r="AW10" s="5" t="s">
        <v>8</v>
      </c>
      <c r="AX10">
        <v>0.70018912408867695</v>
      </c>
      <c r="AY10">
        <v>6.1102392402036898</v>
      </c>
      <c r="AZ10">
        <v>0.19162563797537199</v>
      </c>
      <c r="BA10">
        <v>11225514.925000001</v>
      </c>
      <c r="BB10">
        <v>13423296.5972222</v>
      </c>
      <c r="BC10">
        <v>38.467371909624397</v>
      </c>
      <c r="BD10">
        <v>41.738601734484199</v>
      </c>
      <c r="BE10">
        <v>40.537547851942797</v>
      </c>
      <c r="BF10" t="s">
        <v>14</v>
      </c>
      <c r="BG10">
        <v>1.1423390925183401</v>
      </c>
      <c r="BH10">
        <v>0.83097750136672699</v>
      </c>
      <c r="BI10">
        <v>1.0869153209167399</v>
      </c>
      <c r="BJ10">
        <v>1.0579424893342799</v>
      </c>
      <c r="BK10">
        <v>1.63074638454678</v>
      </c>
      <c r="BL10">
        <v>1.1572244062578001</v>
      </c>
      <c r="BM10">
        <v>31.558935361216701</v>
      </c>
      <c r="BN10">
        <v>77.578999999999994</v>
      </c>
      <c r="BO10" s="5">
        <v>72.526250000000005</v>
      </c>
      <c r="BP10" s="5">
        <v>2.0533880903490802</v>
      </c>
      <c r="BQ10" s="5">
        <v>15.738806669600001</v>
      </c>
      <c r="BR10" s="5" t="s">
        <v>8</v>
      </c>
      <c r="BS10" s="5" t="s">
        <v>8</v>
      </c>
      <c r="BT10">
        <v>403484.07637807302</v>
      </c>
      <c r="BU10" s="45">
        <v>43659030</v>
      </c>
      <c r="BV10" s="46">
        <v>69.118600000000001</v>
      </c>
      <c r="BW10" s="46">
        <v>39503</v>
      </c>
      <c r="BX10" s="5" t="s">
        <v>149</v>
      </c>
      <c r="BY10" s="5">
        <v>74.45</v>
      </c>
      <c r="BZ10" s="5" t="s">
        <v>11</v>
      </c>
      <c r="CA10" s="47" t="str">
        <f t="shared" si="37"/>
        <v>EUR=</v>
      </c>
      <c r="CB10" s="22">
        <v>1.0301</v>
      </c>
      <c r="CC10" s="5"/>
      <c r="CD10" s="5"/>
      <c r="CE10" s="5" t="s">
        <v>26</v>
      </c>
      <c r="CF10" s="5" t="s">
        <v>148</v>
      </c>
    </row>
    <row r="11" spans="1:84" outlineLevel="1" x14ac:dyDescent="0.25">
      <c r="B11" s="5" t="s">
        <v>150</v>
      </c>
      <c r="C11" t="s">
        <v>19</v>
      </c>
      <c r="E11" t="s">
        <v>27</v>
      </c>
      <c r="F11" s="2"/>
      <c r="G11" s="20" t="str">
        <f t="shared" si="2"/>
        <v>CA14071L1085</v>
      </c>
      <c r="H11" s="34">
        <f t="shared" si="3"/>
        <v>4634375105.9025354</v>
      </c>
      <c r="I11" s="35">
        <f t="shared" si="4"/>
        <v>72.233800000000002</v>
      </c>
      <c r="J11" s="36">
        <f t="shared" si="5"/>
        <v>33760</v>
      </c>
      <c r="K11" s="35" t="str">
        <f t="shared" si="6"/>
        <v>CAD</v>
      </c>
      <c r="L11" s="37">
        <f t="shared" si="7"/>
        <v>8.77</v>
      </c>
      <c r="M11" s="35">
        <f t="shared" si="8"/>
        <v>6.0828720000000001</v>
      </c>
      <c r="N11" s="38"/>
      <c r="O11" s="35">
        <f t="shared" si="9"/>
        <v>197.60129601214899</v>
      </c>
      <c r="P11" s="35">
        <f t="shared" si="10"/>
        <v>16.633829552522698</v>
      </c>
      <c r="Q11" s="35" t="str">
        <f t="shared" si="11"/>
        <v>NULL</v>
      </c>
      <c r="R11" s="35" t="str">
        <f t="shared" si="12"/>
        <v>NULL</v>
      </c>
      <c r="S11" s="35">
        <f t="shared" si="13"/>
        <v>1.55157521948426</v>
      </c>
      <c r="T11" s="35">
        <f t="shared" si="14"/>
        <v>15.919448920446399</v>
      </c>
      <c r="U11" s="35">
        <f t="shared" si="15"/>
        <v>3.0937580569544099</v>
      </c>
      <c r="V11" s="34">
        <f t="shared" si="16"/>
        <v>15041976.7775</v>
      </c>
      <c r="W11" s="34">
        <f t="shared" si="17"/>
        <v>17705633.465500001</v>
      </c>
      <c r="X11" s="35">
        <f t="shared" si="18"/>
        <v>15.044119676317836</v>
      </c>
      <c r="Y11" s="35">
        <f t="shared" si="19"/>
        <v>38.311421605705</v>
      </c>
      <c r="Z11" s="35">
        <f t="shared" si="20"/>
        <v>41.518400340084597</v>
      </c>
      <c r="AA11" s="35">
        <f t="shared" si="21"/>
        <v>47.6251318835481</v>
      </c>
      <c r="AB11" s="35" t="str">
        <f t="shared" si="22"/>
        <v>#N/A</v>
      </c>
      <c r="AC11" s="35">
        <f t="shared" si="23"/>
        <v>2.6479352615759399</v>
      </c>
      <c r="AD11" s="35">
        <f t="shared" si="24"/>
        <v>2.5910061229491901</v>
      </c>
      <c r="AE11" s="35">
        <f t="shared" si="25"/>
        <v>2.0760801576115999</v>
      </c>
      <c r="AF11" s="35">
        <f t="shared" si="26"/>
        <v>1.7173850543542999</v>
      </c>
      <c r="AG11" s="35">
        <f t="shared" si="27"/>
        <v>1.45539805559261</v>
      </c>
      <c r="AH11" s="35">
        <f t="shared" si="28"/>
        <v>2.15997575157866</v>
      </c>
      <c r="AI11" s="35">
        <f t="shared" si="29"/>
        <v>45.147679324894497</v>
      </c>
      <c r="AJ11" s="37">
        <f t="shared" si="30"/>
        <v>9.3610000000000007</v>
      </c>
      <c r="AK11" s="37">
        <f t="shared" si="31"/>
        <v>9.5785499999999892</v>
      </c>
      <c r="AL11" s="35" t="str">
        <f t="shared" si="32"/>
        <v>NULL</v>
      </c>
      <c r="AM11" s="35" t="str">
        <f t="shared" si="33"/>
        <v>NULL</v>
      </c>
      <c r="AN11" s="35" t="str">
        <f t="shared" si="34"/>
        <v>NULL</v>
      </c>
      <c r="AO11" s="35">
        <f t="shared" si="35"/>
        <v>2.9198552970854701</v>
      </c>
      <c r="AP11" s="34">
        <f t="shared" si="36"/>
        <v>1992761.9768871299</v>
      </c>
      <c r="AR11" s="5"/>
      <c r="AS11" s="5" t="s">
        <v>27</v>
      </c>
      <c r="AT11" s="5">
        <v>197.60129601214899</v>
      </c>
      <c r="AU11" s="5">
        <v>16.633829552522698</v>
      </c>
      <c r="AV11" s="5" t="s">
        <v>8</v>
      </c>
      <c r="AW11" s="5" t="s">
        <v>8</v>
      </c>
      <c r="AX11">
        <v>1.55157521948426</v>
      </c>
      <c r="AY11">
        <v>15.919448920446399</v>
      </c>
      <c r="AZ11">
        <v>3.0937580569544099</v>
      </c>
      <c r="BA11">
        <v>15041976.7775</v>
      </c>
      <c r="BB11">
        <v>17705633.465500001</v>
      </c>
      <c r="BC11">
        <v>38.311421605705</v>
      </c>
      <c r="BD11">
        <v>41.518400340084597</v>
      </c>
      <c r="BE11">
        <v>47.6251318835481</v>
      </c>
      <c r="BF11" t="s">
        <v>14</v>
      </c>
      <c r="BG11">
        <v>2.6479352615759399</v>
      </c>
      <c r="BH11">
        <v>2.5910061229491901</v>
      </c>
      <c r="BI11">
        <v>2.0760801576115999</v>
      </c>
      <c r="BJ11">
        <v>1.7173850543542999</v>
      </c>
      <c r="BK11">
        <v>1.45539805559261</v>
      </c>
      <c r="BL11">
        <v>2.15997575157866</v>
      </c>
      <c r="BM11">
        <v>45.147679324894497</v>
      </c>
      <c r="BN11" s="5">
        <v>9.3610000000000007</v>
      </c>
      <c r="BO11" s="5">
        <v>9.5785499999999892</v>
      </c>
      <c r="BP11" s="5" t="s">
        <v>8</v>
      </c>
      <c r="BQ11" s="5" t="s">
        <v>8</v>
      </c>
      <c r="BR11" s="5" t="s">
        <v>8</v>
      </c>
      <c r="BS11">
        <v>2.9198552970854701</v>
      </c>
      <c r="BT11">
        <v>1992761.9768871299</v>
      </c>
      <c r="BU11" s="45">
        <v>761872863</v>
      </c>
      <c r="BV11" s="46">
        <v>72.233800000000002</v>
      </c>
      <c r="BW11" s="46">
        <v>33760</v>
      </c>
      <c r="BX11" s="5" t="s">
        <v>151</v>
      </c>
      <c r="BY11" s="5">
        <v>8.77</v>
      </c>
      <c r="BZ11" s="5" t="s">
        <v>16</v>
      </c>
      <c r="CA11" s="47" t="str">
        <f t="shared" si="37"/>
        <v>CADUSD=R</v>
      </c>
      <c r="CB11" s="22">
        <v>0.69359999999999999</v>
      </c>
      <c r="CC11" s="5"/>
      <c r="CD11" s="5"/>
      <c r="CE11" s="5" t="s">
        <v>27</v>
      </c>
      <c r="CF11" s="5" t="s">
        <v>150</v>
      </c>
    </row>
    <row r="12" spans="1:84" outlineLevel="1" x14ac:dyDescent="0.25">
      <c r="B12" s="5" t="s">
        <v>152</v>
      </c>
      <c r="C12" t="s">
        <v>19</v>
      </c>
      <c r="E12" t="s">
        <v>28</v>
      </c>
      <c r="F12" s="2"/>
      <c r="G12" s="20" t="str">
        <f t="shared" si="2"/>
        <v>AU000000SFR8</v>
      </c>
      <c r="H12" s="34">
        <f t="shared" si="3"/>
        <v>2804736847.9167452</v>
      </c>
      <c r="I12" s="35">
        <f t="shared" si="4"/>
        <v>99.259200000000007</v>
      </c>
      <c r="J12" s="36">
        <f t="shared" si="5"/>
        <v>38050</v>
      </c>
      <c r="K12" s="35" t="str">
        <f t="shared" si="6"/>
        <v>AUD</v>
      </c>
      <c r="L12" s="37">
        <f t="shared" si="7"/>
        <v>9.8699999999999992</v>
      </c>
      <c r="M12" s="35">
        <f t="shared" si="8"/>
        <v>6.114465</v>
      </c>
      <c r="N12" s="38"/>
      <c r="O12" s="35" t="str">
        <f t="shared" si="9"/>
        <v>NULL</v>
      </c>
      <c r="P12" s="35">
        <f t="shared" si="10"/>
        <v>15.9932631447261</v>
      </c>
      <c r="Q12" s="35" t="str">
        <f t="shared" si="11"/>
        <v>NULL</v>
      </c>
      <c r="R12" s="35">
        <f t="shared" si="12"/>
        <v>0.180919266343055</v>
      </c>
      <c r="S12" s="35">
        <f t="shared" si="13"/>
        <v>1.67776082688495</v>
      </c>
      <c r="T12" s="35">
        <f t="shared" si="14"/>
        <v>8.1544975070814196</v>
      </c>
      <c r="U12" s="35">
        <f t="shared" si="15"/>
        <v>3.0073408862280502</v>
      </c>
      <c r="V12" s="34">
        <f t="shared" si="16"/>
        <v>10419987.808</v>
      </c>
      <c r="W12" s="34">
        <f t="shared" si="17"/>
        <v>9953315.6435000002</v>
      </c>
      <c r="X12" s="35">
        <f t="shared" si="18"/>
        <v>-4.6886101196314378</v>
      </c>
      <c r="Y12" s="35">
        <f t="shared" si="19"/>
        <v>32.392726473305103</v>
      </c>
      <c r="Z12" s="35">
        <f t="shared" si="20"/>
        <v>30.577062346822501</v>
      </c>
      <c r="AA12" s="35">
        <f t="shared" si="21"/>
        <v>33.320386151203202</v>
      </c>
      <c r="AB12" s="35" t="str">
        <f t="shared" si="22"/>
        <v>#N/A</v>
      </c>
      <c r="AC12" s="35">
        <f t="shared" si="23"/>
        <v>1.4267797275073499</v>
      </c>
      <c r="AD12" s="35">
        <f t="shared" si="24"/>
        <v>1.9171753540579499</v>
      </c>
      <c r="AE12" s="35">
        <f t="shared" si="25"/>
        <v>1.5474364516886401</v>
      </c>
      <c r="AF12" s="35">
        <f t="shared" si="26"/>
        <v>1.3649562695014601</v>
      </c>
      <c r="AG12" s="35">
        <f t="shared" si="27"/>
        <v>1.5887628416576101</v>
      </c>
      <c r="AH12" s="35">
        <f t="shared" si="28"/>
        <v>1.42655494513373</v>
      </c>
      <c r="AI12" s="35">
        <f t="shared" si="29"/>
        <v>59.574468085106403</v>
      </c>
      <c r="AJ12" s="37">
        <f t="shared" si="30"/>
        <v>9.9314</v>
      </c>
      <c r="AK12" s="37">
        <f t="shared" si="31"/>
        <v>9.4369499999999995</v>
      </c>
      <c r="AL12" s="35">
        <f t="shared" si="32"/>
        <v>0</v>
      </c>
      <c r="AM12" s="35" t="str">
        <f t="shared" si="33"/>
        <v>NULL</v>
      </c>
      <c r="AN12" s="35" t="str">
        <f t="shared" si="34"/>
        <v>NULL</v>
      </c>
      <c r="AO12" s="35" t="str">
        <f t="shared" si="35"/>
        <v>NULL</v>
      </c>
      <c r="AP12" s="34">
        <f t="shared" si="36"/>
        <v>1912287.5752435799</v>
      </c>
      <c r="AR12" s="5"/>
      <c r="AS12" s="5" t="s">
        <v>28</v>
      </c>
      <c r="AT12" s="5" t="s">
        <v>8</v>
      </c>
      <c r="AU12" s="5">
        <v>15.9932631447261</v>
      </c>
      <c r="AV12" s="5" t="s">
        <v>8</v>
      </c>
      <c r="AW12" s="5">
        <v>0.180919266343055</v>
      </c>
      <c r="AX12">
        <v>1.67776082688495</v>
      </c>
      <c r="AY12">
        <v>8.1544975070814196</v>
      </c>
      <c r="AZ12">
        <v>3.0073408862280502</v>
      </c>
      <c r="BA12">
        <v>10419987.808</v>
      </c>
      <c r="BB12">
        <v>9953315.6435000002</v>
      </c>
      <c r="BC12">
        <v>32.392726473305103</v>
      </c>
      <c r="BD12">
        <v>30.577062346822501</v>
      </c>
      <c r="BE12">
        <v>33.320386151203202</v>
      </c>
      <c r="BF12" s="5" t="s">
        <v>14</v>
      </c>
      <c r="BG12">
        <v>1.4267797275073499</v>
      </c>
      <c r="BH12">
        <v>1.9171753540579499</v>
      </c>
      <c r="BI12">
        <v>1.5474364516886401</v>
      </c>
      <c r="BJ12">
        <v>1.3649562695014601</v>
      </c>
      <c r="BK12">
        <v>1.5887628416576101</v>
      </c>
      <c r="BL12">
        <v>1.42655494513373</v>
      </c>
      <c r="BM12">
        <v>59.574468085106403</v>
      </c>
      <c r="BN12" s="5">
        <v>9.9314</v>
      </c>
      <c r="BO12" s="5">
        <v>9.4369499999999995</v>
      </c>
      <c r="BP12" s="5">
        <v>0</v>
      </c>
      <c r="BQ12" s="5" t="s">
        <v>8</v>
      </c>
      <c r="BR12" s="5" t="s">
        <v>8</v>
      </c>
      <c r="BS12" s="5" t="s">
        <v>8</v>
      </c>
      <c r="BT12">
        <v>1912287.5752435799</v>
      </c>
      <c r="BU12" s="45">
        <v>458705193</v>
      </c>
      <c r="BV12" s="46">
        <v>99.259200000000007</v>
      </c>
      <c r="BW12" s="46">
        <v>38050</v>
      </c>
      <c r="BX12" s="5" t="s">
        <v>153</v>
      </c>
      <c r="BY12" s="5">
        <v>9.8699999999999992</v>
      </c>
      <c r="BZ12" s="5" t="s">
        <v>12</v>
      </c>
      <c r="CA12" s="47" t="str">
        <f t="shared" si="37"/>
        <v>AUD=</v>
      </c>
      <c r="CB12" s="22">
        <v>0.61950000000000005</v>
      </c>
      <c r="CC12" s="5"/>
      <c r="CD12" s="5"/>
      <c r="CE12" s="5" t="s">
        <v>28</v>
      </c>
      <c r="CF12" s="5" t="s">
        <v>152</v>
      </c>
    </row>
    <row r="13" spans="1:84" outlineLevel="1" x14ac:dyDescent="0.25">
      <c r="F13" s="2"/>
      <c r="G13" s="10" t="s">
        <v>349</v>
      </c>
      <c r="H13" s="49">
        <f>AVERAGE(H4:H12)</f>
        <v>21400923844.835724</v>
      </c>
      <c r="I13" s="40">
        <f>AVERAGE(I4:I12)</f>
        <v>72.059488888888893</v>
      </c>
      <c r="J13" s="39"/>
      <c r="K13" s="39"/>
      <c r="L13" s="39"/>
      <c r="M13" s="39"/>
      <c r="N13" s="39"/>
      <c r="O13" s="40">
        <f>AVERAGE(O4:O12)</f>
        <v>45.774061998256116</v>
      </c>
      <c r="P13" s="40">
        <f t="shared" ref="P13:U13" si="38">AVERAGE(P4:P12)</f>
        <v>22.281108484413576</v>
      </c>
      <c r="Q13" s="40">
        <f t="shared" si="38"/>
        <v>0.88135928173654599</v>
      </c>
      <c r="R13" s="40">
        <f t="shared" si="38"/>
        <v>0.90412819303455605</v>
      </c>
      <c r="S13" s="40">
        <f t="shared" si="38"/>
        <v>2.5648690011093391</v>
      </c>
      <c r="T13" s="40">
        <f t="shared" si="38"/>
        <v>10.232581592856612</v>
      </c>
      <c r="U13" s="40">
        <f t="shared" si="38"/>
        <v>2.6464478443295474</v>
      </c>
      <c r="V13" s="12">
        <f t="shared" ref="V13:AP13" si="39">AVERAGE(V4:V12)</f>
        <v>255564204.42227781</v>
      </c>
      <c r="W13" s="40">
        <f t="shared" si="39"/>
        <v>248166195.07481277</v>
      </c>
      <c r="X13" s="40">
        <f t="shared" si="39"/>
        <v>-3.2372601983376597</v>
      </c>
      <c r="Y13" s="40">
        <f t="shared" si="39"/>
        <v>33.143591356603402</v>
      </c>
      <c r="Z13" s="40">
        <f t="shared" si="39"/>
        <v>36.364699990637511</v>
      </c>
      <c r="AA13" s="40">
        <f t="shared" si="39"/>
        <v>39.262803033961163</v>
      </c>
      <c r="AB13" s="40">
        <f t="shared" si="39"/>
        <v>0.36025000000000001</v>
      </c>
      <c r="AC13" s="40">
        <f t="shared" si="39"/>
        <v>1.7249326836759586</v>
      </c>
      <c r="AD13" s="40">
        <f t="shared" si="39"/>
        <v>1.6320032656797971</v>
      </c>
      <c r="AE13" s="40">
        <f t="shared" si="39"/>
        <v>1.4459075267215633</v>
      </c>
      <c r="AF13" s="40">
        <f t="shared" si="39"/>
        <v>1.2972703872093583</v>
      </c>
      <c r="AG13" s="40">
        <f t="shared" si="39"/>
        <v>1.4857031828871712</v>
      </c>
      <c r="AH13" s="40">
        <f t="shared" si="39"/>
        <v>1.4110176992808818</v>
      </c>
      <c r="AI13" s="40">
        <f t="shared" si="39"/>
        <v>55.693915581333123</v>
      </c>
      <c r="AJ13" s="12">
        <f t="shared" si="39"/>
        <v>252.39507003675556</v>
      </c>
      <c r="AK13" s="40">
        <f t="shared" si="39"/>
        <v>281.72268872502269</v>
      </c>
      <c r="AL13" s="40">
        <f t="shared" si="39"/>
        <v>1.5293937718492461</v>
      </c>
      <c r="AM13" s="40">
        <f t="shared" si="39"/>
        <v>58.285519601933338</v>
      </c>
      <c r="AN13" s="40">
        <f t="shared" si="39"/>
        <v>1.5735947482705985</v>
      </c>
      <c r="AO13" s="40">
        <f t="shared" si="39"/>
        <v>5.3279977905462594</v>
      </c>
      <c r="AP13" s="49">
        <f t="shared" si="39"/>
        <v>4199936.4399865447</v>
      </c>
      <c r="AR13" s="5"/>
      <c r="AS13" s="5"/>
      <c r="CC13" s="5"/>
      <c r="CE13" s="5"/>
    </row>
    <row r="14" spans="1:84" outlineLevel="1" x14ac:dyDescent="0.25">
      <c r="F14" s="2"/>
      <c r="G14" s="1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1"/>
      <c r="V14" s="1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11"/>
      <c r="AJ14" s="11"/>
      <c r="AK14" s="41"/>
      <c r="AL14" s="41"/>
      <c r="AM14" s="41"/>
      <c r="AN14" s="41"/>
      <c r="AO14" s="11"/>
      <c r="AP14" s="11"/>
    </row>
    <row r="15" spans="1:84" outlineLevel="1" x14ac:dyDescent="0.25">
      <c r="A15" s="7"/>
      <c r="B15" s="7"/>
      <c r="C15" s="7" t="s">
        <v>29</v>
      </c>
      <c r="D15" s="7"/>
      <c r="E15" s="7"/>
      <c r="F15" s="2"/>
      <c r="AR15" s="7"/>
      <c r="AS15" s="7"/>
      <c r="CC15" s="48"/>
      <c r="CE15" s="7"/>
    </row>
    <row r="16" spans="1:84" outlineLevel="1" x14ac:dyDescent="0.25">
      <c r="B16" s="5" t="s">
        <v>154</v>
      </c>
      <c r="C16" t="s">
        <v>29</v>
      </c>
      <c r="E16" t="s">
        <v>30</v>
      </c>
      <c r="F16" s="2"/>
      <c r="G16" s="20" t="str">
        <f>BX16</f>
        <v>US0138721065</v>
      </c>
      <c r="H16" s="34">
        <f>(BU16*BY16)*CB16</f>
        <v>10052586357.48</v>
      </c>
      <c r="I16" s="35">
        <f>BV16</f>
        <v>99.2423</v>
      </c>
      <c r="J16" s="36">
        <f>BW16</f>
        <v>42661</v>
      </c>
      <c r="K16" s="35" t="str">
        <f>BZ16</f>
        <v>USD</v>
      </c>
      <c r="L16" s="37">
        <f>BY16</f>
        <v>38.909999999999997</v>
      </c>
      <c r="M16" s="35">
        <f>BY16*CB16</f>
        <v>38.909999999999997</v>
      </c>
      <c r="N16" s="38"/>
      <c r="O16" s="35" t="str">
        <f>AT16</f>
        <v>NULL</v>
      </c>
      <c r="P16" s="35">
        <f t="shared" ref="P16" si="40">AU16</f>
        <v>19.7953029665134</v>
      </c>
      <c r="Q16" s="35" t="str">
        <f t="shared" ref="Q16" si="41">AV16</f>
        <v>NULL</v>
      </c>
      <c r="R16" s="35">
        <f t="shared" ref="R16" si="42">AW16</f>
        <v>0.31222875341503697</v>
      </c>
      <c r="S16" s="35">
        <f t="shared" ref="S16" si="43">AX16</f>
        <v>1.91477836863182</v>
      </c>
      <c r="T16" s="35">
        <f t="shared" ref="T16" si="44">AY16</f>
        <v>24.821200882666702</v>
      </c>
      <c r="U16" s="35">
        <f t="shared" ref="U16" si="45">AZ16</f>
        <v>0.91353929093784103</v>
      </c>
      <c r="V16" s="34">
        <f t="shared" ref="V16" si="46">BA16</f>
        <v>166207053.04750001</v>
      </c>
      <c r="W16" s="34">
        <f t="shared" ref="W16" si="47">BB16</f>
        <v>145768392.9075</v>
      </c>
      <c r="X16" s="35">
        <f>((W16-V16)/W16)*100</f>
        <v>-14.021325015889927</v>
      </c>
      <c r="Y16" s="35">
        <f>BC16</f>
        <v>39.293540653132297</v>
      </c>
      <c r="Z16" s="35">
        <f t="shared" ref="Z16" si="48">BD16</f>
        <v>46.210841341830402</v>
      </c>
      <c r="AA16" s="35">
        <f t="shared" ref="AA16" si="49">BE16</f>
        <v>45.908223986067597</v>
      </c>
      <c r="AB16" s="35">
        <f t="shared" ref="AB16" si="50">BF16</f>
        <v>0.46539999999999998</v>
      </c>
      <c r="AC16" s="35">
        <f t="shared" ref="AC16" si="51">BG16</f>
        <v>1.3913656282339399</v>
      </c>
      <c r="AD16" s="35">
        <f t="shared" ref="AD16" si="52">BH16</f>
        <v>2.1581934790119499</v>
      </c>
      <c r="AE16" s="35">
        <f t="shared" ref="AE16" si="53">BI16</f>
        <v>2.4393802523672998</v>
      </c>
      <c r="AF16" s="35">
        <f t="shared" ref="AF16" si="54">BJ16</f>
        <v>1.9595848753247</v>
      </c>
      <c r="AG16" s="35">
        <f t="shared" ref="AG16" si="55">BK16</f>
        <v>2.74897519498509</v>
      </c>
      <c r="AH16" s="35">
        <f t="shared" ref="AH16" si="56">BL16</f>
        <v>3.2955030303144</v>
      </c>
      <c r="AI16" s="35">
        <f t="shared" ref="AI16" si="57">BM16</f>
        <v>51.677852348993298</v>
      </c>
      <c r="AJ16" s="37">
        <f t="shared" ref="AJ16" si="58">BN16</f>
        <v>41.138199999999998</v>
      </c>
      <c r="AK16" s="37">
        <f t="shared" ref="AK16" si="59">BO16</f>
        <v>38.0625</v>
      </c>
      <c r="AL16" s="35">
        <f t="shared" ref="AL16" si="60">BP16</f>
        <v>1.0280133641737299</v>
      </c>
      <c r="AM16" s="35" t="str">
        <f t="shared" ref="AM16" si="61">BQ16</f>
        <v>NULL</v>
      </c>
      <c r="AN16" s="35">
        <f t="shared" ref="AN16" si="62">BR16</f>
        <v>3.18946643184765</v>
      </c>
      <c r="AO16" s="35">
        <f t="shared" ref="AO16" si="63">BS16</f>
        <v>2.0778619408091998</v>
      </c>
      <c r="AP16" s="34">
        <f t="shared" ref="AP16" si="64">BT16</f>
        <v>3856651.3152163499</v>
      </c>
      <c r="AR16" s="5"/>
      <c r="AS16" s="5" t="s">
        <v>30</v>
      </c>
      <c r="AT16" s="5" t="s">
        <v>8</v>
      </c>
      <c r="AU16" s="5">
        <v>19.7953029665134</v>
      </c>
      <c r="AV16" s="5" t="s">
        <v>8</v>
      </c>
      <c r="AW16" s="5">
        <v>0.31222875341503697</v>
      </c>
      <c r="AX16">
        <v>1.91477836863182</v>
      </c>
      <c r="AY16">
        <v>24.821200882666702</v>
      </c>
      <c r="AZ16">
        <v>0.91353929093784103</v>
      </c>
      <c r="BA16">
        <v>166207053.04750001</v>
      </c>
      <c r="BB16">
        <v>145768392.9075</v>
      </c>
      <c r="BC16">
        <v>39.293540653132297</v>
      </c>
      <c r="BD16">
        <v>46.210841341830402</v>
      </c>
      <c r="BE16">
        <v>45.908223986067597</v>
      </c>
      <c r="BF16">
        <v>0.46539999999999998</v>
      </c>
      <c r="BG16">
        <v>1.3913656282339399</v>
      </c>
      <c r="BH16">
        <v>2.1581934790119499</v>
      </c>
      <c r="BI16">
        <v>2.4393802523672998</v>
      </c>
      <c r="BJ16">
        <v>1.9595848753247</v>
      </c>
      <c r="BK16">
        <v>2.74897519498509</v>
      </c>
      <c r="BL16">
        <v>3.2955030303144</v>
      </c>
      <c r="BM16">
        <v>51.677852348993298</v>
      </c>
      <c r="BN16" s="5">
        <v>41.138199999999998</v>
      </c>
      <c r="BO16" s="5">
        <v>38.0625</v>
      </c>
      <c r="BP16" s="5">
        <v>1.0280133641737299</v>
      </c>
      <c r="BQ16" s="5" t="s">
        <v>8</v>
      </c>
      <c r="BR16">
        <v>3.18946643184765</v>
      </c>
      <c r="BS16">
        <v>2.0778619408091998</v>
      </c>
      <c r="BT16">
        <v>3856651.3152163499</v>
      </c>
      <c r="BU16" s="45">
        <v>258354828</v>
      </c>
      <c r="BV16" s="46">
        <v>99.2423</v>
      </c>
      <c r="BW16" s="46">
        <v>42661</v>
      </c>
      <c r="BX16" s="5" t="s">
        <v>155</v>
      </c>
      <c r="BY16" s="5">
        <v>38.909999999999997</v>
      </c>
      <c r="BZ16" s="5" t="s">
        <v>7</v>
      </c>
      <c r="CA16" s="47" t="str">
        <f t="shared" si="37"/>
        <v>USD=</v>
      </c>
      <c r="CB16" s="22">
        <v>1</v>
      </c>
      <c r="CC16" s="5"/>
      <c r="CD16" s="5"/>
      <c r="CE16" s="5" t="s">
        <v>30</v>
      </c>
      <c r="CF16" s="5" t="s">
        <v>154</v>
      </c>
    </row>
    <row r="17" spans="1:84" outlineLevel="1" x14ac:dyDescent="0.25">
      <c r="B17" s="5" t="s">
        <v>156</v>
      </c>
      <c r="C17" t="s">
        <v>29</v>
      </c>
      <c r="E17" t="s">
        <v>31</v>
      </c>
      <c r="F17" s="2"/>
      <c r="G17" s="20" t="str">
        <f t="shared" ref="G17:G18" si="65">BX17</f>
        <v>NO0005052605</v>
      </c>
      <c r="H17" s="34">
        <f t="shared" ref="H17:H18" si="66">(BU17*BY17)*CB17</f>
        <v>11978084044.799999</v>
      </c>
      <c r="I17" s="35">
        <f t="shared" ref="I17:I18" si="67">BV17</f>
        <v>65.458600000000004</v>
      </c>
      <c r="J17" s="36">
        <f t="shared" ref="J17:J18" si="68">BW17</f>
        <v>3394</v>
      </c>
      <c r="K17" s="35" t="str">
        <f t="shared" ref="K17:K18" si="69">BZ17</f>
        <v>NOK</v>
      </c>
      <c r="L17" s="37">
        <f t="shared" ref="L17:L18" si="70">BY17</f>
        <v>68.58</v>
      </c>
      <c r="M17" s="35">
        <f t="shared" ref="M17:M18" si="71">BY17*CB17</f>
        <v>6.0130943999999991</v>
      </c>
      <c r="N17" s="38"/>
      <c r="O17" s="35">
        <f t="shared" ref="O17:O18" si="72">AT17</f>
        <v>96.802099253150303</v>
      </c>
      <c r="P17" s="35">
        <f t="shared" ref="P17:P18" si="73">AU17</f>
        <v>9.3211162015826705</v>
      </c>
      <c r="Q17" s="35">
        <f t="shared" ref="Q17:Q18" si="74">AV17</f>
        <v>3.08286940296657</v>
      </c>
      <c r="R17" s="35">
        <f t="shared" ref="R17:R18" si="75">AW17</f>
        <v>0.29685083444530802</v>
      </c>
      <c r="S17" s="35">
        <f t="shared" ref="S17:S18" si="76">AX17</f>
        <v>1.3492618262152301</v>
      </c>
      <c r="T17" s="35">
        <f t="shared" ref="T17:T18" si="77">AY17</f>
        <v>11.4972156585169</v>
      </c>
      <c r="U17" s="35">
        <f t="shared" ref="U17:U18" si="78">AZ17</f>
        <v>0.69054396671165097</v>
      </c>
      <c r="V17" s="34">
        <f t="shared" ref="V17:V18" si="79">BA17</f>
        <v>278970348.33499998</v>
      </c>
      <c r="W17" s="34">
        <f t="shared" ref="W17:W18" si="80">BB17</f>
        <v>247217330.62</v>
      </c>
      <c r="X17" s="35">
        <f t="shared" ref="X17:X18" si="81">((W17-V17)/W17)*100</f>
        <v>-12.844171416043574</v>
      </c>
      <c r="Y17" s="35">
        <f t="shared" ref="Y17:Y18" si="82">BC17</f>
        <v>21.0171627447322</v>
      </c>
      <c r="Z17" s="35">
        <f t="shared" ref="Z17:Z18" si="83">BD17</f>
        <v>31.650602877018599</v>
      </c>
      <c r="AA17" s="35">
        <f t="shared" ref="AA17:AA18" si="84">BE17</f>
        <v>32.297963754033297</v>
      </c>
      <c r="AB17" s="35" t="str">
        <f t="shared" ref="AB17:AB18" si="85">BF17</f>
        <v>#N/A</v>
      </c>
      <c r="AC17" s="35">
        <f t="shared" ref="AC17:AC18" si="86">BG17</f>
        <v>1.4635154616267101</v>
      </c>
      <c r="AD17" s="35">
        <f t="shared" ref="AD17:AD18" si="87">BH17</f>
        <v>1.4733415413653701</v>
      </c>
      <c r="AE17" s="35">
        <f t="shared" ref="AE17:AE18" si="88">BI17</f>
        <v>1.5897438658885701</v>
      </c>
      <c r="AF17" s="35">
        <f t="shared" ref="AF17:AF18" si="89">BJ17</f>
        <v>1.3931611840964699</v>
      </c>
      <c r="AG17" s="35">
        <f t="shared" ref="AG17:AG18" si="90">BK17</f>
        <v>2.0940383499242001</v>
      </c>
      <c r="AH17" s="35">
        <f t="shared" ref="AH17:AH18" si="91">BL17</f>
        <v>1.1209980255621801</v>
      </c>
      <c r="AI17" s="35">
        <f t="shared" ref="AI17:AI18" si="92">BM17</f>
        <v>77.726218097447699</v>
      </c>
      <c r="AJ17" s="37">
        <f t="shared" ref="AJ17:AJ18" si="93">BN17</f>
        <v>66.928799999999995</v>
      </c>
      <c r="AK17" s="37">
        <f t="shared" ref="AK17:AK18" si="94">BO17</f>
        <v>65.496899999999997</v>
      </c>
      <c r="AL17" s="35">
        <f t="shared" ref="AL17:AL18" si="95">BP17</f>
        <v>3.7235627047959499</v>
      </c>
      <c r="AM17" s="35">
        <f t="shared" ref="AM17:AM18" si="96">BQ17</f>
        <v>320.98799888360003</v>
      </c>
      <c r="AN17" s="35" t="str">
        <f t="shared" ref="AN17:AN18" si="97">BR17</f>
        <v>NULL</v>
      </c>
      <c r="AO17" s="35" t="str">
        <f t="shared" ref="AO17:AO18" si="98">BS17</f>
        <v>NULL</v>
      </c>
      <c r="AP17" s="34">
        <f t="shared" ref="AP17:AP18" si="99">BT17</f>
        <v>4798734.1940315003</v>
      </c>
      <c r="AR17" s="5"/>
      <c r="AS17" s="5" t="s">
        <v>31</v>
      </c>
      <c r="AT17" s="5">
        <v>96.802099253150303</v>
      </c>
      <c r="AU17" s="5">
        <v>9.3211162015826705</v>
      </c>
      <c r="AV17" s="5">
        <v>3.08286940296657</v>
      </c>
      <c r="AW17" s="5">
        <v>0.29685083444530802</v>
      </c>
      <c r="AX17">
        <v>1.3492618262152301</v>
      </c>
      <c r="AY17">
        <v>11.4972156585169</v>
      </c>
      <c r="AZ17">
        <v>0.69054396671165097</v>
      </c>
      <c r="BA17">
        <v>278970348.33499998</v>
      </c>
      <c r="BB17">
        <v>247217330.62</v>
      </c>
      <c r="BC17">
        <v>21.0171627447322</v>
      </c>
      <c r="BD17">
        <v>31.650602877018599</v>
      </c>
      <c r="BE17">
        <v>32.297963754033297</v>
      </c>
      <c r="BF17" t="s">
        <v>14</v>
      </c>
      <c r="BG17">
        <v>1.4635154616267101</v>
      </c>
      <c r="BH17">
        <v>1.4733415413653701</v>
      </c>
      <c r="BI17">
        <v>1.5897438658885701</v>
      </c>
      <c r="BJ17">
        <v>1.3931611840964699</v>
      </c>
      <c r="BK17">
        <v>2.0940383499242001</v>
      </c>
      <c r="BL17">
        <v>1.1209980255621801</v>
      </c>
      <c r="BM17">
        <v>77.726218097447699</v>
      </c>
      <c r="BN17">
        <v>66.928799999999995</v>
      </c>
      <c r="BO17">
        <v>65.496899999999997</v>
      </c>
      <c r="BP17" s="5">
        <v>3.7235627047959499</v>
      </c>
      <c r="BQ17" s="5">
        <v>320.98799888360003</v>
      </c>
      <c r="BR17" s="5" t="s">
        <v>8</v>
      </c>
      <c r="BS17" s="5" t="s">
        <v>8</v>
      </c>
      <c r="BT17">
        <v>4798734.1940315003</v>
      </c>
      <c r="BU17" s="45">
        <v>1992000000</v>
      </c>
      <c r="BV17" s="46">
        <v>65.458600000000004</v>
      </c>
      <c r="BW17" s="46">
        <v>3394</v>
      </c>
      <c r="BX17" s="5" t="s">
        <v>157</v>
      </c>
      <c r="BY17" s="5">
        <v>68.58</v>
      </c>
      <c r="BZ17" s="5" t="s">
        <v>15</v>
      </c>
      <c r="CA17" s="47" t="str">
        <f t="shared" si="37"/>
        <v>NOKUSD=R</v>
      </c>
      <c r="CB17" s="22">
        <v>8.7679999999999994E-2</v>
      </c>
      <c r="CC17" s="5"/>
      <c r="CD17" s="5"/>
      <c r="CE17" s="5" t="s">
        <v>31</v>
      </c>
      <c r="CF17" s="5" t="s">
        <v>156</v>
      </c>
    </row>
    <row r="18" spans="1:84" outlineLevel="1" x14ac:dyDescent="0.25">
      <c r="B18" s="5" t="s">
        <v>158</v>
      </c>
      <c r="C18" t="s">
        <v>29</v>
      </c>
      <c r="E18" t="s">
        <v>32</v>
      </c>
      <c r="F18" s="2"/>
      <c r="G18" s="20" t="str">
        <f t="shared" si="65"/>
        <v>FR0013467479</v>
      </c>
      <c r="H18" s="34">
        <f t="shared" si="66"/>
        <v>1598690101.5699999</v>
      </c>
      <c r="I18" s="35">
        <f t="shared" si="67"/>
        <v>98.524900000000002</v>
      </c>
      <c r="J18" s="36">
        <f t="shared" si="68"/>
        <v>41417</v>
      </c>
      <c r="K18" s="35" t="str">
        <f t="shared" si="69"/>
        <v>USD</v>
      </c>
      <c r="L18" s="37">
        <f t="shared" si="70"/>
        <v>10.93</v>
      </c>
      <c r="M18" s="35">
        <f t="shared" si="71"/>
        <v>10.93</v>
      </c>
      <c r="N18" s="38"/>
      <c r="O18" s="35">
        <f t="shared" si="72"/>
        <v>16.007851530096701</v>
      </c>
      <c r="P18" s="35">
        <f t="shared" si="73"/>
        <v>7.7660926192862902</v>
      </c>
      <c r="Q18" s="35" t="str">
        <f t="shared" si="74"/>
        <v>NULL</v>
      </c>
      <c r="R18" s="35" t="str">
        <f t="shared" si="75"/>
        <v>NULL</v>
      </c>
      <c r="S18" s="35">
        <f t="shared" si="76"/>
        <v>1.72491557850128</v>
      </c>
      <c r="T18" s="35">
        <f t="shared" si="77"/>
        <v>3.2613949790558099</v>
      </c>
      <c r="U18" s="35">
        <f t="shared" si="78"/>
        <v>0.229038655950216</v>
      </c>
      <c r="V18" s="34">
        <f t="shared" si="79"/>
        <v>14996627.5275</v>
      </c>
      <c r="W18" s="34">
        <f t="shared" si="80"/>
        <v>11815818.7085</v>
      </c>
      <c r="X18" s="35">
        <f t="shared" si="81"/>
        <v>-26.919918944861664</v>
      </c>
      <c r="Y18" s="35">
        <f t="shared" si="82"/>
        <v>35.1854364147623</v>
      </c>
      <c r="Z18" s="35">
        <f t="shared" si="83"/>
        <v>66.382523798285604</v>
      </c>
      <c r="AA18" s="35">
        <f t="shared" si="84"/>
        <v>50.638137188295801</v>
      </c>
      <c r="AB18" s="35">
        <f t="shared" si="85"/>
        <v>0.44080000000000003</v>
      </c>
      <c r="AC18" s="35">
        <f t="shared" si="86"/>
        <v>1.3976967275549499</v>
      </c>
      <c r="AD18" s="35">
        <f t="shared" si="87"/>
        <v>1.48680594967133</v>
      </c>
      <c r="AE18" s="35">
        <f t="shared" si="88"/>
        <v>1.9938904967967299</v>
      </c>
      <c r="AF18" s="35">
        <f t="shared" si="89"/>
        <v>1.66259200193749</v>
      </c>
      <c r="AG18" s="35">
        <f t="shared" si="90"/>
        <v>2.76998012795138</v>
      </c>
      <c r="AH18" s="35">
        <f t="shared" si="91"/>
        <v>2.1671871612199101</v>
      </c>
      <c r="AI18" s="35">
        <f t="shared" si="92"/>
        <v>61.363636363636402</v>
      </c>
      <c r="AJ18" s="37">
        <f t="shared" si="93"/>
        <v>11.2592</v>
      </c>
      <c r="AK18" s="37">
        <f t="shared" si="94"/>
        <v>16.328800000000001</v>
      </c>
      <c r="AL18" s="35" t="str">
        <f t="shared" si="95"/>
        <v>NULL</v>
      </c>
      <c r="AM18" s="35">
        <f t="shared" si="96"/>
        <v>0</v>
      </c>
      <c r="AN18" s="35">
        <f t="shared" si="97"/>
        <v>1.8461045274372601</v>
      </c>
      <c r="AO18" s="35">
        <f t="shared" si="98"/>
        <v>2.59069771820467</v>
      </c>
      <c r="AP18" s="34">
        <f t="shared" si="99"/>
        <v>829321.30093892501</v>
      </c>
      <c r="AR18" s="5"/>
      <c r="AS18" s="5" t="s">
        <v>32</v>
      </c>
      <c r="AT18" s="5">
        <v>16.007851530096701</v>
      </c>
      <c r="AU18" s="5">
        <v>7.7660926192862902</v>
      </c>
      <c r="AV18" s="5" t="s">
        <v>8</v>
      </c>
      <c r="AW18" s="5" t="s">
        <v>8</v>
      </c>
      <c r="AX18">
        <v>1.72491557850128</v>
      </c>
      <c r="AY18">
        <v>3.2613949790558099</v>
      </c>
      <c r="AZ18">
        <v>0.229038655950216</v>
      </c>
      <c r="BA18">
        <v>14996627.5275</v>
      </c>
      <c r="BB18">
        <v>11815818.7085</v>
      </c>
      <c r="BC18">
        <v>35.1854364147623</v>
      </c>
      <c r="BD18">
        <v>66.382523798285604</v>
      </c>
      <c r="BE18">
        <v>50.638137188295801</v>
      </c>
      <c r="BF18">
        <v>0.44080000000000003</v>
      </c>
      <c r="BG18">
        <v>1.3976967275549499</v>
      </c>
      <c r="BH18">
        <v>1.48680594967133</v>
      </c>
      <c r="BI18">
        <v>1.9938904967967299</v>
      </c>
      <c r="BJ18">
        <v>1.66259200193749</v>
      </c>
      <c r="BK18">
        <v>2.76998012795138</v>
      </c>
      <c r="BL18">
        <v>2.1671871612199101</v>
      </c>
      <c r="BM18">
        <v>61.363636363636402</v>
      </c>
      <c r="BN18" s="5">
        <v>11.2592</v>
      </c>
      <c r="BO18" s="5">
        <v>16.328800000000001</v>
      </c>
      <c r="BP18" s="5" t="s">
        <v>8</v>
      </c>
      <c r="BQ18">
        <v>0</v>
      </c>
      <c r="BR18">
        <v>1.8461045274372601</v>
      </c>
      <c r="BS18">
        <v>2.59069771820467</v>
      </c>
      <c r="BT18">
        <v>829321.30093892501</v>
      </c>
      <c r="BU18" s="45">
        <v>146266249</v>
      </c>
      <c r="BV18" s="46">
        <v>98.524900000000002</v>
      </c>
      <c r="BW18" s="46">
        <v>41417</v>
      </c>
      <c r="BX18" s="5" t="s">
        <v>159</v>
      </c>
      <c r="BY18" s="5">
        <v>10.93</v>
      </c>
      <c r="BZ18" s="5" t="s">
        <v>7</v>
      </c>
      <c r="CA18" s="47" t="str">
        <f t="shared" si="37"/>
        <v>USD=</v>
      </c>
      <c r="CB18" s="22">
        <v>1</v>
      </c>
      <c r="CC18" s="5"/>
      <c r="CD18" s="5"/>
      <c r="CE18" s="5" t="s">
        <v>32</v>
      </c>
      <c r="CF18" s="5" t="s">
        <v>158</v>
      </c>
    </row>
    <row r="19" spans="1:84" outlineLevel="1" x14ac:dyDescent="0.25">
      <c r="F19" s="2"/>
      <c r="G19" s="10" t="s">
        <v>349</v>
      </c>
      <c r="H19" s="49">
        <f>AVERAGE(H16:H18)</f>
        <v>7876453501.2833328</v>
      </c>
      <c r="I19" s="40">
        <f>AVERAGE(I16:I18)</f>
        <v>87.741933333333336</v>
      </c>
      <c r="J19" s="39"/>
      <c r="K19" s="39"/>
      <c r="L19" s="39"/>
      <c r="M19" s="39"/>
      <c r="N19" s="42"/>
      <c r="O19" s="40">
        <f>AVERAGE(O16:O18)</f>
        <v>56.404975391623502</v>
      </c>
      <c r="P19" s="40">
        <f t="shared" ref="P19:U19" si="100">AVERAGE(P16:P18)</f>
        <v>12.294170595794121</v>
      </c>
      <c r="Q19" s="40">
        <f t="shared" si="100"/>
        <v>3.08286940296657</v>
      </c>
      <c r="R19" s="40">
        <f t="shared" si="100"/>
        <v>0.3045397939301725</v>
      </c>
      <c r="S19" s="40">
        <f t="shared" si="100"/>
        <v>1.6629852577827766</v>
      </c>
      <c r="T19" s="40">
        <f t="shared" si="100"/>
        <v>13.193270506746471</v>
      </c>
      <c r="U19" s="40">
        <f t="shared" si="100"/>
        <v>0.61104063786656937</v>
      </c>
      <c r="V19" s="12">
        <f t="shared" ref="V19:AP19" si="101">AVERAGE(V16:V18)</f>
        <v>153391342.97</v>
      </c>
      <c r="W19" s="12">
        <f t="shared" si="101"/>
        <v>134933847.41200003</v>
      </c>
      <c r="X19" s="40">
        <f t="shared" si="101"/>
        <v>-17.928471792265054</v>
      </c>
      <c r="Y19" s="40">
        <f t="shared" si="101"/>
        <v>31.832046604208937</v>
      </c>
      <c r="Z19" s="40">
        <f t="shared" si="101"/>
        <v>48.081322672378199</v>
      </c>
      <c r="AA19" s="40">
        <f t="shared" si="101"/>
        <v>42.948108309465567</v>
      </c>
      <c r="AB19" s="40">
        <f t="shared" si="101"/>
        <v>0.4531</v>
      </c>
      <c r="AC19" s="40">
        <f t="shared" si="101"/>
        <v>1.4175259391385335</v>
      </c>
      <c r="AD19" s="40">
        <f t="shared" si="101"/>
        <v>1.7061136566828832</v>
      </c>
      <c r="AE19" s="40">
        <f t="shared" si="101"/>
        <v>2.0076715383508668</v>
      </c>
      <c r="AF19" s="40">
        <f t="shared" si="101"/>
        <v>1.67177935378622</v>
      </c>
      <c r="AG19" s="40">
        <f t="shared" si="101"/>
        <v>2.5376645576202232</v>
      </c>
      <c r="AH19" s="40">
        <f t="shared" si="101"/>
        <v>2.1945627390321634</v>
      </c>
      <c r="AI19" s="40">
        <f t="shared" si="101"/>
        <v>63.589235603359128</v>
      </c>
      <c r="AJ19" s="12">
        <f t="shared" si="101"/>
        <v>39.775399999999998</v>
      </c>
      <c r="AK19" s="40">
        <f t="shared" si="101"/>
        <v>39.962733333333333</v>
      </c>
      <c r="AL19" s="40">
        <f t="shared" si="101"/>
        <v>2.3757880344848399</v>
      </c>
      <c r="AM19" s="40">
        <f t="shared" si="101"/>
        <v>160.49399944180001</v>
      </c>
      <c r="AN19" s="40">
        <f t="shared" si="101"/>
        <v>2.517785479642455</v>
      </c>
      <c r="AO19" s="40">
        <f t="shared" si="101"/>
        <v>2.3342798295069347</v>
      </c>
      <c r="AP19" s="49">
        <f t="shared" si="101"/>
        <v>3161568.936728925</v>
      </c>
      <c r="AR19" s="5"/>
      <c r="AS19" s="5"/>
      <c r="CC19" s="5"/>
      <c r="CE19" s="5"/>
    </row>
    <row r="20" spans="1:84" outlineLevel="1" x14ac:dyDescent="0.25">
      <c r="F20" s="2"/>
      <c r="G20" s="11"/>
      <c r="H20" s="41"/>
      <c r="I20" s="41"/>
      <c r="J20" s="41"/>
      <c r="K20" s="41"/>
      <c r="L20" s="41"/>
      <c r="M20" s="41"/>
      <c r="N20" s="43"/>
      <c r="O20" s="41"/>
      <c r="P20" s="41"/>
      <c r="Q20" s="41"/>
      <c r="R20" s="41"/>
      <c r="S20" s="41"/>
      <c r="T20" s="41"/>
      <c r="U20" s="11"/>
      <c r="V20" s="1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11"/>
      <c r="AJ20" s="11"/>
      <c r="AK20" s="41"/>
      <c r="AL20" s="41"/>
      <c r="AM20" s="41"/>
      <c r="AN20" s="41"/>
      <c r="AO20" s="11"/>
      <c r="AP20" s="11"/>
    </row>
    <row r="21" spans="1:84" outlineLevel="1" x14ac:dyDescent="0.25">
      <c r="A21" s="7"/>
      <c r="B21" s="7"/>
      <c r="C21" s="7" t="s">
        <v>33</v>
      </c>
      <c r="D21" s="7"/>
      <c r="E21" s="7"/>
      <c r="F21" s="2"/>
      <c r="AR21" s="7"/>
      <c r="AS21" s="7"/>
      <c r="CC21" s="48"/>
      <c r="CE21" s="7"/>
    </row>
    <row r="22" spans="1:84" outlineLevel="1" x14ac:dyDescent="0.25">
      <c r="B22" s="5" t="s">
        <v>160</v>
      </c>
      <c r="C22" t="s">
        <v>33</v>
      </c>
      <c r="E22" t="s">
        <v>34</v>
      </c>
      <c r="F22" s="2"/>
      <c r="G22" s="20" t="str">
        <f>BX22</f>
        <v>KR7005490008</v>
      </c>
      <c r="H22" s="34">
        <f>(BU22*BY22)*CB22/1000</f>
        <v>13485362774.135201</v>
      </c>
      <c r="I22" s="35">
        <f>BV22</f>
        <v>98.285499999999999</v>
      </c>
      <c r="J22" s="36">
        <f>BW22</f>
        <v>32304</v>
      </c>
      <c r="K22" s="35" t="str">
        <f>BZ22</f>
        <v>KRW</v>
      </c>
      <c r="L22" s="37">
        <f>BY22</f>
        <v>260000</v>
      </c>
      <c r="M22" s="35">
        <f>BY22*CB22</f>
        <v>178328.80000000002</v>
      </c>
      <c r="N22" s="38"/>
      <c r="O22" s="35">
        <f>AT22</f>
        <v>17.161833064656999</v>
      </c>
      <c r="P22" s="35">
        <f t="shared" ref="P22" si="102">AU22</f>
        <v>9.8878643920471294</v>
      </c>
      <c r="Q22" s="35">
        <f t="shared" ref="Q22" si="103">AV22</f>
        <v>0.90325437182405499</v>
      </c>
      <c r="R22" s="35">
        <f t="shared" ref="R22" si="104">AW22</f>
        <v>0.52041391537090198</v>
      </c>
      <c r="S22" s="35">
        <f t="shared" ref="S22" si="105">AX22</f>
        <v>0.35552007296106303</v>
      </c>
      <c r="T22" s="35">
        <f t="shared" ref="T22" si="106">AY22</f>
        <v>3.4217873914689498</v>
      </c>
      <c r="U22" s="35">
        <f t="shared" ref="U22" si="107">AZ22</f>
        <v>0.29208946840347999</v>
      </c>
      <c r="V22" s="34">
        <f t="shared" ref="V22" si="108">BA22</f>
        <v>59018622000</v>
      </c>
      <c r="W22" s="34">
        <f t="shared" ref="W22" si="109">BB22</f>
        <v>75115314625</v>
      </c>
      <c r="X22" s="35">
        <f>((W22-V22)/W22)*100</f>
        <v>21.429308664098539</v>
      </c>
      <c r="Y22" s="35">
        <f>BC22</f>
        <v>31.839100771588601</v>
      </c>
      <c r="Z22" s="35">
        <f t="shared" ref="Z22" si="110">BD22</f>
        <v>40.7483282922909</v>
      </c>
      <c r="AA22" s="35">
        <f t="shared" ref="AA22" si="111">BE22</f>
        <v>37.711318243030597</v>
      </c>
      <c r="AB22" s="35" t="str">
        <f t="shared" ref="AB22" si="112">BF22</f>
        <v>#N/A</v>
      </c>
      <c r="AC22" s="35">
        <f t="shared" ref="AC22" si="113">BG22</f>
        <v>1.1484048877365201</v>
      </c>
      <c r="AD22" s="35">
        <f t="shared" ref="AD22" si="114">BH22</f>
        <v>1.5019906910854901</v>
      </c>
      <c r="AE22" s="35">
        <f t="shared" ref="AE22" si="115">BI22</f>
        <v>1.3587344938230299</v>
      </c>
      <c r="AF22" s="35">
        <f t="shared" ref="AF22" si="116">BJ22</f>
        <v>1.23915509005902</v>
      </c>
      <c r="AG22" s="35">
        <f t="shared" ref="AG22" si="117">BK22</f>
        <v>0.63263260423399903</v>
      </c>
      <c r="AH22" s="35">
        <f t="shared" ref="AH22" si="118">BL22</f>
        <v>1.32725548801476</v>
      </c>
      <c r="AI22" s="35">
        <f t="shared" ref="AI22" si="119">BM22</f>
        <v>55</v>
      </c>
      <c r="AJ22" s="37">
        <f t="shared" ref="AJ22" si="120">BN22</f>
        <v>277140</v>
      </c>
      <c r="AK22" s="37">
        <f t="shared" ref="AK22" si="121">BO22</f>
        <v>346612.5</v>
      </c>
      <c r="AL22" s="35">
        <f t="shared" ref="AL22" si="122">BP22</f>
        <v>3.8167938931297698</v>
      </c>
      <c r="AM22" s="35">
        <f t="shared" ref="AM22" si="123">BQ22</f>
        <v>44.683209111300002</v>
      </c>
      <c r="AN22" s="35" t="str">
        <f t="shared" ref="AN22" si="124">BR22</f>
        <v>NULL</v>
      </c>
      <c r="AO22" s="35" t="str">
        <f t="shared" ref="AO22" si="125">BS22</f>
        <v>NULL</v>
      </c>
      <c r="AP22" s="34">
        <f t="shared" ref="AP22" si="126">BT22</f>
        <v>449535.66433571401</v>
      </c>
      <c r="AR22" s="5"/>
      <c r="AS22" s="5" t="s">
        <v>34</v>
      </c>
      <c r="AT22" s="5">
        <v>17.161833064656999</v>
      </c>
      <c r="AU22" s="5">
        <v>9.8878643920471294</v>
      </c>
      <c r="AV22" s="5">
        <v>0.90325437182405499</v>
      </c>
      <c r="AW22" s="5">
        <v>0.52041391537090198</v>
      </c>
      <c r="AX22">
        <v>0.35552007296106303</v>
      </c>
      <c r="AY22">
        <v>3.4217873914689498</v>
      </c>
      <c r="AZ22">
        <v>0.29208946840347999</v>
      </c>
      <c r="BA22">
        <v>59018622000</v>
      </c>
      <c r="BB22">
        <v>75115314625</v>
      </c>
      <c r="BC22">
        <v>31.839100771588601</v>
      </c>
      <c r="BD22">
        <v>40.7483282922909</v>
      </c>
      <c r="BE22">
        <v>37.711318243030597</v>
      </c>
      <c r="BF22" t="s">
        <v>14</v>
      </c>
      <c r="BG22">
        <v>1.1484048877365201</v>
      </c>
      <c r="BH22">
        <v>1.5019906910854901</v>
      </c>
      <c r="BI22">
        <v>1.3587344938230299</v>
      </c>
      <c r="BJ22">
        <v>1.23915509005902</v>
      </c>
      <c r="BK22">
        <v>0.63263260423399903</v>
      </c>
      <c r="BL22">
        <v>1.32725548801476</v>
      </c>
      <c r="BM22">
        <v>55</v>
      </c>
      <c r="BN22">
        <v>277140</v>
      </c>
      <c r="BO22">
        <v>346612.5</v>
      </c>
      <c r="BP22" s="5">
        <v>3.8167938931297698</v>
      </c>
      <c r="BQ22" s="5">
        <v>44.683209111300002</v>
      </c>
      <c r="BR22" s="5" t="s">
        <v>8</v>
      </c>
      <c r="BS22" s="5" t="s">
        <v>8</v>
      </c>
      <c r="BT22">
        <v>449535.66433571401</v>
      </c>
      <c r="BU22" s="45">
        <v>75620779</v>
      </c>
      <c r="BV22" s="46">
        <v>98.285499999999999</v>
      </c>
      <c r="BW22" s="46">
        <v>32304</v>
      </c>
      <c r="BX22" s="5" t="s">
        <v>161</v>
      </c>
      <c r="BY22" s="5">
        <v>260000</v>
      </c>
      <c r="BZ22" s="5" t="s">
        <v>17</v>
      </c>
      <c r="CA22" s="47" t="str">
        <f t="shared" si="37"/>
        <v>KRWUSD=R</v>
      </c>
      <c r="CB22" s="22">
        <v>0.68588000000000005</v>
      </c>
      <c r="CC22" s="5"/>
      <c r="CD22" s="5"/>
      <c r="CE22" s="5" t="s">
        <v>34</v>
      </c>
      <c r="CF22" s="5" t="s">
        <v>160</v>
      </c>
    </row>
    <row r="23" spans="1:84" x14ac:dyDescent="0.25">
      <c r="B23" s="5" t="s">
        <v>162</v>
      </c>
      <c r="C23" t="s">
        <v>33</v>
      </c>
      <c r="E23" t="s">
        <v>35</v>
      </c>
      <c r="F23" s="2"/>
      <c r="G23" s="20" t="str">
        <f t="shared" ref="G23:G44" si="127">BX23</f>
        <v>BRVALEACNOR0</v>
      </c>
      <c r="H23" s="34">
        <f t="shared" ref="H23:H44" si="128">(BU23*BY23)*CB23</f>
        <v>37255440182.738594</v>
      </c>
      <c r="I23" s="35">
        <f t="shared" ref="I23:I44" si="129">BV23</f>
        <v>93.290999999999997</v>
      </c>
      <c r="J23" s="36">
        <f t="shared" ref="J23:J44" si="130">BW23</f>
        <v>25570</v>
      </c>
      <c r="K23" s="35" t="str">
        <f t="shared" ref="K23:K44" si="131">BZ23</f>
        <v>BRL</v>
      </c>
      <c r="L23" s="37">
        <f t="shared" ref="L23:L44" si="132">BY23</f>
        <v>52.67</v>
      </c>
      <c r="M23" s="35">
        <f t="shared" ref="M23:M44" si="133">BY23*CB23</f>
        <v>8.7268923000000012</v>
      </c>
      <c r="N23" s="38"/>
      <c r="O23" s="35">
        <f t="shared" ref="O23:O44" si="134">AT23</f>
        <v>4.6739795026431503</v>
      </c>
      <c r="P23" s="35">
        <f t="shared" ref="P23:P44" si="135">AU23</f>
        <v>4.6435577764290699</v>
      </c>
      <c r="Q23" s="35">
        <f t="shared" ref="Q23:Q44" si="136">AV23</f>
        <v>0.81004844066605597</v>
      </c>
      <c r="R23" s="35">
        <f t="shared" ref="R23:R44" si="137">AW23</f>
        <v>0.80477604444177997</v>
      </c>
      <c r="S23" s="35">
        <f t="shared" ref="S23:S44" si="138">AX23</f>
        <v>1.0781341330363701</v>
      </c>
      <c r="T23" s="35">
        <f t="shared" ref="T23:T44" si="139">AY23</f>
        <v>4.2162450814179397</v>
      </c>
      <c r="U23" s="35">
        <f t="shared" ref="U23:U44" si="140">AZ23</f>
        <v>1.1324459336483099</v>
      </c>
      <c r="V23" s="34">
        <f t="shared" ref="V23:V44" si="141">BA23</f>
        <v>4036706812.25</v>
      </c>
      <c r="W23" s="34">
        <f t="shared" ref="W23:W44" si="142">BB23</f>
        <v>1875243878.5789499</v>
      </c>
      <c r="X23" s="35">
        <f t="shared" ref="X23:X44" si="143">((W23-V23)/W23)*100</f>
        <v>-115.26303103087558</v>
      </c>
      <c r="Y23" s="35">
        <f t="shared" ref="Y23:Y44" si="144">BC23</f>
        <v>23.678870161805001</v>
      </c>
      <c r="Z23" s="35">
        <f t="shared" ref="Z23:Z44" si="145">BD23</f>
        <v>26.8337508296766</v>
      </c>
      <c r="AA23" s="35">
        <f t="shared" ref="AA23:AA44" si="146">BE23</f>
        <v>23.0415231447639</v>
      </c>
      <c r="AB23" s="35" t="str">
        <f t="shared" ref="AB23:AB44" si="147">BF23</f>
        <v>#N/A</v>
      </c>
      <c r="AC23" s="35">
        <f t="shared" ref="AC23:AC44" si="148">BG23</f>
        <v>0.754997788270799</v>
      </c>
      <c r="AD23" s="35">
        <f t="shared" ref="AD23:AD44" si="149">BH23</f>
        <v>0.94769049127559202</v>
      </c>
      <c r="AE23" s="35">
        <f t="shared" ref="AE23:AE44" si="150">BI23</f>
        <v>0.62233565143881497</v>
      </c>
      <c r="AF23" s="35">
        <f t="shared" ref="AF23:AF44" si="151">BJ23</f>
        <v>0.748223019402109</v>
      </c>
      <c r="AG23" s="35">
        <f t="shared" ref="AG23:AG44" si="152">BK23</f>
        <v>0.97055524467793297</v>
      </c>
      <c r="AH23" s="35">
        <f t="shared" ref="AH23:AH44" si="153">BL23</f>
        <v>0.37106180723134602</v>
      </c>
      <c r="AI23" s="35">
        <f t="shared" ref="AI23:AI44" si="154">BM23</f>
        <v>29.814814814814898</v>
      </c>
      <c r="AJ23" s="37">
        <f t="shared" ref="AJ23:AJ44" si="155">BN23</f>
        <v>56.411265098000001</v>
      </c>
      <c r="AK23" s="37">
        <f t="shared" ref="AK23:AK44" si="156">BO23</f>
        <v>58.6188533558283</v>
      </c>
      <c r="AL23" s="35">
        <f t="shared" ref="AL23:AL44" si="157">BP23</f>
        <v>8.8631861885323708</v>
      </c>
      <c r="AM23" s="35">
        <f t="shared" ref="AM23:AM44" si="158">BQ23</f>
        <v>29.349023535299999</v>
      </c>
      <c r="AN23" s="35" t="str">
        <f t="shared" ref="AN23:AN44" si="159">BR23</f>
        <v>NULL</v>
      </c>
      <c r="AO23" s="35" t="str">
        <f t="shared" ref="AO23:AO44" si="160">BS23</f>
        <v>NULL</v>
      </c>
      <c r="AP23" s="34">
        <f t="shared" ref="AP23:AP44" si="161">BT23</f>
        <v>124087157.428388</v>
      </c>
      <c r="AR23" s="5"/>
      <c r="AS23" s="5" t="s">
        <v>35</v>
      </c>
      <c r="AT23" s="5">
        <v>4.6739795026431503</v>
      </c>
      <c r="AU23" s="5">
        <v>4.6435577764290699</v>
      </c>
      <c r="AV23" s="5">
        <v>0.81004844066605597</v>
      </c>
      <c r="AW23" s="5">
        <v>0.80477604444177997</v>
      </c>
      <c r="AX23">
        <v>1.0781341330363701</v>
      </c>
      <c r="AY23">
        <v>4.2162450814179397</v>
      </c>
      <c r="AZ23">
        <v>1.1324459336483099</v>
      </c>
      <c r="BA23">
        <v>4036706812.25</v>
      </c>
      <c r="BB23">
        <v>1875243878.5789499</v>
      </c>
      <c r="BC23">
        <v>23.678870161805001</v>
      </c>
      <c r="BD23">
        <v>26.8337508296766</v>
      </c>
      <c r="BE23">
        <v>23.0415231447639</v>
      </c>
      <c r="BF23" t="s">
        <v>14</v>
      </c>
      <c r="BG23">
        <v>0.754997788270799</v>
      </c>
      <c r="BH23">
        <v>0.94769049127559202</v>
      </c>
      <c r="BI23">
        <v>0.62233565143881497</v>
      </c>
      <c r="BJ23">
        <v>0.748223019402109</v>
      </c>
      <c r="BK23">
        <v>0.97055524467793297</v>
      </c>
      <c r="BL23">
        <v>0.37106180723134602</v>
      </c>
      <c r="BM23">
        <v>29.814814814814898</v>
      </c>
      <c r="BN23">
        <v>56.411265098000001</v>
      </c>
      <c r="BO23">
        <v>58.6188533558283</v>
      </c>
      <c r="BP23" s="5">
        <v>8.8631861885323708</v>
      </c>
      <c r="BQ23" s="5">
        <v>29.349023535299999</v>
      </c>
      <c r="BR23" s="5" t="s">
        <v>8</v>
      </c>
      <c r="BS23" s="5" t="s">
        <v>8</v>
      </c>
      <c r="BT23">
        <v>124087157.428388</v>
      </c>
      <c r="BU23" s="45">
        <v>4269038611</v>
      </c>
      <c r="BV23" s="46">
        <v>93.290999999999997</v>
      </c>
      <c r="BW23" s="46">
        <v>25570</v>
      </c>
      <c r="BX23" s="5" t="s">
        <v>163</v>
      </c>
      <c r="BY23" s="5">
        <v>52.67</v>
      </c>
      <c r="BZ23" s="5" t="s">
        <v>164</v>
      </c>
      <c r="CA23" s="47" t="str">
        <f t="shared" si="37"/>
        <v>BRLUSD=R</v>
      </c>
      <c r="CB23" s="22">
        <v>0.16569</v>
      </c>
      <c r="CC23" s="5"/>
      <c r="CD23" s="5"/>
      <c r="CE23" s="5" t="s">
        <v>35</v>
      </c>
      <c r="CF23" s="5" t="s">
        <v>162</v>
      </c>
    </row>
    <row r="24" spans="1:84" x14ac:dyDescent="0.25">
      <c r="B24" s="5" t="s">
        <v>165</v>
      </c>
      <c r="C24" t="s">
        <v>33</v>
      </c>
      <c r="E24" t="s">
        <v>36</v>
      </c>
      <c r="F24" s="2"/>
      <c r="G24" s="20" t="str">
        <f t="shared" si="127"/>
        <v>US6703461052</v>
      </c>
      <c r="H24" s="34">
        <f t="shared" si="128"/>
        <v>28966521317.759998</v>
      </c>
      <c r="I24" s="35">
        <f t="shared" si="129"/>
        <v>99.319900000000004</v>
      </c>
      <c r="J24" s="36">
        <f t="shared" si="130"/>
        <v>26492</v>
      </c>
      <c r="K24" s="35" t="str">
        <f t="shared" si="131"/>
        <v>USD</v>
      </c>
      <c r="L24" s="37">
        <f t="shared" si="132"/>
        <v>123.36</v>
      </c>
      <c r="M24" s="35">
        <f t="shared" si="133"/>
        <v>123.36</v>
      </c>
      <c r="N24" s="38"/>
      <c r="O24" s="35">
        <f t="shared" si="134"/>
        <v>11.8275116204151</v>
      </c>
      <c r="P24" s="35">
        <f t="shared" si="135"/>
        <v>14.6970345015744</v>
      </c>
      <c r="Q24" s="35">
        <f t="shared" si="136"/>
        <v>-1.1483020990694299</v>
      </c>
      <c r="R24" s="35" t="str">
        <f t="shared" si="137"/>
        <v>NULL</v>
      </c>
      <c r="S24" s="35">
        <f t="shared" si="138"/>
        <v>1.41487435760976</v>
      </c>
      <c r="T24" s="35">
        <f t="shared" si="139"/>
        <v>6.0778012791898597</v>
      </c>
      <c r="U24" s="35">
        <f t="shared" si="140"/>
        <v>0.92359057461502603</v>
      </c>
      <c r="V24" s="34">
        <f t="shared" si="141"/>
        <v>268921868.36000001</v>
      </c>
      <c r="W24" s="34">
        <f t="shared" si="142"/>
        <v>298375020.63849998</v>
      </c>
      <c r="X24" s="35">
        <f t="shared" si="143"/>
        <v>9.8711856694546487</v>
      </c>
      <c r="Y24" s="35">
        <f t="shared" si="144"/>
        <v>34.148512139554803</v>
      </c>
      <c r="Z24" s="35">
        <f t="shared" si="145"/>
        <v>40.814308372314301</v>
      </c>
      <c r="AA24" s="35">
        <f t="shared" si="146"/>
        <v>34.593584405507301</v>
      </c>
      <c r="AB24" s="35">
        <f t="shared" si="147"/>
        <v>0.37490000000000001</v>
      </c>
      <c r="AC24" s="35">
        <f t="shared" si="148"/>
        <v>1.1294473109093499</v>
      </c>
      <c r="AD24" s="35">
        <f t="shared" si="149"/>
        <v>1.21652785442892</v>
      </c>
      <c r="AE24" s="35">
        <f t="shared" si="150"/>
        <v>1.6060678885114099</v>
      </c>
      <c r="AF24" s="35">
        <f t="shared" si="151"/>
        <v>1.40404385496235</v>
      </c>
      <c r="AG24" s="35">
        <f t="shared" si="152"/>
        <v>1.95989043199296</v>
      </c>
      <c r="AH24" s="35">
        <f t="shared" si="153"/>
        <v>1.1666301271241799</v>
      </c>
      <c r="AI24" s="35">
        <f t="shared" si="154"/>
        <v>62.126789366053202</v>
      </c>
      <c r="AJ24" s="37">
        <f t="shared" si="155"/>
        <v>136.375</v>
      </c>
      <c r="AK24" s="37">
        <f t="shared" si="156"/>
        <v>153.90305000000001</v>
      </c>
      <c r="AL24" s="35">
        <f t="shared" si="157"/>
        <v>1.7833981841763999</v>
      </c>
      <c r="AM24" s="35">
        <f t="shared" si="158"/>
        <v>11.4828227616</v>
      </c>
      <c r="AN24" s="35">
        <f t="shared" si="159"/>
        <v>2.02794862294677</v>
      </c>
      <c r="AO24" s="35">
        <f t="shared" si="160"/>
        <v>2.1532114586124602</v>
      </c>
      <c r="AP24" s="34">
        <f t="shared" si="161"/>
        <v>2252940.51639977</v>
      </c>
      <c r="AR24" s="5"/>
      <c r="AS24" s="5" t="s">
        <v>36</v>
      </c>
      <c r="AT24" s="5">
        <v>11.8275116204151</v>
      </c>
      <c r="AU24" s="5">
        <v>14.6970345015744</v>
      </c>
      <c r="AV24" s="5">
        <v>-1.1483020990694299</v>
      </c>
      <c r="AW24" s="5" t="s">
        <v>8</v>
      </c>
      <c r="AX24">
        <v>1.41487435760976</v>
      </c>
      <c r="AY24">
        <v>6.0778012791898597</v>
      </c>
      <c r="AZ24">
        <v>0.92359057461502603</v>
      </c>
      <c r="BA24">
        <v>268921868.36000001</v>
      </c>
      <c r="BB24">
        <v>298375020.63849998</v>
      </c>
      <c r="BC24">
        <v>34.148512139554803</v>
      </c>
      <c r="BD24">
        <v>40.814308372314301</v>
      </c>
      <c r="BE24">
        <v>34.593584405507301</v>
      </c>
      <c r="BF24">
        <v>0.37490000000000001</v>
      </c>
      <c r="BG24">
        <v>1.1294473109093499</v>
      </c>
      <c r="BH24">
        <v>1.21652785442892</v>
      </c>
      <c r="BI24">
        <v>1.6060678885114099</v>
      </c>
      <c r="BJ24">
        <v>1.40404385496235</v>
      </c>
      <c r="BK24">
        <v>1.95989043199296</v>
      </c>
      <c r="BL24">
        <v>1.1666301271241799</v>
      </c>
      <c r="BM24">
        <v>62.126789366053202</v>
      </c>
      <c r="BN24">
        <v>136.375</v>
      </c>
      <c r="BO24">
        <v>153.90305000000001</v>
      </c>
      <c r="BP24" s="5">
        <v>1.7833981841763999</v>
      </c>
      <c r="BQ24">
        <v>11.4828227616</v>
      </c>
      <c r="BR24">
        <v>2.02794862294677</v>
      </c>
      <c r="BS24">
        <v>2.1532114586124602</v>
      </c>
      <c r="BT24">
        <v>2252940.51639977</v>
      </c>
      <c r="BU24" s="45">
        <v>234812916</v>
      </c>
      <c r="BV24" s="46">
        <v>99.319900000000004</v>
      </c>
      <c r="BW24" s="46">
        <v>26492</v>
      </c>
      <c r="BX24" s="5" t="s">
        <v>166</v>
      </c>
      <c r="BY24" s="5">
        <v>123.36</v>
      </c>
      <c r="BZ24" s="5" t="s">
        <v>7</v>
      </c>
      <c r="CA24" s="47" t="str">
        <f t="shared" si="37"/>
        <v>USD=</v>
      </c>
      <c r="CB24" s="22">
        <v>1</v>
      </c>
      <c r="CC24" s="5"/>
      <c r="CD24" s="5"/>
      <c r="CE24" s="5" t="s">
        <v>36</v>
      </c>
      <c r="CF24" s="5" t="s">
        <v>165</v>
      </c>
    </row>
    <row r="25" spans="1:84" x14ac:dyDescent="0.25">
      <c r="B25" s="5" t="s">
        <v>167</v>
      </c>
      <c r="C25" t="s">
        <v>33</v>
      </c>
      <c r="E25" t="s">
        <v>37</v>
      </c>
      <c r="F25" s="2"/>
      <c r="G25" s="20" t="str">
        <f t="shared" si="127"/>
        <v>JP3381000003</v>
      </c>
      <c r="H25" s="34">
        <f>(BU25*BY25)*CB25/100</f>
        <v>20546050132.618561</v>
      </c>
      <c r="I25" s="35">
        <f t="shared" si="129"/>
        <v>95.083399999999997</v>
      </c>
      <c r="J25" s="36">
        <f t="shared" si="130"/>
        <v>18538</v>
      </c>
      <c r="K25" s="35" t="str">
        <f t="shared" si="131"/>
        <v>JPY</v>
      </c>
      <c r="L25" s="37">
        <f t="shared" si="132"/>
        <v>3060</v>
      </c>
      <c r="M25" s="35">
        <f t="shared" si="133"/>
        <v>1965.7439999999999</v>
      </c>
      <c r="N25" s="38"/>
      <c r="O25" s="35">
        <f t="shared" si="134"/>
        <v>6.3422264128817103</v>
      </c>
      <c r="P25" s="35" t="str">
        <f t="shared" si="135"/>
        <v>NULL</v>
      </c>
      <c r="Q25" s="35">
        <f t="shared" si="136"/>
        <v>-2.18697462513162</v>
      </c>
      <c r="R25" s="35" t="str">
        <f t="shared" si="137"/>
        <v>NULL</v>
      </c>
      <c r="S25" s="35">
        <f t="shared" si="138"/>
        <v>0.59186160442885205</v>
      </c>
      <c r="T25" s="35">
        <f t="shared" si="139"/>
        <v>4.3222755461159901</v>
      </c>
      <c r="U25" s="35">
        <f t="shared" si="140"/>
        <v>0.372214063763877</v>
      </c>
      <c r="V25" s="34">
        <f t="shared" si="141"/>
        <v>9527806000</v>
      </c>
      <c r="W25" s="34">
        <f t="shared" si="142"/>
        <v>14374432386.111099</v>
      </c>
      <c r="X25" s="35">
        <f t="shared" si="143"/>
        <v>33.71699317180704</v>
      </c>
      <c r="Y25" s="35">
        <f t="shared" si="144"/>
        <v>16.806285574600999</v>
      </c>
      <c r="Z25" s="35">
        <f t="shared" si="145"/>
        <v>18.7908682295589</v>
      </c>
      <c r="AA25" s="35">
        <f t="shared" si="146"/>
        <v>24.692148016459701</v>
      </c>
      <c r="AB25" s="35" t="str">
        <f t="shared" si="147"/>
        <v>#N/A</v>
      </c>
      <c r="AC25" s="35">
        <f t="shared" si="148"/>
        <v>0.70887171346002498</v>
      </c>
      <c r="AD25" s="35">
        <f t="shared" si="149"/>
        <v>0.89319957525910199</v>
      </c>
      <c r="AE25" s="35">
        <f t="shared" si="150"/>
        <v>1.7857600743158499</v>
      </c>
      <c r="AF25" s="35">
        <f t="shared" si="151"/>
        <v>1.52383852570385</v>
      </c>
      <c r="AG25" s="35">
        <f t="shared" si="152"/>
        <v>1.89200014066198</v>
      </c>
      <c r="AH25" s="35">
        <f t="shared" si="153"/>
        <v>2.17462116633937</v>
      </c>
      <c r="AI25" s="35">
        <f t="shared" si="154"/>
        <v>60.074626865671597</v>
      </c>
      <c r="AJ25" s="37">
        <f t="shared" si="155"/>
        <v>3074.3</v>
      </c>
      <c r="AK25" s="37">
        <f t="shared" si="156"/>
        <v>3251.1224999999999</v>
      </c>
      <c r="AL25" s="35">
        <f t="shared" si="157"/>
        <v>5.4726368159204002</v>
      </c>
      <c r="AM25" s="35">
        <f t="shared" si="158"/>
        <v>26.853206934500001</v>
      </c>
      <c r="AN25" s="35" t="str">
        <f t="shared" si="159"/>
        <v>NULL</v>
      </c>
      <c r="AO25" s="35" t="str">
        <f t="shared" si="160"/>
        <v>NULL</v>
      </c>
      <c r="AP25" s="34">
        <f t="shared" si="161"/>
        <v>13110032.850661</v>
      </c>
      <c r="AR25" s="5"/>
      <c r="AS25" s="5" t="s">
        <v>37</v>
      </c>
      <c r="AT25" s="5">
        <v>6.3422264128817103</v>
      </c>
      <c r="AU25" s="5" t="s">
        <v>8</v>
      </c>
      <c r="AV25" s="5">
        <v>-2.18697462513162</v>
      </c>
      <c r="AW25" s="5" t="s">
        <v>8</v>
      </c>
      <c r="AX25">
        <v>0.59186160442885205</v>
      </c>
      <c r="AY25">
        <v>4.3222755461159901</v>
      </c>
      <c r="AZ25">
        <v>0.372214063763877</v>
      </c>
      <c r="BA25">
        <v>9527806000</v>
      </c>
      <c r="BB25">
        <v>14374432386.111099</v>
      </c>
      <c r="BC25">
        <v>16.806285574600999</v>
      </c>
      <c r="BD25">
        <v>18.7908682295589</v>
      </c>
      <c r="BE25">
        <v>24.692148016459701</v>
      </c>
      <c r="BF25" t="s">
        <v>14</v>
      </c>
      <c r="BG25">
        <v>0.70887171346002498</v>
      </c>
      <c r="BH25">
        <v>0.89319957525910199</v>
      </c>
      <c r="BI25">
        <v>1.7857600743158499</v>
      </c>
      <c r="BJ25">
        <v>1.52383852570385</v>
      </c>
      <c r="BK25">
        <v>1.89200014066198</v>
      </c>
      <c r="BL25">
        <v>2.17462116633937</v>
      </c>
      <c r="BM25">
        <v>60.074626865671597</v>
      </c>
      <c r="BN25">
        <v>3074.3</v>
      </c>
      <c r="BO25">
        <v>3251.1224999999999</v>
      </c>
      <c r="BP25" s="5">
        <v>5.4726368159204002</v>
      </c>
      <c r="BQ25" s="5">
        <v>26.853206934500001</v>
      </c>
      <c r="BR25" s="5" t="s">
        <v>8</v>
      </c>
      <c r="BS25" s="5" t="s">
        <v>8</v>
      </c>
      <c r="BT25">
        <v>13110032.850661</v>
      </c>
      <c r="BU25" s="45">
        <v>1045204774</v>
      </c>
      <c r="BV25" s="46">
        <v>95.083399999999997</v>
      </c>
      <c r="BW25" s="46">
        <v>18538</v>
      </c>
      <c r="BX25" s="5" t="s">
        <v>168</v>
      </c>
      <c r="BY25" s="5">
        <v>3060</v>
      </c>
      <c r="BZ25" s="5" t="s">
        <v>9</v>
      </c>
      <c r="CA25" s="47" t="str">
        <f t="shared" si="37"/>
        <v>JPYUSD=R</v>
      </c>
      <c r="CB25" s="22">
        <v>0.64239999999999997</v>
      </c>
      <c r="CC25" s="5"/>
      <c r="CD25" s="5"/>
      <c r="CE25" s="5" t="s">
        <v>37</v>
      </c>
      <c r="CF25" s="5" t="s">
        <v>167</v>
      </c>
    </row>
    <row r="26" spans="1:84" x14ac:dyDescent="0.25">
      <c r="B26" s="5" t="s">
        <v>169</v>
      </c>
      <c r="C26" t="s">
        <v>33</v>
      </c>
      <c r="E26" t="s">
        <v>38</v>
      </c>
      <c r="F26" s="2"/>
      <c r="G26" s="20" t="str">
        <f t="shared" si="127"/>
        <v>US8581191009</v>
      </c>
      <c r="H26" s="34">
        <f t="shared" si="128"/>
        <v>19030624375</v>
      </c>
      <c r="I26" s="35">
        <f t="shared" si="129"/>
        <v>93.237899999999996</v>
      </c>
      <c r="J26" s="36">
        <f t="shared" si="130"/>
        <v>35391</v>
      </c>
      <c r="K26" s="35" t="str">
        <f t="shared" si="131"/>
        <v>USD</v>
      </c>
      <c r="L26" s="37">
        <f t="shared" si="132"/>
        <v>125</v>
      </c>
      <c r="M26" s="35">
        <f t="shared" si="133"/>
        <v>125</v>
      </c>
      <c r="N26" s="38"/>
      <c r="O26" s="35">
        <f t="shared" si="134"/>
        <v>11.313732518020499</v>
      </c>
      <c r="P26" s="35">
        <f t="shared" si="135"/>
        <v>13.607323134735401</v>
      </c>
      <c r="Q26" s="35" t="str">
        <f t="shared" si="136"/>
        <v>NULL</v>
      </c>
      <c r="R26" s="35" t="str">
        <f t="shared" si="137"/>
        <v>NULL</v>
      </c>
      <c r="S26" s="35">
        <f t="shared" si="138"/>
        <v>2.1065097491565199</v>
      </c>
      <c r="T26" s="35">
        <f t="shared" si="139"/>
        <v>8.0560716255671103</v>
      </c>
      <c r="U26" s="35">
        <f t="shared" si="140"/>
        <v>1.0630638962555199</v>
      </c>
      <c r="V26" s="34">
        <f t="shared" si="141"/>
        <v>195960352.05250001</v>
      </c>
      <c r="W26" s="34">
        <f t="shared" si="142"/>
        <v>188335689.81799999</v>
      </c>
      <c r="X26" s="35">
        <f t="shared" si="143"/>
        <v>-4.0484425664982489</v>
      </c>
      <c r="Y26" s="35">
        <f t="shared" si="144"/>
        <v>33.647835808326697</v>
      </c>
      <c r="Z26" s="35">
        <f t="shared" si="145"/>
        <v>37.594179398670903</v>
      </c>
      <c r="AA26" s="35">
        <f t="shared" si="146"/>
        <v>32.973951783167998</v>
      </c>
      <c r="AB26" s="35">
        <f t="shared" si="147"/>
        <v>0.36130000000000001</v>
      </c>
      <c r="AC26" s="35">
        <f t="shared" si="148"/>
        <v>1.0685964274294499</v>
      </c>
      <c r="AD26" s="35">
        <f t="shared" si="149"/>
        <v>1.27424808663709</v>
      </c>
      <c r="AE26" s="35">
        <f t="shared" si="150"/>
        <v>1.3608058498392701</v>
      </c>
      <c r="AF26" s="35">
        <f t="shared" si="151"/>
        <v>1.2405359926889401</v>
      </c>
      <c r="AG26" s="35">
        <f t="shared" si="152"/>
        <v>1.6573773181525899</v>
      </c>
      <c r="AH26" s="35">
        <f t="shared" si="153"/>
        <v>1.3350866050811601</v>
      </c>
      <c r="AI26" s="35">
        <f t="shared" si="154"/>
        <v>65.245775729646695</v>
      </c>
      <c r="AJ26" s="37">
        <f t="shared" si="155"/>
        <v>131.1746</v>
      </c>
      <c r="AK26" s="37">
        <f t="shared" si="156"/>
        <v>128.68360000000001</v>
      </c>
      <c r="AL26" s="35">
        <f t="shared" si="157"/>
        <v>1.472</v>
      </c>
      <c r="AM26" s="35">
        <f t="shared" si="158"/>
        <v>11.444900244099999</v>
      </c>
      <c r="AN26" s="35">
        <f t="shared" si="159"/>
        <v>2.4658267923412902</v>
      </c>
      <c r="AO26" s="35">
        <f t="shared" si="160"/>
        <v>2.5487048009062501</v>
      </c>
      <c r="AP26" s="34">
        <f t="shared" si="161"/>
        <v>3771197.0896522799</v>
      </c>
      <c r="AR26" s="5"/>
      <c r="AS26" s="5" t="s">
        <v>38</v>
      </c>
      <c r="AT26" s="5">
        <v>11.313732518020499</v>
      </c>
      <c r="AU26" s="5">
        <v>13.607323134735401</v>
      </c>
      <c r="AV26" s="5" t="s">
        <v>8</v>
      </c>
      <c r="AW26" s="5" t="s">
        <v>8</v>
      </c>
      <c r="AX26">
        <v>2.1065097491565199</v>
      </c>
      <c r="AY26">
        <v>8.0560716255671103</v>
      </c>
      <c r="AZ26">
        <v>1.0630638962555199</v>
      </c>
      <c r="BA26">
        <v>195960352.05250001</v>
      </c>
      <c r="BB26">
        <v>188335689.81799999</v>
      </c>
      <c r="BC26">
        <v>33.647835808326697</v>
      </c>
      <c r="BD26">
        <v>37.594179398670903</v>
      </c>
      <c r="BE26">
        <v>32.973951783167998</v>
      </c>
      <c r="BF26">
        <v>0.36130000000000001</v>
      </c>
      <c r="BG26">
        <v>1.0685964274294499</v>
      </c>
      <c r="BH26">
        <v>1.27424808663709</v>
      </c>
      <c r="BI26">
        <v>1.3608058498392701</v>
      </c>
      <c r="BJ26">
        <v>1.2405359926889401</v>
      </c>
      <c r="BK26">
        <v>1.6573773181525899</v>
      </c>
      <c r="BL26">
        <v>1.3350866050811601</v>
      </c>
      <c r="BM26">
        <v>65.245775729646695</v>
      </c>
      <c r="BN26">
        <v>131.1746</v>
      </c>
      <c r="BO26">
        <v>128.68360000000001</v>
      </c>
      <c r="BP26" s="5">
        <v>1.472</v>
      </c>
      <c r="BQ26">
        <v>11.444900244099999</v>
      </c>
      <c r="BR26">
        <v>2.4658267923412902</v>
      </c>
      <c r="BS26">
        <v>2.5487048009062501</v>
      </c>
      <c r="BT26">
        <v>3771197.0896522799</v>
      </c>
      <c r="BU26" s="45">
        <v>152244995</v>
      </c>
      <c r="BV26" s="46">
        <v>93.237899999999996</v>
      </c>
      <c r="BW26" s="46">
        <v>35391</v>
      </c>
      <c r="BX26" s="5" t="s">
        <v>170</v>
      </c>
      <c r="BY26" s="5">
        <v>125</v>
      </c>
      <c r="BZ26" s="5" t="s">
        <v>7</v>
      </c>
      <c r="CA26" s="47" t="str">
        <f t="shared" si="37"/>
        <v>USD=</v>
      </c>
      <c r="CB26" s="22">
        <v>1</v>
      </c>
      <c r="CC26" s="5"/>
      <c r="CD26" s="5"/>
      <c r="CE26" s="5" t="s">
        <v>38</v>
      </c>
      <c r="CF26" s="5" t="s">
        <v>169</v>
      </c>
    </row>
    <row r="27" spans="1:84" x14ac:dyDescent="0.25">
      <c r="B27" s="5" t="s">
        <v>171</v>
      </c>
      <c r="C27" t="s">
        <v>33</v>
      </c>
      <c r="E27" t="s">
        <v>39</v>
      </c>
      <c r="F27" s="2"/>
      <c r="G27" s="20" t="str">
        <f t="shared" si="127"/>
        <v>JP3386030005</v>
      </c>
      <c r="H27" s="34">
        <f>(BU27*BY27)*CB27/100</f>
        <v>7024262265.5816164</v>
      </c>
      <c r="I27" s="35">
        <f t="shared" si="129"/>
        <v>94.012500000000003</v>
      </c>
      <c r="J27" s="36">
        <f t="shared" si="130"/>
        <v>37525</v>
      </c>
      <c r="K27" s="35" t="str">
        <f t="shared" si="131"/>
        <v>JPY</v>
      </c>
      <c r="L27" s="37">
        <f t="shared" si="132"/>
        <v>1719</v>
      </c>
      <c r="M27" s="35">
        <f t="shared" si="133"/>
        <v>1104.2855999999999</v>
      </c>
      <c r="N27" s="38"/>
      <c r="O27" s="35">
        <f t="shared" si="134"/>
        <v>8.6764453587604091</v>
      </c>
      <c r="P27" s="35">
        <f t="shared" si="135"/>
        <v>6.34841957247043</v>
      </c>
      <c r="Q27" s="35">
        <f t="shared" si="136"/>
        <v>3.9438387994365498</v>
      </c>
      <c r="R27" s="35">
        <f t="shared" si="137"/>
        <v>2.8856452602138298</v>
      </c>
      <c r="S27" s="35">
        <f t="shared" si="138"/>
        <v>0.43391601362494697</v>
      </c>
      <c r="T27" s="35">
        <f t="shared" si="139"/>
        <v>2.8734785099272999</v>
      </c>
      <c r="U27" s="35">
        <f t="shared" si="140"/>
        <v>0.21771295457477699</v>
      </c>
      <c r="V27" s="34">
        <f t="shared" si="141"/>
        <v>4681513325</v>
      </c>
      <c r="W27" s="34">
        <f t="shared" si="142"/>
        <v>6444772361.1111097</v>
      </c>
      <c r="X27" s="35">
        <f t="shared" si="143"/>
        <v>27.359523925948494</v>
      </c>
      <c r="Y27" s="35">
        <f t="shared" si="144"/>
        <v>14.681399147473201</v>
      </c>
      <c r="Z27" s="35">
        <f t="shared" si="145"/>
        <v>17.745483930759999</v>
      </c>
      <c r="AA27" s="35">
        <f t="shared" si="146"/>
        <v>25.0854004218554</v>
      </c>
      <c r="AB27" s="35" t="str">
        <f t="shared" si="147"/>
        <v>#N/A</v>
      </c>
      <c r="AC27" s="35">
        <f t="shared" si="148"/>
        <v>0.63245070631802003</v>
      </c>
      <c r="AD27" s="35">
        <f t="shared" si="149"/>
        <v>1.1321300045184199</v>
      </c>
      <c r="AE27" s="35">
        <f t="shared" si="150"/>
        <v>2.08403694643104</v>
      </c>
      <c r="AF27" s="35">
        <f t="shared" si="151"/>
        <v>1.7226895749294</v>
      </c>
      <c r="AG27" s="35">
        <f t="shared" si="152"/>
        <v>2.56608686586477</v>
      </c>
      <c r="AH27" s="35">
        <f t="shared" si="153"/>
        <v>2.4672241879349999</v>
      </c>
      <c r="AI27" s="35">
        <f t="shared" si="154"/>
        <v>57.783018867924497</v>
      </c>
      <c r="AJ27" s="37">
        <f t="shared" si="155"/>
        <v>1742.83</v>
      </c>
      <c r="AK27" s="37">
        <f t="shared" si="156"/>
        <v>2058.69</v>
      </c>
      <c r="AL27" s="35">
        <f t="shared" si="157"/>
        <v>5.8548009367681502</v>
      </c>
      <c r="AM27" s="35">
        <f t="shared" si="158"/>
        <v>32.242770525899999</v>
      </c>
      <c r="AN27" s="35" t="str">
        <f t="shared" si="159"/>
        <v>NULL</v>
      </c>
      <c r="AO27" s="35" t="str">
        <f t="shared" si="160"/>
        <v>NULL</v>
      </c>
      <c r="AP27" s="34">
        <f t="shared" si="161"/>
        <v>9497274.2002378497</v>
      </c>
      <c r="AR27" s="5"/>
      <c r="AS27" s="5" t="s">
        <v>39</v>
      </c>
      <c r="AT27" s="5">
        <v>8.6764453587604091</v>
      </c>
      <c r="AU27" s="5">
        <v>6.34841957247043</v>
      </c>
      <c r="AV27">
        <v>3.9438387994365498</v>
      </c>
      <c r="AW27" s="5">
        <v>2.8856452602138298</v>
      </c>
      <c r="AX27">
        <v>0.43391601362494697</v>
      </c>
      <c r="AY27">
        <v>2.8734785099272999</v>
      </c>
      <c r="AZ27">
        <v>0.21771295457477699</v>
      </c>
      <c r="BA27">
        <v>4681513325</v>
      </c>
      <c r="BB27">
        <v>6444772361.1111097</v>
      </c>
      <c r="BC27">
        <v>14.681399147473201</v>
      </c>
      <c r="BD27">
        <v>17.745483930759999</v>
      </c>
      <c r="BE27">
        <v>25.0854004218554</v>
      </c>
      <c r="BF27" t="s">
        <v>14</v>
      </c>
      <c r="BG27">
        <v>0.63245070631802003</v>
      </c>
      <c r="BH27">
        <v>1.1321300045184199</v>
      </c>
      <c r="BI27">
        <v>2.08403694643104</v>
      </c>
      <c r="BJ27">
        <v>1.7226895749294</v>
      </c>
      <c r="BK27">
        <v>2.56608686586477</v>
      </c>
      <c r="BL27">
        <v>2.4672241879349999</v>
      </c>
      <c r="BM27">
        <v>57.783018867924497</v>
      </c>
      <c r="BN27">
        <v>1742.83</v>
      </c>
      <c r="BO27">
        <v>2058.69</v>
      </c>
      <c r="BP27" s="5">
        <v>5.8548009367681502</v>
      </c>
      <c r="BQ27" s="5">
        <v>32.242770525899999</v>
      </c>
      <c r="BR27" s="5" t="s">
        <v>8</v>
      </c>
      <c r="BS27" s="5" t="s">
        <v>8</v>
      </c>
      <c r="BT27">
        <v>9497274.2002378497</v>
      </c>
      <c r="BU27" s="45">
        <v>636091086</v>
      </c>
      <c r="BV27" s="46">
        <v>94.012500000000003</v>
      </c>
      <c r="BW27" s="46">
        <v>37525</v>
      </c>
      <c r="BX27" s="5" t="s">
        <v>172</v>
      </c>
      <c r="BY27" s="5">
        <v>1719</v>
      </c>
      <c r="BZ27" s="5" t="s">
        <v>9</v>
      </c>
      <c r="CA27" s="47" t="str">
        <f t="shared" si="37"/>
        <v>JPYUSD=R</v>
      </c>
      <c r="CB27" s="22">
        <v>0.64239999999999997</v>
      </c>
      <c r="CC27" s="5"/>
      <c r="CD27" s="5"/>
      <c r="CE27" s="5" t="s">
        <v>39</v>
      </c>
      <c r="CF27" s="5" t="s">
        <v>171</v>
      </c>
    </row>
    <row r="28" spans="1:84" x14ac:dyDescent="0.25">
      <c r="B28" s="5" t="s">
        <v>173</v>
      </c>
      <c r="C28" t="s">
        <v>33</v>
      </c>
      <c r="E28" t="s">
        <v>40</v>
      </c>
      <c r="F28" s="2"/>
      <c r="G28" s="20" t="str">
        <f t="shared" si="127"/>
        <v>US8808901081</v>
      </c>
      <c r="H28" s="34">
        <f t="shared" si="128"/>
        <v>5692922633</v>
      </c>
      <c r="I28" s="35">
        <f t="shared" si="129"/>
        <v>100</v>
      </c>
      <c r="J28" s="36">
        <f t="shared" si="130"/>
        <v>38749</v>
      </c>
      <c r="K28" s="35" t="str">
        <f t="shared" si="131"/>
        <v>USD</v>
      </c>
      <c r="L28" s="37">
        <f t="shared" si="132"/>
        <v>29</v>
      </c>
      <c r="M28" s="35">
        <f t="shared" si="133"/>
        <v>29</v>
      </c>
      <c r="N28" s="38"/>
      <c r="O28" s="35">
        <f t="shared" si="134"/>
        <v>71.728914172644096</v>
      </c>
      <c r="P28" s="35">
        <f t="shared" si="135"/>
        <v>4.2546074464433001</v>
      </c>
      <c r="Q28" s="35" t="str">
        <f t="shared" si="136"/>
        <v>NULL</v>
      </c>
      <c r="R28" s="35" t="str">
        <f t="shared" si="137"/>
        <v>NULL</v>
      </c>
      <c r="S28" s="35">
        <f t="shared" si="138"/>
        <v>0.47676069177374297</v>
      </c>
      <c r="T28" s="35">
        <f t="shared" si="139"/>
        <v>2.64498488300673</v>
      </c>
      <c r="U28" s="35">
        <f t="shared" si="140"/>
        <v>0.30437668032325799</v>
      </c>
      <c r="V28" s="34">
        <f t="shared" si="141"/>
        <v>4778967.2525000004</v>
      </c>
      <c r="W28" s="34">
        <f t="shared" si="142"/>
        <v>5444538.8430000003</v>
      </c>
      <c r="X28" s="35">
        <f t="shared" si="143"/>
        <v>12.224572359433527</v>
      </c>
      <c r="Y28" s="35">
        <f t="shared" si="144"/>
        <v>25.718479744727102</v>
      </c>
      <c r="Z28" s="35">
        <f t="shared" si="145"/>
        <v>28.693434062872701</v>
      </c>
      <c r="AA28" s="35">
        <f t="shared" si="146"/>
        <v>26.122557540948701</v>
      </c>
      <c r="AB28" s="35">
        <f t="shared" si="147"/>
        <v>0.35339999999999999</v>
      </c>
      <c r="AC28" s="35">
        <f t="shared" si="148"/>
        <v>0.67052118685650897</v>
      </c>
      <c r="AD28" s="35">
        <f t="shared" si="149"/>
        <v>0.89711122189118198</v>
      </c>
      <c r="AE28" s="35">
        <f t="shared" si="150"/>
        <v>1.6583650816222799</v>
      </c>
      <c r="AF28" s="35">
        <f t="shared" si="151"/>
        <v>1.4389086155048001</v>
      </c>
      <c r="AG28" s="35">
        <f t="shared" si="152"/>
        <v>1.7185393155617299</v>
      </c>
      <c r="AH28" s="35">
        <f t="shared" si="153"/>
        <v>1.4716236694936</v>
      </c>
      <c r="AI28" s="35">
        <f t="shared" si="154"/>
        <v>51.298701298701303</v>
      </c>
      <c r="AJ28" s="37">
        <f t="shared" si="155"/>
        <v>31.627400000000002</v>
      </c>
      <c r="AK28" s="37">
        <f t="shared" si="156"/>
        <v>36.150649999999999</v>
      </c>
      <c r="AL28" s="35">
        <f t="shared" si="157"/>
        <v>10.689655172413801</v>
      </c>
      <c r="AM28" s="35">
        <f t="shared" si="158"/>
        <v>84.209436382000007</v>
      </c>
      <c r="AN28" s="35">
        <f t="shared" si="159"/>
        <v>0.46593974774334201</v>
      </c>
      <c r="AO28" s="35">
        <f t="shared" si="160"/>
        <v>4.7302601355107701</v>
      </c>
      <c r="AP28" s="34">
        <f t="shared" si="161"/>
        <v>314029.27254049398</v>
      </c>
      <c r="AR28" s="5"/>
      <c r="AS28" s="5" t="s">
        <v>40</v>
      </c>
      <c r="AT28" s="5">
        <v>71.728914172644096</v>
      </c>
      <c r="AU28" s="5">
        <v>4.2546074464433001</v>
      </c>
      <c r="AV28" s="5" t="s">
        <v>8</v>
      </c>
      <c r="AW28" s="5" t="s">
        <v>8</v>
      </c>
      <c r="AX28">
        <v>0.47676069177374297</v>
      </c>
      <c r="AY28">
        <v>2.64498488300673</v>
      </c>
      <c r="AZ28">
        <v>0.30437668032325799</v>
      </c>
      <c r="BA28">
        <v>4778967.2525000004</v>
      </c>
      <c r="BB28">
        <v>5444538.8430000003</v>
      </c>
      <c r="BC28">
        <v>25.718479744727102</v>
      </c>
      <c r="BD28">
        <v>28.693434062872701</v>
      </c>
      <c r="BE28">
        <v>26.122557540948701</v>
      </c>
      <c r="BF28">
        <v>0.35339999999999999</v>
      </c>
      <c r="BG28">
        <v>0.67052118685650897</v>
      </c>
      <c r="BH28">
        <v>0.89711122189118198</v>
      </c>
      <c r="BI28">
        <v>1.6583650816222799</v>
      </c>
      <c r="BJ28">
        <v>1.4389086155048001</v>
      </c>
      <c r="BK28">
        <v>1.7185393155617299</v>
      </c>
      <c r="BL28">
        <v>1.4716236694936</v>
      </c>
      <c r="BM28">
        <v>51.298701298701303</v>
      </c>
      <c r="BN28">
        <v>31.627400000000002</v>
      </c>
      <c r="BO28" s="5">
        <v>36.150649999999999</v>
      </c>
      <c r="BP28" s="5">
        <v>10.689655172413801</v>
      </c>
      <c r="BQ28">
        <v>84.209436382000007</v>
      </c>
      <c r="BR28">
        <v>0.46593974774334201</v>
      </c>
      <c r="BS28">
        <v>4.7302601355107701</v>
      </c>
      <c r="BT28">
        <v>314029.27254049398</v>
      </c>
      <c r="BU28" s="45">
        <v>196307677</v>
      </c>
      <c r="BV28" s="46">
        <v>100</v>
      </c>
      <c r="BW28" s="46">
        <v>38749</v>
      </c>
      <c r="BX28" s="5" t="s">
        <v>174</v>
      </c>
      <c r="BY28" s="5">
        <v>29</v>
      </c>
      <c r="BZ28" s="5" t="s">
        <v>7</v>
      </c>
      <c r="CA28" s="47" t="str">
        <f t="shared" si="37"/>
        <v>USD=</v>
      </c>
      <c r="CB28" s="22">
        <v>1</v>
      </c>
      <c r="CC28" s="5"/>
      <c r="CD28" s="5"/>
      <c r="CE28" s="5" t="s">
        <v>40</v>
      </c>
      <c r="CF28" s="5" t="s">
        <v>173</v>
      </c>
    </row>
    <row r="29" spans="1:84" x14ac:dyDescent="0.25">
      <c r="B29" s="5" t="s">
        <v>175</v>
      </c>
      <c r="C29" t="s">
        <v>33</v>
      </c>
      <c r="E29" t="s">
        <v>41</v>
      </c>
      <c r="F29" s="2"/>
      <c r="G29" s="20" t="str">
        <f t="shared" si="127"/>
        <v>AU000000BSL0</v>
      </c>
      <c r="H29" s="34">
        <f t="shared" si="128"/>
        <v>5508921581.2915211</v>
      </c>
      <c r="I29" s="35">
        <f t="shared" si="129"/>
        <v>94.562299999999993</v>
      </c>
      <c r="J29" s="36">
        <f t="shared" si="130"/>
        <v>37452</v>
      </c>
      <c r="K29" s="35" t="str">
        <f t="shared" si="131"/>
        <v>AUD</v>
      </c>
      <c r="L29" s="37">
        <f t="shared" si="132"/>
        <v>20.32</v>
      </c>
      <c r="M29" s="35">
        <f t="shared" si="133"/>
        <v>12.588240000000001</v>
      </c>
      <c r="N29" s="38"/>
      <c r="O29" s="35">
        <f t="shared" si="134"/>
        <v>11.3951166990052</v>
      </c>
      <c r="P29" s="35">
        <f t="shared" si="135"/>
        <v>14.5452682075541</v>
      </c>
      <c r="Q29" s="35" t="str">
        <f t="shared" si="136"/>
        <v>NULL</v>
      </c>
      <c r="R29" s="35">
        <f t="shared" si="137"/>
        <v>2.3460110012183999</v>
      </c>
      <c r="S29" s="35">
        <f t="shared" si="138"/>
        <v>0.83219520062809604</v>
      </c>
      <c r="T29" s="35">
        <f t="shared" si="139"/>
        <v>6.3209589586383101</v>
      </c>
      <c r="U29" s="35">
        <f t="shared" si="140"/>
        <v>0.52083637983169795</v>
      </c>
      <c r="V29" s="34">
        <f t="shared" si="141"/>
        <v>31359296.43</v>
      </c>
      <c r="W29" s="34">
        <f t="shared" si="142"/>
        <v>27860152.563499998</v>
      </c>
      <c r="X29" s="35">
        <f t="shared" si="143"/>
        <v>-12.559672308055777</v>
      </c>
      <c r="Y29" s="35">
        <f t="shared" si="144"/>
        <v>25.3821317309534</v>
      </c>
      <c r="Z29" s="35">
        <f t="shared" si="145"/>
        <v>29.638749624757398</v>
      </c>
      <c r="AA29" s="35">
        <f t="shared" si="146"/>
        <v>26.122841476139602</v>
      </c>
      <c r="AB29" s="35" t="str">
        <f t="shared" si="147"/>
        <v>#N/A</v>
      </c>
      <c r="AC29" s="35">
        <f t="shared" si="148"/>
        <v>1.1768237072047401</v>
      </c>
      <c r="AD29" s="35">
        <f t="shared" si="149"/>
        <v>1.0349108921918899</v>
      </c>
      <c r="AE29" s="35">
        <f t="shared" si="150"/>
        <v>1.59980050983268</v>
      </c>
      <c r="AF29" s="35">
        <f t="shared" si="151"/>
        <v>1.3998656066881101</v>
      </c>
      <c r="AG29" s="35">
        <f t="shared" si="152"/>
        <v>1.5551050246815199</v>
      </c>
      <c r="AH29" s="35">
        <f t="shared" si="153"/>
        <v>1.1300159045520499</v>
      </c>
      <c r="AI29" s="35">
        <f t="shared" si="154"/>
        <v>66.768292682926798</v>
      </c>
      <c r="AJ29" s="37">
        <f t="shared" si="155"/>
        <v>20.6404</v>
      </c>
      <c r="AK29" s="37">
        <f t="shared" si="156"/>
        <v>21.063099999999999</v>
      </c>
      <c r="AL29" s="35">
        <f t="shared" si="157"/>
        <v>3.94831299346734</v>
      </c>
      <c r="AM29" s="35">
        <f t="shared" si="158"/>
        <v>30.2472971294</v>
      </c>
      <c r="AN29" s="35" t="str">
        <f t="shared" si="159"/>
        <v>NULL</v>
      </c>
      <c r="AO29" s="35" t="str">
        <f t="shared" si="160"/>
        <v>NULL</v>
      </c>
      <c r="AP29" s="34">
        <f t="shared" si="161"/>
        <v>4025948.1014487199</v>
      </c>
      <c r="AR29" s="5"/>
      <c r="AS29" s="5" t="s">
        <v>41</v>
      </c>
      <c r="AT29" s="5">
        <v>11.3951166990052</v>
      </c>
      <c r="AU29" s="5">
        <v>14.5452682075541</v>
      </c>
      <c r="AV29" s="5" t="s">
        <v>8</v>
      </c>
      <c r="AW29" s="5">
        <v>2.3460110012183999</v>
      </c>
      <c r="AX29">
        <v>0.83219520062809604</v>
      </c>
      <c r="AY29">
        <v>6.3209589586383101</v>
      </c>
      <c r="AZ29">
        <v>0.52083637983169795</v>
      </c>
      <c r="BA29">
        <v>31359296.43</v>
      </c>
      <c r="BB29">
        <v>27860152.563499998</v>
      </c>
      <c r="BC29">
        <v>25.3821317309534</v>
      </c>
      <c r="BD29">
        <v>29.638749624757398</v>
      </c>
      <c r="BE29">
        <v>26.122841476139602</v>
      </c>
      <c r="BF29" t="s">
        <v>14</v>
      </c>
      <c r="BG29">
        <v>1.1768237072047401</v>
      </c>
      <c r="BH29">
        <v>1.0349108921918899</v>
      </c>
      <c r="BI29">
        <v>1.59980050983268</v>
      </c>
      <c r="BJ29">
        <v>1.3998656066881101</v>
      </c>
      <c r="BK29">
        <v>1.5551050246815199</v>
      </c>
      <c r="BL29">
        <v>1.1300159045520499</v>
      </c>
      <c r="BM29">
        <v>66.768292682926798</v>
      </c>
      <c r="BN29">
        <v>20.6404</v>
      </c>
      <c r="BO29" s="5">
        <v>21.063099999999999</v>
      </c>
      <c r="BP29" s="5">
        <v>3.94831299346734</v>
      </c>
      <c r="BQ29" s="5">
        <v>30.2472971294</v>
      </c>
      <c r="BR29" s="5" t="s">
        <v>8</v>
      </c>
      <c r="BS29" s="5" t="s">
        <v>8</v>
      </c>
      <c r="BT29">
        <v>4025948.1014487199</v>
      </c>
      <c r="BU29" s="45">
        <v>437624448</v>
      </c>
      <c r="BV29" s="46">
        <v>94.562299999999993</v>
      </c>
      <c r="BW29" s="46">
        <v>37452</v>
      </c>
      <c r="BX29" s="5" t="s">
        <v>176</v>
      </c>
      <c r="BY29" s="5">
        <v>20.32</v>
      </c>
      <c r="BZ29" s="5" t="s">
        <v>12</v>
      </c>
      <c r="CA29" s="47" t="str">
        <f t="shared" si="37"/>
        <v>AUD=</v>
      </c>
      <c r="CB29" s="22">
        <v>0.61950000000000005</v>
      </c>
      <c r="CC29" s="5"/>
      <c r="CD29" s="5"/>
      <c r="CE29" s="5" t="s">
        <v>41</v>
      </c>
      <c r="CF29" s="5" t="s">
        <v>175</v>
      </c>
    </row>
    <row r="30" spans="1:84" x14ac:dyDescent="0.25">
      <c r="B30" s="5" t="s">
        <v>177</v>
      </c>
      <c r="C30" t="s">
        <v>33</v>
      </c>
      <c r="E30" t="s">
        <v>42</v>
      </c>
      <c r="F30" s="2"/>
      <c r="G30" s="20" t="str">
        <f t="shared" si="127"/>
        <v>US9129091081</v>
      </c>
      <c r="H30" s="34">
        <f t="shared" si="128"/>
        <v>8061119723.5999994</v>
      </c>
      <c r="I30" s="35">
        <f t="shared" si="129"/>
        <v>98.449200000000005</v>
      </c>
      <c r="J30" s="36">
        <f t="shared" si="130"/>
        <v>33340</v>
      </c>
      <c r="K30" s="35" t="str">
        <f t="shared" si="131"/>
        <v>USD</v>
      </c>
      <c r="L30" s="37">
        <f t="shared" si="132"/>
        <v>35.799999999999997</v>
      </c>
      <c r="M30" s="35">
        <f t="shared" si="133"/>
        <v>35.799999999999997</v>
      </c>
      <c r="N30" s="38"/>
      <c r="O30" s="35">
        <f t="shared" si="134"/>
        <v>23.4170591313448</v>
      </c>
      <c r="P30" s="35">
        <f t="shared" si="135"/>
        <v>14.000015642475599</v>
      </c>
      <c r="Q30" s="35" t="str">
        <f t="shared" si="136"/>
        <v>NULL</v>
      </c>
      <c r="R30" s="35" t="str">
        <f t="shared" si="137"/>
        <v>NULL</v>
      </c>
      <c r="S30" s="35">
        <f t="shared" si="138"/>
        <v>0.69622917325897904</v>
      </c>
      <c r="T30" s="35">
        <f t="shared" si="139"/>
        <v>7.3282906578181803</v>
      </c>
      <c r="U30" s="35">
        <f t="shared" si="140"/>
        <v>0.49530689545929302</v>
      </c>
      <c r="V30" s="34">
        <f t="shared" si="141"/>
        <v>431777195.33749998</v>
      </c>
      <c r="W30" s="34">
        <f t="shared" si="142"/>
        <v>311117844.29449999</v>
      </c>
      <c r="X30" s="35">
        <f t="shared" si="143"/>
        <v>-38.782523489326266</v>
      </c>
      <c r="Y30" s="35">
        <f t="shared" si="144"/>
        <v>66.902934778974597</v>
      </c>
      <c r="Z30" s="35">
        <f t="shared" si="145"/>
        <v>52.861119142002401</v>
      </c>
      <c r="AA30" s="35">
        <f t="shared" si="146"/>
        <v>47.580016707063997</v>
      </c>
      <c r="AB30" s="35">
        <f t="shared" si="147"/>
        <v>0.46410000000000001</v>
      </c>
      <c r="AC30" s="35">
        <f t="shared" si="148"/>
        <v>0.62120225716760602</v>
      </c>
      <c r="AD30" s="35">
        <f t="shared" si="149"/>
        <v>1.0427490388829399</v>
      </c>
      <c r="AE30" s="35">
        <f t="shared" si="150"/>
        <v>1.8640370585603601</v>
      </c>
      <c r="AF30" s="35">
        <f t="shared" si="151"/>
        <v>1.5760231296822</v>
      </c>
      <c r="AG30" s="35">
        <f t="shared" si="152"/>
        <v>3.1810764744164599</v>
      </c>
      <c r="AH30" s="35">
        <f t="shared" si="153"/>
        <v>3.2712181229698301</v>
      </c>
      <c r="AI30" s="35">
        <f t="shared" si="154"/>
        <v>62.362814719173699</v>
      </c>
      <c r="AJ30" s="37">
        <f t="shared" si="155"/>
        <v>36.155200000000001</v>
      </c>
      <c r="AK30" s="37">
        <f t="shared" si="156"/>
        <v>37.511200000000002</v>
      </c>
      <c r="AL30" s="35">
        <f t="shared" si="157"/>
        <v>0.55865921787709505</v>
      </c>
      <c r="AM30" s="35">
        <f t="shared" si="158"/>
        <v>5.0279329609000003</v>
      </c>
      <c r="AN30" s="35">
        <f t="shared" si="159"/>
        <v>7.5617375239262596</v>
      </c>
      <c r="AO30" s="35">
        <f t="shared" si="160"/>
        <v>2.69799747190492</v>
      </c>
      <c r="AP30" s="34">
        <f t="shared" si="161"/>
        <v>17372076.005541399</v>
      </c>
      <c r="AR30" s="5"/>
      <c r="AS30" s="5" t="s">
        <v>42</v>
      </c>
      <c r="AT30" s="5">
        <v>23.4170591313448</v>
      </c>
      <c r="AU30" s="5">
        <v>14.000015642475599</v>
      </c>
      <c r="AV30" s="5" t="s">
        <v>8</v>
      </c>
      <c r="AW30" s="5" t="s">
        <v>8</v>
      </c>
      <c r="AX30">
        <v>0.69622917325897904</v>
      </c>
      <c r="AY30">
        <v>7.3282906578181803</v>
      </c>
      <c r="AZ30">
        <v>0.49530689545929302</v>
      </c>
      <c r="BA30">
        <v>431777195.33749998</v>
      </c>
      <c r="BB30">
        <v>311117844.29449999</v>
      </c>
      <c r="BC30">
        <v>66.902934778974597</v>
      </c>
      <c r="BD30">
        <v>52.861119142002401</v>
      </c>
      <c r="BE30">
        <v>47.580016707063997</v>
      </c>
      <c r="BF30">
        <v>0.46410000000000001</v>
      </c>
      <c r="BG30">
        <v>0.62120225716760602</v>
      </c>
      <c r="BH30">
        <v>1.0427490388829399</v>
      </c>
      <c r="BI30">
        <v>1.8640370585603601</v>
      </c>
      <c r="BJ30">
        <v>1.5760231296822</v>
      </c>
      <c r="BK30">
        <v>3.1810764744164599</v>
      </c>
      <c r="BL30">
        <v>3.2712181229698301</v>
      </c>
      <c r="BM30">
        <v>62.362814719173699</v>
      </c>
      <c r="BN30" s="5">
        <v>36.155200000000001</v>
      </c>
      <c r="BO30">
        <v>37.511200000000002</v>
      </c>
      <c r="BP30">
        <v>0.55865921787709505</v>
      </c>
      <c r="BQ30">
        <v>5.0279329609000003</v>
      </c>
      <c r="BR30">
        <v>7.5617375239262596</v>
      </c>
      <c r="BS30">
        <v>2.69799747190492</v>
      </c>
      <c r="BT30">
        <v>17372076.005541399</v>
      </c>
      <c r="BU30" s="45">
        <v>225170942</v>
      </c>
      <c r="BV30" s="46">
        <v>98.449200000000005</v>
      </c>
      <c r="BW30" s="46">
        <v>33340</v>
      </c>
      <c r="BX30" s="5" t="s">
        <v>178</v>
      </c>
      <c r="BY30" s="5">
        <v>35.799999999999997</v>
      </c>
      <c r="BZ30" s="5" t="s">
        <v>7</v>
      </c>
      <c r="CA30" s="47" t="str">
        <f t="shared" si="37"/>
        <v>USD=</v>
      </c>
      <c r="CB30" s="22">
        <v>1</v>
      </c>
      <c r="CC30" s="5"/>
      <c r="CD30" s="5"/>
      <c r="CE30" s="5" t="s">
        <v>42</v>
      </c>
      <c r="CF30" s="5" t="s">
        <v>177</v>
      </c>
    </row>
    <row r="31" spans="1:84" x14ac:dyDescent="0.25">
      <c r="B31" s="5" t="s">
        <v>179</v>
      </c>
      <c r="C31" t="s">
        <v>33</v>
      </c>
      <c r="E31" t="s">
        <v>43</v>
      </c>
      <c r="F31" s="2"/>
      <c r="G31" s="20" t="str">
        <f t="shared" si="127"/>
        <v>US1858991011</v>
      </c>
      <c r="H31" s="34">
        <f t="shared" si="128"/>
        <v>5146891822.2600002</v>
      </c>
      <c r="I31" s="35">
        <f t="shared" si="129"/>
        <v>98.281499999999994</v>
      </c>
      <c r="J31" s="36">
        <f t="shared" si="130"/>
        <v>22124</v>
      </c>
      <c r="K31" s="35" t="str">
        <f t="shared" si="131"/>
        <v>USD</v>
      </c>
      <c r="L31" s="37">
        <f t="shared" si="132"/>
        <v>10.42</v>
      </c>
      <c r="M31" s="35">
        <f t="shared" si="133"/>
        <v>10.42</v>
      </c>
      <c r="N31" s="38"/>
      <c r="O31" s="35" t="str">
        <f t="shared" si="134"/>
        <v>NULL</v>
      </c>
      <c r="P31" s="35" t="str">
        <f t="shared" si="135"/>
        <v>NULL</v>
      </c>
      <c r="Q31" s="35" t="str">
        <f t="shared" si="136"/>
        <v>NULL</v>
      </c>
      <c r="R31" s="35" t="str">
        <f t="shared" si="137"/>
        <v>NULL</v>
      </c>
      <c r="S31" s="35">
        <f t="shared" si="138"/>
        <v>0.71159368859254502</v>
      </c>
      <c r="T31" s="35">
        <f t="shared" si="139"/>
        <v>4.1878696682343399</v>
      </c>
      <c r="U31" s="35">
        <f t="shared" si="140"/>
        <v>0.2577053786431</v>
      </c>
      <c r="V31" s="34">
        <f t="shared" si="141"/>
        <v>138214085.97999999</v>
      </c>
      <c r="W31" s="34">
        <f t="shared" si="142"/>
        <v>156312685.72499999</v>
      </c>
      <c r="X31" s="35">
        <f t="shared" si="143"/>
        <v>11.578458690704583</v>
      </c>
      <c r="Y31" s="35">
        <f t="shared" si="144"/>
        <v>45.443396842798698</v>
      </c>
      <c r="Z31" s="35">
        <f t="shared" si="145"/>
        <v>56.108972040349201</v>
      </c>
      <c r="AA31" s="35">
        <f t="shared" si="146"/>
        <v>47.4433567684218</v>
      </c>
      <c r="AB31" s="35">
        <f t="shared" si="147"/>
        <v>0.61850000000000005</v>
      </c>
      <c r="AC31" s="35">
        <f t="shared" si="148"/>
        <v>1.3418072500665299</v>
      </c>
      <c r="AD31" s="35">
        <f t="shared" si="149"/>
        <v>1.34635707068683</v>
      </c>
      <c r="AE31" s="35">
        <f t="shared" si="150"/>
        <v>1.94663278264867</v>
      </c>
      <c r="AF31" s="35">
        <f t="shared" si="151"/>
        <v>1.63108689067726</v>
      </c>
      <c r="AG31" s="35">
        <f t="shared" si="152"/>
        <v>1.9367302278120599</v>
      </c>
      <c r="AH31" s="35">
        <f t="shared" si="153"/>
        <v>3.0393770403113001</v>
      </c>
      <c r="AI31" s="35">
        <f t="shared" si="154"/>
        <v>68.320610687022906</v>
      </c>
      <c r="AJ31" s="37">
        <f t="shared" si="155"/>
        <v>11.106400000000001</v>
      </c>
      <c r="AK31" s="37">
        <f t="shared" si="156"/>
        <v>14.230600000000001</v>
      </c>
      <c r="AL31" s="35" t="str">
        <f t="shared" si="157"/>
        <v>NULL</v>
      </c>
      <c r="AM31" s="35">
        <f t="shared" si="158"/>
        <v>0</v>
      </c>
      <c r="AN31" s="35">
        <f t="shared" si="159"/>
        <v>8.5561440163257405</v>
      </c>
      <c r="AO31" s="35">
        <f t="shared" si="160"/>
        <v>2.8672102629543401</v>
      </c>
      <c r="AP31" s="34">
        <f t="shared" si="161"/>
        <v>12656397.8328989</v>
      </c>
      <c r="AR31" s="5"/>
      <c r="AS31" s="5" t="s">
        <v>43</v>
      </c>
      <c r="AT31" s="5" t="s">
        <v>8</v>
      </c>
      <c r="AU31" s="5" t="s">
        <v>8</v>
      </c>
      <c r="AV31" s="5" t="s">
        <v>8</v>
      </c>
      <c r="AW31" s="5" t="s">
        <v>8</v>
      </c>
      <c r="AX31">
        <v>0.71159368859254502</v>
      </c>
      <c r="AY31">
        <v>4.1878696682343399</v>
      </c>
      <c r="AZ31">
        <v>0.2577053786431</v>
      </c>
      <c r="BA31">
        <v>138214085.97999999</v>
      </c>
      <c r="BB31">
        <v>156312685.72499999</v>
      </c>
      <c r="BC31">
        <v>45.443396842798698</v>
      </c>
      <c r="BD31">
        <v>56.108972040349201</v>
      </c>
      <c r="BE31">
        <v>47.4433567684218</v>
      </c>
      <c r="BF31" s="5">
        <v>0.61850000000000005</v>
      </c>
      <c r="BG31">
        <v>1.3418072500665299</v>
      </c>
      <c r="BH31">
        <v>1.34635707068683</v>
      </c>
      <c r="BI31">
        <v>1.94663278264867</v>
      </c>
      <c r="BJ31">
        <v>1.63108689067726</v>
      </c>
      <c r="BK31">
        <v>1.9367302278120599</v>
      </c>
      <c r="BL31">
        <v>3.0393770403113001</v>
      </c>
      <c r="BM31">
        <v>68.320610687022906</v>
      </c>
      <c r="BN31" s="5">
        <v>11.106400000000001</v>
      </c>
      <c r="BO31" s="5">
        <v>14.230600000000001</v>
      </c>
      <c r="BP31" s="5" t="s">
        <v>8</v>
      </c>
      <c r="BQ31">
        <v>0</v>
      </c>
      <c r="BR31">
        <v>8.5561440163257405</v>
      </c>
      <c r="BS31">
        <v>2.8672102629543401</v>
      </c>
      <c r="BT31">
        <v>12656397.8328989</v>
      </c>
      <c r="BU31" s="45">
        <v>493943553</v>
      </c>
      <c r="BV31" s="46">
        <v>98.281499999999994</v>
      </c>
      <c r="BW31" s="46">
        <v>22124</v>
      </c>
      <c r="BX31" s="5" t="s">
        <v>180</v>
      </c>
      <c r="BY31" s="5">
        <v>10.42</v>
      </c>
      <c r="BZ31" s="5" t="s">
        <v>7</v>
      </c>
      <c r="CA31" s="47" t="str">
        <f t="shared" si="37"/>
        <v>USD=</v>
      </c>
      <c r="CB31" s="22">
        <v>1</v>
      </c>
      <c r="CC31" s="5"/>
      <c r="CD31" s="5"/>
      <c r="CE31" s="5" t="s">
        <v>43</v>
      </c>
      <c r="CF31" s="5" t="s">
        <v>179</v>
      </c>
    </row>
    <row r="32" spans="1:84" x14ac:dyDescent="0.25">
      <c r="B32" s="5" t="s">
        <v>181</v>
      </c>
      <c r="C32" t="s">
        <v>33</v>
      </c>
      <c r="E32" t="s">
        <v>44</v>
      </c>
      <c r="F32" s="2"/>
      <c r="G32" s="20" t="str">
        <f t="shared" si="127"/>
        <v>LU1598757687</v>
      </c>
      <c r="H32" s="34">
        <f t="shared" si="128"/>
        <v>19157252673.922123</v>
      </c>
      <c r="I32" s="35">
        <f t="shared" si="129"/>
        <v>58.444800000000001</v>
      </c>
      <c r="J32" s="36">
        <f t="shared" si="130"/>
        <v>37305</v>
      </c>
      <c r="K32" s="35" t="str">
        <f t="shared" si="131"/>
        <v>EUR</v>
      </c>
      <c r="L32" s="37">
        <f t="shared" si="132"/>
        <v>22.7</v>
      </c>
      <c r="M32" s="35">
        <f t="shared" si="133"/>
        <v>23.38327</v>
      </c>
      <c r="N32" s="38"/>
      <c r="O32" s="35" t="str">
        <f t="shared" si="134"/>
        <v>NULL</v>
      </c>
      <c r="P32" s="35">
        <f t="shared" si="135"/>
        <v>5.7763809460038003</v>
      </c>
      <c r="Q32" s="35" t="str">
        <f t="shared" si="136"/>
        <v>NULL</v>
      </c>
      <c r="R32" s="35">
        <f t="shared" si="137"/>
        <v>0.27638186344515803</v>
      </c>
      <c r="S32" s="35">
        <f t="shared" si="138"/>
        <v>0.35847406235541002</v>
      </c>
      <c r="T32" s="35">
        <f t="shared" si="139"/>
        <v>3.4824597910807702</v>
      </c>
      <c r="U32" s="35">
        <f t="shared" si="140"/>
        <v>0.31939835781970399</v>
      </c>
      <c r="V32" s="34">
        <f t="shared" si="141"/>
        <v>57324208.015000001</v>
      </c>
      <c r="W32" s="34">
        <f t="shared" si="142"/>
        <v>48542635.968500003</v>
      </c>
      <c r="X32" s="35">
        <f t="shared" si="143"/>
        <v>-18.09043096093604</v>
      </c>
      <c r="Y32" s="35">
        <f t="shared" si="144"/>
        <v>23.691866852195702</v>
      </c>
      <c r="Z32" s="35">
        <f t="shared" si="145"/>
        <v>28.960297174908899</v>
      </c>
      <c r="AA32" s="35">
        <f t="shared" si="146"/>
        <v>27.2503006221202</v>
      </c>
      <c r="AB32" s="35" t="str">
        <f t="shared" si="147"/>
        <v>#N/A</v>
      </c>
      <c r="AC32" s="35">
        <f t="shared" si="148"/>
        <v>1.04771821333954</v>
      </c>
      <c r="AD32" s="35">
        <f t="shared" si="149"/>
        <v>1.27182403173779</v>
      </c>
      <c r="AE32" s="35">
        <f t="shared" si="150"/>
        <v>1.8101040113073299</v>
      </c>
      <c r="AF32" s="35">
        <f t="shared" si="151"/>
        <v>1.54006780080221</v>
      </c>
      <c r="AG32" s="35">
        <f t="shared" si="152"/>
        <v>1.88882325874195</v>
      </c>
      <c r="AH32" s="35">
        <f t="shared" si="153"/>
        <v>2.0914968008113299</v>
      </c>
      <c r="AI32" s="35">
        <f t="shared" si="154"/>
        <v>55.2486187845304</v>
      </c>
      <c r="AJ32" s="37">
        <f t="shared" si="155"/>
        <v>23.105399999999999</v>
      </c>
      <c r="AK32" s="37">
        <f t="shared" si="156"/>
        <v>22.44</v>
      </c>
      <c r="AL32" s="35">
        <f t="shared" si="157"/>
        <v>2.0508304635761601</v>
      </c>
      <c r="AM32" s="35">
        <f t="shared" si="158"/>
        <v>40.152339499500002</v>
      </c>
      <c r="AN32" s="35" t="str">
        <f t="shared" si="159"/>
        <v>NULL</v>
      </c>
      <c r="AO32" s="35" t="str">
        <f t="shared" si="160"/>
        <v>NULL</v>
      </c>
      <c r="AP32" s="34">
        <f t="shared" si="161"/>
        <v>3069698.2486123801</v>
      </c>
      <c r="AR32" s="5"/>
      <c r="AS32" s="5" t="s">
        <v>44</v>
      </c>
      <c r="AT32" s="5" t="s">
        <v>8</v>
      </c>
      <c r="AU32" s="5">
        <v>5.7763809460038003</v>
      </c>
      <c r="AV32" s="5" t="s">
        <v>8</v>
      </c>
      <c r="AW32" s="5">
        <v>0.27638186344515803</v>
      </c>
      <c r="AX32">
        <v>0.35847406235541002</v>
      </c>
      <c r="AY32">
        <v>3.4824597910807702</v>
      </c>
      <c r="AZ32">
        <v>0.31939835781970399</v>
      </c>
      <c r="BA32">
        <v>57324208.015000001</v>
      </c>
      <c r="BB32">
        <v>48542635.968500003</v>
      </c>
      <c r="BC32">
        <v>23.691866852195702</v>
      </c>
      <c r="BD32">
        <v>28.960297174908899</v>
      </c>
      <c r="BE32">
        <v>27.2503006221202</v>
      </c>
      <c r="BF32" t="s">
        <v>14</v>
      </c>
      <c r="BG32">
        <v>1.04771821333954</v>
      </c>
      <c r="BH32">
        <v>1.27182403173779</v>
      </c>
      <c r="BI32">
        <v>1.8101040113073299</v>
      </c>
      <c r="BJ32">
        <v>1.54006780080221</v>
      </c>
      <c r="BK32">
        <v>1.88882325874195</v>
      </c>
      <c r="BL32">
        <v>2.0914968008113299</v>
      </c>
      <c r="BM32">
        <v>55.2486187845304</v>
      </c>
      <c r="BN32">
        <v>23.105399999999999</v>
      </c>
      <c r="BO32">
        <v>22.44</v>
      </c>
      <c r="BP32" s="5">
        <v>2.0508304635761601</v>
      </c>
      <c r="BQ32" s="5">
        <v>40.152339499500002</v>
      </c>
      <c r="BR32" s="5" t="s">
        <v>8</v>
      </c>
      <c r="BS32" s="5" t="s">
        <v>8</v>
      </c>
      <c r="BT32">
        <v>3069698.2486123801</v>
      </c>
      <c r="BU32" s="45">
        <v>819271756</v>
      </c>
      <c r="BV32" s="46">
        <v>58.444800000000001</v>
      </c>
      <c r="BW32" s="46">
        <v>37305</v>
      </c>
      <c r="BX32" s="5" t="s">
        <v>182</v>
      </c>
      <c r="BY32" s="5">
        <v>22.7</v>
      </c>
      <c r="BZ32" s="5" t="s">
        <v>11</v>
      </c>
      <c r="CA32" s="47" t="str">
        <f t="shared" si="37"/>
        <v>EUR=</v>
      </c>
      <c r="CB32" s="22">
        <v>1.0301</v>
      </c>
      <c r="CC32" s="5"/>
      <c r="CD32" s="5"/>
      <c r="CE32" s="5" t="s">
        <v>44</v>
      </c>
      <c r="CF32" s="5" t="s">
        <v>181</v>
      </c>
    </row>
    <row r="33" spans="1:84" x14ac:dyDescent="0.25">
      <c r="B33" s="5" t="s">
        <v>183</v>
      </c>
      <c r="C33" t="s">
        <v>33</v>
      </c>
      <c r="E33" t="s">
        <v>45</v>
      </c>
      <c r="F33" s="2"/>
      <c r="G33" s="20" t="str">
        <f t="shared" si="127"/>
        <v>AU000000FMG4</v>
      </c>
      <c r="H33" s="34">
        <f t="shared" si="128"/>
        <v>36624872207.606766</v>
      </c>
      <c r="I33" s="35">
        <f t="shared" si="129"/>
        <v>51.442100000000003</v>
      </c>
      <c r="J33" s="36">
        <f t="shared" si="130"/>
        <v>31855</v>
      </c>
      <c r="K33" s="35" t="str">
        <f t="shared" si="131"/>
        <v>AUD</v>
      </c>
      <c r="L33" s="37">
        <f t="shared" si="132"/>
        <v>19.22</v>
      </c>
      <c r="M33" s="35">
        <f t="shared" si="133"/>
        <v>11.906790000000001</v>
      </c>
      <c r="N33" s="38"/>
      <c r="O33" s="35">
        <f t="shared" si="134"/>
        <v>6.4722264179595497</v>
      </c>
      <c r="P33" s="35">
        <f t="shared" si="135"/>
        <v>10.830814727609701</v>
      </c>
      <c r="Q33" s="35">
        <f t="shared" si="136"/>
        <v>-0.14810586768786199</v>
      </c>
      <c r="R33" s="35" t="str">
        <f t="shared" si="137"/>
        <v>NULL</v>
      </c>
      <c r="S33" s="35">
        <f t="shared" si="138"/>
        <v>1.87834080388668</v>
      </c>
      <c r="T33" s="35">
        <f t="shared" si="139"/>
        <v>4.6421434385009102</v>
      </c>
      <c r="U33" s="35">
        <f t="shared" si="140"/>
        <v>2.01762535068544</v>
      </c>
      <c r="V33" s="34">
        <f t="shared" si="141"/>
        <v>110575884.12199999</v>
      </c>
      <c r="W33" s="34">
        <f t="shared" si="142"/>
        <v>100387539.3795</v>
      </c>
      <c r="X33" s="35">
        <f t="shared" si="143"/>
        <v>-10.14901331925717</v>
      </c>
      <c r="Y33" s="35">
        <f t="shared" si="144"/>
        <v>36.129888318349202</v>
      </c>
      <c r="Z33" s="35">
        <f t="shared" si="145"/>
        <v>36.137062291186503</v>
      </c>
      <c r="AA33" s="35">
        <f t="shared" si="146"/>
        <v>35.515997035712502</v>
      </c>
      <c r="AB33" s="35" t="str">
        <f t="shared" si="147"/>
        <v>#N/A</v>
      </c>
      <c r="AC33" s="35">
        <f t="shared" si="148"/>
        <v>1.2887839925045801</v>
      </c>
      <c r="AD33" s="35">
        <f t="shared" si="149"/>
        <v>1.49544717365298</v>
      </c>
      <c r="AE33" s="35">
        <f t="shared" si="150"/>
        <v>0.88066858905799295</v>
      </c>
      <c r="AF33" s="35">
        <f t="shared" si="151"/>
        <v>0.92044480559293596</v>
      </c>
      <c r="AG33" s="35">
        <f t="shared" si="152"/>
        <v>1.8550938188767201</v>
      </c>
      <c r="AH33" s="35">
        <f t="shared" si="153"/>
        <v>0.333993898489168</v>
      </c>
      <c r="AI33" s="35">
        <f t="shared" si="154"/>
        <v>58.0275229357798</v>
      </c>
      <c r="AJ33" s="37">
        <f t="shared" si="155"/>
        <v>18.627400000000002</v>
      </c>
      <c r="AK33" s="37">
        <f t="shared" si="156"/>
        <v>20.7149</v>
      </c>
      <c r="AL33" s="35">
        <f t="shared" si="157"/>
        <v>14.898283294335601</v>
      </c>
      <c r="AM33" s="35">
        <f t="shared" si="158"/>
        <v>71.106809783599999</v>
      </c>
      <c r="AN33" s="35" t="str">
        <f t="shared" si="159"/>
        <v>NULL</v>
      </c>
      <c r="AO33" s="35" t="str">
        <f t="shared" si="160"/>
        <v>NULL</v>
      </c>
      <c r="AP33" s="34">
        <f t="shared" si="161"/>
        <v>7024998.8490593703</v>
      </c>
      <c r="AR33" s="5"/>
      <c r="AS33" s="5" t="s">
        <v>45</v>
      </c>
      <c r="AT33" s="5">
        <v>6.4722264179595497</v>
      </c>
      <c r="AU33" s="5">
        <v>10.830814727609701</v>
      </c>
      <c r="AV33" s="5">
        <v>-0.14810586768786199</v>
      </c>
      <c r="AW33" s="5" t="s">
        <v>8</v>
      </c>
      <c r="AX33">
        <v>1.87834080388668</v>
      </c>
      <c r="AY33">
        <v>4.6421434385009102</v>
      </c>
      <c r="AZ33">
        <v>2.01762535068544</v>
      </c>
      <c r="BA33">
        <v>110575884.12199999</v>
      </c>
      <c r="BB33" s="5">
        <v>100387539.3795</v>
      </c>
      <c r="BC33" s="5">
        <v>36.129888318349202</v>
      </c>
      <c r="BD33">
        <v>36.137062291186503</v>
      </c>
      <c r="BE33">
        <v>35.515997035712502</v>
      </c>
      <c r="BF33" t="s">
        <v>14</v>
      </c>
      <c r="BG33">
        <v>1.2887839925045801</v>
      </c>
      <c r="BH33">
        <v>1.49544717365298</v>
      </c>
      <c r="BI33">
        <v>0.88066858905799295</v>
      </c>
      <c r="BJ33">
        <v>0.92044480559293596</v>
      </c>
      <c r="BK33">
        <v>1.8550938188767201</v>
      </c>
      <c r="BL33">
        <v>0.333993898489168</v>
      </c>
      <c r="BM33">
        <v>58.0275229357798</v>
      </c>
      <c r="BN33">
        <v>18.627400000000002</v>
      </c>
      <c r="BO33">
        <v>20.7149</v>
      </c>
      <c r="BP33" s="5">
        <v>14.898283294335601</v>
      </c>
      <c r="BQ33" s="5">
        <v>71.106809783599999</v>
      </c>
      <c r="BR33" s="5" t="s">
        <v>8</v>
      </c>
      <c r="BS33" s="5" t="s">
        <v>8</v>
      </c>
      <c r="BT33">
        <v>7024998.8490593703</v>
      </c>
      <c r="BU33" s="45">
        <v>3075965244</v>
      </c>
      <c r="BV33" s="46">
        <v>51.442100000000003</v>
      </c>
      <c r="BW33" s="46">
        <v>31855</v>
      </c>
      <c r="BX33" s="5" t="s">
        <v>184</v>
      </c>
      <c r="BY33" s="5">
        <v>19.22</v>
      </c>
      <c r="BZ33" s="5" t="s">
        <v>12</v>
      </c>
      <c r="CA33" s="47" t="str">
        <f t="shared" si="37"/>
        <v>AUD=</v>
      </c>
      <c r="CB33" s="22">
        <v>0.61950000000000005</v>
      </c>
      <c r="CC33" s="5"/>
      <c r="CD33" s="5"/>
      <c r="CE33" s="5" t="s">
        <v>45</v>
      </c>
      <c r="CF33" s="5" t="s">
        <v>183</v>
      </c>
    </row>
    <row r="34" spans="1:84" x14ac:dyDescent="0.25">
      <c r="B34" s="5" t="s">
        <v>185</v>
      </c>
      <c r="C34" t="s">
        <v>33</v>
      </c>
      <c r="E34" t="s">
        <v>46</v>
      </c>
      <c r="F34" s="2"/>
      <c r="G34" s="20" t="str">
        <f t="shared" si="127"/>
        <v>US7595091023</v>
      </c>
      <c r="H34" s="34">
        <f t="shared" si="128"/>
        <v>15385308649.919998</v>
      </c>
      <c r="I34" s="35">
        <f t="shared" si="129"/>
        <v>99.429299999999998</v>
      </c>
      <c r="J34" s="36">
        <f t="shared" si="130"/>
        <v>34593</v>
      </c>
      <c r="K34" s="35" t="str">
        <f t="shared" si="131"/>
        <v>USD</v>
      </c>
      <c r="L34" s="37">
        <f t="shared" si="132"/>
        <v>284.27999999999997</v>
      </c>
      <c r="M34" s="35">
        <f t="shared" si="133"/>
        <v>284.27999999999997</v>
      </c>
      <c r="N34" s="38"/>
      <c r="O34" s="35">
        <f t="shared" si="134"/>
        <v>15.6148898421923</v>
      </c>
      <c r="P34" s="35">
        <f t="shared" si="135"/>
        <v>16.661587152737098</v>
      </c>
      <c r="Q34" s="35">
        <f t="shared" si="136"/>
        <v>39.037224605480702</v>
      </c>
      <c r="R34" s="35">
        <f t="shared" si="137"/>
        <v>33.323174305474197</v>
      </c>
      <c r="S34" s="35">
        <f t="shared" si="138"/>
        <v>2.09304799945604</v>
      </c>
      <c r="T34" s="35">
        <f t="shared" si="139"/>
        <v>10.3807493758316</v>
      </c>
      <c r="U34" s="35">
        <f t="shared" si="140"/>
        <v>1.09537500088426</v>
      </c>
      <c r="V34" s="34">
        <f t="shared" si="141"/>
        <v>105589574.925</v>
      </c>
      <c r="W34" s="34">
        <f t="shared" si="142"/>
        <v>160107596.505</v>
      </c>
      <c r="X34" s="35">
        <f t="shared" si="143"/>
        <v>34.050865024569561</v>
      </c>
      <c r="Y34" s="35">
        <f t="shared" si="144"/>
        <v>24.166927165562701</v>
      </c>
      <c r="Z34" s="35">
        <f t="shared" si="145"/>
        <v>30.1928555693089</v>
      </c>
      <c r="AA34" s="35">
        <f t="shared" si="146"/>
        <v>27.388610394608399</v>
      </c>
      <c r="AB34" s="35">
        <f t="shared" si="147"/>
        <v>0.27300000000000002</v>
      </c>
      <c r="AC34" s="35">
        <f t="shared" si="148"/>
        <v>0.95420133269727703</v>
      </c>
      <c r="AD34" s="35">
        <f t="shared" si="149"/>
        <v>0.92756002642910296</v>
      </c>
      <c r="AE34" s="35">
        <f t="shared" si="150"/>
        <v>0.89472627140681604</v>
      </c>
      <c r="AF34" s="35">
        <f t="shared" si="151"/>
        <v>0.92981658445369597</v>
      </c>
      <c r="AG34" s="35">
        <f t="shared" si="152"/>
        <v>1.0332078792786401</v>
      </c>
      <c r="AH34" s="35">
        <f t="shared" si="153"/>
        <v>1.0478926631672001</v>
      </c>
      <c r="AI34" s="35">
        <f t="shared" si="154"/>
        <v>67.799785867237702</v>
      </c>
      <c r="AJ34" s="37">
        <f t="shared" si="155"/>
        <v>295.47739999999999</v>
      </c>
      <c r="AK34" s="37">
        <f t="shared" si="156"/>
        <v>293.42655000000002</v>
      </c>
      <c r="AL34" s="35">
        <f t="shared" si="157"/>
        <v>1.54776980441818</v>
      </c>
      <c r="AM34" s="35">
        <f t="shared" si="158"/>
        <v>17.823190358600002</v>
      </c>
      <c r="AN34" s="35">
        <f t="shared" si="159"/>
        <v>2.2160070214338501</v>
      </c>
      <c r="AO34" s="35">
        <f t="shared" si="160"/>
        <v>2.6334737619816799</v>
      </c>
      <c r="AP34" s="34">
        <f t="shared" si="161"/>
        <v>1011213.23700293</v>
      </c>
      <c r="AR34" s="5"/>
      <c r="AS34" s="5" t="s">
        <v>46</v>
      </c>
      <c r="AT34" s="5">
        <v>15.6148898421923</v>
      </c>
      <c r="AU34" s="5">
        <v>16.661587152737098</v>
      </c>
      <c r="AV34">
        <v>39.037224605480702</v>
      </c>
      <c r="AW34" s="5">
        <v>33.323174305474197</v>
      </c>
      <c r="AX34">
        <v>2.09304799945604</v>
      </c>
      <c r="AY34">
        <v>10.3807493758316</v>
      </c>
      <c r="AZ34">
        <v>1.09537500088426</v>
      </c>
      <c r="BA34">
        <v>105589574.925</v>
      </c>
      <c r="BB34" s="5">
        <v>160107596.505</v>
      </c>
      <c r="BC34" s="5">
        <v>24.166927165562701</v>
      </c>
      <c r="BD34">
        <v>30.1928555693089</v>
      </c>
      <c r="BE34">
        <v>27.388610394608399</v>
      </c>
      <c r="BF34">
        <v>0.27300000000000002</v>
      </c>
      <c r="BG34">
        <v>0.95420133269727703</v>
      </c>
      <c r="BH34">
        <v>0.92756002642910296</v>
      </c>
      <c r="BI34">
        <v>0.89472627140681604</v>
      </c>
      <c r="BJ34">
        <v>0.92981658445369597</v>
      </c>
      <c r="BK34">
        <v>1.0332078792786401</v>
      </c>
      <c r="BL34">
        <v>1.0478926631672001</v>
      </c>
      <c r="BM34">
        <v>67.799785867237702</v>
      </c>
      <c r="BN34">
        <v>295.47739999999999</v>
      </c>
      <c r="BO34">
        <v>293.42655000000002</v>
      </c>
      <c r="BP34" s="5">
        <v>1.54776980441818</v>
      </c>
      <c r="BQ34">
        <v>17.823190358600002</v>
      </c>
      <c r="BR34">
        <v>2.2160070214338501</v>
      </c>
      <c r="BS34">
        <v>2.6334737619816799</v>
      </c>
      <c r="BT34">
        <v>1011213.23700293</v>
      </c>
      <c r="BU34" s="45">
        <v>54120264</v>
      </c>
      <c r="BV34" s="46">
        <v>99.429299999999998</v>
      </c>
      <c r="BW34" s="46">
        <v>34593</v>
      </c>
      <c r="BX34" s="5" t="s">
        <v>186</v>
      </c>
      <c r="BY34" s="5">
        <v>284.27999999999997</v>
      </c>
      <c r="BZ34" s="5" t="s">
        <v>7</v>
      </c>
      <c r="CA34" s="47" t="str">
        <f t="shared" si="37"/>
        <v>USD=</v>
      </c>
      <c r="CB34" s="22">
        <v>1</v>
      </c>
      <c r="CC34" s="5"/>
      <c r="CD34" s="5"/>
      <c r="CE34" s="5" t="s">
        <v>46</v>
      </c>
      <c r="CF34" s="5" t="s">
        <v>185</v>
      </c>
    </row>
    <row r="35" spans="1:84" x14ac:dyDescent="0.25">
      <c r="B35" s="5" t="s">
        <v>350</v>
      </c>
      <c r="C35" t="s">
        <v>33</v>
      </c>
      <c r="E35" t="s">
        <v>47</v>
      </c>
      <c r="F35" s="2"/>
      <c r="G35" s="20" t="str">
        <f t="shared" si="127"/>
        <v>AT0000937503</v>
      </c>
      <c r="H35" s="34">
        <f t="shared" si="128"/>
        <v>3196664159.7029605</v>
      </c>
      <c r="I35" s="35">
        <f t="shared" si="129"/>
        <v>69.570800000000006</v>
      </c>
      <c r="J35" s="36">
        <f t="shared" si="130"/>
        <v>34981</v>
      </c>
      <c r="K35" s="35" t="str">
        <f t="shared" si="131"/>
        <v>EUR</v>
      </c>
      <c r="L35" s="37">
        <f t="shared" si="132"/>
        <v>18.100000000000001</v>
      </c>
      <c r="M35" s="35">
        <f t="shared" si="133"/>
        <v>18.644810000000003</v>
      </c>
      <c r="N35" s="38"/>
      <c r="O35" s="35" t="str">
        <f t="shared" si="134"/>
        <v>NULL</v>
      </c>
      <c r="P35" s="35">
        <f t="shared" si="135"/>
        <v>7.2287151192840398</v>
      </c>
      <c r="Q35" s="35" t="str">
        <f t="shared" si="136"/>
        <v>NULL</v>
      </c>
      <c r="R35" s="35" t="str">
        <f t="shared" si="137"/>
        <v>NULL</v>
      </c>
      <c r="S35" s="35">
        <f t="shared" si="138"/>
        <v>0.42604877589372597</v>
      </c>
      <c r="T35" s="35">
        <f t="shared" si="139"/>
        <v>2.2721198827618201</v>
      </c>
      <c r="U35" s="35">
        <f t="shared" si="140"/>
        <v>0.196567279696925</v>
      </c>
      <c r="V35" s="34">
        <f t="shared" si="141"/>
        <v>6218608.7050000001</v>
      </c>
      <c r="W35" s="34">
        <f t="shared" si="142"/>
        <v>6974560.4738888899</v>
      </c>
      <c r="X35" s="35">
        <f t="shared" si="143"/>
        <v>10.838701187250365</v>
      </c>
      <c r="Y35" s="35">
        <f t="shared" si="144"/>
        <v>25.116127584030099</v>
      </c>
      <c r="Z35" s="35">
        <f t="shared" si="145"/>
        <v>30.318183947653701</v>
      </c>
      <c r="AA35" s="35">
        <f t="shared" si="146"/>
        <v>27.3022117325464</v>
      </c>
      <c r="AB35" s="35" t="str">
        <f t="shared" si="147"/>
        <v>#N/A</v>
      </c>
      <c r="AC35" s="35">
        <f t="shared" si="148"/>
        <v>1.27729872733362</v>
      </c>
      <c r="AD35" s="35">
        <f t="shared" si="149"/>
        <v>1.2339264149373701</v>
      </c>
      <c r="AE35" s="35">
        <f t="shared" si="150"/>
        <v>0.86598031571925205</v>
      </c>
      <c r="AF35" s="35">
        <f t="shared" si="151"/>
        <v>0.91065263315929101</v>
      </c>
      <c r="AG35" s="35">
        <f t="shared" si="152"/>
        <v>1.0577882297150001</v>
      </c>
      <c r="AH35" s="35">
        <f t="shared" si="153"/>
        <v>0.20202243665435701</v>
      </c>
      <c r="AI35" s="35">
        <f t="shared" si="154"/>
        <v>47.852760736196402</v>
      </c>
      <c r="AJ35" s="37">
        <f t="shared" si="155"/>
        <v>18.3794</v>
      </c>
      <c r="AK35" s="37">
        <f t="shared" si="156"/>
        <v>22.307549999999999</v>
      </c>
      <c r="AL35" s="35">
        <f t="shared" si="157"/>
        <v>3.9215686274509798</v>
      </c>
      <c r="AM35" s="35">
        <f t="shared" si="158"/>
        <v>265.50777676119998</v>
      </c>
      <c r="AN35" s="35" t="str">
        <f t="shared" si="159"/>
        <v>NULL</v>
      </c>
      <c r="AO35" s="35" t="str">
        <f t="shared" si="160"/>
        <v>NULL</v>
      </c>
      <c r="AP35" s="34">
        <f t="shared" si="161"/>
        <v>742090.83538828301</v>
      </c>
      <c r="AR35" s="5"/>
      <c r="AS35" s="5" t="s">
        <v>47</v>
      </c>
      <c r="AT35" s="5" t="s">
        <v>8</v>
      </c>
      <c r="AU35" s="5">
        <v>7.2287151192840398</v>
      </c>
      <c r="AV35" s="5" t="s">
        <v>8</v>
      </c>
      <c r="AW35" s="5" t="s">
        <v>8</v>
      </c>
      <c r="AX35">
        <v>0.42604877589372597</v>
      </c>
      <c r="AY35">
        <v>2.2721198827618201</v>
      </c>
      <c r="AZ35">
        <v>0.196567279696925</v>
      </c>
      <c r="BA35">
        <v>6218608.7050000001</v>
      </c>
      <c r="BB35" s="5">
        <v>6974560.4738888899</v>
      </c>
      <c r="BC35" s="5">
        <v>25.116127584030099</v>
      </c>
      <c r="BD35">
        <v>30.318183947653701</v>
      </c>
      <c r="BE35">
        <v>27.3022117325464</v>
      </c>
      <c r="BF35" t="s">
        <v>14</v>
      </c>
      <c r="BG35">
        <v>1.27729872733362</v>
      </c>
      <c r="BH35">
        <v>1.2339264149373701</v>
      </c>
      <c r="BI35">
        <v>0.86598031571925205</v>
      </c>
      <c r="BJ35">
        <v>0.91065263315929101</v>
      </c>
      <c r="BK35">
        <v>1.0577882297150001</v>
      </c>
      <c r="BL35">
        <v>0.20202243665435701</v>
      </c>
      <c r="BM35">
        <v>47.852760736196402</v>
      </c>
      <c r="BN35">
        <v>18.3794</v>
      </c>
      <c r="BO35">
        <v>22.307549999999999</v>
      </c>
      <c r="BP35" s="5">
        <v>3.9215686274509798</v>
      </c>
      <c r="BQ35" s="5">
        <v>265.50777676119998</v>
      </c>
      <c r="BR35" s="5" t="s">
        <v>8</v>
      </c>
      <c r="BS35" s="5" t="s">
        <v>8</v>
      </c>
      <c r="BT35">
        <v>742090.83538828301</v>
      </c>
      <c r="BU35" s="45">
        <v>171450616</v>
      </c>
      <c r="BV35" s="46">
        <v>69.570800000000006</v>
      </c>
      <c r="BW35" s="46">
        <v>34981</v>
      </c>
      <c r="BX35" s="5" t="s">
        <v>187</v>
      </c>
      <c r="BY35" s="5">
        <v>18.100000000000001</v>
      </c>
      <c r="BZ35" s="5" t="s">
        <v>11</v>
      </c>
      <c r="CA35" s="47" t="str">
        <f t="shared" si="37"/>
        <v>EUR=</v>
      </c>
      <c r="CB35" s="22">
        <v>1.0301</v>
      </c>
      <c r="CC35" s="5"/>
      <c r="CD35" s="5"/>
      <c r="CE35" s="5" t="s">
        <v>47</v>
      </c>
      <c r="CF35" s="5" t="s">
        <v>350</v>
      </c>
    </row>
    <row r="36" spans="1:84" x14ac:dyDescent="0.25">
      <c r="B36" s="5" t="s">
        <v>188</v>
      </c>
      <c r="C36" t="s">
        <v>33</v>
      </c>
      <c r="E36" t="s">
        <v>48</v>
      </c>
      <c r="F36" s="2"/>
      <c r="G36" s="20" t="str">
        <f t="shared" si="127"/>
        <v>SE0000171100</v>
      </c>
      <c r="H36" s="34">
        <f t="shared" si="128"/>
        <v>1194131800.0550399</v>
      </c>
      <c r="I36" s="35">
        <f t="shared" si="129"/>
        <v>71.8035</v>
      </c>
      <c r="J36" s="36">
        <f t="shared" si="130"/>
        <v>32692</v>
      </c>
      <c r="K36" s="35" t="str">
        <f t="shared" si="131"/>
        <v>SEK</v>
      </c>
      <c r="L36" s="37">
        <f t="shared" si="132"/>
        <v>45.03</v>
      </c>
      <c r="M36" s="35">
        <f t="shared" si="133"/>
        <v>4.0346880000000001</v>
      </c>
      <c r="N36" s="38"/>
      <c r="O36" s="35">
        <f t="shared" si="134"/>
        <v>5.6635081879303302</v>
      </c>
      <c r="P36" s="35">
        <f t="shared" si="135"/>
        <v>8.4199363333978905</v>
      </c>
      <c r="Q36" s="35">
        <f t="shared" si="136"/>
        <v>-0.21193122967573</v>
      </c>
      <c r="R36" s="35" t="str">
        <f t="shared" si="137"/>
        <v>NULL</v>
      </c>
      <c r="S36" s="35">
        <f t="shared" si="138"/>
        <v>0.65788872077656402</v>
      </c>
      <c r="T36" s="35">
        <f t="shared" si="139"/>
        <v>3.36058276568223</v>
      </c>
      <c r="U36" s="35">
        <f t="shared" si="140"/>
        <v>0.41994635584406098</v>
      </c>
      <c r="V36" s="34">
        <f t="shared" si="141"/>
        <v>41854016.159999996</v>
      </c>
      <c r="W36" s="34">
        <f t="shared" si="142"/>
        <v>42891527.816470601</v>
      </c>
      <c r="X36" s="35">
        <f t="shared" si="143"/>
        <v>2.4189197943939726</v>
      </c>
      <c r="Y36" s="35">
        <f t="shared" si="144"/>
        <v>26.7309035802034</v>
      </c>
      <c r="Z36" s="35">
        <f t="shared" si="145"/>
        <v>28.095006274571801</v>
      </c>
      <c r="AA36" s="35">
        <f t="shared" si="146"/>
        <v>27.7483508943732</v>
      </c>
      <c r="AB36" s="35" t="str">
        <f t="shared" si="147"/>
        <v>#N/A</v>
      </c>
      <c r="AC36" s="35">
        <f t="shared" si="148"/>
        <v>1.04801633565789</v>
      </c>
      <c r="AD36" s="35">
        <f t="shared" si="149"/>
        <v>1.27551564704579</v>
      </c>
      <c r="AE36" s="35">
        <f t="shared" si="150"/>
        <v>1.1410925105056899</v>
      </c>
      <c r="AF36" s="35">
        <f t="shared" si="151"/>
        <v>1.0940605796087799</v>
      </c>
      <c r="AG36" s="35">
        <f t="shared" si="152"/>
        <v>1.34804323808618</v>
      </c>
      <c r="AH36" s="35">
        <f t="shared" si="153"/>
        <v>0.470694510539099</v>
      </c>
      <c r="AI36" s="35">
        <f t="shared" si="154"/>
        <v>47.308781869688403</v>
      </c>
      <c r="AJ36" s="37">
        <f t="shared" si="155"/>
        <v>49.131</v>
      </c>
      <c r="AK36" s="37">
        <f t="shared" si="156"/>
        <v>54.8611</v>
      </c>
      <c r="AL36" s="35">
        <f t="shared" si="157"/>
        <v>11.165698972755701</v>
      </c>
      <c r="AM36" s="35">
        <f t="shared" si="158"/>
        <v>39.519533348700001</v>
      </c>
      <c r="AN36" s="35" t="str">
        <f t="shared" si="159"/>
        <v>NULL</v>
      </c>
      <c r="AO36" s="35" t="str">
        <f t="shared" si="160"/>
        <v>NULL</v>
      </c>
      <c r="AP36" s="34">
        <f t="shared" si="161"/>
        <v>3532997.1580858701</v>
      </c>
      <c r="AR36" s="5"/>
      <c r="AS36" s="5" t="s">
        <v>48</v>
      </c>
      <c r="AT36" s="5">
        <v>5.6635081879303302</v>
      </c>
      <c r="AU36" s="5">
        <v>8.4199363333978905</v>
      </c>
      <c r="AV36" s="5">
        <v>-0.21193122967573</v>
      </c>
      <c r="AW36" s="5" t="s">
        <v>8</v>
      </c>
      <c r="AX36">
        <v>0.65788872077656402</v>
      </c>
      <c r="AY36">
        <v>3.36058276568223</v>
      </c>
      <c r="AZ36">
        <v>0.41994635584406098</v>
      </c>
      <c r="BA36">
        <v>41854016.159999996</v>
      </c>
      <c r="BB36" s="5">
        <v>42891527.816470601</v>
      </c>
      <c r="BC36" s="5">
        <v>26.7309035802034</v>
      </c>
      <c r="BD36">
        <v>28.095006274571801</v>
      </c>
      <c r="BE36">
        <v>27.7483508943732</v>
      </c>
      <c r="BF36" t="s">
        <v>14</v>
      </c>
      <c r="BG36">
        <v>1.04801633565789</v>
      </c>
      <c r="BH36">
        <v>1.27551564704579</v>
      </c>
      <c r="BI36">
        <v>1.1410925105056899</v>
      </c>
      <c r="BJ36">
        <v>1.0940605796087799</v>
      </c>
      <c r="BK36">
        <v>1.34804323808618</v>
      </c>
      <c r="BL36">
        <v>0.470694510539099</v>
      </c>
      <c r="BM36">
        <v>47.308781869688403</v>
      </c>
      <c r="BN36">
        <v>49.131</v>
      </c>
      <c r="BO36" s="5">
        <v>54.8611</v>
      </c>
      <c r="BP36" s="5">
        <v>11.165698972755701</v>
      </c>
      <c r="BQ36" s="5">
        <v>39.519533348700001</v>
      </c>
      <c r="BR36" s="5" t="s">
        <v>8</v>
      </c>
      <c r="BS36" s="5" t="s">
        <v>8</v>
      </c>
      <c r="BT36">
        <v>3532997.1580858701</v>
      </c>
      <c r="BU36" s="45">
        <v>295966330</v>
      </c>
      <c r="BV36" s="46">
        <v>71.8035</v>
      </c>
      <c r="BW36" s="46">
        <v>32692</v>
      </c>
      <c r="BX36" s="5" t="s">
        <v>189</v>
      </c>
      <c r="BY36" s="5">
        <v>45.03</v>
      </c>
      <c r="BZ36" s="5" t="s">
        <v>147</v>
      </c>
      <c r="CA36" s="47" t="str">
        <f t="shared" si="37"/>
        <v>SEKUSD=R</v>
      </c>
      <c r="CB36" s="22">
        <v>8.9599999999999999E-2</v>
      </c>
      <c r="CC36" s="5"/>
      <c r="CD36" s="5"/>
      <c r="CE36" s="5" t="s">
        <v>48</v>
      </c>
      <c r="CF36" s="5" t="s">
        <v>188</v>
      </c>
    </row>
    <row r="37" spans="1:84" x14ac:dyDescent="0.25">
      <c r="B37" s="5" t="s">
        <v>190</v>
      </c>
      <c r="C37" t="s">
        <v>33</v>
      </c>
      <c r="E37" t="s">
        <v>49</v>
      </c>
      <c r="F37" s="2"/>
      <c r="G37" s="20" t="str">
        <f t="shared" si="127"/>
        <v>US2017231034</v>
      </c>
      <c r="H37" s="34">
        <f t="shared" si="128"/>
        <v>5782080181.4400005</v>
      </c>
      <c r="I37" s="35">
        <f t="shared" si="129"/>
        <v>99.108099999999993</v>
      </c>
      <c r="J37" s="36">
        <f t="shared" si="130"/>
        <v>29728</v>
      </c>
      <c r="K37" s="35" t="str">
        <f t="shared" si="131"/>
        <v>USD</v>
      </c>
      <c r="L37" s="37">
        <f t="shared" si="132"/>
        <v>50.88</v>
      </c>
      <c r="M37" s="35">
        <f t="shared" si="133"/>
        <v>50.88</v>
      </c>
      <c r="N37" s="38"/>
      <c r="O37" s="35">
        <f t="shared" si="134"/>
        <v>45.8122490140642</v>
      </c>
      <c r="P37" s="35">
        <f t="shared" si="135"/>
        <v>13.700346070474399</v>
      </c>
      <c r="Q37" s="35" t="str">
        <f t="shared" si="136"/>
        <v>NULL</v>
      </c>
      <c r="R37" s="35" t="str">
        <f t="shared" si="137"/>
        <v>NULL</v>
      </c>
      <c r="S37" s="35">
        <f t="shared" si="138"/>
        <v>1.4436203274245001</v>
      </c>
      <c r="T37" s="35">
        <f t="shared" si="139"/>
        <v>6.7890927275289199</v>
      </c>
      <c r="U37" s="35">
        <f t="shared" si="140"/>
        <v>0.73821426141232005</v>
      </c>
      <c r="V37" s="34">
        <f t="shared" si="141"/>
        <v>66430047.149999999</v>
      </c>
      <c r="W37" s="34">
        <f t="shared" si="142"/>
        <v>64349704.129000001</v>
      </c>
      <c r="X37" s="35">
        <f t="shared" si="143"/>
        <v>-3.2328711517143796</v>
      </c>
      <c r="Y37" s="35">
        <f t="shared" si="144"/>
        <v>36.913873612727102</v>
      </c>
      <c r="Z37" s="35">
        <f t="shared" si="145"/>
        <v>38.858400031573197</v>
      </c>
      <c r="AA37" s="35">
        <f t="shared" si="146"/>
        <v>32.934694394019601</v>
      </c>
      <c r="AB37" s="35">
        <f t="shared" si="147"/>
        <v>0.3221</v>
      </c>
      <c r="AC37" s="35">
        <f t="shared" si="148"/>
        <v>1.40920379325175</v>
      </c>
      <c r="AD37" s="35">
        <f t="shared" si="149"/>
        <v>1.4254202121858901</v>
      </c>
      <c r="AE37" s="35">
        <f t="shared" si="150"/>
        <v>1.1800948837873599</v>
      </c>
      <c r="AF37" s="35">
        <f t="shared" si="151"/>
        <v>1.12006213579498</v>
      </c>
      <c r="AG37" s="35">
        <f t="shared" si="152"/>
        <v>0.67465008747702804</v>
      </c>
      <c r="AH37" s="35">
        <f t="shared" si="153"/>
        <v>0.86657839586429197</v>
      </c>
      <c r="AI37" s="35">
        <f t="shared" si="154"/>
        <v>51.357142857142897</v>
      </c>
      <c r="AJ37" s="37">
        <f t="shared" si="155"/>
        <v>56.270400000000002</v>
      </c>
      <c r="AK37" s="37">
        <f t="shared" si="156"/>
        <v>54.893799999999999</v>
      </c>
      <c r="AL37" s="35">
        <f t="shared" si="157"/>
        <v>1.4150943396226401</v>
      </c>
      <c r="AM37" s="35">
        <f t="shared" si="158"/>
        <v>16.244997332600001</v>
      </c>
      <c r="AN37" s="35">
        <f t="shared" si="159"/>
        <v>3.2201888386336002</v>
      </c>
      <c r="AO37" s="35">
        <f t="shared" si="160"/>
        <v>4.1779890947570602</v>
      </c>
      <c r="AP37" s="34">
        <f t="shared" si="161"/>
        <v>2936630.10871587</v>
      </c>
      <c r="AR37" s="5"/>
      <c r="AS37" s="5" t="s">
        <v>49</v>
      </c>
      <c r="AT37" s="5">
        <v>45.8122490140642</v>
      </c>
      <c r="AU37" s="5">
        <v>13.700346070474399</v>
      </c>
      <c r="AV37" s="5" t="s">
        <v>8</v>
      </c>
      <c r="AW37" s="5" t="s">
        <v>8</v>
      </c>
      <c r="AX37">
        <v>1.4436203274245001</v>
      </c>
      <c r="AY37">
        <v>6.7890927275289199</v>
      </c>
      <c r="AZ37">
        <v>0.73821426141232005</v>
      </c>
      <c r="BA37">
        <v>66430047.149999999</v>
      </c>
      <c r="BB37">
        <v>64349704.129000001</v>
      </c>
      <c r="BC37">
        <v>36.913873612727102</v>
      </c>
      <c r="BD37">
        <v>38.858400031573197</v>
      </c>
      <c r="BE37">
        <v>32.934694394019601</v>
      </c>
      <c r="BF37">
        <v>0.3221</v>
      </c>
      <c r="BG37">
        <v>1.40920379325175</v>
      </c>
      <c r="BH37">
        <v>1.4254202121858901</v>
      </c>
      <c r="BI37">
        <v>1.1800948837873599</v>
      </c>
      <c r="BJ37">
        <v>1.12006213579498</v>
      </c>
      <c r="BK37">
        <v>0.67465008747702804</v>
      </c>
      <c r="BL37">
        <v>0.86657839586429197</v>
      </c>
      <c r="BM37">
        <v>51.357142857142897</v>
      </c>
      <c r="BN37">
        <v>56.270400000000002</v>
      </c>
      <c r="BO37">
        <v>54.893799999999999</v>
      </c>
      <c r="BP37" s="5">
        <v>1.4150943396226401</v>
      </c>
      <c r="BQ37">
        <v>16.244997332600001</v>
      </c>
      <c r="BR37">
        <v>3.2201888386336002</v>
      </c>
      <c r="BS37">
        <v>4.1779890947570602</v>
      </c>
      <c r="BT37">
        <v>2936630.10871587</v>
      </c>
      <c r="BU37" s="45">
        <v>113641513</v>
      </c>
      <c r="BV37" s="46">
        <v>99.108099999999993</v>
      </c>
      <c r="BW37" s="46">
        <v>29728</v>
      </c>
      <c r="BX37" s="5" t="s">
        <v>191</v>
      </c>
      <c r="BY37" s="5">
        <v>50.88</v>
      </c>
      <c r="BZ37" s="5" t="s">
        <v>7</v>
      </c>
      <c r="CA37" s="47" t="str">
        <f t="shared" si="37"/>
        <v>USD=</v>
      </c>
      <c r="CB37" s="22">
        <v>1</v>
      </c>
      <c r="CC37" s="5"/>
      <c r="CD37" s="5"/>
      <c r="CE37" s="5" t="s">
        <v>49</v>
      </c>
      <c r="CF37" s="5" t="s">
        <v>190</v>
      </c>
    </row>
    <row r="38" spans="1:84" x14ac:dyDescent="0.25">
      <c r="B38" s="5" t="s">
        <v>192</v>
      </c>
      <c r="C38" t="s">
        <v>33</v>
      </c>
      <c r="E38" t="s">
        <v>50</v>
      </c>
      <c r="F38" s="2"/>
      <c r="G38" s="20" t="str">
        <f t="shared" si="127"/>
        <v>JP3289800009</v>
      </c>
      <c r="H38" s="34">
        <f>(BU38*BY38)*CB38/100</f>
        <v>3980425058.7639995</v>
      </c>
      <c r="I38" s="35">
        <f t="shared" si="129"/>
        <v>90.551699999999997</v>
      </c>
      <c r="J38" s="36">
        <f t="shared" si="130"/>
        <v>18034</v>
      </c>
      <c r="K38" s="35" t="str">
        <f t="shared" si="131"/>
        <v>JPY</v>
      </c>
      <c r="L38" s="37">
        <f t="shared" si="132"/>
        <v>1570</v>
      </c>
      <c r="M38" s="35">
        <f t="shared" si="133"/>
        <v>1008.568</v>
      </c>
      <c r="N38" s="38"/>
      <c r="O38" s="35">
        <f t="shared" si="134"/>
        <v>7.2251848036599702</v>
      </c>
      <c r="P38" s="35">
        <f t="shared" si="135"/>
        <v>6.3153795594008999</v>
      </c>
      <c r="Q38" s="35" t="str">
        <f t="shared" si="136"/>
        <v>NULL</v>
      </c>
      <c r="R38" s="35" t="str">
        <f t="shared" si="137"/>
        <v>NULL</v>
      </c>
      <c r="S38" s="35">
        <f t="shared" si="138"/>
        <v>0.55948850038647202</v>
      </c>
      <c r="T38" s="35">
        <f t="shared" si="139"/>
        <v>3.0291501127418798</v>
      </c>
      <c r="U38" s="35">
        <f t="shared" si="140"/>
        <v>0.24519159289796799</v>
      </c>
      <c r="V38" s="34">
        <f t="shared" si="141"/>
        <v>3602340275</v>
      </c>
      <c r="W38" s="34">
        <f t="shared" si="142"/>
        <v>4577261986.1111097</v>
      </c>
      <c r="X38" s="35">
        <f t="shared" si="143"/>
        <v>21.299233342319859</v>
      </c>
      <c r="Y38" s="35">
        <f t="shared" si="144"/>
        <v>15.216031099050101</v>
      </c>
      <c r="Z38" s="35">
        <f t="shared" si="145"/>
        <v>18.981107526597398</v>
      </c>
      <c r="AA38" s="35">
        <f t="shared" si="146"/>
        <v>32.291803099355803</v>
      </c>
      <c r="AB38" s="35" t="str">
        <f t="shared" si="147"/>
        <v>#N/A</v>
      </c>
      <c r="AC38" s="35">
        <f t="shared" si="148"/>
        <v>1.0247111473810999</v>
      </c>
      <c r="AD38" s="35">
        <f t="shared" si="149"/>
        <v>1.2984597010629</v>
      </c>
      <c r="AE38" s="35">
        <f t="shared" si="150"/>
        <v>1.68129838857823</v>
      </c>
      <c r="AF38" s="35">
        <f t="shared" si="151"/>
        <v>1.45419747151989</v>
      </c>
      <c r="AG38" s="35">
        <f t="shared" si="152"/>
        <v>1.24590810210032</v>
      </c>
      <c r="AH38" s="35">
        <f t="shared" si="153"/>
        <v>1.94344674607784</v>
      </c>
      <c r="AI38" s="35">
        <f t="shared" si="154"/>
        <v>74.744897959183703</v>
      </c>
      <c r="AJ38" s="37">
        <f t="shared" si="155"/>
        <v>1571.96</v>
      </c>
      <c r="AK38" s="37">
        <f t="shared" si="156"/>
        <v>1782.1</v>
      </c>
      <c r="AL38" s="35">
        <f t="shared" si="157"/>
        <v>5.8158319870759296</v>
      </c>
      <c r="AM38" s="35">
        <f t="shared" si="158"/>
        <v>32.537972834800001</v>
      </c>
      <c r="AN38" s="35" t="str">
        <f t="shared" si="159"/>
        <v>NULL</v>
      </c>
      <c r="AO38" s="35" t="str">
        <f t="shared" si="160"/>
        <v>NULL</v>
      </c>
      <c r="AP38" s="34">
        <f t="shared" si="161"/>
        <v>11927639.9910517</v>
      </c>
      <c r="AR38" s="5"/>
      <c r="AS38" s="5" t="s">
        <v>50</v>
      </c>
      <c r="AT38" s="5">
        <v>7.2251848036599702</v>
      </c>
      <c r="AU38" s="5">
        <v>6.3153795594008999</v>
      </c>
      <c r="AV38" s="5" t="s">
        <v>8</v>
      </c>
      <c r="AW38" s="5" t="s">
        <v>8</v>
      </c>
      <c r="AX38">
        <v>0.55948850038647202</v>
      </c>
      <c r="AY38">
        <v>3.0291501127418798</v>
      </c>
      <c r="AZ38">
        <v>0.24519159289796799</v>
      </c>
      <c r="BA38">
        <v>3602340275</v>
      </c>
      <c r="BB38">
        <v>4577261986.1111097</v>
      </c>
      <c r="BC38">
        <v>15.216031099050101</v>
      </c>
      <c r="BD38">
        <v>18.981107526597398</v>
      </c>
      <c r="BE38">
        <v>32.291803099355803</v>
      </c>
      <c r="BF38" t="s">
        <v>14</v>
      </c>
      <c r="BG38">
        <v>1.0247111473810999</v>
      </c>
      <c r="BH38">
        <v>1.2984597010629</v>
      </c>
      <c r="BI38">
        <v>1.68129838857823</v>
      </c>
      <c r="BJ38">
        <v>1.45419747151989</v>
      </c>
      <c r="BK38">
        <v>1.24590810210032</v>
      </c>
      <c r="BL38">
        <v>1.94344674607784</v>
      </c>
      <c r="BM38">
        <v>74.744897959183703</v>
      </c>
      <c r="BN38">
        <v>1571.96</v>
      </c>
      <c r="BO38">
        <v>1782.1</v>
      </c>
      <c r="BP38" s="5">
        <v>5.8158319870759296</v>
      </c>
      <c r="BQ38" s="5">
        <v>32.537972834800001</v>
      </c>
      <c r="BR38" s="5" t="s">
        <v>8</v>
      </c>
      <c r="BS38" s="5" t="s">
        <v>8</v>
      </c>
      <c r="BT38">
        <v>11927639.9910517</v>
      </c>
      <c r="BU38" s="45">
        <v>394661050</v>
      </c>
      <c r="BV38" s="46">
        <v>90.551699999999997</v>
      </c>
      <c r="BW38" s="46">
        <v>18034</v>
      </c>
      <c r="BX38" s="5" t="s">
        <v>193</v>
      </c>
      <c r="BY38" s="5">
        <v>1570</v>
      </c>
      <c r="BZ38" s="5" t="s">
        <v>9</v>
      </c>
      <c r="CA38" s="47" t="str">
        <f t="shared" si="37"/>
        <v>JPYUSD=R</v>
      </c>
      <c r="CB38" s="22">
        <v>0.64239999999999997</v>
      </c>
      <c r="CC38" s="5"/>
      <c r="CD38" s="5"/>
      <c r="CE38" s="5" t="s">
        <v>50</v>
      </c>
      <c r="CF38" s="5" t="s">
        <v>192</v>
      </c>
    </row>
    <row r="39" spans="1:84" x14ac:dyDescent="0.25">
      <c r="B39" s="5" t="s">
        <v>350</v>
      </c>
      <c r="C39" t="s">
        <v>33</v>
      </c>
      <c r="E39" t="s">
        <v>47</v>
      </c>
      <c r="F39" s="2"/>
      <c r="G39" s="20" t="str">
        <f t="shared" si="127"/>
        <v>AT0000937503</v>
      </c>
      <c r="H39" s="34">
        <f t="shared" si="128"/>
        <v>3196664159.7029605</v>
      </c>
      <c r="I39" s="35">
        <f t="shared" si="129"/>
        <v>69.570800000000006</v>
      </c>
      <c r="J39" s="36">
        <f t="shared" si="130"/>
        <v>34981</v>
      </c>
      <c r="K39" s="35" t="str">
        <f t="shared" si="131"/>
        <v>EUR</v>
      </c>
      <c r="L39" s="37">
        <f t="shared" si="132"/>
        <v>18.100000000000001</v>
      </c>
      <c r="M39" s="35">
        <f t="shared" si="133"/>
        <v>18.644810000000003</v>
      </c>
      <c r="N39" s="38"/>
      <c r="O39" s="35" t="str">
        <f t="shared" si="134"/>
        <v>NULL</v>
      </c>
      <c r="P39" s="35">
        <f t="shared" si="135"/>
        <v>7.2287151192840398</v>
      </c>
      <c r="Q39" s="35" t="str">
        <f t="shared" si="136"/>
        <v>NULL</v>
      </c>
      <c r="R39" s="35" t="str">
        <f t="shared" si="137"/>
        <v>NULL</v>
      </c>
      <c r="S39" s="35">
        <f t="shared" si="138"/>
        <v>0.42604877589372597</v>
      </c>
      <c r="T39" s="35">
        <f t="shared" si="139"/>
        <v>2.2721198827618201</v>
      </c>
      <c r="U39" s="35">
        <f t="shared" si="140"/>
        <v>0.196567279696925</v>
      </c>
      <c r="V39" s="34">
        <f t="shared" si="141"/>
        <v>6218608.7050000001</v>
      </c>
      <c r="W39" s="34">
        <f t="shared" si="142"/>
        <v>6974560.4738888899</v>
      </c>
      <c r="X39" s="35">
        <f t="shared" si="143"/>
        <v>10.838701187250365</v>
      </c>
      <c r="Y39" s="35">
        <f t="shared" si="144"/>
        <v>25.116127584030099</v>
      </c>
      <c r="Z39" s="35">
        <f t="shared" si="145"/>
        <v>30.318183947653701</v>
      </c>
      <c r="AA39" s="35">
        <f t="shared" si="146"/>
        <v>27.3022117325464</v>
      </c>
      <c r="AB39" s="35" t="str">
        <f t="shared" si="147"/>
        <v>#N/A</v>
      </c>
      <c r="AC39" s="35">
        <f t="shared" si="148"/>
        <v>1.27729872733362</v>
      </c>
      <c r="AD39" s="35">
        <f t="shared" si="149"/>
        <v>1.2339264149373701</v>
      </c>
      <c r="AE39" s="35">
        <f t="shared" si="150"/>
        <v>0.86598031571925205</v>
      </c>
      <c r="AF39" s="35">
        <f t="shared" si="151"/>
        <v>0.91065263315929101</v>
      </c>
      <c r="AG39" s="35">
        <f t="shared" si="152"/>
        <v>1.0577882297150001</v>
      </c>
      <c r="AH39" s="35">
        <f t="shared" si="153"/>
        <v>0.20202243665435701</v>
      </c>
      <c r="AI39" s="35">
        <f t="shared" si="154"/>
        <v>47.852760736196402</v>
      </c>
      <c r="AJ39" s="37">
        <f t="shared" si="155"/>
        <v>18.3794</v>
      </c>
      <c r="AK39" s="37">
        <f t="shared" si="156"/>
        <v>22.307549999999999</v>
      </c>
      <c r="AL39" s="35">
        <f t="shared" si="157"/>
        <v>3.9215686274509798</v>
      </c>
      <c r="AM39" s="35">
        <f t="shared" si="158"/>
        <v>265.50777676119998</v>
      </c>
      <c r="AN39" s="35" t="str">
        <f t="shared" si="159"/>
        <v>NULL</v>
      </c>
      <c r="AO39" s="35" t="str">
        <f t="shared" si="160"/>
        <v>NULL</v>
      </c>
      <c r="AP39" s="34">
        <f t="shared" si="161"/>
        <v>742090.83538828301</v>
      </c>
      <c r="AR39" s="5"/>
      <c r="AS39" s="5" t="s">
        <v>47</v>
      </c>
      <c r="AT39" s="5" t="s">
        <v>8</v>
      </c>
      <c r="AU39" s="5">
        <v>7.2287151192840398</v>
      </c>
      <c r="AV39" s="5" t="s">
        <v>8</v>
      </c>
      <c r="AW39" s="5" t="s">
        <v>8</v>
      </c>
      <c r="AX39">
        <v>0.42604877589372597</v>
      </c>
      <c r="AY39">
        <v>2.2721198827618201</v>
      </c>
      <c r="AZ39">
        <v>0.196567279696925</v>
      </c>
      <c r="BA39">
        <v>6218608.7050000001</v>
      </c>
      <c r="BB39" s="5">
        <v>6974560.4738888899</v>
      </c>
      <c r="BC39" s="5">
        <v>25.116127584030099</v>
      </c>
      <c r="BD39">
        <v>30.318183947653701</v>
      </c>
      <c r="BE39">
        <v>27.3022117325464</v>
      </c>
      <c r="BF39" t="s">
        <v>14</v>
      </c>
      <c r="BG39">
        <v>1.27729872733362</v>
      </c>
      <c r="BH39">
        <v>1.2339264149373701</v>
      </c>
      <c r="BI39">
        <v>0.86598031571925205</v>
      </c>
      <c r="BJ39">
        <v>0.91065263315929101</v>
      </c>
      <c r="BK39">
        <v>1.0577882297150001</v>
      </c>
      <c r="BL39">
        <v>0.20202243665435701</v>
      </c>
      <c r="BM39">
        <v>47.852760736196402</v>
      </c>
      <c r="BN39">
        <v>18.3794</v>
      </c>
      <c r="BO39">
        <v>22.307549999999999</v>
      </c>
      <c r="BP39" s="5">
        <v>3.9215686274509798</v>
      </c>
      <c r="BQ39" s="5">
        <v>265.50777676119998</v>
      </c>
      <c r="BR39" s="5" t="s">
        <v>8</v>
      </c>
      <c r="BS39" s="5" t="s">
        <v>8</v>
      </c>
      <c r="BT39">
        <v>742090.83538828301</v>
      </c>
      <c r="BU39" s="45">
        <v>171450616</v>
      </c>
      <c r="BV39" s="46">
        <v>69.570800000000006</v>
      </c>
      <c r="BW39" s="46">
        <v>34981</v>
      </c>
      <c r="BX39" s="5" t="s">
        <v>187</v>
      </c>
      <c r="BY39" s="5">
        <v>18.100000000000001</v>
      </c>
      <c r="BZ39" s="5" t="s">
        <v>11</v>
      </c>
      <c r="CA39" s="47" t="str">
        <f t="shared" si="37"/>
        <v>EUR=</v>
      </c>
      <c r="CB39" s="22">
        <v>1.0301</v>
      </c>
      <c r="CC39" s="5"/>
      <c r="CD39" s="5"/>
      <c r="CE39" s="5" t="s">
        <v>47</v>
      </c>
      <c r="CF39" s="5" t="s">
        <v>350</v>
      </c>
    </row>
    <row r="40" spans="1:84" x14ac:dyDescent="0.25">
      <c r="B40" s="5" t="s">
        <v>194</v>
      </c>
      <c r="C40" t="s">
        <v>33</v>
      </c>
      <c r="E40" t="s">
        <v>51</v>
      </c>
      <c r="F40" s="2"/>
      <c r="G40" s="20" t="str">
        <f t="shared" si="127"/>
        <v>DE0007500001</v>
      </c>
      <c r="H40" s="34">
        <f t="shared" si="128"/>
        <v>2686921075.4331794</v>
      </c>
      <c r="I40" s="35">
        <f t="shared" si="129"/>
        <v>77.756399999999999</v>
      </c>
      <c r="J40" s="36">
        <f t="shared" si="130"/>
        <v>36244</v>
      </c>
      <c r="K40" s="35" t="str">
        <f t="shared" si="131"/>
        <v>EUR</v>
      </c>
      <c r="L40" s="37">
        <f t="shared" si="132"/>
        <v>4.1900000000000004</v>
      </c>
      <c r="M40" s="35">
        <f t="shared" si="133"/>
        <v>4.3161190000000005</v>
      </c>
      <c r="N40" s="38"/>
      <c r="O40" s="35" t="str">
        <f t="shared" si="134"/>
        <v>NULL</v>
      </c>
      <c r="P40" s="35">
        <f t="shared" si="135"/>
        <v>5.2081586860109903</v>
      </c>
      <c r="Q40" s="35" t="str">
        <f t="shared" si="136"/>
        <v>NULL</v>
      </c>
      <c r="R40" s="35" t="str">
        <f t="shared" si="137"/>
        <v>NULL</v>
      </c>
      <c r="S40" s="35">
        <f t="shared" si="138"/>
        <v>0.26186219805248501</v>
      </c>
      <c r="T40" s="35">
        <f t="shared" si="139"/>
        <v>1.85471208275758</v>
      </c>
      <c r="U40" s="35">
        <f t="shared" si="140"/>
        <v>7.1613979280585993E-2</v>
      </c>
      <c r="V40" s="34">
        <f t="shared" si="141"/>
        <v>7893946.2685000002</v>
      </c>
      <c r="W40" s="34">
        <f t="shared" si="142"/>
        <v>8060207.7479999997</v>
      </c>
      <c r="X40" s="35">
        <f t="shared" si="143"/>
        <v>2.0627443447875686</v>
      </c>
      <c r="Y40" s="35">
        <f t="shared" si="144"/>
        <v>26.1550917800412</v>
      </c>
      <c r="Z40" s="35">
        <f t="shared" si="145"/>
        <v>42.447715205826498</v>
      </c>
      <c r="AA40" s="35">
        <f t="shared" si="146"/>
        <v>39.512691650518398</v>
      </c>
      <c r="AB40" s="35" t="str">
        <f t="shared" si="147"/>
        <v>#N/A</v>
      </c>
      <c r="AC40" s="35">
        <f t="shared" si="148"/>
        <v>1.2325143837256101</v>
      </c>
      <c r="AD40" s="35">
        <f t="shared" si="149"/>
        <v>1.08573326490636</v>
      </c>
      <c r="AE40" s="35">
        <f t="shared" si="150"/>
        <v>1.79571354106973</v>
      </c>
      <c r="AF40" s="35">
        <f t="shared" si="151"/>
        <v>1.5304741635707899</v>
      </c>
      <c r="AG40" s="35">
        <f t="shared" si="152"/>
        <v>1.9740769624118399</v>
      </c>
      <c r="AH40" s="35">
        <f t="shared" si="153"/>
        <v>2.2897330977081798</v>
      </c>
      <c r="AI40" s="35">
        <f t="shared" si="154"/>
        <v>56.794425087108003</v>
      </c>
      <c r="AJ40" s="37">
        <f t="shared" si="155"/>
        <v>3.80714</v>
      </c>
      <c r="AK40" s="37">
        <f t="shared" si="156"/>
        <v>3.8765649999999998</v>
      </c>
      <c r="AL40" s="35">
        <f t="shared" si="157"/>
        <v>3.7211610022327002</v>
      </c>
      <c r="AM40" s="35" t="str">
        <f t="shared" si="158"/>
        <v>NULL</v>
      </c>
      <c r="AN40" s="35" t="str">
        <f t="shared" si="159"/>
        <v>NULL</v>
      </c>
      <c r="AO40" s="35" t="str">
        <f t="shared" si="160"/>
        <v>NULL</v>
      </c>
      <c r="AP40" s="34">
        <f t="shared" si="161"/>
        <v>4334576.1890708897</v>
      </c>
      <c r="AR40" s="5"/>
      <c r="AS40" s="5" t="s">
        <v>51</v>
      </c>
      <c r="AT40" s="5" t="s">
        <v>8</v>
      </c>
      <c r="AU40" s="5">
        <v>5.2081586860109903</v>
      </c>
      <c r="AV40" s="5" t="s">
        <v>8</v>
      </c>
      <c r="AW40" s="5" t="s">
        <v>8</v>
      </c>
      <c r="AX40">
        <v>0.26186219805248501</v>
      </c>
      <c r="AY40">
        <v>1.85471208275758</v>
      </c>
      <c r="AZ40">
        <v>7.1613979280585993E-2</v>
      </c>
      <c r="BA40">
        <v>7893946.2685000002</v>
      </c>
      <c r="BB40">
        <v>8060207.7479999997</v>
      </c>
      <c r="BC40">
        <v>26.1550917800412</v>
      </c>
      <c r="BD40">
        <v>42.447715205826498</v>
      </c>
      <c r="BE40">
        <v>39.512691650518398</v>
      </c>
      <c r="BF40" t="s">
        <v>14</v>
      </c>
      <c r="BG40">
        <v>1.2325143837256101</v>
      </c>
      <c r="BH40">
        <v>1.08573326490636</v>
      </c>
      <c r="BI40">
        <v>1.79571354106973</v>
      </c>
      <c r="BJ40">
        <v>1.5304741635707899</v>
      </c>
      <c r="BK40">
        <v>1.9740769624118399</v>
      </c>
      <c r="BL40">
        <v>2.2897330977081798</v>
      </c>
      <c r="BM40">
        <v>56.794425087108003</v>
      </c>
      <c r="BN40">
        <v>3.80714</v>
      </c>
      <c r="BO40" s="5">
        <v>3.8765649999999998</v>
      </c>
      <c r="BP40" s="5">
        <v>3.7211610022327002</v>
      </c>
      <c r="BQ40" s="5" t="s">
        <v>8</v>
      </c>
      <c r="BR40" s="5" t="s">
        <v>8</v>
      </c>
      <c r="BS40" s="5" t="s">
        <v>8</v>
      </c>
      <c r="BT40">
        <v>4334576.1890708897</v>
      </c>
      <c r="BU40" s="45">
        <v>622531741</v>
      </c>
      <c r="BV40" s="46">
        <v>77.756399999999999</v>
      </c>
      <c r="BW40" s="46">
        <v>36244</v>
      </c>
      <c r="BX40" s="5" t="s">
        <v>195</v>
      </c>
      <c r="BY40" s="5">
        <v>4.1900000000000004</v>
      </c>
      <c r="BZ40" s="5" t="s">
        <v>11</v>
      </c>
      <c r="CA40" s="47" t="str">
        <f t="shared" si="37"/>
        <v>EUR=</v>
      </c>
      <c r="CB40" s="22">
        <v>1.0301</v>
      </c>
      <c r="CC40" s="5"/>
      <c r="CD40" s="5"/>
      <c r="CE40" s="5" t="s">
        <v>51</v>
      </c>
      <c r="CF40" s="5" t="s">
        <v>194</v>
      </c>
    </row>
    <row r="41" spans="1:84" x14ac:dyDescent="0.25">
      <c r="B41" s="5" t="s">
        <v>196</v>
      </c>
      <c r="C41" t="s">
        <v>33</v>
      </c>
      <c r="E41" t="s">
        <v>52</v>
      </c>
      <c r="F41" s="2"/>
      <c r="G41" s="20" t="str">
        <f t="shared" si="127"/>
        <v>US1442851036</v>
      </c>
      <c r="H41" s="34">
        <f t="shared" si="128"/>
        <v>10005358346.34</v>
      </c>
      <c r="I41" s="35">
        <f t="shared" si="129"/>
        <v>95.1601</v>
      </c>
      <c r="J41" s="36">
        <f t="shared" si="130"/>
        <v>29728</v>
      </c>
      <c r="K41" s="35" t="str">
        <f t="shared" si="131"/>
        <v>USD</v>
      </c>
      <c r="L41" s="37">
        <f t="shared" si="132"/>
        <v>200.73</v>
      </c>
      <c r="M41" s="35">
        <f t="shared" si="133"/>
        <v>200.73</v>
      </c>
      <c r="N41" s="38"/>
      <c r="O41" s="35">
        <f t="shared" si="134"/>
        <v>44.811605073871199</v>
      </c>
      <c r="P41" s="35">
        <f t="shared" si="135"/>
        <v>26.4903487572128</v>
      </c>
      <c r="Q41" s="35">
        <f t="shared" si="136"/>
        <v>1.4325960701365501</v>
      </c>
      <c r="R41" s="35">
        <f t="shared" si="137"/>
        <v>0.84687815719989901</v>
      </c>
      <c r="S41" s="35">
        <f t="shared" si="138"/>
        <v>6.0259175015966502</v>
      </c>
      <c r="T41" s="35">
        <f t="shared" si="139"/>
        <v>32.516601710562298</v>
      </c>
      <c r="U41" s="35">
        <f t="shared" si="140"/>
        <v>3.5413436967189398</v>
      </c>
      <c r="V41" s="34">
        <f t="shared" si="141"/>
        <v>135054263.9325</v>
      </c>
      <c r="W41" s="34">
        <f t="shared" si="142"/>
        <v>192532298.22600001</v>
      </c>
      <c r="X41" s="35">
        <f t="shared" si="143"/>
        <v>29.853710168685886</v>
      </c>
      <c r="Y41" s="35">
        <f t="shared" si="144"/>
        <v>33.470447361384899</v>
      </c>
      <c r="Z41" s="35">
        <f t="shared" si="145"/>
        <v>38.9747307605328</v>
      </c>
      <c r="AA41" s="35">
        <f t="shared" si="146"/>
        <v>42.6103015929192</v>
      </c>
      <c r="AB41" s="35">
        <f t="shared" si="147"/>
        <v>0.44969999999999999</v>
      </c>
      <c r="AC41" s="35">
        <f t="shared" si="148"/>
        <v>1.64591405119622</v>
      </c>
      <c r="AD41" s="35">
        <f t="shared" si="149"/>
        <v>1.3464549510064101</v>
      </c>
      <c r="AE41" s="35">
        <f t="shared" si="150"/>
        <v>1.5353864544439499</v>
      </c>
      <c r="AF41" s="35">
        <f t="shared" si="151"/>
        <v>1.3569229460383301</v>
      </c>
      <c r="AG41" s="35">
        <f t="shared" si="152"/>
        <v>1.4578820156508701</v>
      </c>
      <c r="AH41" s="35">
        <f t="shared" si="153"/>
        <v>2.6678044545826798</v>
      </c>
      <c r="AI41" s="35">
        <f t="shared" si="154"/>
        <v>76.142030720127707</v>
      </c>
      <c r="AJ41" s="37">
        <f t="shared" si="155"/>
        <v>181.05</v>
      </c>
      <c r="AK41" s="37">
        <f t="shared" si="156"/>
        <v>137.5213</v>
      </c>
      <c r="AL41" s="35">
        <f t="shared" si="157"/>
        <v>0.39854530961988699</v>
      </c>
      <c r="AM41" s="35">
        <f t="shared" si="158"/>
        <v>21.482277121399999</v>
      </c>
      <c r="AN41" s="35">
        <f t="shared" si="159"/>
        <v>4.6547898485304398</v>
      </c>
      <c r="AO41" s="35">
        <f t="shared" si="160"/>
        <v>2.4633663727949902</v>
      </c>
      <c r="AP41" s="34">
        <f t="shared" si="161"/>
        <v>4690444.1801167801</v>
      </c>
      <c r="AR41" s="5"/>
      <c r="AS41" s="5" t="s">
        <v>52</v>
      </c>
      <c r="AT41" s="5">
        <v>44.811605073871199</v>
      </c>
      <c r="AU41" s="5">
        <v>26.4903487572128</v>
      </c>
      <c r="AV41">
        <v>1.4325960701365501</v>
      </c>
      <c r="AW41" s="5">
        <v>0.84687815719989901</v>
      </c>
      <c r="AX41">
        <v>6.0259175015966502</v>
      </c>
      <c r="AY41">
        <v>32.516601710562298</v>
      </c>
      <c r="AZ41">
        <v>3.5413436967189398</v>
      </c>
      <c r="BA41">
        <v>135054263.9325</v>
      </c>
      <c r="BB41">
        <v>192532298.22600001</v>
      </c>
      <c r="BC41">
        <v>33.470447361384899</v>
      </c>
      <c r="BD41">
        <v>38.9747307605328</v>
      </c>
      <c r="BE41">
        <v>42.6103015929192</v>
      </c>
      <c r="BF41">
        <v>0.44969999999999999</v>
      </c>
      <c r="BG41">
        <v>1.64591405119622</v>
      </c>
      <c r="BH41">
        <v>1.3464549510064101</v>
      </c>
      <c r="BI41">
        <v>1.5353864544439499</v>
      </c>
      <c r="BJ41">
        <v>1.3569229460383301</v>
      </c>
      <c r="BK41">
        <v>1.4578820156508701</v>
      </c>
      <c r="BL41">
        <v>2.6678044545826798</v>
      </c>
      <c r="BM41">
        <v>76.142030720127707</v>
      </c>
      <c r="BN41">
        <v>181.05</v>
      </c>
      <c r="BO41">
        <v>137.5213</v>
      </c>
      <c r="BP41" s="5">
        <v>0.39854530961988699</v>
      </c>
      <c r="BQ41">
        <v>21.482277121399999</v>
      </c>
      <c r="BR41">
        <v>4.6547898485304398</v>
      </c>
      <c r="BS41">
        <v>2.4633663727949902</v>
      </c>
      <c r="BT41">
        <v>4690444.1801167801</v>
      </c>
      <c r="BU41" s="45">
        <v>49844858</v>
      </c>
      <c r="BV41" s="46">
        <v>95.1601</v>
      </c>
      <c r="BW41" s="46">
        <v>29728</v>
      </c>
      <c r="BX41" s="5" t="s">
        <v>197</v>
      </c>
      <c r="BY41" s="5">
        <v>200.73</v>
      </c>
      <c r="BZ41" s="5" t="s">
        <v>7</v>
      </c>
      <c r="CA41" s="47" t="str">
        <f t="shared" si="37"/>
        <v>USD=</v>
      </c>
      <c r="CB41" s="22">
        <v>1</v>
      </c>
      <c r="CC41" s="5"/>
      <c r="CD41" s="5"/>
      <c r="CE41" s="5" t="s">
        <v>52</v>
      </c>
      <c r="CF41" s="5" t="s">
        <v>196</v>
      </c>
    </row>
    <row r="42" spans="1:84" x14ac:dyDescent="0.25">
      <c r="B42" s="5" t="s">
        <v>198</v>
      </c>
      <c r="C42" t="s">
        <v>33</v>
      </c>
      <c r="E42" t="s">
        <v>53</v>
      </c>
      <c r="F42" s="2"/>
      <c r="G42" s="20" t="str">
        <f t="shared" si="127"/>
        <v>ES0132105018</v>
      </c>
      <c r="H42" s="34">
        <f t="shared" si="128"/>
        <v>2499542800.5</v>
      </c>
      <c r="I42" s="35">
        <f t="shared" si="129"/>
        <v>80.680000000000007</v>
      </c>
      <c r="J42" s="36">
        <f t="shared" si="130"/>
        <v>38168</v>
      </c>
      <c r="K42" s="35" t="str">
        <f t="shared" si="131"/>
        <v>EUR</v>
      </c>
      <c r="L42" s="37">
        <f t="shared" si="132"/>
        <v>9.7449999999999992</v>
      </c>
      <c r="M42" s="35">
        <f t="shared" si="133"/>
        <v>10.0383245</v>
      </c>
      <c r="N42" s="38"/>
      <c r="O42" s="35">
        <f t="shared" si="134"/>
        <v>37.240560618825199</v>
      </c>
      <c r="P42" s="35">
        <f t="shared" si="135"/>
        <v>8.3348331747786695</v>
      </c>
      <c r="Q42" s="35">
        <f t="shared" si="136"/>
        <v>1.6514661028303801</v>
      </c>
      <c r="R42" s="35">
        <f t="shared" si="137"/>
        <v>0.369615661852713</v>
      </c>
      <c r="S42" s="35">
        <f t="shared" si="138"/>
        <v>0.95939976228577895</v>
      </c>
      <c r="T42" s="35">
        <f t="shared" si="139"/>
        <v>5.2317411969012397</v>
      </c>
      <c r="U42" s="35">
        <f t="shared" si="140"/>
        <v>0.41329894661275501</v>
      </c>
      <c r="V42" s="34">
        <f t="shared" si="141"/>
        <v>7630577.3687500004</v>
      </c>
      <c r="W42" s="34">
        <f t="shared" si="142"/>
        <v>6475553.2227499997</v>
      </c>
      <c r="X42" s="35">
        <f t="shared" si="143"/>
        <v>-17.836686785959145</v>
      </c>
      <c r="Y42" s="35">
        <f t="shared" si="144"/>
        <v>24.654909903182599</v>
      </c>
      <c r="Z42" s="35">
        <f t="shared" si="145"/>
        <v>26.246151484781599</v>
      </c>
      <c r="AA42" s="35">
        <f t="shared" si="146"/>
        <v>23.270415853644099</v>
      </c>
      <c r="AB42" s="35" t="str">
        <f t="shared" si="147"/>
        <v>#N/A</v>
      </c>
      <c r="AC42" s="35">
        <f t="shared" si="148"/>
        <v>0.70937161741733001</v>
      </c>
      <c r="AD42" s="35">
        <f t="shared" si="149"/>
        <v>0.71121049422837801</v>
      </c>
      <c r="AE42" s="35">
        <f t="shared" si="150"/>
        <v>1.1070639350653799</v>
      </c>
      <c r="AF42" s="35">
        <f t="shared" si="151"/>
        <v>1.0713748853342999</v>
      </c>
      <c r="AG42" s="35">
        <f t="shared" si="152"/>
        <v>0.83395893855518399</v>
      </c>
      <c r="AH42" s="35">
        <f t="shared" si="153"/>
        <v>1.32304748733282</v>
      </c>
      <c r="AI42" s="35">
        <f t="shared" si="154"/>
        <v>69.3333333333333</v>
      </c>
      <c r="AJ42" s="37">
        <f t="shared" si="155"/>
        <v>9.4682999999999993</v>
      </c>
      <c r="AK42" s="37">
        <f t="shared" si="156"/>
        <v>9.5986250000000002</v>
      </c>
      <c r="AL42" s="35">
        <f t="shared" si="157"/>
        <v>6.3753213367609298</v>
      </c>
      <c r="AM42" s="35">
        <f t="shared" si="158"/>
        <v>65.549910576499997</v>
      </c>
      <c r="AN42" s="35" t="str">
        <f t="shared" si="159"/>
        <v>NULL</v>
      </c>
      <c r="AO42" s="35" t="str">
        <f t="shared" si="160"/>
        <v>NULL</v>
      </c>
      <c r="AP42" s="34">
        <f t="shared" si="161"/>
        <v>2042759.2538802</v>
      </c>
      <c r="AR42" s="5"/>
      <c r="AS42" s="5" t="s">
        <v>53</v>
      </c>
      <c r="AT42" s="5">
        <v>37.240560618825199</v>
      </c>
      <c r="AU42" s="5">
        <v>8.3348331747786695</v>
      </c>
      <c r="AV42">
        <v>1.6514661028303801</v>
      </c>
      <c r="AW42" s="5">
        <v>0.369615661852713</v>
      </c>
      <c r="AX42">
        <v>0.95939976228577895</v>
      </c>
      <c r="AY42">
        <v>5.2317411969012397</v>
      </c>
      <c r="AZ42">
        <v>0.41329894661275501</v>
      </c>
      <c r="BA42">
        <v>7630577.3687500004</v>
      </c>
      <c r="BB42" s="5">
        <v>6475553.2227499997</v>
      </c>
      <c r="BC42" s="5">
        <v>24.654909903182599</v>
      </c>
      <c r="BD42">
        <v>26.246151484781599</v>
      </c>
      <c r="BE42">
        <v>23.270415853644099</v>
      </c>
      <c r="BF42" t="s">
        <v>14</v>
      </c>
      <c r="BG42">
        <v>0.70937161741733001</v>
      </c>
      <c r="BH42">
        <v>0.71121049422837801</v>
      </c>
      <c r="BI42">
        <v>1.1070639350653799</v>
      </c>
      <c r="BJ42">
        <v>1.0713748853342999</v>
      </c>
      <c r="BK42">
        <v>0.83395893855518399</v>
      </c>
      <c r="BL42">
        <v>1.32304748733282</v>
      </c>
      <c r="BM42">
        <v>69.3333333333333</v>
      </c>
      <c r="BN42">
        <v>9.4682999999999993</v>
      </c>
      <c r="BO42">
        <v>9.5986250000000002</v>
      </c>
      <c r="BP42" s="5">
        <v>6.3753213367609298</v>
      </c>
      <c r="BQ42" s="5">
        <v>65.549910576499997</v>
      </c>
      <c r="BR42" s="5" t="s">
        <v>8</v>
      </c>
      <c r="BS42" s="5" t="s">
        <v>8</v>
      </c>
      <c r="BT42">
        <v>2042759.2538802</v>
      </c>
      <c r="BU42" s="45">
        <v>249000000</v>
      </c>
      <c r="BV42" s="46">
        <v>80.680000000000007</v>
      </c>
      <c r="BW42" s="46">
        <v>38168</v>
      </c>
      <c r="BX42" s="5" t="s">
        <v>199</v>
      </c>
      <c r="BY42" s="5">
        <v>9.7449999999999992</v>
      </c>
      <c r="BZ42" s="5" t="s">
        <v>11</v>
      </c>
      <c r="CA42" s="47" t="str">
        <f t="shared" si="37"/>
        <v>EUR=</v>
      </c>
      <c r="CB42" s="22">
        <v>1.0301</v>
      </c>
      <c r="CC42" s="5"/>
      <c r="CD42" s="5"/>
      <c r="CE42" s="5" t="s">
        <v>53</v>
      </c>
      <c r="CF42" s="5" t="s">
        <v>198</v>
      </c>
    </row>
    <row r="43" spans="1:84" x14ac:dyDescent="0.25">
      <c r="B43" s="5" t="s">
        <v>200</v>
      </c>
      <c r="C43" t="s">
        <v>33</v>
      </c>
      <c r="E43" t="s">
        <v>54</v>
      </c>
      <c r="F43" s="2"/>
      <c r="G43" s="20" t="str">
        <f t="shared" si="127"/>
        <v>LU0569974404</v>
      </c>
      <c r="H43" s="34">
        <f t="shared" si="128"/>
        <v>1919685893.6699061</v>
      </c>
      <c r="I43" s="35">
        <f t="shared" si="129"/>
        <v>58.889499999999998</v>
      </c>
      <c r="J43" s="36">
        <f t="shared" si="130"/>
        <v>42782</v>
      </c>
      <c r="K43" s="35" t="str">
        <f t="shared" si="131"/>
        <v>EUR</v>
      </c>
      <c r="L43" s="37">
        <f t="shared" si="132"/>
        <v>25.78</v>
      </c>
      <c r="M43" s="35">
        <f t="shared" si="133"/>
        <v>26.555978000000003</v>
      </c>
      <c r="N43" s="38"/>
      <c r="O43" s="35">
        <f t="shared" si="134"/>
        <v>27.8834242496686</v>
      </c>
      <c r="P43" s="35">
        <f t="shared" si="135"/>
        <v>8.6139468056893698</v>
      </c>
      <c r="Q43" s="35">
        <f t="shared" si="136"/>
        <v>1.2825862120362701</v>
      </c>
      <c r="R43" s="35">
        <f t="shared" si="137"/>
        <v>0.39622570403355001</v>
      </c>
      <c r="S43" s="35">
        <f t="shared" si="138"/>
        <v>0.57339019004576797</v>
      </c>
      <c r="T43" s="35">
        <f t="shared" si="139"/>
        <v>4.4082536765258196</v>
      </c>
      <c r="U43" s="35">
        <f t="shared" si="140"/>
        <v>0.29784552992862801</v>
      </c>
      <c r="V43" s="34">
        <f t="shared" si="141"/>
        <v>2940899.09</v>
      </c>
      <c r="W43" s="34">
        <f t="shared" si="142"/>
        <v>3145160.8450000002</v>
      </c>
      <c r="X43" s="35">
        <f t="shared" si="143"/>
        <v>6.4944772323718896</v>
      </c>
      <c r="Y43" s="35">
        <f t="shared" si="144"/>
        <v>28.071709695484401</v>
      </c>
      <c r="Z43" s="35">
        <f t="shared" si="145"/>
        <v>27.8978328001058</v>
      </c>
      <c r="AA43" s="35">
        <f t="shared" si="146"/>
        <v>27.7590571139568</v>
      </c>
      <c r="AB43" s="35" t="str">
        <f t="shared" si="147"/>
        <v>#N/A</v>
      </c>
      <c r="AC43" s="35">
        <f t="shared" si="148"/>
        <v>0.68419966769318796</v>
      </c>
      <c r="AD43" s="35">
        <f t="shared" si="149"/>
        <v>1.3347693006691701</v>
      </c>
      <c r="AE43" s="35">
        <f t="shared" si="150"/>
        <v>1.8876688252237399</v>
      </c>
      <c r="AF43" s="35">
        <f t="shared" si="151"/>
        <v>1.59177762503661</v>
      </c>
      <c r="AG43" s="35">
        <f t="shared" si="152"/>
        <v>2.34264629107515</v>
      </c>
      <c r="AH43" s="35">
        <f t="shared" si="153"/>
        <v>1.58962929703566</v>
      </c>
      <c r="AI43" s="35">
        <f t="shared" si="154"/>
        <v>60.927152317880697</v>
      </c>
      <c r="AJ43" s="37">
        <f t="shared" si="155"/>
        <v>26.523599999999998</v>
      </c>
      <c r="AK43" s="37">
        <f t="shared" si="156"/>
        <v>25.976900000000001</v>
      </c>
      <c r="AL43" s="35">
        <f t="shared" si="157"/>
        <v>7.7942322681215899</v>
      </c>
      <c r="AM43" s="35">
        <f t="shared" si="158"/>
        <v>71.181482758599998</v>
      </c>
      <c r="AN43" s="35" t="str">
        <f t="shared" si="159"/>
        <v>NULL</v>
      </c>
      <c r="AO43" s="35" t="str">
        <f t="shared" si="160"/>
        <v>NULL</v>
      </c>
      <c r="AP43" s="34">
        <f t="shared" si="161"/>
        <v>334096.01106192498</v>
      </c>
      <c r="AR43" s="5"/>
      <c r="AS43" s="5" t="s">
        <v>54</v>
      </c>
      <c r="AT43" s="5">
        <v>27.8834242496686</v>
      </c>
      <c r="AU43" s="5">
        <v>8.6139468056893698</v>
      </c>
      <c r="AV43">
        <v>1.2825862120362701</v>
      </c>
      <c r="AW43" s="5">
        <v>0.39622570403355001</v>
      </c>
      <c r="AX43">
        <v>0.57339019004576797</v>
      </c>
      <c r="AY43">
        <v>4.4082536765258196</v>
      </c>
      <c r="AZ43">
        <v>0.29784552992862801</v>
      </c>
      <c r="BA43">
        <v>2940899.09</v>
      </c>
      <c r="BB43">
        <v>3145160.8450000002</v>
      </c>
      <c r="BC43">
        <v>28.071709695484401</v>
      </c>
      <c r="BD43">
        <v>27.8978328001058</v>
      </c>
      <c r="BE43">
        <v>27.7590571139568</v>
      </c>
      <c r="BF43" t="s">
        <v>14</v>
      </c>
      <c r="BG43">
        <v>0.68419966769318796</v>
      </c>
      <c r="BH43">
        <v>1.3347693006691701</v>
      </c>
      <c r="BI43">
        <v>1.8876688252237399</v>
      </c>
      <c r="BJ43">
        <v>1.59177762503661</v>
      </c>
      <c r="BK43">
        <v>2.34264629107515</v>
      </c>
      <c r="BL43">
        <v>1.58962929703566</v>
      </c>
      <c r="BM43">
        <v>60.927152317880697</v>
      </c>
      <c r="BN43">
        <v>26.523599999999998</v>
      </c>
      <c r="BO43">
        <v>25.976900000000001</v>
      </c>
      <c r="BP43" s="5">
        <v>7.7942322681215899</v>
      </c>
      <c r="BQ43" s="5">
        <v>71.181482758599998</v>
      </c>
      <c r="BR43" s="5" t="s">
        <v>8</v>
      </c>
      <c r="BS43" s="5" t="s">
        <v>8</v>
      </c>
      <c r="BT43">
        <v>334096.01106192498</v>
      </c>
      <c r="BU43" s="45">
        <v>72288277</v>
      </c>
      <c r="BV43" s="46">
        <v>58.889499999999998</v>
      </c>
      <c r="BW43" s="46">
        <v>42782</v>
      </c>
      <c r="BX43" s="5" t="s">
        <v>201</v>
      </c>
      <c r="BY43" s="5">
        <v>25.78</v>
      </c>
      <c r="BZ43" s="5" t="s">
        <v>11</v>
      </c>
      <c r="CA43" s="47" t="str">
        <f t="shared" si="37"/>
        <v>EUR=</v>
      </c>
      <c r="CB43" s="22">
        <v>1.0301</v>
      </c>
      <c r="CC43" s="5"/>
      <c r="CD43" s="5"/>
      <c r="CE43" s="5" t="s">
        <v>54</v>
      </c>
      <c r="CF43" s="5" t="s">
        <v>200</v>
      </c>
    </row>
    <row r="44" spans="1:84" x14ac:dyDescent="0.25">
      <c r="B44" s="5" t="s">
        <v>202</v>
      </c>
      <c r="C44" t="s">
        <v>33</v>
      </c>
      <c r="E44" t="s">
        <v>55</v>
      </c>
      <c r="F44" s="2"/>
      <c r="G44" s="20" t="str">
        <f t="shared" si="127"/>
        <v>AU000000CIA2</v>
      </c>
      <c r="H44" s="34">
        <f t="shared" si="128"/>
        <v>1942391795.472975</v>
      </c>
      <c r="I44" s="35">
        <f t="shared" si="129"/>
        <v>72.176599999999993</v>
      </c>
      <c r="J44" s="36">
        <f t="shared" si="130"/>
        <v>39241</v>
      </c>
      <c r="K44" s="35" t="str">
        <f t="shared" si="131"/>
        <v>AUD</v>
      </c>
      <c r="L44" s="37">
        <f t="shared" si="132"/>
        <v>6.05</v>
      </c>
      <c r="M44" s="35">
        <f t="shared" si="133"/>
        <v>3.7479750000000003</v>
      </c>
      <c r="N44" s="38"/>
      <c r="O44" s="35">
        <f t="shared" si="134"/>
        <v>11.2699861334518</v>
      </c>
      <c r="P44" s="35">
        <f t="shared" si="135"/>
        <v>9.1205550048102495</v>
      </c>
      <c r="Q44" s="35" t="str">
        <f t="shared" si="136"/>
        <v>NULL</v>
      </c>
      <c r="R44" s="35">
        <f t="shared" si="137"/>
        <v>0.55613140273233197</v>
      </c>
      <c r="S44" s="35">
        <f t="shared" si="138"/>
        <v>1.9381581441257101</v>
      </c>
      <c r="T44" s="35">
        <f t="shared" si="139"/>
        <v>6.5319858078503898</v>
      </c>
      <c r="U44" s="35">
        <f t="shared" si="140"/>
        <v>1.69118278957195</v>
      </c>
      <c r="V44" s="34">
        <f t="shared" si="141"/>
        <v>9253810.9839999992</v>
      </c>
      <c r="W44" s="34">
        <f t="shared" si="142"/>
        <v>7462585.085</v>
      </c>
      <c r="X44" s="35">
        <f t="shared" si="143"/>
        <v>-24.002753450683091</v>
      </c>
      <c r="Y44" s="35">
        <f t="shared" si="144"/>
        <v>36.7784052662129</v>
      </c>
      <c r="Z44" s="35">
        <f t="shared" si="145"/>
        <v>45.246353693047297</v>
      </c>
      <c r="AA44" s="35">
        <f t="shared" si="146"/>
        <v>39.453159824744802</v>
      </c>
      <c r="AB44" s="35" t="str">
        <f t="shared" si="147"/>
        <v>#N/A</v>
      </c>
      <c r="AC44" s="35">
        <f t="shared" si="148"/>
        <v>1.1880992841519999</v>
      </c>
      <c r="AD44" s="35">
        <f t="shared" si="149"/>
        <v>1.65610413396557</v>
      </c>
      <c r="AE44" s="35">
        <f t="shared" si="150"/>
        <v>1.55884782618926</v>
      </c>
      <c r="AF44" s="35">
        <f t="shared" si="151"/>
        <v>1.3725638448942901</v>
      </c>
      <c r="AG44" s="35">
        <f t="shared" si="152"/>
        <v>2.90416450495227</v>
      </c>
      <c r="AH44" s="35">
        <f t="shared" si="153"/>
        <v>1.19443112942956</v>
      </c>
      <c r="AI44" s="35">
        <f t="shared" si="154"/>
        <v>56.493506493506501</v>
      </c>
      <c r="AJ44" s="37">
        <f t="shared" si="155"/>
        <v>5.7653999999999996</v>
      </c>
      <c r="AK44" s="37">
        <f t="shared" si="156"/>
        <v>6.2734000000000103</v>
      </c>
      <c r="AL44" s="35">
        <f t="shared" si="157"/>
        <v>3.7195945945946001</v>
      </c>
      <c r="AM44" s="35">
        <f t="shared" si="158"/>
        <v>44.172491684100002</v>
      </c>
      <c r="AN44" s="35" t="str">
        <f t="shared" si="159"/>
        <v>NULL</v>
      </c>
      <c r="AO44" s="35" t="str">
        <f t="shared" si="160"/>
        <v>NULL</v>
      </c>
      <c r="AP44" s="34">
        <f t="shared" si="161"/>
        <v>1980354.7804465999</v>
      </c>
      <c r="AR44" s="5"/>
      <c r="AS44" s="5" t="s">
        <v>55</v>
      </c>
      <c r="AT44" s="5">
        <v>11.2699861334518</v>
      </c>
      <c r="AU44" s="5">
        <v>9.1205550048102495</v>
      </c>
      <c r="AV44" s="5" t="s">
        <v>8</v>
      </c>
      <c r="AW44" s="5">
        <v>0.55613140273233197</v>
      </c>
      <c r="AX44">
        <v>1.9381581441257101</v>
      </c>
      <c r="AY44">
        <v>6.5319858078503898</v>
      </c>
      <c r="AZ44">
        <v>1.69118278957195</v>
      </c>
      <c r="BA44">
        <v>9253810.9839999992</v>
      </c>
      <c r="BB44" s="5">
        <v>7462585.085</v>
      </c>
      <c r="BC44" s="5">
        <v>36.7784052662129</v>
      </c>
      <c r="BD44">
        <v>45.246353693047297</v>
      </c>
      <c r="BE44">
        <v>39.453159824744802</v>
      </c>
      <c r="BF44" t="s">
        <v>14</v>
      </c>
      <c r="BG44">
        <v>1.1880992841519999</v>
      </c>
      <c r="BH44">
        <v>1.65610413396557</v>
      </c>
      <c r="BI44">
        <v>1.55884782618926</v>
      </c>
      <c r="BJ44">
        <v>1.3725638448942901</v>
      </c>
      <c r="BK44" s="5">
        <v>2.90416450495227</v>
      </c>
      <c r="BL44">
        <v>1.19443112942956</v>
      </c>
      <c r="BM44">
        <v>56.493506493506501</v>
      </c>
      <c r="BN44" s="5">
        <v>5.7653999999999996</v>
      </c>
      <c r="BO44">
        <v>6.2734000000000103</v>
      </c>
      <c r="BP44" s="5">
        <v>3.7195945945946001</v>
      </c>
      <c r="BQ44" s="5">
        <v>44.172491684100002</v>
      </c>
      <c r="BR44" s="5" t="s">
        <v>8</v>
      </c>
      <c r="BS44" s="5" t="s">
        <v>8</v>
      </c>
      <c r="BT44">
        <v>1980354.7804465999</v>
      </c>
      <c r="BU44" s="45">
        <v>518251001</v>
      </c>
      <c r="BV44" s="46">
        <v>72.176599999999993</v>
      </c>
      <c r="BW44" s="46">
        <v>39241</v>
      </c>
      <c r="BX44" s="5" t="s">
        <v>203</v>
      </c>
      <c r="BY44" s="5">
        <v>6.05</v>
      </c>
      <c r="BZ44" s="5" t="s">
        <v>12</v>
      </c>
      <c r="CA44" s="47" t="str">
        <f t="shared" si="37"/>
        <v>AUD=</v>
      </c>
      <c r="CB44" s="22">
        <v>0.61950000000000005</v>
      </c>
      <c r="CC44" s="5"/>
      <c r="CD44" s="5"/>
      <c r="CE44" s="5" t="s">
        <v>55</v>
      </c>
      <c r="CF44" s="5" t="s">
        <v>202</v>
      </c>
    </row>
    <row r="45" spans="1:84" x14ac:dyDescent="0.25">
      <c r="F45" s="2"/>
      <c r="G45" s="10" t="s">
        <v>349</v>
      </c>
      <c r="H45" s="49">
        <f>AVERAGE(H22:H44)</f>
        <v>11229974591.761539</v>
      </c>
      <c r="I45" s="40">
        <f>AVERAGE(I22:I44)</f>
        <v>85.178560869565217</v>
      </c>
      <c r="J45" s="39"/>
      <c r="K45" s="39"/>
      <c r="L45" s="39"/>
      <c r="M45" s="39"/>
      <c r="N45" s="39"/>
      <c r="O45" s="40">
        <f>AVERAGE(O22:O44)</f>
        <v>20.473914045666397</v>
      </c>
      <c r="P45" s="40">
        <f t="shared" ref="P45:U45" si="162">AVERAGE(P22:P44)</f>
        <v>10.281609910972545</v>
      </c>
      <c r="Q45" s="40">
        <f t="shared" si="162"/>
        <v>4.1241546164405385</v>
      </c>
      <c r="R45" s="40">
        <f t="shared" si="162"/>
        <v>4.2325253315982758</v>
      </c>
      <c r="S45" s="40">
        <f t="shared" si="162"/>
        <v>1.143446975967408</v>
      </c>
      <c r="T45" s="40">
        <f t="shared" si="162"/>
        <v>5.922672871864</v>
      </c>
      <c r="U45" s="40">
        <f t="shared" si="162"/>
        <v>0.73145707158994788</v>
      </c>
      <c r="V45" s="12">
        <f t="shared" ref="V45:AP45" si="163">AVERAGE(V22:V44)</f>
        <v>3586738461.8734007</v>
      </c>
      <c r="W45" s="49">
        <f t="shared" si="163"/>
        <v>4522711960.8116436</v>
      </c>
      <c r="X45" s="40">
        <f t="shared" si="163"/>
        <v>-0.43165349131432212</v>
      </c>
      <c r="Y45" s="40">
        <f t="shared" si="163"/>
        <v>29.585272021880758</v>
      </c>
      <c r="Z45" s="40">
        <f t="shared" si="163"/>
        <v>33.587090201347891</v>
      </c>
      <c r="AA45" s="40">
        <f t="shared" si="163"/>
        <v>31.987239323844555</v>
      </c>
      <c r="AB45" s="40">
        <f t="shared" si="163"/>
        <v>0.40212500000000001</v>
      </c>
      <c r="AC45" s="40">
        <f t="shared" si="163"/>
        <v>1.0452371525697075</v>
      </c>
      <c r="AD45" s="40">
        <f t="shared" si="163"/>
        <v>1.1992724649401103</v>
      </c>
      <c r="AE45" s="40">
        <f t="shared" si="163"/>
        <v>1.438747921960756</v>
      </c>
      <c r="AF45" s="40">
        <f t="shared" si="163"/>
        <v>1.2924973221418887</v>
      </c>
      <c r="AG45" s="40">
        <f t="shared" si="163"/>
        <v>1.6410445741170503</v>
      </c>
      <c r="AH45" s="40">
        <f t="shared" si="163"/>
        <v>1.4772568466695277</v>
      </c>
      <c r="AI45" s="40">
        <f t="shared" si="163"/>
        <v>58.638181075210753</v>
      </c>
      <c r="AJ45" s="12">
        <f t="shared" si="163"/>
        <v>12376.459352395561</v>
      </c>
      <c r="AK45" s="49">
        <f t="shared" si="163"/>
        <v>15427.337904058953</v>
      </c>
      <c r="AL45" s="40">
        <f t="shared" si="163"/>
        <v>4.963861092286419</v>
      </c>
      <c r="AM45" s="40">
        <f t="shared" si="163"/>
        <v>55.742143563899987</v>
      </c>
      <c r="AN45" s="40">
        <f t="shared" si="163"/>
        <v>3.896072801485162</v>
      </c>
      <c r="AO45" s="40">
        <f t="shared" si="163"/>
        <v>3.0340266699278087</v>
      </c>
      <c r="AP45" s="49">
        <f t="shared" si="163"/>
        <v>10082877.332173267</v>
      </c>
      <c r="AR45" s="5"/>
      <c r="AS45" s="5"/>
      <c r="BB45" s="5"/>
      <c r="BC45" s="5"/>
      <c r="CC45" s="5"/>
      <c r="CE45" s="5"/>
    </row>
    <row r="46" spans="1:84" x14ac:dyDescent="0.25">
      <c r="F46" s="2"/>
      <c r="G46" s="1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11"/>
      <c r="V46" s="1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11"/>
      <c r="AJ46" s="11"/>
      <c r="AK46" s="41"/>
      <c r="AL46" s="41"/>
      <c r="AM46" s="41"/>
      <c r="AN46" s="41"/>
      <c r="AO46" s="11"/>
      <c r="AP46" s="11"/>
    </row>
    <row r="47" spans="1:84" x14ac:dyDescent="0.25">
      <c r="A47" s="7"/>
      <c r="B47" s="7"/>
      <c r="C47" s="7" t="s">
        <v>56</v>
      </c>
      <c r="D47" s="7"/>
      <c r="E47" s="7"/>
      <c r="F47" s="2"/>
      <c r="AR47" s="7"/>
      <c r="AS47" s="7"/>
      <c r="CC47" s="48"/>
      <c r="CE47" s="7"/>
    </row>
    <row r="48" spans="1:84" x14ac:dyDescent="0.25">
      <c r="B48" s="5" t="s">
        <v>204</v>
      </c>
      <c r="C48" t="s">
        <v>56</v>
      </c>
      <c r="E48" t="s">
        <v>57</v>
      </c>
      <c r="F48" s="2"/>
      <c r="G48" s="20" t="str">
        <f>BX48</f>
        <v>CA8787422044</v>
      </c>
      <c r="H48" s="34">
        <f>(BU48*BY48)*CB48</f>
        <v>21311227552.32</v>
      </c>
      <c r="I48" s="35">
        <f>BV48</f>
        <v>98.980699999999999</v>
      </c>
      <c r="J48" s="36">
        <f>BW48</f>
        <v>38746</v>
      </c>
      <c r="K48" s="35" t="str">
        <f>BZ48</f>
        <v>USD</v>
      </c>
      <c r="L48" s="37">
        <f>BY48</f>
        <v>42.36</v>
      </c>
      <c r="M48" s="35">
        <f>BY48*CB48</f>
        <v>42.36</v>
      </c>
      <c r="N48" s="38"/>
      <c r="O48" s="35">
        <f>AT48</f>
        <v>75.268200785165803</v>
      </c>
      <c r="P48" s="35">
        <f t="shared" ref="P48" si="164">AU48</f>
        <v>25.058258668025701</v>
      </c>
      <c r="Q48" s="35">
        <f t="shared" ref="Q48" si="165">AV48</f>
        <v>-7.0907395935153801</v>
      </c>
      <c r="R48" s="35" t="str">
        <f t="shared" ref="R48" si="166">AW48</f>
        <v>NULL</v>
      </c>
      <c r="S48" s="35">
        <f t="shared" ref="S48" si="167">AX48</f>
        <v>1.25625586616369</v>
      </c>
      <c r="T48" s="35">
        <f t="shared" ref="T48" si="168">AY48</f>
        <v>11.848015132222301</v>
      </c>
      <c r="U48" s="35">
        <f t="shared" ref="U48" si="169">AZ48</f>
        <v>2.0999921607526901</v>
      </c>
      <c r="V48" s="34">
        <f t="shared" ref="V48" si="170">BA48</f>
        <v>122486220.51000001</v>
      </c>
      <c r="W48" s="34">
        <f t="shared" ref="W48" si="171">BB48</f>
        <v>96179796.662499994</v>
      </c>
      <c r="X48" s="35">
        <f>((W48-V48)/W48)*100</f>
        <v>-27.351299088113741</v>
      </c>
      <c r="Y48" s="35">
        <f>BC48</f>
        <v>26.2757224120584</v>
      </c>
      <c r="Z48" s="35">
        <f t="shared" ref="Z48" si="172">BD48</f>
        <v>32.004578738759001</v>
      </c>
      <c r="AA48" s="35">
        <f t="shared" ref="AA48" si="173">BE48</f>
        <v>35.240906733463397</v>
      </c>
      <c r="AB48" s="35">
        <f t="shared" ref="AB48" si="174">BF48</f>
        <v>0.37519999999999998</v>
      </c>
      <c r="AC48" s="35">
        <f t="shared" ref="AC48" si="175">BG48</f>
        <v>1.2515334973706</v>
      </c>
      <c r="AD48" s="35">
        <f t="shared" ref="AD48" si="176">BH48</f>
        <v>1.4774180381336399</v>
      </c>
      <c r="AE48" s="35">
        <f t="shared" ref="AE48" si="177">BI48</f>
        <v>1.0329334067342699</v>
      </c>
      <c r="AF48" s="35">
        <f t="shared" ref="AF48" si="178">BJ48</f>
        <v>1.02195458253391</v>
      </c>
      <c r="AG48" s="35">
        <f t="shared" ref="AG48" si="179">BK48</f>
        <v>0.74329993313097997</v>
      </c>
      <c r="AH48" s="35">
        <f t="shared" ref="AH48" si="180">BL48</f>
        <v>1.4813327716139699</v>
      </c>
      <c r="AI48" s="35">
        <f t="shared" ref="AI48" si="181">BM48</f>
        <v>63.915094339622698</v>
      </c>
      <c r="AJ48" s="37">
        <f t="shared" ref="AJ48" si="182">BN48</f>
        <v>44.379399999999997</v>
      </c>
      <c r="AK48" s="37">
        <f t="shared" ref="AK48" si="183">BO48</f>
        <v>47.330526155500003</v>
      </c>
      <c r="AL48" s="35">
        <f t="shared" ref="AL48" si="184">BP48</f>
        <v>0.82954447191232095</v>
      </c>
      <c r="AM48" s="35">
        <f t="shared" ref="AM48" si="185">BQ48</f>
        <v>21.149897330600002</v>
      </c>
      <c r="AN48" s="35" t="str">
        <f t="shared" ref="AN48" si="186">BR48</f>
        <v>NULL</v>
      </c>
      <c r="AO48" s="35">
        <f t="shared" ref="AO48" si="187">BS48</f>
        <v>2.63124921672599</v>
      </c>
      <c r="AP48" s="34">
        <f t="shared" ref="AP48" si="188">BT48</f>
        <v>5444977.26984997</v>
      </c>
      <c r="AR48" s="5"/>
      <c r="AS48" s="5" t="s">
        <v>57</v>
      </c>
      <c r="AT48" s="5">
        <v>75.268200785165803</v>
      </c>
      <c r="AU48" s="5">
        <v>25.058258668025701</v>
      </c>
      <c r="AV48" s="5">
        <v>-7.0907395935153801</v>
      </c>
      <c r="AW48" s="5" t="s">
        <v>8</v>
      </c>
      <c r="AX48">
        <v>1.25625586616369</v>
      </c>
      <c r="AY48">
        <v>11.848015132222301</v>
      </c>
      <c r="AZ48">
        <v>2.0999921607526901</v>
      </c>
      <c r="BA48">
        <v>122486220.51000001</v>
      </c>
      <c r="BB48">
        <v>96179796.662499994</v>
      </c>
      <c r="BC48">
        <v>26.2757224120584</v>
      </c>
      <c r="BD48">
        <v>32.004578738759001</v>
      </c>
      <c r="BE48">
        <v>35.240906733463397</v>
      </c>
      <c r="BF48">
        <v>0.37519999999999998</v>
      </c>
      <c r="BG48">
        <v>1.2515334973706</v>
      </c>
      <c r="BH48">
        <v>1.4774180381336399</v>
      </c>
      <c r="BI48">
        <v>1.0329334067342699</v>
      </c>
      <c r="BJ48">
        <v>1.02195458253391</v>
      </c>
      <c r="BK48">
        <v>0.74329993313097997</v>
      </c>
      <c r="BL48">
        <v>1.4813327716139699</v>
      </c>
      <c r="BM48">
        <v>63.915094339622698</v>
      </c>
      <c r="BN48">
        <v>44.379399999999997</v>
      </c>
      <c r="BO48">
        <v>47.330526155500003</v>
      </c>
      <c r="BP48" s="5">
        <v>0.82954447191232095</v>
      </c>
      <c r="BQ48">
        <v>21.149897330600002</v>
      </c>
      <c r="BR48" s="5" t="s">
        <v>8</v>
      </c>
      <c r="BS48">
        <v>2.63124921672599</v>
      </c>
      <c r="BT48">
        <v>5444977.26984997</v>
      </c>
      <c r="BU48" s="45">
        <v>503097912</v>
      </c>
      <c r="BV48" s="46">
        <v>98.980699999999999</v>
      </c>
      <c r="BW48" s="46">
        <v>38746</v>
      </c>
      <c r="BX48" s="5" t="s">
        <v>205</v>
      </c>
      <c r="BY48" s="5">
        <v>42.36</v>
      </c>
      <c r="BZ48" s="5" t="s">
        <v>7</v>
      </c>
      <c r="CA48" s="47" t="str">
        <f t="shared" si="37"/>
        <v>USD=</v>
      </c>
      <c r="CB48" s="22">
        <v>1</v>
      </c>
      <c r="CC48" s="5"/>
      <c r="CD48" s="5"/>
      <c r="CE48" s="5" t="s">
        <v>57</v>
      </c>
      <c r="CF48" s="5" t="s">
        <v>204</v>
      </c>
    </row>
    <row r="49" spans="2:84" x14ac:dyDescent="0.25">
      <c r="B49" s="5" t="s">
        <v>206</v>
      </c>
      <c r="C49" t="s">
        <v>56</v>
      </c>
      <c r="E49" t="s">
        <v>58</v>
      </c>
      <c r="F49" s="2"/>
      <c r="G49" s="20" t="str">
        <f t="shared" ref="G49:G65" si="189">BX49</f>
        <v>GB00B1XZS820</v>
      </c>
      <c r="H49" s="34">
        <f>(BU49*BY49)*CB49/100</f>
        <v>41475359780.133659</v>
      </c>
      <c r="I49" s="35">
        <f t="shared" ref="I49:I65" si="190">BV49</f>
        <v>90.217100000000002</v>
      </c>
      <c r="J49" s="36">
        <f t="shared" ref="J49:J65" si="191">BW49</f>
        <v>36304</v>
      </c>
      <c r="K49" s="35" t="str">
        <f t="shared" ref="K49:K65" si="192">BZ49</f>
        <v>GBp</v>
      </c>
      <c r="L49" s="37">
        <f t="shared" ref="L49:L65" si="193">BY49</f>
        <v>2543.5</v>
      </c>
      <c r="M49" s="35">
        <f t="shared" ref="M49:M65" si="194">BY49*CB49</f>
        <v>3100.7808500000001</v>
      </c>
      <c r="N49" s="38"/>
      <c r="O49" s="35" t="str">
        <f t="shared" ref="O49:O65" si="195">AT49</f>
        <v>NULL</v>
      </c>
      <c r="P49" s="35">
        <f t="shared" ref="P49:P65" si="196">AU49</f>
        <v>16.334057170171398</v>
      </c>
      <c r="Q49" s="35" t="str">
        <f t="shared" ref="Q49:Q65" si="197">AV49</f>
        <v>NULL</v>
      </c>
      <c r="R49" s="35" t="str">
        <f t="shared" ref="R49:R65" si="198">AW49</f>
        <v>NULL</v>
      </c>
      <c r="S49" s="35">
        <f t="shared" ref="S49:S65" si="199">AX49</f>
        <v>1.6717240855059701</v>
      </c>
      <c r="T49" s="35">
        <f t="shared" ref="T49:T65" si="200">AY49</f>
        <v>5.1162572101555703</v>
      </c>
      <c r="U49" s="35">
        <f t="shared" ref="U49:U65" si="201">AZ49</f>
        <v>1.3679497574330799</v>
      </c>
      <c r="V49" s="34">
        <f t="shared" ref="V49:V65" si="202">BA49</f>
        <v>4559553196.125</v>
      </c>
      <c r="W49" s="34">
        <f t="shared" ref="W49:W65" si="203">BB49</f>
        <v>5662408140.4761896</v>
      </c>
      <c r="X49" s="35">
        <f t="shared" ref="X49:X65" si="204">((W49-V49)/W49)*100</f>
        <v>19.476782969205804</v>
      </c>
      <c r="Y49" s="35">
        <f t="shared" ref="Y49:Y65" si="205">BC49</f>
        <v>23.846766581579601</v>
      </c>
      <c r="Z49" s="35">
        <f t="shared" ref="Z49:Z65" si="206">BD49</f>
        <v>33.859975695009197</v>
      </c>
      <c r="AA49" s="35">
        <f t="shared" ref="AA49:AA65" si="207">BE49</f>
        <v>35.561618978428299</v>
      </c>
      <c r="AB49" s="35" t="str">
        <f t="shared" ref="AB49:AB65" si="208">BF49</f>
        <v>#N/A</v>
      </c>
      <c r="AC49" s="35">
        <f t="shared" ref="AC49:AC65" si="209">BG49</f>
        <v>1.73149995513231</v>
      </c>
      <c r="AD49" s="35">
        <f t="shared" ref="AD49:AD65" si="210">BH49</f>
        <v>2.4015535296587198</v>
      </c>
      <c r="AE49" s="35">
        <f t="shared" ref="AE49:AE65" si="211">BI49</f>
        <v>1.5995779116461299</v>
      </c>
      <c r="AF49" s="35">
        <f t="shared" ref="AF49:AF65" si="212">BJ49</f>
        <v>1.3997172080454801</v>
      </c>
      <c r="AG49" s="35">
        <f t="shared" ref="AG49:AG65" si="213">BK49</f>
        <v>1.5784662003077601</v>
      </c>
      <c r="AH49" s="35">
        <f t="shared" ref="AH49:AH65" si="214">BL49</f>
        <v>1.27439259096973</v>
      </c>
      <c r="AI49" s="35">
        <f t="shared" ref="AI49:AI65" si="215">BM49</f>
        <v>60.261437908496703</v>
      </c>
      <c r="AJ49" s="37">
        <f t="shared" ref="AJ49:AJ65" si="216">BN49</f>
        <v>2401.63</v>
      </c>
      <c r="AK49" s="37">
        <f t="shared" ref="AK49:AK65" si="217">BO49</f>
        <v>2369.7375000000002</v>
      </c>
      <c r="AL49" s="35">
        <f t="shared" ref="AL49:AL65" si="218">BP49</f>
        <v>2.6254639637673298</v>
      </c>
      <c r="AM49" s="35">
        <f t="shared" ref="AM49:AM65" si="219">BQ49</f>
        <v>409.54063604240002</v>
      </c>
      <c r="AN49" s="35" t="str">
        <f t="shared" ref="AN49:AN65" si="220">BR49</f>
        <v>NULL</v>
      </c>
      <c r="AO49" s="35" t="str">
        <f t="shared" ref="AO49:AO65" si="221">BS49</f>
        <v>NULL</v>
      </c>
      <c r="AP49" s="34">
        <f t="shared" ref="AP49:AP65" si="222">BT49</f>
        <v>3077657.4048150298</v>
      </c>
      <c r="AR49" s="5"/>
      <c r="AS49" s="5" t="s">
        <v>58</v>
      </c>
      <c r="AT49" s="5" t="s">
        <v>8</v>
      </c>
      <c r="AU49" s="5">
        <v>16.334057170171398</v>
      </c>
      <c r="AV49" s="5" t="s">
        <v>8</v>
      </c>
      <c r="AW49" s="5" t="s">
        <v>8</v>
      </c>
      <c r="AX49">
        <v>1.6717240855059701</v>
      </c>
      <c r="AY49">
        <v>5.1162572101555703</v>
      </c>
      <c r="AZ49">
        <v>1.3679497574330799</v>
      </c>
      <c r="BA49">
        <v>4559553196.125</v>
      </c>
      <c r="BB49">
        <v>5662408140.4761896</v>
      </c>
      <c r="BC49">
        <v>23.846766581579601</v>
      </c>
      <c r="BD49">
        <v>33.859975695009197</v>
      </c>
      <c r="BE49">
        <v>35.561618978428299</v>
      </c>
      <c r="BF49" t="s">
        <v>14</v>
      </c>
      <c r="BG49">
        <v>1.73149995513231</v>
      </c>
      <c r="BH49">
        <v>2.4015535296587198</v>
      </c>
      <c r="BI49">
        <v>1.5995779116461299</v>
      </c>
      <c r="BJ49">
        <v>1.3997172080454801</v>
      </c>
      <c r="BK49">
        <v>1.5784662003077601</v>
      </c>
      <c r="BL49">
        <v>1.27439259096973</v>
      </c>
      <c r="BM49">
        <v>60.261437908496703</v>
      </c>
      <c r="BN49">
        <v>2401.63</v>
      </c>
      <c r="BO49">
        <v>2369.7375000000002</v>
      </c>
      <c r="BP49" s="5">
        <v>2.6254639637673298</v>
      </c>
      <c r="BQ49" s="5">
        <v>409.54063604240002</v>
      </c>
      <c r="BR49" s="5" t="s">
        <v>8</v>
      </c>
      <c r="BS49" s="5" t="s">
        <v>8</v>
      </c>
      <c r="BT49">
        <v>3077657.4048150298</v>
      </c>
      <c r="BU49" s="45">
        <v>1337577913</v>
      </c>
      <c r="BV49" s="46">
        <v>90.217100000000002</v>
      </c>
      <c r="BW49" s="46">
        <v>36304</v>
      </c>
      <c r="BX49" s="5" t="s">
        <v>207</v>
      </c>
      <c r="BY49" s="5">
        <v>2543.5</v>
      </c>
      <c r="BZ49" s="5" t="s">
        <v>10</v>
      </c>
      <c r="CA49" s="47" t="str">
        <f t="shared" si="37"/>
        <v>GBP=</v>
      </c>
      <c r="CB49" s="22">
        <v>1.2191000000000001</v>
      </c>
      <c r="CC49" s="5"/>
      <c r="CD49" s="5"/>
      <c r="CE49" s="5" t="s">
        <v>58</v>
      </c>
      <c r="CF49" s="5" t="s">
        <v>206</v>
      </c>
    </row>
    <row r="50" spans="2:84" x14ac:dyDescent="0.25">
      <c r="B50" s="5" t="s">
        <v>208</v>
      </c>
      <c r="C50" t="s">
        <v>56</v>
      </c>
      <c r="E50" t="s">
        <v>59</v>
      </c>
      <c r="F50" s="2"/>
      <c r="G50" s="20" t="str">
        <f t="shared" si="189"/>
        <v>GB0007188757</v>
      </c>
      <c r="H50" s="34">
        <f>(BU50*BY50)*CB50/100</f>
        <v>76417680271.769485</v>
      </c>
      <c r="I50" s="35">
        <f t="shared" si="190"/>
        <v>85.384500000000003</v>
      </c>
      <c r="J50" s="36">
        <f t="shared" si="191"/>
        <v>26969</v>
      </c>
      <c r="K50" s="35" t="str">
        <f t="shared" si="192"/>
        <v>GBp</v>
      </c>
      <c r="L50" s="37">
        <f t="shared" si="193"/>
        <v>5003</v>
      </c>
      <c r="M50" s="35">
        <f t="shared" si="194"/>
        <v>6099.1573000000008</v>
      </c>
      <c r="N50" s="38"/>
      <c r="O50" s="35">
        <f t="shared" si="195"/>
        <v>9.1679968065011899</v>
      </c>
      <c r="P50" s="35">
        <f t="shared" si="196"/>
        <v>8.2479449220843293</v>
      </c>
      <c r="Q50" s="35">
        <f t="shared" si="197"/>
        <v>2.17508821032057</v>
      </c>
      <c r="R50" s="35" t="str">
        <f t="shared" si="198"/>
        <v>NULL</v>
      </c>
      <c r="S50" s="35">
        <f t="shared" si="199"/>
        <v>1.77394017906561</v>
      </c>
      <c r="T50" s="35">
        <f t="shared" si="200"/>
        <v>6.4323816419595401</v>
      </c>
      <c r="U50" s="35">
        <f t="shared" si="201"/>
        <v>1.8095822616122501</v>
      </c>
      <c r="V50" s="34">
        <f t="shared" si="202"/>
        <v>13568414362.25</v>
      </c>
      <c r="W50" s="34">
        <f t="shared" si="203"/>
        <v>11489534403.9286</v>
      </c>
      <c r="X50" s="35">
        <f t="shared" si="204"/>
        <v>-18.093683218447662</v>
      </c>
      <c r="Y50" s="35">
        <f t="shared" si="205"/>
        <v>18.452686929433501</v>
      </c>
      <c r="Z50" s="35">
        <f t="shared" si="206"/>
        <v>23.422027297577898</v>
      </c>
      <c r="AA50" s="35">
        <f t="shared" si="207"/>
        <v>21.0275471073418</v>
      </c>
      <c r="AB50" s="35" t="str">
        <f t="shared" si="208"/>
        <v>#N/A</v>
      </c>
      <c r="AC50" s="35">
        <f t="shared" si="209"/>
        <v>1.0038516507650299</v>
      </c>
      <c r="AD50" s="35">
        <f t="shared" si="210"/>
        <v>1.3671648331528701</v>
      </c>
      <c r="AE50" s="35">
        <f t="shared" si="211"/>
        <v>0.70921303813313696</v>
      </c>
      <c r="AF50" s="35">
        <f t="shared" si="212"/>
        <v>0.80614121928006599</v>
      </c>
      <c r="AG50" s="35">
        <f t="shared" si="213"/>
        <v>1.23405880396868</v>
      </c>
      <c r="AH50" s="35">
        <f t="shared" si="214"/>
        <v>0.19575751721357401</v>
      </c>
      <c r="AI50" s="35">
        <f t="shared" si="215"/>
        <v>72.026641294005699</v>
      </c>
      <c r="AJ50" s="37">
        <f t="shared" si="216"/>
        <v>4864.29</v>
      </c>
      <c r="AK50" s="37">
        <f t="shared" si="217"/>
        <v>5075.8424999999997</v>
      </c>
      <c r="AL50" s="35">
        <f t="shared" si="218"/>
        <v>6.8538616648078703</v>
      </c>
      <c r="AM50" s="35">
        <f t="shared" si="219"/>
        <v>70.590574666899997</v>
      </c>
      <c r="AN50" s="35" t="str">
        <f t="shared" si="220"/>
        <v>NULL</v>
      </c>
      <c r="AO50" s="35" t="str">
        <f t="shared" si="221"/>
        <v>NULL</v>
      </c>
      <c r="AP50" s="34">
        <f t="shared" si="222"/>
        <v>21693883.9920411</v>
      </c>
      <c r="AR50" s="5"/>
      <c r="AS50" s="5" t="s">
        <v>59</v>
      </c>
      <c r="AT50" s="5">
        <v>9.1679968065011899</v>
      </c>
      <c r="AU50" s="5">
        <v>8.2479449220843293</v>
      </c>
      <c r="AV50" s="5">
        <v>2.17508821032057</v>
      </c>
      <c r="AW50" s="5" t="s">
        <v>8</v>
      </c>
      <c r="AX50">
        <v>1.77394017906561</v>
      </c>
      <c r="AY50">
        <v>6.4323816419595401</v>
      </c>
      <c r="AZ50">
        <v>1.8095822616122501</v>
      </c>
      <c r="BA50">
        <v>13568414362.25</v>
      </c>
      <c r="BB50">
        <v>11489534403.9286</v>
      </c>
      <c r="BC50">
        <v>18.452686929433501</v>
      </c>
      <c r="BD50">
        <v>23.422027297577898</v>
      </c>
      <c r="BE50">
        <v>21.0275471073418</v>
      </c>
      <c r="BF50" t="s">
        <v>14</v>
      </c>
      <c r="BG50">
        <v>1.0038516507650299</v>
      </c>
      <c r="BH50">
        <v>1.3671648331528701</v>
      </c>
      <c r="BI50">
        <v>0.70921303813313696</v>
      </c>
      <c r="BJ50">
        <v>0.80614121928006599</v>
      </c>
      <c r="BK50">
        <v>1.23405880396868</v>
      </c>
      <c r="BL50">
        <v>0.19575751721357401</v>
      </c>
      <c r="BM50">
        <v>72.026641294005699</v>
      </c>
      <c r="BN50">
        <v>4864.29</v>
      </c>
      <c r="BO50">
        <v>5075.8424999999997</v>
      </c>
      <c r="BP50" s="5">
        <v>6.8538616648078703</v>
      </c>
      <c r="BQ50" s="5">
        <v>70.590574666899997</v>
      </c>
      <c r="BR50" s="5" t="s">
        <v>8</v>
      </c>
      <c r="BS50" s="5" t="s">
        <v>8</v>
      </c>
      <c r="BT50">
        <v>21693883.9920411</v>
      </c>
      <c r="BU50" s="45">
        <v>1252921945</v>
      </c>
      <c r="BV50" s="46">
        <v>85.384500000000003</v>
      </c>
      <c r="BW50" s="46">
        <v>26969</v>
      </c>
      <c r="BX50" s="5" t="s">
        <v>209</v>
      </c>
      <c r="BY50" s="5">
        <v>5003</v>
      </c>
      <c r="BZ50" s="5" t="s">
        <v>10</v>
      </c>
      <c r="CA50" s="47" t="str">
        <f t="shared" si="37"/>
        <v>GBP=</v>
      </c>
      <c r="CB50" s="22">
        <v>1.2191000000000001</v>
      </c>
      <c r="CC50" s="5"/>
      <c r="CD50" s="5"/>
      <c r="CE50" s="5" t="s">
        <v>59</v>
      </c>
      <c r="CF50" s="5" t="s">
        <v>208</v>
      </c>
    </row>
    <row r="51" spans="2:84" x14ac:dyDescent="0.25">
      <c r="B51" s="5" t="s">
        <v>210</v>
      </c>
      <c r="C51" t="s">
        <v>56</v>
      </c>
      <c r="E51" t="s">
        <v>60</v>
      </c>
      <c r="F51" s="2"/>
      <c r="G51" s="20" t="str">
        <f t="shared" si="189"/>
        <v>JE00B4T3BW64</v>
      </c>
      <c r="H51" s="34">
        <f>(BU51*BY51)*CB51/100</f>
        <v>56595143646.770309</v>
      </c>
      <c r="I51" s="35">
        <f t="shared" si="190"/>
        <v>89.646000000000001</v>
      </c>
      <c r="J51" s="36">
        <f t="shared" si="191"/>
        <v>40687</v>
      </c>
      <c r="K51" s="35" t="str">
        <f t="shared" si="192"/>
        <v>GBp</v>
      </c>
      <c r="L51" s="37">
        <f t="shared" si="193"/>
        <v>380.5</v>
      </c>
      <c r="M51" s="35">
        <f t="shared" si="194"/>
        <v>463.86755000000005</v>
      </c>
      <c r="N51" s="38"/>
      <c r="O51" s="35" t="str">
        <f t="shared" si="195"/>
        <v>NULL</v>
      </c>
      <c r="P51" s="35">
        <f t="shared" si="196"/>
        <v>11.2205013247584</v>
      </c>
      <c r="Q51" s="35" t="str">
        <f t="shared" si="197"/>
        <v>NULL</v>
      </c>
      <c r="R51" s="35" t="str">
        <f t="shared" si="198"/>
        <v>NULL</v>
      </c>
      <c r="S51" s="35">
        <f t="shared" si="199"/>
        <v>1.3268471381440601</v>
      </c>
      <c r="T51" s="35">
        <f t="shared" si="200"/>
        <v>5.4688787589752801</v>
      </c>
      <c r="U51" s="35">
        <f t="shared" si="201"/>
        <v>0.24288499584926199</v>
      </c>
      <c r="V51" s="34">
        <f t="shared" si="202"/>
        <v>9289941095.1875</v>
      </c>
      <c r="W51" s="34">
        <f t="shared" si="203"/>
        <v>11526544091.390499</v>
      </c>
      <c r="X51" s="35">
        <f t="shared" si="204"/>
        <v>19.403933897876477</v>
      </c>
      <c r="Y51" s="35">
        <f t="shared" si="205"/>
        <v>22.095498315492399</v>
      </c>
      <c r="Z51" s="35">
        <f t="shared" si="206"/>
        <v>26.563953192150102</v>
      </c>
      <c r="AA51" s="35">
        <f t="shared" si="207"/>
        <v>25.770349527482502</v>
      </c>
      <c r="AB51" s="35" t="str">
        <f t="shared" si="208"/>
        <v>#N/A</v>
      </c>
      <c r="AC51" s="35">
        <f t="shared" si="209"/>
        <v>1.5944708105383401</v>
      </c>
      <c r="AD51" s="35">
        <f t="shared" si="210"/>
        <v>1.7529121114133901</v>
      </c>
      <c r="AE51" s="35">
        <f t="shared" si="211"/>
        <v>1.8746834074271601</v>
      </c>
      <c r="AF51" s="35">
        <f t="shared" si="212"/>
        <v>1.58312068849584</v>
      </c>
      <c r="AG51" s="35">
        <f t="shared" si="213"/>
        <v>2.0139732377930599</v>
      </c>
      <c r="AH51" s="35">
        <f t="shared" si="214"/>
        <v>1.9741753117940799</v>
      </c>
      <c r="AI51" s="35">
        <f t="shared" si="215"/>
        <v>65.344467640918594</v>
      </c>
      <c r="AJ51" s="37">
        <f t="shared" si="216"/>
        <v>373.04199999999997</v>
      </c>
      <c r="AK51" s="37">
        <f t="shared" si="217"/>
        <v>421.47149999999999</v>
      </c>
      <c r="AL51" s="35">
        <f t="shared" si="218"/>
        <v>2.6678605547869401</v>
      </c>
      <c r="AM51" s="35">
        <f t="shared" si="219"/>
        <v>37.383177570100003</v>
      </c>
      <c r="AN51" s="35" t="str">
        <f t="shared" si="220"/>
        <v>NULL</v>
      </c>
      <c r="AO51" s="35" t="str">
        <f t="shared" si="221"/>
        <v>NULL</v>
      </c>
      <c r="AP51" s="34">
        <f t="shared" si="222"/>
        <v>109353963.539121</v>
      </c>
      <c r="AR51" s="5"/>
      <c r="AS51" s="5" t="s">
        <v>60</v>
      </c>
      <c r="AT51" s="5" t="s">
        <v>8</v>
      </c>
      <c r="AU51" s="5">
        <v>11.2205013247584</v>
      </c>
      <c r="AV51" s="5" t="s">
        <v>8</v>
      </c>
      <c r="AW51" s="5" t="s">
        <v>8</v>
      </c>
      <c r="AX51">
        <v>1.3268471381440601</v>
      </c>
      <c r="AY51">
        <v>5.4688787589752801</v>
      </c>
      <c r="AZ51">
        <v>0.24288499584926199</v>
      </c>
      <c r="BA51">
        <v>9289941095.1875</v>
      </c>
      <c r="BB51" s="5">
        <v>11526544091.390499</v>
      </c>
      <c r="BC51" s="5">
        <v>22.095498315492399</v>
      </c>
      <c r="BD51">
        <v>26.563953192150102</v>
      </c>
      <c r="BE51">
        <v>25.770349527482502</v>
      </c>
      <c r="BF51" t="s">
        <v>14</v>
      </c>
      <c r="BG51">
        <v>1.5944708105383401</v>
      </c>
      <c r="BH51">
        <v>1.7529121114133901</v>
      </c>
      <c r="BI51">
        <v>1.8746834074271601</v>
      </c>
      <c r="BJ51">
        <v>1.58312068849584</v>
      </c>
      <c r="BK51">
        <v>2.0139732377930599</v>
      </c>
      <c r="BL51">
        <v>1.9741753117940799</v>
      </c>
      <c r="BM51">
        <v>65.344467640918594</v>
      </c>
      <c r="BN51">
        <v>373.04199999999997</v>
      </c>
      <c r="BO51">
        <v>421.47149999999999</v>
      </c>
      <c r="BP51" s="5">
        <v>2.6678605547869401</v>
      </c>
      <c r="BQ51" s="5">
        <v>37.383177570100003</v>
      </c>
      <c r="BR51" s="5" t="s">
        <v>8</v>
      </c>
      <c r="BS51" s="5" t="s">
        <v>8</v>
      </c>
      <c r="BT51">
        <v>109353963.539121</v>
      </c>
      <c r="BU51" s="45">
        <v>12200711959</v>
      </c>
      <c r="BV51" s="46">
        <v>89.646000000000001</v>
      </c>
      <c r="BW51" s="46">
        <v>40687</v>
      </c>
      <c r="BX51" s="5" t="s">
        <v>211</v>
      </c>
      <c r="BY51" s="5">
        <v>380.5</v>
      </c>
      <c r="BZ51" s="5" t="s">
        <v>10</v>
      </c>
      <c r="CA51" s="47" t="str">
        <f t="shared" si="37"/>
        <v>GBP=</v>
      </c>
      <c r="CB51" s="22">
        <v>1.2191000000000001</v>
      </c>
      <c r="CC51" s="5"/>
      <c r="CD51" s="5"/>
      <c r="CE51" s="5" t="s">
        <v>60</v>
      </c>
      <c r="CF51" s="5" t="s">
        <v>210</v>
      </c>
    </row>
    <row r="52" spans="2:84" x14ac:dyDescent="0.25">
      <c r="B52" s="5" t="s">
        <v>212</v>
      </c>
      <c r="C52" t="s">
        <v>56</v>
      </c>
      <c r="E52" t="s">
        <v>61</v>
      </c>
      <c r="F52" s="2"/>
      <c r="G52" s="20" t="str">
        <f t="shared" si="189"/>
        <v>JP3402600005</v>
      </c>
      <c r="H52" s="34">
        <f>(BU52*BY52)*CB52/100</f>
        <v>6349681746.8763351</v>
      </c>
      <c r="I52" s="35">
        <f t="shared" si="190"/>
        <v>90.368300000000005</v>
      </c>
      <c r="J52" s="36">
        <f t="shared" si="191"/>
        <v>18442</v>
      </c>
      <c r="K52" s="35" t="str">
        <f t="shared" si="192"/>
        <v>JPY</v>
      </c>
      <c r="L52" s="37">
        <f t="shared" si="193"/>
        <v>3594</v>
      </c>
      <c r="M52" s="35">
        <f t="shared" si="194"/>
        <v>2308.7855999999997</v>
      </c>
      <c r="N52" s="38"/>
      <c r="O52" s="35">
        <f t="shared" si="195"/>
        <v>14.6833615207027</v>
      </c>
      <c r="P52" s="35">
        <f t="shared" si="196"/>
        <v>9.9452041014567403</v>
      </c>
      <c r="Q52" s="35">
        <f t="shared" si="197"/>
        <v>0.34226949931708001</v>
      </c>
      <c r="R52" s="35">
        <f t="shared" si="198"/>
        <v>0.231822939427896</v>
      </c>
      <c r="S52" s="35">
        <f t="shared" si="199"/>
        <v>0.50452124316773705</v>
      </c>
      <c r="T52" s="35">
        <f t="shared" si="200"/>
        <v>5.4378687854634302</v>
      </c>
      <c r="U52" s="35">
        <f t="shared" si="201"/>
        <v>0.68385727122656303</v>
      </c>
      <c r="V52" s="34">
        <f t="shared" si="202"/>
        <v>3665893775</v>
      </c>
      <c r="W52" s="34">
        <f t="shared" si="203"/>
        <v>4066122977.7777801</v>
      </c>
      <c r="X52" s="35">
        <f t="shared" si="204"/>
        <v>9.8430176599457777</v>
      </c>
      <c r="Y52" s="35">
        <f t="shared" si="205"/>
        <v>21.1087050368033</v>
      </c>
      <c r="Z52" s="35">
        <f t="shared" si="206"/>
        <v>33.872387757508598</v>
      </c>
      <c r="AA52" s="35">
        <f t="shared" si="207"/>
        <v>41.662727386148497</v>
      </c>
      <c r="AB52" s="35" t="str">
        <f t="shared" si="208"/>
        <v>#N/A</v>
      </c>
      <c r="AC52" s="35">
        <f t="shared" si="209"/>
        <v>1.11644964917304</v>
      </c>
      <c r="AD52" s="35">
        <f t="shared" si="210"/>
        <v>1.20627400387348</v>
      </c>
      <c r="AE52" s="35">
        <f t="shared" si="211"/>
        <v>0.90597667549419703</v>
      </c>
      <c r="AF52" s="35">
        <f t="shared" si="212"/>
        <v>0.937316846345014</v>
      </c>
      <c r="AG52" s="35">
        <f t="shared" si="213"/>
        <v>1.3022888667104999</v>
      </c>
      <c r="AH52" s="35">
        <f t="shared" si="214"/>
        <v>1.14366076447899</v>
      </c>
      <c r="AI52" s="35">
        <f t="shared" si="215"/>
        <v>67.177914110429398</v>
      </c>
      <c r="AJ52" s="37">
        <f t="shared" si="216"/>
        <v>3744.7</v>
      </c>
      <c r="AK52" s="37">
        <f t="shared" si="217"/>
        <v>4410.66</v>
      </c>
      <c r="AL52" s="35">
        <f t="shared" si="218"/>
        <v>3.1496062992125999</v>
      </c>
      <c r="AM52" s="35">
        <f t="shared" si="219"/>
        <v>45.948802000000001</v>
      </c>
      <c r="AN52" s="35" t="str">
        <f t="shared" si="220"/>
        <v>NULL</v>
      </c>
      <c r="AO52" s="35" t="str">
        <f t="shared" si="221"/>
        <v>NULL</v>
      </c>
      <c r="AP52" s="34">
        <f t="shared" si="222"/>
        <v>2586047.96658001</v>
      </c>
      <c r="AR52" s="5"/>
      <c r="AS52" s="5" t="s">
        <v>61</v>
      </c>
      <c r="AT52" s="5">
        <v>14.6833615207027</v>
      </c>
      <c r="AU52" s="5">
        <v>9.9452041014567403</v>
      </c>
      <c r="AV52">
        <v>0.34226949931708001</v>
      </c>
      <c r="AW52" s="5">
        <v>0.231822939427896</v>
      </c>
      <c r="AX52">
        <v>0.50452124316773705</v>
      </c>
      <c r="AY52">
        <v>5.4378687854634302</v>
      </c>
      <c r="AZ52">
        <v>0.68385727122656303</v>
      </c>
      <c r="BA52">
        <v>3665893775</v>
      </c>
      <c r="BB52">
        <v>4066122977.7777801</v>
      </c>
      <c r="BC52">
        <v>21.1087050368033</v>
      </c>
      <c r="BD52">
        <v>33.872387757508598</v>
      </c>
      <c r="BE52">
        <v>41.662727386148497</v>
      </c>
      <c r="BF52" t="s">
        <v>14</v>
      </c>
      <c r="BG52">
        <v>1.11644964917304</v>
      </c>
      <c r="BH52">
        <v>1.20627400387348</v>
      </c>
      <c r="BI52">
        <v>0.90597667549419703</v>
      </c>
      <c r="BJ52">
        <v>0.937316846345014</v>
      </c>
      <c r="BK52">
        <v>1.3022888667104999</v>
      </c>
      <c r="BL52">
        <v>1.14366076447899</v>
      </c>
      <c r="BM52">
        <v>67.177914110429398</v>
      </c>
      <c r="BN52">
        <v>3744.7</v>
      </c>
      <c r="BO52">
        <v>4410.66</v>
      </c>
      <c r="BP52" s="5">
        <v>3.1496062992125999</v>
      </c>
      <c r="BQ52" s="5">
        <v>45.948802000000001</v>
      </c>
      <c r="BR52" s="5" t="s">
        <v>8</v>
      </c>
      <c r="BS52" s="5" t="s">
        <v>8</v>
      </c>
      <c r="BT52">
        <v>2586047.96658001</v>
      </c>
      <c r="BU52" s="45">
        <v>275022581</v>
      </c>
      <c r="BV52" s="46">
        <v>90.368300000000005</v>
      </c>
      <c r="BW52" s="46">
        <v>18442</v>
      </c>
      <c r="BX52" s="5" t="s">
        <v>213</v>
      </c>
      <c r="BY52" s="5">
        <v>3594</v>
      </c>
      <c r="BZ52" s="5" t="s">
        <v>9</v>
      </c>
      <c r="CA52" s="47" t="str">
        <f t="shared" si="37"/>
        <v>JPYUSD=R</v>
      </c>
      <c r="CB52" s="22">
        <v>0.64239999999999997</v>
      </c>
      <c r="CC52" s="5"/>
      <c r="CD52" s="5"/>
      <c r="CE52" s="5" t="s">
        <v>61</v>
      </c>
      <c r="CF52" s="5" t="s">
        <v>212</v>
      </c>
    </row>
    <row r="53" spans="2:84" x14ac:dyDescent="0.25">
      <c r="B53" s="5" t="s">
        <v>214</v>
      </c>
      <c r="C53" t="s">
        <v>56</v>
      </c>
      <c r="E53" t="s">
        <v>62</v>
      </c>
      <c r="F53" s="2"/>
      <c r="G53" s="20" t="str">
        <f t="shared" si="189"/>
        <v>AU000000BHP4</v>
      </c>
      <c r="H53" s="34">
        <f t="shared" ref="H53:H65" si="223">(BU53*BY53)*CB53</f>
        <v>125857231409.76614</v>
      </c>
      <c r="I53" s="35">
        <f t="shared" si="190"/>
        <v>96.443100000000001</v>
      </c>
      <c r="J53" s="36">
        <f t="shared" si="191"/>
        <v>31925</v>
      </c>
      <c r="K53" s="35" t="str">
        <f t="shared" si="192"/>
        <v>AUD</v>
      </c>
      <c r="L53" s="37">
        <f t="shared" si="193"/>
        <v>40.049999999999997</v>
      </c>
      <c r="M53" s="35">
        <f t="shared" si="194"/>
        <v>24.810974999999999</v>
      </c>
      <c r="N53" s="38"/>
      <c r="O53" s="35">
        <f t="shared" si="195"/>
        <v>15.992377280208499</v>
      </c>
      <c r="P53" s="35">
        <f t="shared" si="196"/>
        <v>11.113189833604499</v>
      </c>
      <c r="Q53" s="35">
        <f t="shared" si="197"/>
        <v>-2.9725608327525102</v>
      </c>
      <c r="R53" s="35" t="str">
        <f t="shared" si="198"/>
        <v>NULL</v>
      </c>
      <c r="S53" s="35">
        <f t="shared" si="199"/>
        <v>2.8150104750242302</v>
      </c>
      <c r="T53" s="35">
        <f t="shared" si="200"/>
        <v>6.1085747244404001</v>
      </c>
      <c r="U53" s="35">
        <f t="shared" si="201"/>
        <v>2.2680243034345602</v>
      </c>
      <c r="V53" s="34">
        <f t="shared" si="202"/>
        <v>259158456.53400001</v>
      </c>
      <c r="W53" s="34">
        <f t="shared" si="203"/>
        <v>259055963.67899999</v>
      </c>
      <c r="X53" s="35">
        <f t="shared" si="204"/>
        <v>-3.9563982061814051E-2</v>
      </c>
      <c r="Y53" s="35">
        <f t="shared" si="205"/>
        <v>17.108194804235101</v>
      </c>
      <c r="Z53" s="35">
        <f t="shared" si="206"/>
        <v>21.5123848433071</v>
      </c>
      <c r="AA53" s="35">
        <f t="shared" si="207"/>
        <v>20.5955444516174</v>
      </c>
      <c r="AB53" s="35" t="str">
        <f t="shared" si="208"/>
        <v>#N/A</v>
      </c>
      <c r="AC53" s="35">
        <f t="shared" si="209"/>
        <v>0.83085382516499395</v>
      </c>
      <c r="AD53" s="35">
        <f t="shared" si="210"/>
        <v>1.14878068249503</v>
      </c>
      <c r="AE53" s="35">
        <f t="shared" si="211"/>
        <v>0.82985234633750304</v>
      </c>
      <c r="AF53" s="35">
        <f t="shared" si="212"/>
        <v>0.88656734432343798</v>
      </c>
      <c r="AG53" s="35">
        <f t="shared" si="213"/>
        <v>1.221531529802</v>
      </c>
      <c r="AH53" s="35">
        <f t="shared" si="214"/>
        <v>0.54246389831879205</v>
      </c>
      <c r="AI53" s="35">
        <f t="shared" si="215"/>
        <v>53.056768558951902</v>
      </c>
      <c r="AJ53" s="37">
        <f t="shared" si="216"/>
        <v>40.373600000000003</v>
      </c>
      <c r="AK53" s="37">
        <f t="shared" si="217"/>
        <v>42.139099999999999</v>
      </c>
      <c r="AL53" s="35">
        <f t="shared" si="218"/>
        <v>7.8831625455227599</v>
      </c>
      <c r="AM53" s="35">
        <f t="shared" si="219"/>
        <v>93.706470811700001</v>
      </c>
      <c r="AN53" s="35" t="str">
        <f t="shared" si="220"/>
        <v>NULL</v>
      </c>
      <c r="AO53" s="35" t="str">
        <f t="shared" si="221"/>
        <v>NULL</v>
      </c>
      <c r="AP53" s="34">
        <f t="shared" si="222"/>
        <v>42463634.629378803</v>
      </c>
      <c r="AR53" s="5"/>
      <c r="AS53" s="5" t="s">
        <v>62</v>
      </c>
      <c r="AT53" s="5">
        <v>15.992377280208499</v>
      </c>
      <c r="AU53" s="5">
        <v>11.113189833604499</v>
      </c>
      <c r="AV53" s="5">
        <v>-2.9725608327525102</v>
      </c>
      <c r="AW53" s="5" t="s">
        <v>8</v>
      </c>
      <c r="AX53">
        <v>2.8150104750242302</v>
      </c>
      <c r="AY53">
        <v>6.1085747244404001</v>
      </c>
      <c r="AZ53">
        <v>2.2680243034345602</v>
      </c>
      <c r="BA53">
        <v>259158456.53400001</v>
      </c>
      <c r="BB53">
        <v>259055963.67899999</v>
      </c>
      <c r="BC53">
        <v>17.108194804235101</v>
      </c>
      <c r="BD53">
        <v>21.5123848433071</v>
      </c>
      <c r="BE53">
        <v>20.5955444516174</v>
      </c>
      <c r="BF53" t="s">
        <v>14</v>
      </c>
      <c r="BG53">
        <v>0.83085382516499395</v>
      </c>
      <c r="BH53">
        <v>1.14878068249503</v>
      </c>
      <c r="BI53">
        <v>0.82985234633750304</v>
      </c>
      <c r="BJ53">
        <v>0.88656734432343798</v>
      </c>
      <c r="BK53">
        <v>1.221531529802</v>
      </c>
      <c r="BL53">
        <v>0.54246389831879205</v>
      </c>
      <c r="BM53">
        <v>53.056768558951902</v>
      </c>
      <c r="BN53">
        <v>40.373600000000003</v>
      </c>
      <c r="BO53">
        <v>42.139099999999999</v>
      </c>
      <c r="BP53" s="5">
        <v>7.8831625455227599</v>
      </c>
      <c r="BQ53" s="5">
        <v>93.706470811700001</v>
      </c>
      <c r="BR53" s="5" t="s">
        <v>8</v>
      </c>
      <c r="BS53" s="5" t="s">
        <v>8</v>
      </c>
      <c r="BT53">
        <v>42463634.629378803</v>
      </c>
      <c r="BU53" s="45">
        <v>5072643514</v>
      </c>
      <c r="BV53" s="46">
        <v>96.443100000000001</v>
      </c>
      <c r="BW53" s="46">
        <v>31925</v>
      </c>
      <c r="BX53" s="5" t="s">
        <v>215</v>
      </c>
      <c r="BY53" s="5">
        <v>40.049999999999997</v>
      </c>
      <c r="BZ53" s="5" t="s">
        <v>12</v>
      </c>
      <c r="CA53" s="47" t="str">
        <f t="shared" si="37"/>
        <v>AUD=</v>
      </c>
      <c r="CB53" s="22">
        <v>0.61950000000000005</v>
      </c>
      <c r="CC53" s="5"/>
      <c r="CD53" s="5"/>
      <c r="CE53" s="5" t="s">
        <v>62</v>
      </c>
      <c r="CF53" s="5" t="s">
        <v>214</v>
      </c>
    </row>
    <row r="54" spans="2:84" x14ac:dyDescent="0.25">
      <c r="B54" s="5" t="s">
        <v>216</v>
      </c>
      <c r="C54" t="s">
        <v>56</v>
      </c>
      <c r="E54" t="s">
        <v>63</v>
      </c>
      <c r="F54" s="2"/>
      <c r="G54" s="20" t="str">
        <f t="shared" si="189"/>
        <v>AU000000RIO1</v>
      </c>
      <c r="H54" s="34">
        <f t="shared" si="223"/>
        <v>27306453108.598022</v>
      </c>
      <c r="I54" s="35">
        <f t="shared" si="190"/>
        <v>99.819100000000006</v>
      </c>
      <c r="J54" s="36">
        <f t="shared" si="191"/>
        <v>22908</v>
      </c>
      <c r="K54" s="35" t="str">
        <f t="shared" si="192"/>
        <v>AUD</v>
      </c>
      <c r="L54" s="37">
        <f t="shared" si="193"/>
        <v>118.74</v>
      </c>
      <c r="M54" s="35">
        <f t="shared" si="194"/>
        <v>73.559430000000006</v>
      </c>
      <c r="N54" s="38"/>
      <c r="O54" s="35">
        <f t="shared" si="195"/>
        <v>11.167153983110699</v>
      </c>
      <c r="P54" s="35">
        <f t="shared" si="196"/>
        <v>9.5413402180419808</v>
      </c>
      <c r="Q54" s="35">
        <f t="shared" si="197"/>
        <v>-1.56622075499449</v>
      </c>
      <c r="R54" s="35" t="str">
        <f t="shared" si="198"/>
        <v>NULL</v>
      </c>
      <c r="S54" s="35">
        <f t="shared" si="199"/>
        <v>2.1677265315065899</v>
      </c>
      <c r="T54" s="35">
        <f t="shared" si="200"/>
        <v>7.8602675054105999</v>
      </c>
      <c r="U54" s="35">
        <f t="shared" si="201"/>
        <v>2.2112805864213501</v>
      </c>
      <c r="V54" s="34">
        <f t="shared" si="202"/>
        <v>123456227.75</v>
      </c>
      <c r="W54" s="34">
        <f t="shared" si="203"/>
        <v>106898408.19400001</v>
      </c>
      <c r="X54" s="35">
        <f t="shared" si="204"/>
        <v>-15.489304130657159</v>
      </c>
      <c r="Y54" s="35">
        <f t="shared" si="205"/>
        <v>20.767359123375101</v>
      </c>
      <c r="Z54" s="35">
        <f t="shared" si="206"/>
        <v>23.269839270696401</v>
      </c>
      <c r="AA54" s="35">
        <f t="shared" si="207"/>
        <v>22.319816188333899</v>
      </c>
      <c r="AB54" s="35" t="str">
        <f t="shared" si="208"/>
        <v>#N/A</v>
      </c>
      <c r="AC54" s="35">
        <f t="shared" si="209"/>
        <v>0.72863643962800695</v>
      </c>
      <c r="AD54" s="35">
        <f t="shared" si="210"/>
        <v>0.95877167631392701</v>
      </c>
      <c r="AE54" s="35">
        <f t="shared" si="211"/>
        <v>0.49500963443267199</v>
      </c>
      <c r="AF54" s="35">
        <f t="shared" si="212"/>
        <v>0.66333909294869198</v>
      </c>
      <c r="AG54" s="35">
        <f t="shared" si="213"/>
        <v>1.0751593574241001</v>
      </c>
      <c r="AH54" s="35">
        <f t="shared" si="214"/>
        <v>0.14160654086215799</v>
      </c>
      <c r="AI54" s="35">
        <f t="shared" si="215"/>
        <v>57.513768686073902</v>
      </c>
      <c r="AJ54" s="37">
        <f t="shared" si="216"/>
        <v>118.2354</v>
      </c>
      <c r="AK54" s="37">
        <f t="shared" si="217"/>
        <v>120.0415</v>
      </c>
      <c r="AL54" s="35">
        <f t="shared" si="218"/>
        <v>7.8168192458824501</v>
      </c>
      <c r="AM54" s="35">
        <f t="shared" si="219"/>
        <v>70.590574666899997</v>
      </c>
      <c r="AN54" s="35" t="str">
        <f t="shared" si="220"/>
        <v>NULL</v>
      </c>
      <c r="AO54" s="35" t="str">
        <f t="shared" si="221"/>
        <v>NULL</v>
      </c>
      <c r="AP54" s="34">
        <f t="shared" si="222"/>
        <v>2996922.1068788599</v>
      </c>
      <c r="AR54" s="5"/>
      <c r="AS54" s="5" t="s">
        <v>63</v>
      </c>
      <c r="AT54" s="5">
        <v>11.167153983110699</v>
      </c>
      <c r="AU54" s="5">
        <v>9.5413402180419808</v>
      </c>
      <c r="AV54" s="5">
        <v>-1.56622075499449</v>
      </c>
      <c r="AW54" s="5" t="s">
        <v>8</v>
      </c>
      <c r="AX54">
        <v>2.1677265315065899</v>
      </c>
      <c r="AY54">
        <v>7.8602675054105999</v>
      </c>
      <c r="AZ54">
        <v>2.2112805864213501</v>
      </c>
      <c r="BA54">
        <v>123456227.75</v>
      </c>
      <c r="BB54">
        <v>106898408.19400001</v>
      </c>
      <c r="BC54">
        <v>20.767359123375101</v>
      </c>
      <c r="BD54">
        <v>23.269839270696401</v>
      </c>
      <c r="BE54">
        <v>22.319816188333899</v>
      </c>
      <c r="BF54" t="s">
        <v>14</v>
      </c>
      <c r="BG54">
        <v>0.72863643962800695</v>
      </c>
      <c r="BH54">
        <v>0.95877167631392701</v>
      </c>
      <c r="BI54">
        <v>0.49500963443267199</v>
      </c>
      <c r="BJ54">
        <v>0.66333909294869198</v>
      </c>
      <c r="BK54">
        <v>1.0751593574241001</v>
      </c>
      <c r="BL54">
        <v>0.14160654086215799</v>
      </c>
      <c r="BM54">
        <v>57.513768686073902</v>
      </c>
      <c r="BN54">
        <v>118.2354</v>
      </c>
      <c r="BO54">
        <v>120.0415</v>
      </c>
      <c r="BP54" s="5">
        <v>7.8168192458824501</v>
      </c>
      <c r="BQ54" s="5">
        <v>70.590574666899997</v>
      </c>
      <c r="BR54" s="5" t="s">
        <v>8</v>
      </c>
      <c r="BS54" s="5" t="s">
        <v>8</v>
      </c>
      <c r="BT54">
        <v>2996922.1068788599</v>
      </c>
      <c r="BU54" s="45">
        <v>371216214</v>
      </c>
      <c r="BV54" s="46">
        <v>99.819100000000006</v>
      </c>
      <c r="BW54" s="46">
        <v>22908</v>
      </c>
      <c r="BX54" s="5" t="s">
        <v>217</v>
      </c>
      <c r="BY54" s="5">
        <v>118.74</v>
      </c>
      <c r="BZ54" s="5" t="s">
        <v>12</v>
      </c>
      <c r="CA54" s="47" t="str">
        <f t="shared" si="37"/>
        <v>AUD=</v>
      </c>
      <c r="CB54" s="22">
        <v>0.61950000000000005</v>
      </c>
      <c r="CC54" s="5"/>
      <c r="CD54" s="5"/>
      <c r="CE54" s="5" t="s">
        <v>63</v>
      </c>
      <c r="CF54" s="5" t="s">
        <v>216</v>
      </c>
    </row>
    <row r="55" spans="2:84" x14ac:dyDescent="0.25">
      <c r="B55" s="5" t="s">
        <v>218</v>
      </c>
      <c r="C55" t="s">
        <v>56</v>
      </c>
      <c r="E55" t="s">
        <v>64</v>
      </c>
      <c r="F55" s="2"/>
      <c r="G55" s="20" t="str">
        <f t="shared" si="189"/>
        <v>AU000000MIN4</v>
      </c>
      <c r="H55" s="34">
        <f t="shared" si="223"/>
        <v>4490198514.1786499</v>
      </c>
      <c r="I55" s="35">
        <f t="shared" si="190"/>
        <v>85.581400000000002</v>
      </c>
      <c r="J55" s="36">
        <f t="shared" si="191"/>
        <v>38926</v>
      </c>
      <c r="K55" s="35" t="str">
        <f t="shared" si="192"/>
        <v>AUD</v>
      </c>
      <c r="L55" s="37">
        <f t="shared" si="193"/>
        <v>37.049999999999997</v>
      </c>
      <c r="M55" s="35">
        <f t="shared" si="194"/>
        <v>22.952475</v>
      </c>
      <c r="N55" s="38"/>
      <c r="O55" s="35">
        <f t="shared" si="195"/>
        <v>59.571662861369298</v>
      </c>
      <c r="P55" s="35">
        <f t="shared" si="196"/>
        <v>25.637221368708602</v>
      </c>
      <c r="Q55" s="35">
        <f t="shared" si="197"/>
        <v>1.0308299508802401</v>
      </c>
      <c r="R55" s="35">
        <f t="shared" si="198"/>
        <v>0.443627294838356</v>
      </c>
      <c r="S55" s="35">
        <f t="shared" si="199"/>
        <v>2.0321247753141001</v>
      </c>
      <c r="T55" s="35">
        <f t="shared" si="200"/>
        <v>5.0248545743271302</v>
      </c>
      <c r="U55" s="35">
        <f t="shared" si="201"/>
        <v>1.3795025157635501</v>
      </c>
      <c r="V55" s="34">
        <f t="shared" si="202"/>
        <v>52299417.483999997</v>
      </c>
      <c r="W55" s="34">
        <f t="shared" si="203"/>
        <v>47146585.928999998</v>
      </c>
      <c r="X55" s="35">
        <f t="shared" si="204"/>
        <v>-10.929384288312759</v>
      </c>
      <c r="Y55" s="35">
        <f t="shared" si="205"/>
        <v>39.743324251710298</v>
      </c>
      <c r="Z55" s="35">
        <f t="shared" si="206"/>
        <v>68.611200879543205</v>
      </c>
      <c r="AA55" s="35">
        <f t="shared" si="207"/>
        <v>54.781160750583602</v>
      </c>
      <c r="AB55" s="35" t="str">
        <f t="shared" si="208"/>
        <v>#N/A</v>
      </c>
      <c r="AC55" s="35">
        <f t="shared" si="209"/>
        <v>1.06259230580891</v>
      </c>
      <c r="AD55" s="35">
        <f t="shared" si="210"/>
        <v>1.82261379944947</v>
      </c>
      <c r="AE55" s="35">
        <f t="shared" si="211"/>
        <v>1.5477555463369199</v>
      </c>
      <c r="AF55" s="35">
        <f t="shared" si="212"/>
        <v>1.3651689990542499</v>
      </c>
      <c r="AG55" s="35">
        <f t="shared" si="213"/>
        <v>2.6953020321872798</v>
      </c>
      <c r="AH55" s="35">
        <f t="shared" si="214"/>
        <v>0.54758145387584301</v>
      </c>
      <c r="AI55" s="35">
        <f t="shared" si="215"/>
        <v>67.200986436498098</v>
      </c>
      <c r="AJ55" s="37">
        <f t="shared" si="216"/>
        <v>35.071399999999997</v>
      </c>
      <c r="AK55" s="37">
        <f t="shared" si="217"/>
        <v>50.3626</v>
      </c>
      <c r="AL55" s="35">
        <f t="shared" si="218"/>
        <v>3.5704367833934998</v>
      </c>
      <c r="AM55" s="35">
        <f t="shared" si="219"/>
        <v>31.2</v>
      </c>
      <c r="AN55" s="35" t="str">
        <f t="shared" si="220"/>
        <v>NULL</v>
      </c>
      <c r="AO55" s="35" t="str">
        <f t="shared" si="221"/>
        <v>NULL</v>
      </c>
      <c r="AP55" s="34">
        <f t="shared" si="222"/>
        <v>2243081.5030586198</v>
      </c>
      <c r="AR55" s="5"/>
      <c r="AS55" s="5" t="s">
        <v>64</v>
      </c>
      <c r="AT55" s="5">
        <v>59.571662861369298</v>
      </c>
      <c r="AU55" s="5">
        <v>25.637221368708602</v>
      </c>
      <c r="AV55">
        <v>1.0308299508802401</v>
      </c>
      <c r="AW55" s="5">
        <v>0.443627294838356</v>
      </c>
      <c r="AX55">
        <v>2.0321247753141001</v>
      </c>
      <c r="AY55">
        <v>5.0248545743271302</v>
      </c>
      <c r="AZ55">
        <v>1.3795025157635501</v>
      </c>
      <c r="BA55">
        <v>52299417.483999997</v>
      </c>
      <c r="BB55">
        <v>47146585.928999998</v>
      </c>
      <c r="BC55">
        <v>39.743324251710298</v>
      </c>
      <c r="BD55">
        <v>68.611200879543205</v>
      </c>
      <c r="BE55">
        <v>54.781160750583602</v>
      </c>
      <c r="BF55" t="s">
        <v>14</v>
      </c>
      <c r="BG55">
        <v>1.06259230580891</v>
      </c>
      <c r="BH55">
        <v>1.82261379944947</v>
      </c>
      <c r="BI55">
        <v>1.5477555463369199</v>
      </c>
      <c r="BJ55">
        <v>1.3651689990542499</v>
      </c>
      <c r="BK55">
        <v>2.6953020321872798</v>
      </c>
      <c r="BL55">
        <v>0.54758145387584301</v>
      </c>
      <c r="BM55">
        <v>67.200986436498098</v>
      </c>
      <c r="BN55">
        <v>35.071399999999997</v>
      </c>
      <c r="BO55">
        <v>50.3626</v>
      </c>
      <c r="BP55" s="5">
        <v>3.5704367833934998</v>
      </c>
      <c r="BQ55" s="5">
        <v>31.2</v>
      </c>
      <c r="BR55" s="5" t="s">
        <v>8</v>
      </c>
      <c r="BS55" s="5" t="s">
        <v>8</v>
      </c>
      <c r="BT55">
        <v>2243081.5030586198</v>
      </c>
      <c r="BU55" s="45">
        <v>195630254</v>
      </c>
      <c r="BV55" s="46">
        <v>85.581400000000002</v>
      </c>
      <c r="BW55" s="46">
        <v>38926</v>
      </c>
      <c r="BX55" s="5" t="s">
        <v>219</v>
      </c>
      <c r="BY55" s="5">
        <v>37.049999999999997</v>
      </c>
      <c r="BZ55" s="5" t="s">
        <v>12</v>
      </c>
      <c r="CA55" s="47" t="str">
        <f t="shared" si="37"/>
        <v>AUD=</v>
      </c>
      <c r="CB55" s="22">
        <v>0.61950000000000005</v>
      </c>
      <c r="CC55" s="5"/>
      <c r="CD55" s="5"/>
      <c r="CE55" s="5" t="s">
        <v>64</v>
      </c>
      <c r="CF55" s="5" t="s">
        <v>218</v>
      </c>
    </row>
    <row r="56" spans="2:84" x14ac:dyDescent="0.25">
      <c r="B56" s="5" t="s">
        <v>220</v>
      </c>
      <c r="C56" t="s">
        <v>56</v>
      </c>
      <c r="E56" t="s">
        <v>71</v>
      </c>
      <c r="F56" s="2"/>
      <c r="G56" s="20" t="str">
        <f t="shared" si="189"/>
        <v>AU000000S320</v>
      </c>
      <c r="H56" s="34">
        <f t="shared" si="223"/>
        <v>9705096011.6434803</v>
      </c>
      <c r="I56" s="35">
        <f t="shared" si="190"/>
        <v>99.539599999999993</v>
      </c>
      <c r="J56" s="36">
        <f t="shared" si="191"/>
        <v>42142</v>
      </c>
      <c r="K56" s="35" t="str">
        <f t="shared" si="192"/>
        <v>AUD</v>
      </c>
      <c r="L56" s="37">
        <f t="shared" si="193"/>
        <v>3.48</v>
      </c>
      <c r="M56" s="35">
        <f t="shared" si="194"/>
        <v>2.1558600000000001</v>
      </c>
      <c r="N56" s="38"/>
      <c r="O56" s="35" t="str">
        <f t="shared" si="195"/>
        <v>NULL</v>
      </c>
      <c r="P56" s="35">
        <f t="shared" si="196"/>
        <v>10.5259363541012</v>
      </c>
      <c r="Q56" s="35" t="str">
        <f t="shared" si="197"/>
        <v>NULL</v>
      </c>
      <c r="R56" s="35">
        <f t="shared" si="198"/>
        <v>8.1156024318435993E-2</v>
      </c>
      <c r="S56" s="35">
        <f t="shared" si="199"/>
        <v>1.0889860015717701</v>
      </c>
      <c r="T56" s="35">
        <f t="shared" si="200"/>
        <v>8.7271008957640106</v>
      </c>
      <c r="U56" s="35">
        <f t="shared" si="201"/>
        <v>1.78237377301696</v>
      </c>
      <c r="V56" s="34">
        <f t="shared" si="202"/>
        <v>39986604.847999997</v>
      </c>
      <c r="W56" s="34">
        <f t="shared" si="203"/>
        <v>31795951.4725</v>
      </c>
      <c r="X56" s="35">
        <f t="shared" si="204"/>
        <v>-25.760051189485587</v>
      </c>
      <c r="Y56" s="35">
        <f t="shared" si="205"/>
        <v>23.1605237926459</v>
      </c>
      <c r="Z56" s="35">
        <f t="shared" si="206"/>
        <v>28.7070454352951</v>
      </c>
      <c r="AA56" s="35">
        <f t="shared" si="207"/>
        <v>32.760874192658001</v>
      </c>
      <c r="AB56" s="35" t="str">
        <f t="shared" si="208"/>
        <v>#N/A</v>
      </c>
      <c r="AC56" s="35">
        <f t="shared" si="209"/>
        <v>1.3765714254841099</v>
      </c>
      <c r="AD56" s="35">
        <f t="shared" si="210"/>
        <v>1.2761525202997099</v>
      </c>
      <c r="AE56" s="35">
        <f t="shared" si="211"/>
        <v>1.0178295629651199</v>
      </c>
      <c r="AF56" s="35">
        <f t="shared" si="212"/>
        <v>1.0118853634236999</v>
      </c>
      <c r="AG56" s="35">
        <f t="shared" si="213"/>
        <v>0.71022353883740896</v>
      </c>
      <c r="AH56" s="35">
        <f t="shared" si="214"/>
        <v>1.23271546681499</v>
      </c>
      <c r="AI56" s="35">
        <f t="shared" si="215"/>
        <v>61.764705882352899</v>
      </c>
      <c r="AJ56" s="37">
        <f t="shared" si="216"/>
        <v>3.5512000000000001</v>
      </c>
      <c r="AK56" s="37">
        <f t="shared" si="217"/>
        <v>3.4789500000000002</v>
      </c>
      <c r="AL56" s="35">
        <f t="shared" si="218"/>
        <v>2.12873147851003</v>
      </c>
      <c r="AM56" s="35" t="str">
        <f t="shared" si="219"/>
        <v>NULL</v>
      </c>
      <c r="AN56" s="35" t="str">
        <f t="shared" si="220"/>
        <v>NULL</v>
      </c>
      <c r="AO56" s="35" t="str">
        <f t="shared" si="221"/>
        <v>NULL</v>
      </c>
      <c r="AP56" s="34">
        <f t="shared" si="222"/>
        <v>23265091.894285701</v>
      </c>
      <c r="AR56" s="5"/>
      <c r="AS56" s="5" t="s">
        <v>71</v>
      </c>
      <c r="AT56" s="5" t="s">
        <v>8</v>
      </c>
      <c r="AU56" s="5">
        <v>10.5259363541012</v>
      </c>
      <c r="AV56" s="5" t="s">
        <v>8</v>
      </c>
      <c r="AW56" s="5">
        <v>8.1156024318435993E-2</v>
      </c>
      <c r="AX56">
        <v>1.0889860015717701</v>
      </c>
      <c r="AY56">
        <v>8.7271008957640106</v>
      </c>
      <c r="AZ56">
        <v>1.78237377301696</v>
      </c>
      <c r="BA56">
        <v>39986604.847999997</v>
      </c>
      <c r="BB56">
        <v>31795951.4725</v>
      </c>
      <c r="BC56">
        <v>23.1605237926459</v>
      </c>
      <c r="BD56">
        <v>28.7070454352951</v>
      </c>
      <c r="BE56">
        <v>32.760874192658001</v>
      </c>
      <c r="BF56" t="s">
        <v>14</v>
      </c>
      <c r="BG56">
        <v>1.3765714254841099</v>
      </c>
      <c r="BH56">
        <v>1.2761525202997099</v>
      </c>
      <c r="BI56">
        <v>1.0178295629651199</v>
      </c>
      <c r="BJ56">
        <v>1.0118853634236999</v>
      </c>
      <c r="BK56">
        <v>0.71022353883740896</v>
      </c>
      <c r="BL56">
        <v>1.23271546681499</v>
      </c>
      <c r="BM56">
        <v>61.764705882352899</v>
      </c>
      <c r="BN56">
        <v>3.5512000000000001</v>
      </c>
      <c r="BO56" s="5">
        <v>3.4789500000000002</v>
      </c>
      <c r="BP56" s="5">
        <v>2.12873147851003</v>
      </c>
      <c r="BQ56" s="5" t="s">
        <v>8</v>
      </c>
      <c r="BR56" s="5" t="s">
        <v>8</v>
      </c>
      <c r="BS56" s="5" t="s">
        <v>8</v>
      </c>
      <c r="BT56">
        <v>23265091.894285701</v>
      </c>
      <c r="BU56" s="45">
        <v>4501728318</v>
      </c>
      <c r="BV56" s="46">
        <v>99.539599999999993</v>
      </c>
      <c r="BW56" s="46">
        <v>42142</v>
      </c>
      <c r="BX56" s="5" t="s">
        <v>221</v>
      </c>
      <c r="BY56" s="5">
        <v>3.48</v>
      </c>
      <c r="BZ56" s="5" t="s">
        <v>12</v>
      </c>
      <c r="CA56" s="47" t="str">
        <f t="shared" si="37"/>
        <v>AUD=</v>
      </c>
      <c r="CB56" s="22">
        <v>0.61950000000000005</v>
      </c>
      <c r="CC56" s="5"/>
      <c r="CD56" s="5"/>
      <c r="CE56" s="5" t="s">
        <v>71</v>
      </c>
      <c r="CF56" s="5" t="s">
        <v>220</v>
      </c>
    </row>
    <row r="57" spans="2:84" x14ac:dyDescent="0.25">
      <c r="B57" s="5" t="s">
        <v>222</v>
      </c>
      <c r="C57" t="s">
        <v>56</v>
      </c>
      <c r="E57" t="s">
        <v>65</v>
      </c>
      <c r="F57" s="2"/>
      <c r="G57" s="20" t="str">
        <f t="shared" si="189"/>
        <v>MXP370841019</v>
      </c>
      <c r="H57" s="34">
        <f t="shared" si="223"/>
        <v>38522634766.200005</v>
      </c>
      <c r="I57" s="35">
        <f t="shared" si="190"/>
        <v>36.605899999999998</v>
      </c>
      <c r="J57" s="36">
        <f t="shared" si="191"/>
        <v>36811</v>
      </c>
      <c r="K57" s="35" t="str">
        <f t="shared" si="192"/>
        <v>MXN</v>
      </c>
      <c r="L57" s="37">
        <f t="shared" si="193"/>
        <v>102.82</v>
      </c>
      <c r="M57" s="35">
        <f t="shared" si="194"/>
        <v>4.9483153199999999</v>
      </c>
      <c r="N57" s="38"/>
      <c r="O57" s="35">
        <f t="shared" si="195"/>
        <v>10.660309657838299</v>
      </c>
      <c r="P57" s="35">
        <f t="shared" si="196"/>
        <v>8.9762866359321194</v>
      </c>
      <c r="Q57" s="35" t="str">
        <f t="shared" si="197"/>
        <v>NULL</v>
      </c>
      <c r="R57" s="35">
        <f t="shared" si="198"/>
        <v>0.61063174394096098</v>
      </c>
      <c r="S57" s="35">
        <f t="shared" si="199"/>
        <v>1.9080927942646899</v>
      </c>
      <c r="T57" s="35">
        <f t="shared" si="200"/>
        <v>7.4247909176112703</v>
      </c>
      <c r="U57" s="35">
        <f t="shared" si="201"/>
        <v>2.44349850728526</v>
      </c>
      <c r="V57" s="34">
        <f t="shared" si="202"/>
        <v>381595843.0025</v>
      </c>
      <c r="W57" s="34">
        <f t="shared" si="203"/>
        <v>389619761.81619</v>
      </c>
      <c r="X57" s="35">
        <f t="shared" si="204"/>
        <v>2.0594229554186301</v>
      </c>
      <c r="Y57" s="35">
        <f t="shared" si="205"/>
        <v>30.372845325524001</v>
      </c>
      <c r="Z57" s="35">
        <f t="shared" si="206"/>
        <v>30.527140873968001</v>
      </c>
      <c r="AA57" s="35">
        <f t="shared" si="207"/>
        <v>32.635734567518703</v>
      </c>
      <c r="AB57" s="35" t="str">
        <f t="shared" si="208"/>
        <v>#N/A</v>
      </c>
      <c r="AC57" s="35">
        <f t="shared" si="209"/>
        <v>1.3075675657600601</v>
      </c>
      <c r="AD57" s="35">
        <f t="shared" si="210"/>
        <v>1.5389325304022099</v>
      </c>
      <c r="AE57" s="35">
        <f t="shared" si="211"/>
        <v>1.32974458993387</v>
      </c>
      <c r="AF57" s="35">
        <f t="shared" si="212"/>
        <v>1.21982850679285</v>
      </c>
      <c r="AG57" s="35">
        <f t="shared" si="213"/>
        <v>1.2728152714929899</v>
      </c>
      <c r="AH57" s="35">
        <f t="shared" si="214"/>
        <v>1.0097286782503101</v>
      </c>
      <c r="AI57" s="35">
        <f t="shared" si="215"/>
        <v>60.6721698113207</v>
      </c>
      <c r="AJ57" s="37">
        <f t="shared" si="216"/>
        <v>102.3278</v>
      </c>
      <c r="AK57" s="37">
        <f t="shared" si="217"/>
        <v>103.77855</v>
      </c>
      <c r="AL57" s="35">
        <f t="shared" si="218"/>
        <v>4.1820657459638202</v>
      </c>
      <c r="AM57" s="35">
        <f t="shared" si="219"/>
        <v>49.925577048299999</v>
      </c>
      <c r="AN57" s="35" t="str">
        <f t="shared" si="220"/>
        <v>NULL</v>
      </c>
      <c r="AO57" s="35" t="str">
        <f t="shared" si="221"/>
        <v>NULL</v>
      </c>
      <c r="AP57" s="34">
        <f t="shared" si="222"/>
        <v>52506139.6519145</v>
      </c>
      <c r="AR57" s="5"/>
      <c r="AS57" s="5" t="s">
        <v>65</v>
      </c>
      <c r="AT57" s="5">
        <v>10.660309657838299</v>
      </c>
      <c r="AU57" s="5">
        <v>8.9762866359321194</v>
      </c>
      <c r="AV57" s="5" t="s">
        <v>8</v>
      </c>
      <c r="AW57" s="5">
        <v>0.61063174394096098</v>
      </c>
      <c r="AX57">
        <v>1.9080927942646899</v>
      </c>
      <c r="AY57">
        <v>7.4247909176112703</v>
      </c>
      <c r="AZ57">
        <v>2.44349850728526</v>
      </c>
      <c r="BA57">
        <v>381595843.0025</v>
      </c>
      <c r="BB57">
        <v>389619761.81619</v>
      </c>
      <c r="BC57">
        <v>30.372845325524001</v>
      </c>
      <c r="BD57">
        <v>30.527140873968001</v>
      </c>
      <c r="BE57">
        <v>32.635734567518703</v>
      </c>
      <c r="BF57" t="s">
        <v>14</v>
      </c>
      <c r="BG57">
        <v>1.3075675657600601</v>
      </c>
      <c r="BH57">
        <v>1.5389325304022099</v>
      </c>
      <c r="BI57">
        <v>1.32974458993387</v>
      </c>
      <c r="BJ57">
        <v>1.21982850679285</v>
      </c>
      <c r="BK57">
        <v>1.2728152714929899</v>
      </c>
      <c r="BL57">
        <v>1.0097286782503101</v>
      </c>
      <c r="BM57">
        <v>60.6721698113207</v>
      </c>
      <c r="BN57">
        <v>102.3278</v>
      </c>
      <c r="BO57">
        <v>103.77855</v>
      </c>
      <c r="BP57" s="5">
        <v>4.1820657459638202</v>
      </c>
      <c r="BQ57" s="5">
        <v>49.925577048299999</v>
      </c>
      <c r="BR57" s="5" t="s">
        <v>8</v>
      </c>
      <c r="BS57" s="5" t="s">
        <v>8</v>
      </c>
      <c r="BT57">
        <v>52506139.6519145</v>
      </c>
      <c r="BU57" s="45">
        <v>7785000000</v>
      </c>
      <c r="BV57" s="46">
        <v>36.605899999999998</v>
      </c>
      <c r="BW57" s="46">
        <v>36811</v>
      </c>
      <c r="BX57" s="5" t="s">
        <v>223</v>
      </c>
      <c r="BY57" s="5">
        <v>102.82</v>
      </c>
      <c r="BZ57" s="5" t="s">
        <v>18</v>
      </c>
      <c r="CA57" s="47" t="str">
        <f t="shared" si="37"/>
        <v>MXNUSD=R</v>
      </c>
      <c r="CB57" s="22">
        <v>4.8126000000000002E-2</v>
      </c>
      <c r="CC57" s="5"/>
      <c r="CD57" s="5"/>
      <c r="CE57" s="5" t="s">
        <v>65</v>
      </c>
      <c r="CF57" s="5" t="s">
        <v>222</v>
      </c>
    </row>
    <row r="58" spans="2:84" x14ac:dyDescent="0.25">
      <c r="B58" s="5" t="s">
        <v>224</v>
      </c>
      <c r="C58" t="s">
        <v>56</v>
      </c>
      <c r="E58" t="s">
        <v>66</v>
      </c>
      <c r="F58" s="2"/>
      <c r="G58" s="20" t="str">
        <f t="shared" si="189"/>
        <v>JP3903000002</v>
      </c>
      <c r="H58" s="34">
        <f>(BU58*BY58)*CB58/100</f>
        <v>2028734115.1659119</v>
      </c>
      <c r="I58" s="35">
        <f t="shared" si="190"/>
        <v>98.692400000000006</v>
      </c>
      <c r="J58" s="36">
        <f t="shared" si="191"/>
        <v>18531</v>
      </c>
      <c r="K58" s="35" t="str">
        <f t="shared" si="192"/>
        <v>JPY</v>
      </c>
      <c r="L58" s="37">
        <f t="shared" si="193"/>
        <v>2417</v>
      </c>
      <c r="M58" s="35">
        <f t="shared" si="194"/>
        <v>1552.6807999999999</v>
      </c>
      <c r="N58" s="38"/>
      <c r="O58" s="35">
        <f t="shared" si="195"/>
        <v>7.2850848722936998</v>
      </c>
      <c r="P58" s="35">
        <f t="shared" si="196"/>
        <v>7.2259745753682898</v>
      </c>
      <c r="Q58" s="35">
        <f t="shared" si="197"/>
        <v>0.35711200354380901</v>
      </c>
      <c r="R58" s="35">
        <f t="shared" si="198"/>
        <v>0.35421443996903401</v>
      </c>
      <c r="S58" s="35">
        <f t="shared" si="199"/>
        <v>0.47823150902309902</v>
      </c>
      <c r="T58" s="35">
        <f t="shared" si="200"/>
        <v>6.18777294240767</v>
      </c>
      <c r="U58" s="35">
        <f t="shared" si="201"/>
        <v>0.17519518978134399</v>
      </c>
      <c r="V58" s="34">
        <f t="shared" si="202"/>
        <v>1921562012.5</v>
      </c>
      <c r="W58" s="34">
        <f t="shared" si="203"/>
        <v>1951630966.6666701</v>
      </c>
      <c r="X58" s="35">
        <f t="shared" si="204"/>
        <v>1.5407090110907085</v>
      </c>
      <c r="Y58" s="35">
        <f t="shared" si="205"/>
        <v>15.9883530452726</v>
      </c>
      <c r="Z58" s="35">
        <f t="shared" si="206"/>
        <v>20.8492564282949</v>
      </c>
      <c r="AA58" s="35">
        <f t="shared" si="207"/>
        <v>34.345518513268701</v>
      </c>
      <c r="AB58" s="35" t="str">
        <f t="shared" si="208"/>
        <v>#N/A</v>
      </c>
      <c r="AC58" s="35">
        <f t="shared" si="209"/>
        <v>1.04064026854061</v>
      </c>
      <c r="AD58" s="35">
        <f t="shared" si="210"/>
        <v>1.0528171611309101</v>
      </c>
      <c r="AE58" s="35">
        <f t="shared" si="211"/>
        <v>0.91212614898500899</v>
      </c>
      <c r="AF58" s="35">
        <f t="shared" si="212"/>
        <v>0.94141649123923998</v>
      </c>
      <c r="AG58" s="35">
        <f t="shared" si="213"/>
        <v>1.04810635462339</v>
      </c>
      <c r="AH58" s="35">
        <f t="shared" si="214"/>
        <v>0.91965189856313401</v>
      </c>
      <c r="AI58" s="35">
        <f t="shared" si="215"/>
        <v>70.588235294117695</v>
      </c>
      <c r="AJ58" s="37">
        <f t="shared" si="216"/>
        <v>2408.84</v>
      </c>
      <c r="AK58" s="37">
        <f t="shared" si="217"/>
        <v>2698.76</v>
      </c>
      <c r="AL58" s="35">
        <f t="shared" si="218"/>
        <v>4.0842105263157897</v>
      </c>
      <c r="AM58" s="35">
        <f t="shared" si="219"/>
        <v>41.281509079300001</v>
      </c>
      <c r="AN58" s="35" t="str">
        <f t="shared" si="220"/>
        <v>NULL</v>
      </c>
      <c r="AO58" s="35" t="str">
        <f t="shared" si="221"/>
        <v>NULL</v>
      </c>
      <c r="AP58" s="34">
        <f t="shared" si="222"/>
        <v>1708485.3839100599</v>
      </c>
      <c r="AR58" s="5"/>
      <c r="AS58" s="5" t="s">
        <v>66</v>
      </c>
      <c r="AT58" s="5">
        <v>7.2850848722936998</v>
      </c>
      <c r="AU58" s="5">
        <v>7.2259745753682898</v>
      </c>
      <c r="AV58">
        <v>0.35711200354380901</v>
      </c>
      <c r="AW58" s="5">
        <v>0.35421443996903401</v>
      </c>
      <c r="AX58">
        <v>0.47823150902309902</v>
      </c>
      <c r="AY58">
        <v>6.18777294240767</v>
      </c>
      <c r="AZ58">
        <v>0.17519518978134399</v>
      </c>
      <c r="BA58">
        <v>1921562012.5</v>
      </c>
      <c r="BB58">
        <v>1951630966.6666701</v>
      </c>
      <c r="BC58">
        <v>15.9883530452726</v>
      </c>
      <c r="BD58">
        <v>20.8492564282949</v>
      </c>
      <c r="BE58">
        <v>34.345518513268701</v>
      </c>
      <c r="BF58" t="s">
        <v>14</v>
      </c>
      <c r="BG58">
        <v>1.04064026854061</v>
      </c>
      <c r="BH58">
        <v>1.0528171611309101</v>
      </c>
      <c r="BI58">
        <v>0.91212614898500899</v>
      </c>
      <c r="BJ58">
        <v>0.94141649123923998</v>
      </c>
      <c r="BK58">
        <v>1.04810635462339</v>
      </c>
      <c r="BL58">
        <v>0.91965189856313401</v>
      </c>
      <c r="BM58">
        <v>70.588235294117695</v>
      </c>
      <c r="BN58">
        <v>2408.84</v>
      </c>
      <c r="BO58">
        <v>2698.76</v>
      </c>
      <c r="BP58" s="5">
        <v>4.0842105263157897</v>
      </c>
      <c r="BQ58" s="5">
        <v>41.281509079300001</v>
      </c>
      <c r="BR58" s="5" t="s">
        <v>8</v>
      </c>
      <c r="BS58" s="5" t="s">
        <v>8</v>
      </c>
      <c r="BT58">
        <v>1708485.3839100599</v>
      </c>
      <c r="BU58" s="45">
        <v>130660089</v>
      </c>
      <c r="BV58" s="46">
        <v>98.692400000000006</v>
      </c>
      <c r="BW58" s="46">
        <v>18531</v>
      </c>
      <c r="BX58" s="5" t="s">
        <v>225</v>
      </c>
      <c r="BY58" s="5">
        <v>2417</v>
      </c>
      <c r="BZ58" s="5" t="s">
        <v>9</v>
      </c>
      <c r="CA58" s="47" t="str">
        <f t="shared" si="37"/>
        <v>JPYUSD=R</v>
      </c>
      <c r="CB58" s="22">
        <v>0.64239999999999997</v>
      </c>
      <c r="CC58" s="5"/>
      <c r="CD58" s="5"/>
      <c r="CE58" s="5" t="s">
        <v>66</v>
      </c>
      <c r="CF58" s="5" t="s">
        <v>224</v>
      </c>
    </row>
    <row r="59" spans="2:84" x14ac:dyDescent="0.25">
      <c r="B59" s="5" t="s">
        <v>226</v>
      </c>
      <c r="C59" t="s">
        <v>56</v>
      </c>
      <c r="E59" t="s">
        <v>67</v>
      </c>
      <c r="F59" s="2"/>
      <c r="G59" s="20" t="str">
        <f t="shared" si="189"/>
        <v>CA46579R1047</v>
      </c>
      <c r="H59" s="34">
        <f t="shared" si="223"/>
        <v>15373870929.273598</v>
      </c>
      <c r="I59" s="35">
        <f t="shared" si="190"/>
        <v>54.952800000000003</v>
      </c>
      <c r="J59" s="36">
        <f t="shared" si="191"/>
        <v>41198</v>
      </c>
      <c r="K59" s="35" t="str">
        <f t="shared" si="192"/>
        <v>CAD</v>
      </c>
      <c r="L59" s="37">
        <f t="shared" si="193"/>
        <v>16.399999999999999</v>
      </c>
      <c r="M59" s="35">
        <f t="shared" si="194"/>
        <v>11.375039999999998</v>
      </c>
      <c r="N59" s="38"/>
      <c r="O59" s="35">
        <f t="shared" si="195"/>
        <v>98.058759439500903</v>
      </c>
      <c r="P59" s="35">
        <f t="shared" si="196"/>
        <v>22.150909500136098</v>
      </c>
      <c r="Q59" s="35" t="str">
        <f t="shared" si="197"/>
        <v>NULL</v>
      </c>
      <c r="R59" s="35">
        <f t="shared" si="198"/>
        <v>4.43018190002722</v>
      </c>
      <c r="S59" s="35">
        <f t="shared" si="199"/>
        <v>3.1278310928870501</v>
      </c>
      <c r="T59" s="35" t="str">
        <f t="shared" si="200"/>
        <v>NULL</v>
      </c>
      <c r="U59" s="35">
        <f t="shared" si="201"/>
        <v>57.557461743068998</v>
      </c>
      <c r="V59" s="34">
        <f t="shared" si="202"/>
        <v>24416481.109999999</v>
      </c>
      <c r="W59" s="34">
        <f t="shared" si="203"/>
        <v>22443772.001499999</v>
      </c>
      <c r="X59" s="35">
        <f t="shared" si="204"/>
        <v>-8.7895613463198465</v>
      </c>
      <c r="Y59" s="35">
        <f t="shared" si="205"/>
        <v>34.1766908662863</v>
      </c>
      <c r="Z59" s="35">
        <f t="shared" si="206"/>
        <v>41.826393115761903</v>
      </c>
      <c r="AA59" s="35">
        <f t="shared" si="207"/>
        <v>45.956284462563303</v>
      </c>
      <c r="AB59" s="35" t="str">
        <f t="shared" si="208"/>
        <v>#N/A</v>
      </c>
      <c r="AC59" s="35">
        <f t="shared" si="209"/>
        <v>2.5579645908375199</v>
      </c>
      <c r="AD59" s="35">
        <f t="shared" si="210"/>
        <v>1.8128894132818301</v>
      </c>
      <c r="AE59" s="35">
        <f t="shared" si="211"/>
        <v>1.9255007712300101</v>
      </c>
      <c r="AF59" s="35">
        <f t="shared" si="212"/>
        <v>1.61699889715283</v>
      </c>
      <c r="AG59" s="35">
        <f t="shared" si="213"/>
        <v>1.40378250752009</v>
      </c>
      <c r="AH59" s="35">
        <f t="shared" si="214"/>
        <v>1.5909227525843599</v>
      </c>
      <c r="AI59" s="35">
        <f t="shared" si="215"/>
        <v>30.259365994236301</v>
      </c>
      <c r="AJ59" s="37">
        <f t="shared" si="216"/>
        <v>18.138200000000001</v>
      </c>
      <c r="AK59" s="37">
        <f t="shared" si="217"/>
        <v>18.366050000000001</v>
      </c>
      <c r="AL59" s="35" t="str">
        <f t="shared" si="218"/>
        <v>NULL</v>
      </c>
      <c r="AM59" s="35">
        <f t="shared" si="219"/>
        <v>0</v>
      </c>
      <c r="AN59" s="35" t="str">
        <f t="shared" si="220"/>
        <v>NULL</v>
      </c>
      <c r="AO59" s="35">
        <f t="shared" si="221"/>
        <v>6.4382973403816601</v>
      </c>
      <c r="AP59" s="34">
        <f t="shared" si="222"/>
        <v>1343832.50854573</v>
      </c>
      <c r="AR59" s="5"/>
      <c r="AS59" s="5" t="s">
        <v>67</v>
      </c>
      <c r="AT59" s="5">
        <v>98.058759439500903</v>
      </c>
      <c r="AU59" s="5">
        <v>22.150909500136098</v>
      </c>
      <c r="AV59" s="5" t="s">
        <v>8</v>
      </c>
      <c r="AW59" s="5">
        <v>4.43018190002722</v>
      </c>
      <c r="AX59" s="5">
        <v>3.1278310928870501</v>
      </c>
      <c r="AY59" s="5" t="s">
        <v>8</v>
      </c>
      <c r="AZ59" s="5">
        <v>57.557461743068998</v>
      </c>
      <c r="BA59">
        <v>24416481.109999999</v>
      </c>
      <c r="BB59">
        <v>22443772.001499999</v>
      </c>
      <c r="BC59">
        <v>34.1766908662863</v>
      </c>
      <c r="BD59">
        <v>41.826393115761903</v>
      </c>
      <c r="BE59">
        <v>45.956284462563303</v>
      </c>
      <c r="BF59" t="s">
        <v>14</v>
      </c>
      <c r="BG59">
        <v>2.5579645908375199</v>
      </c>
      <c r="BH59" s="5">
        <v>1.8128894132818301</v>
      </c>
      <c r="BI59" s="5">
        <v>1.9255007712300101</v>
      </c>
      <c r="BJ59" s="5">
        <v>1.61699889715283</v>
      </c>
      <c r="BK59" s="5">
        <v>1.40378250752009</v>
      </c>
      <c r="BL59" s="5">
        <v>1.5909227525843599</v>
      </c>
      <c r="BM59">
        <v>30.259365994236301</v>
      </c>
      <c r="BN59" s="5">
        <v>18.138200000000001</v>
      </c>
      <c r="BO59" s="5">
        <v>18.366050000000001</v>
      </c>
      <c r="BP59" s="5" t="s">
        <v>8</v>
      </c>
      <c r="BQ59">
        <v>0</v>
      </c>
      <c r="BR59" s="5" t="s">
        <v>8</v>
      </c>
      <c r="BS59" s="5">
        <v>6.4382973403816601</v>
      </c>
      <c r="BT59" s="5">
        <v>1343832.50854573</v>
      </c>
      <c r="BU59" s="45">
        <v>1351544340</v>
      </c>
      <c r="BV59" s="46">
        <v>54.952800000000003</v>
      </c>
      <c r="BW59" s="46">
        <v>41198</v>
      </c>
      <c r="BX59" s="5" t="s">
        <v>227</v>
      </c>
      <c r="BY59" s="5">
        <v>16.399999999999999</v>
      </c>
      <c r="BZ59" s="5" t="s">
        <v>16</v>
      </c>
      <c r="CA59" s="47" t="str">
        <f t="shared" si="37"/>
        <v>CADUSD=R</v>
      </c>
      <c r="CB59" s="22">
        <v>0.69359999999999999</v>
      </c>
      <c r="CC59" s="5"/>
      <c r="CD59" s="5"/>
      <c r="CE59" s="5" t="s">
        <v>67</v>
      </c>
      <c r="CF59" s="5" t="s">
        <v>226</v>
      </c>
    </row>
    <row r="60" spans="2:84" x14ac:dyDescent="0.25">
      <c r="B60" s="5" t="s">
        <v>228</v>
      </c>
      <c r="C60" t="s">
        <v>56</v>
      </c>
      <c r="E60" t="s">
        <v>68</v>
      </c>
      <c r="F60" s="2"/>
      <c r="G60" s="20" t="str">
        <f t="shared" si="189"/>
        <v>US5766901012</v>
      </c>
      <c r="H60" s="34">
        <f t="shared" si="223"/>
        <v>2065375097.46</v>
      </c>
      <c r="I60" s="35">
        <f t="shared" si="190"/>
        <v>98.297399999999996</v>
      </c>
      <c r="J60" s="36">
        <f t="shared" si="191"/>
        <v>29297</v>
      </c>
      <c r="K60" s="35" t="str">
        <f t="shared" si="192"/>
        <v>USD</v>
      </c>
      <c r="L60" s="37">
        <f t="shared" si="193"/>
        <v>99.53</v>
      </c>
      <c r="M60" s="35">
        <f t="shared" si="194"/>
        <v>99.53</v>
      </c>
      <c r="N60" s="38"/>
      <c r="O60" s="35">
        <f t="shared" si="195"/>
        <v>28.087572949237501</v>
      </c>
      <c r="P60" s="35">
        <f t="shared" si="196"/>
        <v>16.434940554821701</v>
      </c>
      <c r="Q60" s="35" t="str">
        <f t="shared" si="197"/>
        <v>NULL</v>
      </c>
      <c r="R60" s="35" t="str">
        <f t="shared" si="198"/>
        <v>NULL</v>
      </c>
      <c r="S60" s="35">
        <f t="shared" si="199"/>
        <v>2.21628727485191</v>
      </c>
      <c r="T60" s="35">
        <f t="shared" si="200"/>
        <v>28.8972772579856</v>
      </c>
      <c r="U60" s="35">
        <f t="shared" si="201"/>
        <v>1.2375585621162599</v>
      </c>
      <c r="V60" s="34">
        <f t="shared" si="202"/>
        <v>7714000.3600000003</v>
      </c>
      <c r="W60" s="34">
        <f t="shared" si="203"/>
        <v>11506808.0965</v>
      </c>
      <c r="X60" s="35">
        <f t="shared" si="204"/>
        <v>32.961423399888361</v>
      </c>
      <c r="Y60" s="35">
        <f t="shared" si="205"/>
        <v>31.8958658533213</v>
      </c>
      <c r="Z60" s="35">
        <f t="shared" si="206"/>
        <v>40.032955323959101</v>
      </c>
      <c r="AA60" s="35">
        <f t="shared" si="207"/>
        <v>39.088297227645</v>
      </c>
      <c r="AB60" s="35">
        <f t="shared" si="208"/>
        <v>0.28289999999999998</v>
      </c>
      <c r="AC60" s="35">
        <f t="shared" si="209"/>
        <v>1.6911428978857601</v>
      </c>
      <c r="AD60" s="35">
        <f t="shared" si="210"/>
        <v>1.6213765692794899</v>
      </c>
      <c r="AE60" s="35">
        <f t="shared" si="211"/>
        <v>1.23057402936095</v>
      </c>
      <c r="AF60" s="35">
        <f t="shared" si="212"/>
        <v>1.1537148658579499</v>
      </c>
      <c r="AG60" s="35">
        <f t="shared" si="213"/>
        <v>2.20255789762576</v>
      </c>
      <c r="AH60" s="35">
        <f t="shared" si="214"/>
        <v>1.682488073961</v>
      </c>
      <c r="AI60" s="35">
        <f t="shared" si="215"/>
        <v>45.8395615346288</v>
      </c>
      <c r="AJ60" s="37">
        <f t="shared" si="216"/>
        <v>108.3038</v>
      </c>
      <c r="AK60" s="37">
        <f t="shared" si="217"/>
        <v>110.8008</v>
      </c>
      <c r="AL60" s="35">
        <f t="shared" si="218"/>
        <v>0.54254998492916695</v>
      </c>
      <c r="AM60" s="35">
        <f t="shared" si="219"/>
        <v>11.0979916825</v>
      </c>
      <c r="AN60" s="35">
        <f t="shared" si="220"/>
        <v>1.8073635005541899</v>
      </c>
      <c r="AO60" s="35">
        <f t="shared" si="221"/>
        <v>3.7820413055820499</v>
      </c>
      <c r="AP60" s="34">
        <f t="shared" si="222"/>
        <v>136363.73022428399</v>
      </c>
      <c r="AR60" s="5"/>
      <c r="AS60" s="5" t="s">
        <v>68</v>
      </c>
      <c r="AT60" s="5">
        <v>28.087572949237501</v>
      </c>
      <c r="AU60" s="5">
        <v>16.434940554821701</v>
      </c>
      <c r="AV60" s="5" t="s">
        <v>8</v>
      </c>
      <c r="AW60" s="5" t="s">
        <v>8</v>
      </c>
      <c r="AX60">
        <v>2.21628727485191</v>
      </c>
      <c r="AY60">
        <v>28.8972772579856</v>
      </c>
      <c r="AZ60">
        <v>1.2375585621162599</v>
      </c>
      <c r="BA60">
        <v>7714000.3600000003</v>
      </c>
      <c r="BB60">
        <v>11506808.0965</v>
      </c>
      <c r="BC60">
        <v>31.8958658533213</v>
      </c>
      <c r="BD60">
        <v>40.032955323959101</v>
      </c>
      <c r="BE60">
        <v>39.088297227645</v>
      </c>
      <c r="BF60">
        <v>0.28289999999999998</v>
      </c>
      <c r="BG60">
        <v>1.6911428978857601</v>
      </c>
      <c r="BH60">
        <v>1.6213765692794899</v>
      </c>
      <c r="BI60">
        <v>1.23057402936095</v>
      </c>
      <c r="BJ60">
        <v>1.1537148658579499</v>
      </c>
      <c r="BK60">
        <v>2.20255789762576</v>
      </c>
      <c r="BL60">
        <v>1.682488073961</v>
      </c>
      <c r="BM60">
        <v>45.8395615346288</v>
      </c>
      <c r="BN60">
        <v>108.3038</v>
      </c>
      <c r="BO60">
        <v>110.8008</v>
      </c>
      <c r="BP60" s="5">
        <v>0.54254998492916695</v>
      </c>
      <c r="BQ60">
        <v>11.0979916825</v>
      </c>
      <c r="BR60">
        <v>1.8073635005541899</v>
      </c>
      <c r="BS60">
        <v>3.7820413055820499</v>
      </c>
      <c r="BT60">
        <v>136363.73022428399</v>
      </c>
      <c r="BU60" s="45">
        <v>20751282</v>
      </c>
      <c r="BV60" s="46">
        <v>98.297399999999996</v>
      </c>
      <c r="BW60" s="46">
        <v>29297</v>
      </c>
      <c r="BX60" s="5" t="s">
        <v>229</v>
      </c>
      <c r="BY60" s="5">
        <v>99.53</v>
      </c>
      <c r="BZ60" s="5" t="s">
        <v>7</v>
      </c>
      <c r="CA60" s="47" t="str">
        <f t="shared" si="37"/>
        <v>USD=</v>
      </c>
      <c r="CB60" s="22">
        <v>1</v>
      </c>
      <c r="CC60" s="5"/>
      <c r="CD60" s="5"/>
      <c r="CE60" s="5" t="s">
        <v>68</v>
      </c>
      <c r="CF60" s="5" t="s">
        <v>228</v>
      </c>
    </row>
    <row r="61" spans="2:84" x14ac:dyDescent="0.25">
      <c r="B61" s="5" t="s">
        <v>230</v>
      </c>
      <c r="C61" t="s">
        <v>56</v>
      </c>
      <c r="E61" t="s">
        <v>69</v>
      </c>
      <c r="F61" s="2"/>
      <c r="G61" s="20" t="str">
        <f t="shared" si="189"/>
        <v>CA4436281022</v>
      </c>
      <c r="H61" s="34">
        <f t="shared" si="223"/>
        <v>3396381436.2572155</v>
      </c>
      <c r="I61" s="35">
        <f t="shared" si="190"/>
        <v>99.822699999999998</v>
      </c>
      <c r="J61" s="36">
        <f t="shared" si="191"/>
        <v>35279</v>
      </c>
      <c r="K61" s="35" t="str">
        <f t="shared" si="192"/>
        <v>CAD</v>
      </c>
      <c r="L61" s="37">
        <f t="shared" si="193"/>
        <v>12.43</v>
      </c>
      <c r="M61" s="35">
        <f t="shared" si="194"/>
        <v>8.6214479999999991</v>
      </c>
      <c r="N61" s="38"/>
      <c r="O61" s="35">
        <f t="shared" si="195"/>
        <v>37.706896497329602</v>
      </c>
      <c r="P61" s="35">
        <f t="shared" si="196"/>
        <v>9.9252989898505</v>
      </c>
      <c r="Q61" s="35">
        <f t="shared" si="197"/>
        <v>0.59947371219919898</v>
      </c>
      <c r="R61" s="35">
        <f t="shared" si="198"/>
        <v>0.14858232020734299</v>
      </c>
      <c r="S61" s="35">
        <f t="shared" si="199"/>
        <v>1.3445632212406999</v>
      </c>
      <c r="T61" s="35">
        <f t="shared" si="200"/>
        <v>5.2261005730603403</v>
      </c>
      <c r="U61" s="35">
        <f t="shared" si="201"/>
        <v>1.6751499367117699</v>
      </c>
      <c r="V61" s="34">
        <f t="shared" si="202"/>
        <v>12132211.247500001</v>
      </c>
      <c r="W61" s="34">
        <f t="shared" si="203"/>
        <v>14244786.090500001</v>
      </c>
      <c r="X61" s="35">
        <f t="shared" si="204"/>
        <v>14.830512929982845</v>
      </c>
      <c r="Y61" s="35">
        <f t="shared" si="205"/>
        <v>40.657511461906502</v>
      </c>
      <c r="Z61" s="35">
        <f t="shared" si="206"/>
        <v>41.974249593680597</v>
      </c>
      <c r="AA61" s="35">
        <f t="shared" si="207"/>
        <v>46.114526359946296</v>
      </c>
      <c r="AB61" s="35" t="str">
        <f t="shared" si="208"/>
        <v>#N/A</v>
      </c>
      <c r="AC61" s="35">
        <f t="shared" si="209"/>
        <v>2.4432692305206798</v>
      </c>
      <c r="AD61" s="35">
        <f t="shared" si="210"/>
        <v>2.14585324063887</v>
      </c>
      <c r="AE61" s="35">
        <f t="shared" si="211"/>
        <v>1.8444499617661601</v>
      </c>
      <c r="AF61" s="35">
        <f t="shared" si="212"/>
        <v>1.5629650782108</v>
      </c>
      <c r="AG61" s="35">
        <f t="shared" si="213"/>
        <v>1.7117433766919701</v>
      </c>
      <c r="AH61" s="35">
        <f t="shared" si="214"/>
        <v>1.4497578887668701</v>
      </c>
      <c r="AI61" s="35">
        <f t="shared" si="215"/>
        <v>59.459459459459502</v>
      </c>
      <c r="AJ61" s="37">
        <f t="shared" si="216"/>
        <v>12.4072</v>
      </c>
      <c r="AK61" s="37">
        <f t="shared" si="217"/>
        <v>11.86425</v>
      </c>
      <c r="AL61" s="35">
        <f t="shared" si="218"/>
        <v>0.16090104585679799</v>
      </c>
      <c r="AM61" s="35">
        <f t="shared" si="219"/>
        <v>6.7247276508000002</v>
      </c>
      <c r="AN61" s="35" t="str">
        <f t="shared" si="220"/>
        <v>NULL</v>
      </c>
      <c r="AO61" s="35">
        <f t="shared" si="221"/>
        <v>6.5895345927420603</v>
      </c>
      <c r="AP61" s="34">
        <f t="shared" si="222"/>
        <v>830861.78282890096</v>
      </c>
      <c r="AR61" s="5"/>
      <c r="AS61" s="5" t="s">
        <v>69</v>
      </c>
      <c r="AT61" s="5">
        <v>37.706896497329602</v>
      </c>
      <c r="AU61" s="5">
        <v>9.9252989898505</v>
      </c>
      <c r="AV61">
        <v>0.59947371219919898</v>
      </c>
      <c r="AW61" s="5">
        <v>0.14858232020734299</v>
      </c>
      <c r="AX61">
        <v>1.3445632212406999</v>
      </c>
      <c r="AY61">
        <v>5.2261005730603403</v>
      </c>
      <c r="AZ61">
        <v>1.6751499367117699</v>
      </c>
      <c r="BA61">
        <v>12132211.247500001</v>
      </c>
      <c r="BB61" s="5">
        <v>14244786.090500001</v>
      </c>
      <c r="BC61" s="5">
        <v>40.657511461906502</v>
      </c>
      <c r="BD61">
        <v>41.974249593680597</v>
      </c>
      <c r="BE61">
        <v>46.114526359946296</v>
      </c>
      <c r="BF61" t="s">
        <v>14</v>
      </c>
      <c r="BG61">
        <v>2.4432692305206798</v>
      </c>
      <c r="BH61">
        <v>2.14585324063887</v>
      </c>
      <c r="BI61">
        <v>1.8444499617661601</v>
      </c>
      <c r="BJ61">
        <v>1.5629650782108</v>
      </c>
      <c r="BK61">
        <v>1.7117433766919701</v>
      </c>
      <c r="BL61">
        <v>1.4497578887668701</v>
      </c>
      <c r="BM61">
        <v>59.459459459459502</v>
      </c>
      <c r="BN61">
        <v>12.4072</v>
      </c>
      <c r="BO61">
        <v>11.86425</v>
      </c>
      <c r="BP61" s="5">
        <v>0.16090104585679799</v>
      </c>
      <c r="BQ61">
        <v>6.7247276508000002</v>
      </c>
      <c r="BR61" s="5" t="s">
        <v>8</v>
      </c>
      <c r="BS61">
        <v>6.5895345927420603</v>
      </c>
      <c r="BT61">
        <v>830861.78282890096</v>
      </c>
      <c r="BU61" s="45">
        <v>393945592</v>
      </c>
      <c r="BV61" s="46">
        <v>99.822699999999998</v>
      </c>
      <c r="BW61" s="46">
        <v>35279</v>
      </c>
      <c r="BX61" s="5" t="s">
        <v>231</v>
      </c>
      <c r="BY61" s="5">
        <v>12.43</v>
      </c>
      <c r="BZ61" s="5" t="s">
        <v>16</v>
      </c>
      <c r="CA61" s="47" t="str">
        <f t="shared" si="37"/>
        <v>CADUSD=R</v>
      </c>
      <c r="CB61" s="22">
        <v>0.69359999999999999</v>
      </c>
      <c r="CC61" s="5"/>
      <c r="CD61" s="5"/>
      <c r="CE61" s="5" t="s">
        <v>69</v>
      </c>
      <c r="CF61" s="5" t="s">
        <v>230</v>
      </c>
    </row>
    <row r="62" spans="2:84" x14ac:dyDescent="0.25">
      <c r="B62" s="5" t="s">
        <v>232</v>
      </c>
      <c r="C62" t="s">
        <v>56</v>
      </c>
      <c r="E62" t="s">
        <v>70</v>
      </c>
      <c r="F62" s="2"/>
      <c r="G62" s="20" t="str">
        <f t="shared" si="189"/>
        <v>AU000000PLS0</v>
      </c>
      <c r="H62" s="34">
        <f t="shared" si="223"/>
        <v>4460187634.9663506</v>
      </c>
      <c r="I62" s="35">
        <f t="shared" si="190"/>
        <v>86.968199999999996</v>
      </c>
      <c r="J62" s="36">
        <f t="shared" si="191"/>
        <v>39344</v>
      </c>
      <c r="K62" s="35" t="str">
        <f t="shared" si="192"/>
        <v>AUD</v>
      </c>
      <c r="L62" s="37">
        <f t="shared" si="193"/>
        <v>2.39</v>
      </c>
      <c r="M62" s="35">
        <f t="shared" si="194"/>
        <v>1.4806050000000002</v>
      </c>
      <c r="N62" s="38"/>
      <c r="O62" s="35">
        <f t="shared" si="195"/>
        <v>28.2572712225112</v>
      </c>
      <c r="P62" s="35">
        <f t="shared" si="196"/>
        <v>51.432628781108001</v>
      </c>
      <c r="Q62" s="35" t="str">
        <f t="shared" si="197"/>
        <v>NULL</v>
      </c>
      <c r="R62" s="35" t="str">
        <f t="shared" si="198"/>
        <v>NULL</v>
      </c>
      <c r="S62" s="35">
        <f t="shared" si="199"/>
        <v>2.2443995389137501</v>
      </c>
      <c r="T62" s="35" t="str">
        <f t="shared" si="200"/>
        <v>NULL</v>
      </c>
      <c r="U62" s="35">
        <f t="shared" si="201"/>
        <v>5.7408132243537002</v>
      </c>
      <c r="V62" s="34">
        <f t="shared" si="202"/>
        <v>48406663.615999997</v>
      </c>
      <c r="W62" s="34">
        <f t="shared" si="203"/>
        <v>42431970.354999997</v>
      </c>
      <c r="X62" s="35">
        <f t="shared" si="204"/>
        <v>-14.080640637268848</v>
      </c>
      <c r="Y62" s="35">
        <f t="shared" si="205"/>
        <v>42.808271272114702</v>
      </c>
      <c r="Z62" s="35">
        <f t="shared" si="206"/>
        <v>49.329398393761501</v>
      </c>
      <c r="AA62" s="35">
        <f t="shared" si="207"/>
        <v>44.546367727033498</v>
      </c>
      <c r="AB62" s="35" t="str">
        <f t="shared" si="208"/>
        <v>#N/A</v>
      </c>
      <c r="AC62" s="35">
        <f t="shared" si="209"/>
        <v>1.14239100046827</v>
      </c>
      <c r="AD62" s="35">
        <f t="shared" si="210"/>
        <v>1.47059324128585</v>
      </c>
      <c r="AE62" s="35">
        <f t="shared" si="211"/>
        <v>1.99835510789938</v>
      </c>
      <c r="AF62" s="35">
        <f t="shared" si="212"/>
        <v>1.66556840636285</v>
      </c>
      <c r="AG62" s="35">
        <f t="shared" si="213"/>
        <v>2.5167212691084302</v>
      </c>
      <c r="AH62" s="35">
        <f t="shared" si="214"/>
        <v>1.2636585913682301</v>
      </c>
      <c r="AI62" s="35">
        <f t="shared" si="215"/>
        <v>70.8333333333333</v>
      </c>
      <c r="AJ62" s="37">
        <f t="shared" si="216"/>
        <v>2.4571999999999998</v>
      </c>
      <c r="AK62" s="37">
        <f t="shared" si="217"/>
        <v>3.0430999999999999</v>
      </c>
      <c r="AL62" s="35">
        <f t="shared" si="218"/>
        <v>0</v>
      </c>
      <c r="AM62" s="35">
        <f t="shared" si="219"/>
        <v>0</v>
      </c>
      <c r="AN62" s="35" t="str">
        <f t="shared" si="220"/>
        <v>NULL</v>
      </c>
      <c r="AO62" s="35" t="str">
        <f t="shared" si="221"/>
        <v>NULL</v>
      </c>
      <c r="AP62" s="34">
        <f t="shared" si="222"/>
        <v>13661130.3349107</v>
      </c>
      <c r="AR62" s="5"/>
      <c r="AS62" s="5" t="s">
        <v>70</v>
      </c>
      <c r="AT62" s="5">
        <v>28.2572712225112</v>
      </c>
      <c r="AU62" s="5">
        <v>51.432628781108001</v>
      </c>
      <c r="AV62" s="5" t="s">
        <v>8</v>
      </c>
      <c r="AW62" s="5" t="s">
        <v>8</v>
      </c>
      <c r="AX62">
        <v>2.2443995389137501</v>
      </c>
      <c r="AY62" s="5" t="s">
        <v>8</v>
      </c>
      <c r="AZ62">
        <v>5.7408132243537002</v>
      </c>
      <c r="BA62">
        <v>48406663.615999997</v>
      </c>
      <c r="BB62">
        <v>42431970.354999997</v>
      </c>
      <c r="BC62">
        <v>42.808271272114702</v>
      </c>
      <c r="BD62">
        <v>49.329398393761501</v>
      </c>
      <c r="BE62">
        <v>44.546367727033498</v>
      </c>
      <c r="BF62" t="s">
        <v>14</v>
      </c>
      <c r="BG62">
        <v>1.14239100046827</v>
      </c>
      <c r="BH62">
        <v>1.47059324128585</v>
      </c>
      <c r="BI62">
        <v>1.99835510789938</v>
      </c>
      <c r="BJ62">
        <v>1.66556840636285</v>
      </c>
      <c r="BK62">
        <v>2.5167212691084302</v>
      </c>
      <c r="BL62">
        <v>1.2636585913682301</v>
      </c>
      <c r="BM62">
        <v>70.8333333333333</v>
      </c>
      <c r="BN62" s="5">
        <v>2.4571999999999998</v>
      </c>
      <c r="BO62" s="5">
        <v>3.0430999999999999</v>
      </c>
      <c r="BP62" s="5">
        <v>0</v>
      </c>
      <c r="BQ62" s="5">
        <v>0</v>
      </c>
      <c r="BR62" s="5" t="s">
        <v>8</v>
      </c>
      <c r="BS62" s="5" t="s">
        <v>8</v>
      </c>
      <c r="BT62">
        <v>13661130.3349107</v>
      </c>
      <c r="BU62" s="45">
        <v>3012408870</v>
      </c>
      <c r="BV62" s="46">
        <v>86.968199999999996</v>
      </c>
      <c r="BW62" s="46">
        <v>39344</v>
      </c>
      <c r="BX62" s="5" t="s">
        <v>233</v>
      </c>
      <c r="BY62" s="5">
        <v>2.39</v>
      </c>
      <c r="BZ62" s="5" t="s">
        <v>12</v>
      </c>
      <c r="CA62" s="47" t="str">
        <f t="shared" si="37"/>
        <v>AUD=</v>
      </c>
      <c r="CB62" s="22">
        <v>0.61950000000000005</v>
      </c>
      <c r="CC62" s="5"/>
      <c r="CD62" s="5"/>
      <c r="CE62" s="5" t="s">
        <v>70</v>
      </c>
      <c r="CF62" s="5" t="s">
        <v>232</v>
      </c>
    </row>
    <row r="63" spans="2:84" x14ac:dyDescent="0.25">
      <c r="B63" s="5" t="s">
        <v>220</v>
      </c>
      <c r="C63" t="s">
        <v>56</v>
      </c>
      <c r="E63" t="s">
        <v>71</v>
      </c>
      <c r="F63" s="2"/>
      <c r="G63" s="20" t="str">
        <f t="shared" si="189"/>
        <v>AU000000S320</v>
      </c>
      <c r="H63" s="34">
        <f t="shared" si="223"/>
        <v>9705096011.6434803</v>
      </c>
      <c r="I63" s="35">
        <f t="shared" si="190"/>
        <v>99.539599999999993</v>
      </c>
      <c r="J63" s="36">
        <f t="shared" si="191"/>
        <v>42142</v>
      </c>
      <c r="K63" s="35" t="str">
        <f t="shared" si="192"/>
        <v>AUD</v>
      </c>
      <c r="L63" s="37">
        <f t="shared" si="193"/>
        <v>3.48</v>
      </c>
      <c r="M63" s="35">
        <f t="shared" si="194"/>
        <v>2.1558600000000001</v>
      </c>
      <c r="N63" s="38"/>
      <c r="O63" s="35" t="str">
        <f t="shared" si="195"/>
        <v>NULL</v>
      </c>
      <c r="P63" s="35">
        <f t="shared" si="196"/>
        <v>10.5259363541012</v>
      </c>
      <c r="Q63" s="35" t="str">
        <f t="shared" si="197"/>
        <v>NULL</v>
      </c>
      <c r="R63" s="35">
        <f t="shared" si="198"/>
        <v>8.1156024318435993E-2</v>
      </c>
      <c r="S63" s="35">
        <f t="shared" si="199"/>
        <v>1.0889860015717701</v>
      </c>
      <c r="T63" s="35">
        <f t="shared" si="200"/>
        <v>8.7271008957640106</v>
      </c>
      <c r="U63" s="35">
        <f t="shared" si="201"/>
        <v>1.78237377301696</v>
      </c>
      <c r="V63" s="34">
        <f t="shared" si="202"/>
        <v>39986604.847999997</v>
      </c>
      <c r="W63" s="34">
        <f t="shared" si="203"/>
        <v>31795951.4725</v>
      </c>
      <c r="X63" s="35">
        <f t="shared" si="204"/>
        <v>-25.760051189485587</v>
      </c>
      <c r="Y63" s="35">
        <f t="shared" si="205"/>
        <v>23.1605237926459</v>
      </c>
      <c r="Z63" s="35">
        <f t="shared" si="206"/>
        <v>28.7070454352951</v>
      </c>
      <c r="AA63" s="35">
        <f t="shared" si="207"/>
        <v>32.760874192658001</v>
      </c>
      <c r="AB63" s="35" t="str">
        <f t="shared" si="208"/>
        <v>#N/A</v>
      </c>
      <c r="AC63" s="35">
        <f t="shared" si="209"/>
        <v>1.3765714254841099</v>
      </c>
      <c r="AD63" s="35">
        <f t="shared" si="210"/>
        <v>1.2761525202997099</v>
      </c>
      <c r="AE63" s="35">
        <f t="shared" si="211"/>
        <v>1.0178295629651199</v>
      </c>
      <c r="AF63" s="35">
        <f t="shared" si="212"/>
        <v>1.0118853634236999</v>
      </c>
      <c r="AG63" s="35">
        <f t="shared" si="213"/>
        <v>0.71022353883740896</v>
      </c>
      <c r="AH63" s="35">
        <f t="shared" si="214"/>
        <v>1.23271546681499</v>
      </c>
      <c r="AI63" s="35">
        <f t="shared" si="215"/>
        <v>61.764705882352899</v>
      </c>
      <c r="AJ63" s="37">
        <f t="shared" si="216"/>
        <v>3.5512000000000001</v>
      </c>
      <c r="AK63" s="37">
        <f t="shared" si="217"/>
        <v>3.4789500000000002</v>
      </c>
      <c r="AL63" s="35">
        <f t="shared" si="218"/>
        <v>2.12873147851003</v>
      </c>
      <c r="AM63" s="35" t="str">
        <f t="shared" si="219"/>
        <v>NULL</v>
      </c>
      <c r="AN63" s="35" t="str">
        <f t="shared" si="220"/>
        <v>NULL</v>
      </c>
      <c r="AO63" s="35" t="str">
        <f t="shared" si="221"/>
        <v>NULL</v>
      </c>
      <c r="AP63" s="34">
        <f t="shared" si="222"/>
        <v>23265091.894285701</v>
      </c>
      <c r="AR63" s="5"/>
      <c r="AS63" s="5" t="s">
        <v>71</v>
      </c>
      <c r="AT63" s="5" t="s">
        <v>8</v>
      </c>
      <c r="AU63" s="5">
        <v>10.5259363541012</v>
      </c>
      <c r="AV63" s="5" t="s">
        <v>8</v>
      </c>
      <c r="AW63" s="5">
        <v>8.1156024318435993E-2</v>
      </c>
      <c r="AX63">
        <v>1.0889860015717701</v>
      </c>
      <c r="AY63">
        <v>8.7271008957640106</v>
      </c>
      <c r="AZ63">
        <v>1.78237377301696</v>
      </c>
      <c r="BA63">
        <v>39986604.847999997</v>
      </c>
      <c r="BB63" s="5">
        <v>31795951.4725</v>
      </c>
      <c r="BC63" s="5">
        <v>23.1605237926459</v>
      </c>
      <c r="BD63">
        <v>28.7070454352951</v>
      </c>
      <c r="BE63">
        <v>32.760874192658001</v>
      </c>
      <c r="BF63" t="s">
        <v>14</v>
      </c>
      <c r="BG63">
        <v>1.3765714254841099</v>
      </c>
      <c r="BH63">
        <v>1.2761525202997099</v>
      </c>
      <c r="BI63">
        <v>1.0178295629651199</v>
      </c>
      <c r="BJ63">
        <v>1.0118853634236999</v>
      </c>
      <c r="BK63">
        <v>0.71022353883740896</v>
      </c>
      <c r="BL63">
        <v>1.23271546681499</v>
      </c>
      <c r="BM63">
        <v>61.764705882352899</v>
      </c>
      <c r="BN63">
        <v>3.5512000000000001</v>
      </c>
      <c r="BO63" s="5">
        <v>3.4789500000000002</v>
      </c>
      <c r="BP63" s="5">
        <v>2.12873147851003</v>
      </c>
      <c r="BQ63" s="5" t="s">
        <v>8</v>
      </c>
      <c r="BR63" s="5" t="s">
        <v>8</v>
      </c>
      <c r="BS63" s="5" t="s">
        <v>8</v>
      </c>
      <c r="BT63">
        <v>23265091.894285701</v>
      </c>
      <c r="BU63" s="45">
        <v>4501728318</v>
      </c>
      <c r="BV63" s="46">
        <v>99.539599999999993</v>
      </c>
      <c r="BW63" s="46">
        <v>42142</v>
      </c>
      <c r="BX63" s="5" t="s">
        <v>221</v>
      </c>
      <c r="BY63" s="5">
        <v>3.48</v>
      </c>
      <c r="BZ63" s="5" t="s">
        <v>12</v>
      </c>
      <c r="CA63" s="47" t="str">
        <f t="shared" si="37"/>
        <v>AUD=</v>
      </c>
      <c r="CB63" s="22">
        <v>0.61950000000000005</v>
      </c>
      <c r="CC63" s="5"/>
      <c r="CD63" s="5"/>
      <c r="CE63" s="5" t="s">
        <v>71</v>
      </c>
      <c r="CF63" s="5" t="s">
        <v>220</v>
      </c>
    </row>
    <row r="64" spans="2:84" x14ac:dyDescent="0.25">
      <c r="B64" s="5" t="s">
        <v>218</v>
      </c>
      <c r="C64" t="s">
        <v>56</v>
      </c>
      <c r="E64" t="s">
        <v>64</v>
      </c>
      <c r="F64" s="2"/>
      <c r="G64" s="20" t="str">
        <f t="shared" si="189"/>
        <v>AU000000MIN4</v>
      </c>
      <c r="H64" s="34">
        <f t="shared" si="223"/>
        <v>4490198514.1786499</v>
      </c>
      <c r="I64" s="35">
        <f t="shared" si="190"/>
        <v>85.581400000000002</v>
      </c>
      <c r="J64" s="36">
        <f t="shared" si="191"/>
        <v>38926</v>
      </c>
      <c r="K64" s="35" t="str">
        <f t="shared" si="192"/>
        <v>AUD</v>
      </c>
      <c r="L64" s="37">
        <f t="shared" si="193"/>
        <v>37.049999999999997</v>
      </c>
      <c r="M64" s="35">
        <f t="shared" si="194"/>
        <v>22.952475</v>
      </c>
      <c r="N64" s="38"/>
      <c r="O64" s="35">
        <f t="shared" si="195"/>
        <v>59.571662861369298</v>
      </c>
      <c r="P64" s="35">
        <f t="shared" si="196"/>
        <v>25.637221368708602</v>
      </c>
      <c r="Q64" s="35">
        <f t="shared" si="197"/>
        <v>1.0308299508802401</v>
      </c>
      <c r="R64" s="35">
        <f t="shared" si="198"/>
        <v>0.443627294838356</v>
      </c>
      <c r="S64" s="35">
        <f t="shared" si="199"/>
        <v>2.0321247753141001</v>
      </c>
      <c r="T64" s="35">
        <f t="shared" si="200"/>
        <v>5.0248545743271302</v>
      </c>
      <c r="U64" s="35">
        <f t="shared" si="201"/>
        <v>1.3795025157635501</v>
      </c>
      <c r="V64" s="34">
        <f t="shared" si="202"/>
        <v>52299417.483999997</v>
      </c>
      <c r="W64" s="34">
        <f t="shared" si="203"/>
        <v>47146585.928999998</v>
      </c>
      <c r="X64" s="35">
        <f t="shared" si="204"/>
        <v>-10.929384288312759</v>
      </c>
      <c r="Y64" s="35">
        <f t="shared" si="205"/>
        <v>39.743324251710298</v>
      </c>
      <c r="Z64" s="35">
        <f t="shared" si="206"/>
        <v>68.611200879543205</v>
      </c>
      <c r="AA64" s="35">
        <f t="shared" si="207"/>
        <v>54.781160750583602</v>
      </c>
      <c r="AB64" s="35" t="str">
        <f t="shared" si="208"/>
        <v>#N/A</v>
      </c>
      <c r="AC64" s="35">
        <f t="shared" si="209"/>
        <v>1.06259230580891</v>
      </c>
      <c r="AD64" s="35">
        <f t="shared" si="210"/>
        <v>1.82261379944947</v>
      </c>
      <c r="AE64" s="35">
        <f t="shared" si="211"/>
        <v>1.5477555463369199</v>
      </c>
      <c r="AF64" s="35">
        <f t="shared" si="212"/>
        <v>1.3651689990542499</v>
      </c>
      <c r="AG64" s="35">
        <f t="shared" si="213"/>
        <v>2.6953020321872798</v>
      </c>
      <c r="AH64" s="35">
        <f t="shared" si="214"/>
        <v>0.54758145387584301</v>
      </c>
      <c r="AI64" s="35">
        <f t="shared" si="215"/>
        <v>67.200986436498098</v>
      </c>
      <c r="AJ64" s="37">
        <f t="shared" si="216"/>
        <v>35.071399999999997</v>
      </c>
      <c r="AK64" s="37">
        <f t="shared" si="217"/>
        <v>50.3626</v>
      </c>
      <c r="AL64" s="35">
        <f t="shared" si="218"/>
        <v>3.5704367833934998</v>
      </c>
      <c r="AM64" s="35">
        <f t="shared" si="219"/>
        <v>31.2</v>
      </c>
      <c r="AN64" s="35" t="str">
        <f t="shared" si="220"/>
        <v>NULL</v>
      </c>
      <c r="AO64" s="35" t="str">
        <f t="shared" si="221"/>
        <v>NULL</v>
      </c>
      <c r="AP64" s="34">
        <f t="shared" si="222"/>
        <v>2243081.5030586198</v>
      </c>
      <c r="AR64" s="5"/>
      <c r="AS64" s="5" t="s">
        <v>64</v>
      </c>
      <c r="AT64" s="5">
        <v>59.571662861369298</v>
      </c>
      <c r="AU64" s="5">
        <v>25.637221368708602</v>
      </c>
      <c r="AV64">
        <v>1.0308299508802401</v>
      </c>
      <c r="AW64" s="5">
        <v>0.443627294838356</v>
      </c>
      <c r="AX64">
        <v>2.0321247753141001</v>
      </c>
      <c r="AY64">
        <v>5.0248545743271302</v>
      </c>
      <c r="AZ64">
        <v>1.3795025157635501</v>
      </c>
      <c r="BA64">
        <v>52299417.483999997</v>
      </c>
      <c r="BB64">
        <v>47146585.928999998</v>
      </c>
      <c r="BC64">
        <v>39.743324251710298</v>
      </c>
      <c r="BD64">
        <v>68.611200879543205</v>
      </c>
      <c r="BE64">
        <v>54.781160750583602</v>
      </c>
      <c r="BF64" t="s">
        <v>14</v>
      </c>
      <c r="BG64">
        <v>1.06259230580891</v>
      </c>
      <c r="BH64">
        <v>1.82261379944947</v>
      </c>
      <c r="BI64">
        <v>1.5477555463369199</v>
      </c>
      <c r="BJ64">
        <v>1.3651689990542499</v>
      </c>
      <c r="BK64">
        <v>2.6953020321872798</v>
      </c>
      <c r="BL64">
        <v>0.54758145387584301</v>
      </c>
      <c r="BM64">
        <v>67.200986436498098</v>
      </c>
      <c r="BN64">
        <v>35.071399999999997</v>
      </c>
      <c r="BO64">
        <v>50.3626</v>
      </c>
      <c r="BP64" s="5">
        <v>3.5704367833934998</v>
      </c>
      <c r="BQ64" s="5">
        <v>31.2</v>
      </c>
      <c r="BR64" s="5" t="s">
        <v>8</v>
      </c>
      <c r="BS64" s="5" t="s">
        <v>8</v>
      </c>
      <c r="BT64">
        <v>2243081.5030586198</v>
      </c>
      <c r="BU64" s="45">
        <v>195630254</v>
      </c>
      <c r="BV64" s="46">
        <v>85.581400000000002</v>
      </c>
      <c r="BW64" s="46">
        <v>38926</v>
      </c>
      <c r="BX64" s="5" t="s">
        <v>219</v>
      </c>
      <c r="BY64" s="5">
        <v>37.049999999999997</v>
      </c>
      <c r="BZ64" s="5" t="s">
        <v>12</v>
      </c>
      <c r="CA64" s="47" t="str">
        <f t="shared" si="37"/>
        <v>AUD=</v>
      </c>
      <c r="CB64" s="22">
        <v>0.61950000000000005</v>
      </c>
      <c r="CC64" s="5"/>
      <c r="CD64" s="5"/>
      <c r="CE64" s="5" t="s">
        <v>64</v>
      </c>
      <c r="CF64" s="5" t="s">
        <v>218</v>
      </c>
    </row>
    <row r="65" spans="1:84" x14ac:dyDescent="0.25">
      <c r="B65" s="5" t="s">
        <v>234</v>
      </c>
      <c r="C65" t="s">
        <v>56</v>
      </c>
      <c r="E65" t="s">
        <v>72</v>
      </c>
      <c r="F65" s="2"/>
      <c r="G65" s="20" t="str">
        <f t="shared" si="189"/>
        <v>AU000000IGO4</v>
      </c>
      <c r="H65" s="34">
        <f t="shared" si="223"/>
        <v>2492263184.1076202</v>
      </c>
      <c r="I65" s="35">
        <f t="shared" si="190"/>
        <v>88.6327</v>
      </c>
      <c r="J65" s="36">
        <f t="shared" si="191"/>
        <v>37273</v>
      </c>
      <c r="K65" s="35" t="str">
        <f t="shared" si="192"/>
        <v>AUD</v>
      </c>
      <c r="L65" s="37">
        <f t="shared" si="193"/>
        <v>5.32</v>
      </c>
      <c r="M65" s="35">
        <f t="shared" si="194"/>
        <v>3.2957400000000003</v>
      </c>
      <c r="N65" s="38"/>
      <c r="O65" s="35">
        <f t="shared" si="195"/>
        <v>1913.6690647482001</v>
      </c>
      <c r="P65" s="35">
        <f t="shared" si="196"/>
        <v>39.771755582372798</v>
      </c>
      <c r="Q65" s="35" t="str">
        <f t="shared" si="197"/>
        <v>NULL</v>
      </c>
      <c r="R65" s="35" t="str">
        <f t="shared" si="198"/>
        <v>NULL</v>
      </c>
      <c r="S65" s="35">
        <f t="shared" si="199"/>
        <v>1.2553094909125799</v>
      </c>
      <c r="T65" s="35">
        <f t="shared" si="200"/>
        <v>4.6200284004128402</v>
      </c>
      <c r="U65" s="35">
        <f t="shared" si="201"/>
        <v>4.7886185250921196</v>
      </c>
      <c r="V65" s="34">
        <f t="shared" si="202"/>
        <v>14288248.075999999</v>
      </c>
      <c r="W65" s="34">
        <f t="shared" si="203"/>
        <v>16896939.997499999</v>
      </c>
      <c r="X65" s="35">
        <f t="shared" si="204"/>
        <v>15.43884231041816</v>
      </c>
      <c r="Y65" s="35">
        <f t="shared" si="205"/>
        <v>25.3780403526067</v>
      </c>
      <c r="Z65" s="35">
        <f t="shared" si="206"/>
        <v>35.529767588319103</v>
      </c>
      <c r="AA65" s="35">
        <f t="shared" si="207"/>
        <v>38.091982404176498</v>
      </c>
      <c r="AB65" s="35" t="str">
        <f t="shared" si="208"/>
        <v>#N/A</v>
      </c>
      <c r="AC65" s="35">
        <f t="shared" si="209"/>
        <v>1.2117040341235801</v>
      </c>
      <c r="AD65" s="35">
        <f t="shared" si="210"/>
        <v>1.4760605512370599</v>
      </c>
      <c r="AE65" s="35">
        <f t="shared" si="211"/>
        <v>1.14476905371013</v>
      </c>
      <c r="AF65" s="35">
        <f t="shared" si="212"/>
        <v>1.0965116059607201</v>
      </c>
      <c r="AG65" s="35">
        <f t="shared" si="213"/>
        <v>1.0350359601037999</v>
      </c>
      <c r="AH65" s="35">
        <f t="shared" si="214"/>
        <v>0.96460425043132203</v>
      </c>
      <c r="AI65" s="35">
        <f t="shared" si="215"/>
        <v>75.824175824175896</v>
      </c>
      <c r="AJ65" s="37">
        <f t="shared" si="216"/>
        <v>5.0095999999999998</v>
      </c>
      <c r="AK65" s="37">
        <f t="shared" si="217"/>
        <v>5.8056000000000001</v>
      </c>
      <c r="AL65" s="35">
        <f t="shared" si="218"/>
        <v>10.303536619882999</v>
      </c>
      <c r="AM65" s="35">
        <f t="shared" si="219"/>
        <v>10007.142857142901</v>
      </c>
      <c r="AN65" s="35" t="str">
        <f t="shared" si="220"/>
        <v>NULL</v>
      </c>
      <c r="AO65" s="35" t="str">
        <f t="shared" si="221"/>
        <v>NULL</v>
      </c>
      <c r="AP65" s="34">
        <f t="shared" si="222"/>
        <v>2545645.9447524399</v>
      </c>
      <c r="AR65" s="5"/>
      <c r="AS65" s="5" t="s">
        <v>72</v>
      </c>
      <c r="AT65" s="5">
        <v>1913.6690647482001</v>
      </c>
      <c r="AU65" s="5">
        <v>39.771755582372798</v>
      </c>
      <c r="AV65" s="5" t="s">
        <v>8</v>
      </c>
      <c r="AW65" s="5" t="s">
        <v>8</v>
      </c>
      <c r="AX65">
        <v>1.2553094909125799</v>
      </c>
      <c r="AY65">
        <v>4.6200284004128402</v>
      </c>
      <c r="AZ65">
        <v>4.7886185250921196</v>
      </c>
      <c r="BA65">
        <v>14288248.075999999</v>
      </c>
      <c r="BB65">
        <v>16896939.997499999</v>
      </c>
      <c r="BC65">
        <v>25.3780403526067</v>
      </c>
      <c r="BD65">
        <v>35.529767588319103</v>
      </c>
      <c r="BE65">
        <v>38.091982404176498</v>
      </c>
      <c r="BF65" t="s">
        <v>14</v>
      </c>
      <c r="BG65">
        <v>1.2117040341235801</v>
      </c>
      <c r="BH65">
        <v>1.4760605512370599</v>
      </c>
      <c r="BI65">
        <v>1.14476905371013</v>
      </c>
      <c r="BJ65">
        <v>1.0965116059607201</v>
      </c>
      <c r="BK65">
        <v>1.0350359601037999</v>
      </c>
      <c r="BL65">
        <v>0.96460425043132203</v>
      </c>
      <c r="BM65">
        <v>75.824175824175896</v>
      </c>
      <c r="BN65">
        <v>5.0095999999999998</v>
      </c>
      <c r="BO65" s="5">
        <v>5.8056000000000001</v>
      </c>
      <c r="BP65" s="5">
        <v>10.303536619882999</v>
      </c>
      <c r="BQ65" s="5">
        <v>10007.142857142901</v>
      </c>
      <c r="BR65" s="5" t="s">
        <v>8</v>
      </c>
      <c r="BS65" s="5" t="s">
        <v>8</v>
      </c>
      <c r="BT65">
        <v>2545645.9447524399</v>
      </c>
      <c r="BU65" s="45">
        <v>756207463</v>
      </c>
      <c r="BV65" s="46">
        <v>88.6327</v>
      </c>
      <c r="BW65" s="46">
        <v>37273</v>
      </c>
      <c r="BX65" s="5" t="s">
        <v>235</v>
      </c>
      <c r="BY65" s="5">
        <v>5.32</v>
      </c>
      <c r="BZ65" s="5" t="s">
        <v>12</v>
      </c>
      <c r="CA65" s="47" t="str">
        <f t="shared" si="37"/>
        <v>AUD=</v>
      </c>
      <c r="CB65" s="22">
        <v>0.61950000000000005</v>
      </c>
      <c r="CC65" s="5"/>
      <c r="CD65" s="5"/>
      <c r="CE65" s="5" t="s">
        <v>72</v>
      </c>
      <c r="CF65" s="5" t="s">
        <v>234</v>
      </c>
    </row>
    <row r="66" spans="1:84" x14ac:dyDescent="0.25">
      <c r="F66" s="2"/>
      <c r="G66" s="10" t="s">
        <v>349</v>
      </c>
      <c r="H66" s="49">
        <f>AVERAGE(H48:H65)</f>
        <v>25113489651.739391</v>
      </c>
      <c r="I66" s="40">
        <f>AVERAGE(I48:I65)</f>
        <v>88.059605555555564</v>
      </c>
      <c r="J66" s="39"/>
      <c r="K66" s="39"/>
      <c r="L66" s="39"/>
      <c r="M66" s="39"/>
      <c r="N66" s="39"/>
      <c r="O66" s="40">
        <f>AVERAGE(O48:O65)</f>
        <v>169.22481253466705</v>
      </c>
      <c r="P66" s="40">
        <f t="shared" ref="P66:U66" si="224">AVERAGE(P48:P65)</f>
        <v>17.761367016852901</v>
      </c>
      <c r="Q66" s="40">
        <f t="shared" si="224"/>
        <v>-0.6771019837912492</v>
      </c>
      <c r="R66" s="40">
        <f t="shared" si="224"/>
        <v>0.75833333132067082</v>
      </c>
      <c r="S66" s="40">
        <f t="shared" si="224"/>
        <v>1.6851645552468559</v>
      </c>
      <c r="T66" s="40">
        <f t="shared" si="224"/>
        <v>8.0082577993929451</v>
      </c>
      <c r="U66" s="40">
        <f t="shared" si="224"/>
        <v>5.0347566445944576</v>
      </c>
      <c r="V66" s="12">
        <f t="shared" ref="V66:AD66" si="225">AVERAGE(V48:V65)</f>
        <v>1899088379.8851392</v>
      </c>
      <c r="W66" s="49">
        <f t="shared" si="225"/>
        <v>1989633547.8853018</v>
      </c>
      <c r="X66" s="40">
        <f t="shared" si="225"/>
        <v>-2.3149043458132779</v>
      </c>
      <c r="Y66" s="40">
        <f t="shared" si="225"/>
        <v>27.596678192706779</v>
      </c>
      <c r="Z66" s="40">
        <f t="shared" si="225"/>
        <v>36.067266707912779</v>
      </c>
      <c r="AA66" s="40">
        <f t="shared" si="225"/>
        <v>36.557849528969498</v>
      </c>
      <c r="AB66" s="40">
        <f t="shared" si="225"/>
        <v>0.32904999999999995</v>
      </c>
      <c r="AC66" s="40">
        <f t="shared" si="225"/>
        <v>1.3627946043608246</v>
      </c>
      <c r="AD66" s="40">
        <f t="shared" si="225"/>
        <v>1.5349405678775356</v>
      </c>
      <c r="AE66" s="40">
        <f t="shared" ref="AE66:AI66" si="226">AVERAGE(AE48:AE65)</f>
        <v>1.2757742389830367</v>
      </c>
      <c r="AF66" s="40">
        <f t="shared" si="226"/>
        <v>1.183848308805866</v>
      </c>
      <c r="AG66" s="40">
        <f t="shared" si="226"/>
        <v>1.5094773171307159</v>
      </c>
      <c r="AH66" s="40">
        <f t="shared" si="226"/>
        <v>1.066377520586566</v>
      </c>
      <c r="AI66" s="40">
        <f t="shared" si="226"/>
        <v>61.705765468192944</v>
      </c>
      <c r="AJ66" s="12">
        <f>AVERAGE(AJ48:AJ65)</f>
        <v>795.63218888888889</v>
      </c>
      <c r="AK66" s="49">
        <f>AVERAGE(AK48:AK65)</f>
        <v>863.74022645308355</v>
      </c>
      <c r="AL66" s="40">
        <f>AVERAGE(AL48:AL65)</f>
        <v>3.6763481878028177</v>
      </c>
      <c r="AM66" s="40">
        <f>AVERAGE(AM48:AM65)</f>
        <v>682.967674730775</v>
      </c>
      <c r="AN66" s="40">
        <f>AVERAGE(AN48:AN65)</f>
        <v>1.8073635005541899</v>
      </c>
      <c r="AO66" s="40">
        <f t="shared" ref="AO66:AP66" si="227">AVERAGE(AO48:AO65)</f>
        <v>4.86028061385794</v>
      </c>
      <c r="AP66" s="49">
        <f t="shared" si="227"/>
        <v>17298105.168913338</v>
      </c>
      <c r="AR66" s="5"/>
      <c r="AS66" s="5"/>
      <c r="CC66" s="5"/>
      <c r="CE66" s="5"/>
    </row>
    <row r="67" spans="1:84" x14ac:dyDescent="0.25">
      <c r="F67" s="2"/>
      <c r="G67" s="1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11"/>
      <c r="V67" s="1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11"/>
      <c r="AJ67" s="11"/>
      <c r="AK67" s="41"/>
      <c r="AL67" s="41"/>
      <c r="AM67" s="41"/>
      <c r="AN67" s="41"/>
      <c r="AO67" s="11"/>
      <c r="AP67" s="11"/>
    </row>
    <row r="68" spans="1:84" x14ac:dyDescent="0.25">
      <c r="A68" s="13" t="s">
        <v>236</v>
      </c>
      <c r="B68" s="13" t="s">
        <v>236</v>
      </c>
      <c r="C68" s="1" t="s">
        <v>73</v>
      </c>
      <c r="D68" s="1"/>
      <c r="E68" s="6" t="s">
        <v>74</v>
      </c>
      <c r="F68" s="2"/>
      <c r="G68" s="20" t="str">
        <f>BX68</f>
        <v>CA3518581051</v>
      </c>
      <c r="H68" s="34">
        <f>(BU68*BY68)*CB68</f>
        <v>23997622850.780304</v>
      </c>
      <c r="I68" s="35">
        <f>BV68</f>
        <v>99.287000000000006</v>
      </c>
      <c r="J68" s="36">
        <f>BW68</f>
        <v>39416</v>
      </c>
      <c r="K68" s="35" t="str">
        <f>BZ68</f>
        <v>CAD</v>
      </c>
      <c r="L68" s="37">
        <f>BY68</f>
        <v>179.74</v>
      </c>
      <c r="M68" s="35">
        <f>BY68*CB68</f>
        <v>124.667664</v>
      </c>
      <c r="N68" s="38"/>
      <c r="O68" s="35" t="str">
        <f>AT68</f>
        <v>NULL</v>
      </c>
      <c r="P68" s="35">
        <f t="shared" ref="P68" si="228">AU68</f>
        <v>30.641397725069702</v>
      </c>
      <c r="Q68" s="35" t="str">
        <f t="shared" ref="Q68" si="229">AV68</f>
        <v>NULL</v>
      </c>
      <c r="R68" s="35">
        <f t="shared" ref="R68" si="230">AW68</f>
        <v>43.773425321528201</v>
      </c>
      <c r="S68" s="35">
        <f t="shared" ref="S68" si="231">AX68</f>
        <v>4.03009455325709</v>
      </c>
      <c r="T68" s="35">
        <f t="shared" ref="T68" si="232">AY68</f>
        <v>27.732609421552201</v>
      </c>
      <c r="U68" s="35">
        <f t="shared" ref="U68" si="233">AZ68</f>
        <v>22.0160326642489</v>
      </c>
      <c r="V68" s="34">
        <f t="shared" ref="V68" si="234">BA68</f>
        <v>46914703.454999998</v>
      </c>
      <c r="W68" s="34">
        <f t="shared" ref="W68" si="235">BB68</f>
        <v>43992606.034500003</v>
      </c>
      <c r="X68" s="35">
        <f>((W68-V68)/W68)*100</f>
        <v>-6.6422466952933412</v>
      </c>
      <c r="Y68" s="35">
        <f>BC68</f>
        <v>24.3645306356227</v>
      </c>
      <c r="Z68" s="35">
        <f t="shared" ref="Z68" si="236">BD68</f>
        <v>25.450380269224901</v>
      </c>
      <c r="AA68" s="35">
        <f t="shared" ref="AA68" si="237">BE68</f>
        <v>25.886039216946799</v>
      </c>
      <c r="AB68" s="35" t="str">
        <f t="shared" ref="AB68" si="238">BF68</f>
        <v>#N/A</v>
      </c>
      <c r="AC68" s="35">
        <f t="shared" ref="AC68" si="239">BG68</f>
        <v>1.1852369485759899</v>
      </c>
      <c r="AD68" s="35">
        <f t="shared" ref="AD68" si="240">BH68</f>
        <v>0.55281271502134699</v>
      </c>
      <c r="AE68" s="35">
        <f t="shared" ref="AE68" si="241">BI68</f>
        <v>0.63164685486327699</v>
      </c>
      <c r="AF68" s="35">
        <f t="shared" ref="AF68" si="242">BJ68</f>
        <v>0.75443048214428199</v>
      </c>
      <c r="AG68" s="35">
        <f t="shared" ref="AG68" si="243">BK68</f>
        <v>0.67698069079728296</v>
      </c>
      <c r="AH68" s="35">
        <f t="shared" ref="AH68" si="244">BL68</f>
        <v>0.100246956009981</v>
      </c>
      <c r="AI68" s="35">
        <f t="shared" ref="AI68" si="245">BM68</f>
        <v>62.148406107688203</v>
      </c>
      <c r="AJ68" s="37">
        <f t="shared" ref="AJ68" si="246">BN68</f>
        <v>172.25040000000001</v>
      </c>
      <c r="AK68" s="37">
        <f t="shared" ref="AK68" si="247">BO68</f>
        <v>169.92599999999999</v>
      </c>
      <c r="AL68" s="35">
        <f t="shared" ref="AL68" si="248">BP68</f>
        <v>1.12338266384778</v>
      </c>
      <c r="AM68" s="35" t="str">
        <f t="shared" ref="AM68" si="249">BQ68</f>
        <v>NULL</v>
      </c>
      <c r="AN68" s="35" t="str">
        <f t="shared" ref="AN68" si="250">BR68</f>
        <v>NULL</v>
      </c>
      <c r="AO68" s="35">
        <f t="shared" ref="AO68" si="251">BS68</f>
        <v>4.1553128739431404</v>
      </c>
      <c r="AP68" s="34">
        <f t="shared" ref="AP68" si="252">BT68</f>
        <v>278100.05021601298</v>
      </c>
      <c r="AR68" s="8"/>
      <c r="AS68" s="8" t="s">
        <v>74</v>
      </c>
      <c r="AT68" s="5" t="s">
        <v>8</v>
      </c>
      <c r="AU68" s="5">
        <v>30.641397725069702</v>
      </c>
      <c r="AV68" s="5" t="s">
        <v>8</v>
      </c>
      <c r="AW68" s="5">
        <v>43.773425321528201</v>
      </c>
      <c r="AX68">
        <v>4.03009455325709</v>
      </c>
      <c r="AY68">
        <v>27.732609421552201</v>
      </c>
      <c r="AZ68">
        <v>22.0160326642489</v>
      </c>
      <c r="BA68">
        <v>46914703.454999998</v>
      </c>
      <c r="BB68">
        <v>43992606.034500003</v>
      </c>
      <c r="BC68">
        <v>24.3645306356227</v>
      </c>
      <c r="BD68">
        <v>25.450380269224901</v>
      </c>
      <c r="BE68">
        <v>25.886039216946799</v>
      </c>
      <c r="BF68" t="s">
        <v>14</v>
      </c>
      <c r="BG68">
        <v>1.1852369485759899</v>
      </c>
      <c r="BH68">
        <v>0.55281271502134699</v>
      </c>
      <c r="BI68">
        <v>0.63164685486327699</v>
      </c>
      <c r="BJ68">
        <v>0.75443048214428199</v>
      </c>
      <c r="BK68">
        <v>0.67698069079728296</v>
      </c>
      <c r="BL68" s="5">
        <v>0.100246956009981</v>
      </c>
      <c r="BM68">
        <v>62.148406107688203</v>
      </c>
      <c r="BN68">
        <v>172.25040000000001</v>
      </c>
      <c r="BO68" s="5">
        <v>169.92599999999999</v>
      </c>
      <c r="BP68" s="5">
        <v>1.12338266384778</v>
      </c>
      <c r="BQ68" s="5" t="s">
        <v>8</v>
      </c>
      <c r="BR68" s="5" t="s">
        <v>8</v>
      </c>
      <c r="BS68" s="5">
        <v>4.1553128739431404</v>
      </c>
      <c r="BT68" s="5">
        <v>278100.05021601298</v>
      </c>
      <c r="BU68" s="45">
        <v>192492761</v>
      </c>
      <c r="BV68" s="46">
        <v>99.287000000000006</v>
      </c>
      <c r="BW68" s="46">
        <v>39416</v>
      </c>
      <c r="BX68" s="5" t="s">
        <v>237</v>
      </c>
      <c r="BY68" s="5">
        <v>179.74</v>
      </c>
      <c r="BZ68" s="5" t="s">
        <v>16</v>
      </c>
      <c r="CA68" s="47" t="str">
        <f t="shared" si="37"/>
        <v>CADUSD=R</v>
      </c>
      <c r="CB68" s="22">
        <v>0.69359999999999999</v>
      </c>
      <c r="CC68" s="33"/>
      <c r="CD68" s="5"/>
      <c r="CE68" s="8" t="s">
        <v>74</v>
      </c>
      <c r="CF68" s="5" t="s">
        <v>236</v>
      </c>
    </row>
    <row r="69" spans="1:84" x14ac:dyDescent="0.25">
      <c r="B69" s="5" t="s">
        <v>238</v>
      </c>
      <c r="C69" t="s">
        <v>73</v>
      </c>
      <c r="E69" t="s">
        <v>75</v>
      </c>
      <c r="F69" s="2"/>
      <c r="G69" s="20" t="str">
        <f t="shared" ref="G69:G78" si="253">BX69</f>
        <v>CA9628791027</v>
      </c>
      <c r="H69" s="34">
        <f t="shared" ref="H69:H76" si="254">(BU69*BY69)*CB69</f>
        <v>26038449611.938198</v>
      </c>
      <c r="I69" s="35">
        <f t="shared" ref="I69:I78" si="255">BV69</f>
        <v>99.850399999999993</v>
      </c>
      <c r="J69" s="36">
        <f t="shared" ref="J69:J78" si="256">BW69</f>
        <v>38846</v>
      </c>
      <c r="K69" s="35" t="str">
        <f t="shared" ref="K69:K78" si="257">BZ69</f>
        <v>CAD</v>
      </c>
      <c r="L69" s="37">
        <f t="shared" ref="L69:L78" si="258">BY69</f>
        <v>82.75</v>
      </c>
      <c r="M69" s="35">
        <f t="shared" ref="M69:M78" si="259">BY69*CB69</f>
        <v>57.395400000000002</v>
      </c>
      <c r="N69" s="38"/>
      <c r="O69" s="35">
        <f t="shared" ref="O69:O78" si="260">AT69</f>
        <v>42.8203907718176</v>
      </c>
      <c r="P69" s="35" t="str">
        <f t="shared" ref="P69:P78" si="261">AU69</f>
        <v>NULL</v>
      </c>
      <c r="Q69" s="35" t="str">
        <f t="shared" ref="Q69:Q78" si="262">AV69</f>
        <v>NULL</v>
      </c>
      <c r="R69" s="35" t="str">
        <f t="shared" ref="R69:R78" si="263">AW69</f>
        <v>NULL</v>
      </c>
      <c r="S69" s="35">
        <f t="shared" ref="S69:S78" si="264">AX69</f>
        <v>3.5926522608726699</v>
      </c>
      <c r="T69" s="35">
        <f t="shared" ref="T69:T78" si="265">AY69</f>
        <v>27.445932296460899</v>
      </c>
      <c r="U69" s="35">
        <f t="shared" ref="U69:U78" si="266">AZ69</f>
        <v>21.421597550053299</v>
      </c>
      <c r="V69" s="34">
        <f t="shared" ref="V69:V78" si="267">BA69</f>
        <v>41343697.524999999</v>
      </c>
      <c r="W69" s="34">
        <f t="shared" ref="W69:W78" si="268">BB69</f>
        <v>54278797.160499997</v>
      </c>
      <c r="X69" s="35">
        <f t="shared" ref="X69:X78" si="269">((W69-V69)/W69)*100</f>
        <v>23.830851662485227</v>
      </c>
      <c r="Y69" s="35">
        <f t="shared" ref="Y69:Y78" si="270">BC69</f>
        <v>29.6270736842914</v>
      </c>
      <c r="Z69" s="35">
        <f t="shared" ref="Z69:Z78" si="271">BD69</f>
        <v>29.430453691232302</v>
      </c>
      <c r="AA69" s="35">
        <f t="shared" ref="AA69:AA78" si="272">BE69</f>
        <v>28.4613529062837</v>
      </c>
      <c r="AB69" s="35" t="str">
        <f t="shared" ref="AB69:AB78" si="273">BF69</f>
        <v>#N/A</v>
      </c>
      <c r="AC69" s="35">
        <f t="shared" ref="AC69:AC78" si="274">BG69</f>
        <v>1.42386169077845</v>
      </c>
      <c r="AD69" s="35">
        <f t="shared" ref="AD69:AD78" si="275">BH69</f>
        <v>1.08950317429369</v>
      </c>
      <c r="AE69" s="35">
        <f t="shared" ref="AE69:AE78" si="276">BI69</f>
        <v>0.69255409910436205</v>
      </c>
      <c r="AF69" s="35">
        <f t="shared" ref="AF69:AF78" si="277">BJ69</f>
        <v>0.79503527103350802</v>
      </c>
      <c r="AG69" s="35">
        <f t="shared" ref="AG69:AG78" si="278">BK69</f>
        <v>1.0111962580607801</v>
      </c>
      <c r="AH69" s="35">
        <f t="shared" ref="AH69:AH78" si="279">BL69</f>
        <v>3.9672152204692002E-2</v>
      </c>
      <c r="AI69" s="35">
        <f t="shared" ref="AI69:AI78" si="280">BM69</f>
        <v>50.343370311674597</v>
      </c>
      <c r="AJ69" s="37">
        <f t="shared" ref="AJ69:AJ78" si="281">BN69</f>
        <v>85.182199999999995</v>
      </c>
      <c r="AK69" s="37">
        <f t="shared" ref="AK69:AK78" si="282">BO69</f>
        <v>80.517849999999996</v>
      </c>
      <c r="AL69" s="35">
        <f t="shared" ref="AL69:AL78" si="283">BP69</f>
        <v>1.04669486404834</v>
      </c>
      <c r="AM69" s="35">
        <f t="shared" ref="AM69:AM78" si="284">BQ69</f>
        <v>50.543482304299999</v>
      </c>
      <c r="AN69" s="35" t="str">
        <f t="shared" ref="AN69:AN78" si="285">BR69</f>
        <v>NULL</v>
      </c>
      <c r="AO69" s="35">
        <f t="shared" ref="AO69:AO78" si="286">BS69</f>
        <v>1.72855744782145</v>
      </c>
      <c r="AP69" s="34">
        <f t="shared" ref="AP69:AP78" si="287">BT69</f>
        <v>443602.51393179601</v>
      </c>
      <c r="AR69" s="5"/>
      <c r="AS69" s="5" t="s">
        <v>75</v>
      </c>
      <c r="AT69" s="5">
        <v>42.8203907718176</v>
      </c>
      <c r="AU69" s="5" t="s">
        <v>8</v>
      </c>
      <c r="AV69" s="5" t="s">
        <v>8</v>
      </c>
      <c r="AW69" s="5" t="s">
        <v>8</v>
      </c>
      <c r="AX69">
        <v>3.5926522608726699</v>
      </c>
      <c r="AY69">
        <v>27.445932296460899</v>
      </c>
      <c r="AZ69">
        <v>21.421597550053299</v>
      </c>
      <c r="BA69">
        <v>41343697.524999999</v>
      </c>
      <c r="BB69" s="5">
        <v>54278797.160499997</v>
      </c>
      <c r="BC69" s="5">
        <v>29.6270736842914</v>
      </c>
      <c r="BD69">
        <v>29.430453691232302</v>
      </c>
      <c r="BE69">
        <v>28.4613529062837</v>
      </c>
      <c r="BF69" t="s">
        <v>14</v>
      </c>
      <c r="BG69">
        <v>1.42386169077845</v>
      </c>
      <c r="BH69">
        <v>1.08950317429369</v>
      </c>
      <c r="BI69">
        <v>0.69255409910436205</v>
      </c>
      <c r="BJ69">
        <v>0.79503527103350802</v>
      </c>
      <c r="BK69">
        <v>1.0111962580607801</v>
      </c>
      <c r="BL69" s="5">
        <v>3.9672152204692002E-2</v>
      </c>
      <c r="BM69" s="5">
        <v>50.343370311674597</v>
      </c>
      <c r="BN69">
        <v>85.182199999999995</v>
      </c>
      <c r="BO69" s="5">
        <v>80.517849999999996</v>
      </c>
      <c r="BP69" s="5">
        <v>1.04669486404834</v>
      </c>
      <c r="BQ69">
        <v>50.543482304299999</v>
      </c>
      <c r="BR69" s="5" t="s">
        <v>8</v>
      </c>
      <c r="BS69">
        <v>1.72855744782145</v>
      </c>
      <c r="BT69">
        <v>443602.51393179601</v>
      </c>
      <c r="BU69" s="45">
        <v>453667883</v>
      </c>
      <c r="BV69" s="46">
        <v>99.850399999999993</v>
      </c>
      <c r="BW69" s="46">
        <v>38846</v>
      </c>
      <c r="BX69" s="5" t="s">
        <v>239</v>
      </c>
      <c r="BY69" s="5">
        <v>82.75</v>
      </c>
      <c r="BZ69" s="5" t="s">
        <v>16</v>
      </c>
      <c r="CA69" s="47" t="str">
        <f t="shared" ref="CA69:CA132" si="288">IF(BZ69="EUR","EUR=",IF(BZ69="USD","USD=",IF(BZ69="CHF","CHFUSD=R",IF(BZ69="HKD","HKDUSD=R",IF(BZ69="GBp","GBP=",IF(BZ69="CAD","CADUSD=R",IF(BZ69="DKK","DKKUSD=R",IF(BZ69="SEK","SEKUSD=R",IF(BZ69="AUD","AUD=",IF(BZ69="JPY","JPYUSD=R",IF(BZ69="KRW","KRWUSD=R",IF(BZ69="TWD","TWDUSD=R",IF(BZ69="MXN","MXNUSD=R",IF(BZ69="SGD","SGDUSD=R",IF(BZ69="NOK","NOKUSD=R",IF(BZ69="NZD","NZD=",IF(BZ69="CNY","CNYUSD=R",IF(BZ69="ILS","ILSUSD=R",IF(BZ69="BRL","BRLUSD=R",IF(BZ69="INR","INR=",IF(BZ69="ZAc","ZARUSD=R")))))))))))))))))))))</f>
        <v>CADUSD=R</v>
      </c>
      <c r="CB69" s="22">
        <v>0.69359999999999999</v>
      </c>
      <c r="CC69" s="5"/>
      <c r="CD69" s="5"/>
      <c r="CE69" s="5" t="s">
        <v>75</v>
      </c>
      <c r="CF69" s="5" t="s">
        <v>238</v>
      </c>
    </row>
    <row r="70" spans="1:84" x14ac:dyDescent="0.25">
      <c r="B70" s="5" t="s">
        <v>240</v>
      </c>
      <c r="C70" t="s">
        <v>73</v>
      </c>
      <c r="E70" t="s">
        <v>76</v>
      </c>
      <c r="F70" s="2"/>
      <c r="G70" s="20" t="str">
        <f t="shared" si="253"/>
        <v>US6516391066</v>
      </c>
      <c r="H70" s="34">
        <f t="shared" si="254"/>
        <v>47416462450.349998</v>
      </c>
      <c r="I70" s="35">
        <f t="shared" si="255"/>
        <v>99.909099999999995</v>
      </c>
      <c r="J70" s="36">
        <f t="shared" si="256"/>
        <v>14637</v>
      </c>
      <c r="K70" s="35" t="str">
        <f t="shared" si="257"/>
        <v>USD</v>
      </c>
      <c r="L70" s="37">
        <f t="shared" si="258"/>
        <v>41.65</v>
      </c>
      <c r="M70" s="35">
        <f t="shared" si="259"/>
        <v>41.65</v>
      </c>
      <c r="N70" s="38"/>
      <c r="O70" s="35" t="str">
        <f t="shared" si="260"/>
        <v>NULL</v>
      </c>
      <c r="P70" s="35">
        <f t="shared" si="261"/>
        <v>10.5047845321146</v>
      </c>
      <c r="Q70" s="35" t="str">
        <f t="shared" si="262"/>
        <v>NULL</v>
      </c>
      <c r="R70" s="35">
        <f t="shared" si="263"/>
        <v>0.29342973553392798</v>
      </c>
      <c r="S70" s="35">
        <f t="shared" si="264"/>
        <v>1.6036483575676901</v>
      </c>
      <c r="T70" s="35">
        <f t="shared" si="265"/>
        <v>10.955744558768499</v>
      </c>
      <c r="U70" s="35">
        <f t="shared" si="266"/>
        <v>2.7913382263113</v>
      </c>
      <c r="V70" s="34">
        <f t="shared" si="267"/>
        <v>414104286.29500002</v>
      </c>
      <c r="W70" s="34">
        <f t="shared" si="268"/>
        <v>378862760.09350002</v>
      </c>
      <c r="X70" s="35">
        <f t="shared" si="269"/>
        <v>-9.3019240510211922</v>
      </c>
      <c r="Y70" s="35">
        <f t="shared" si="270"/>
        <v>30.0625303322768</v>
      </c>
      <c r="Z70" s="35">
        <f t="shared" si="271"/>
        <v>38.427110992384002</v>
      </c>
      <c r="AA70" s="35">
        <f t="shared" si="272"/>
        <v>36.336743643147898</v>
      </c>
      <c r="AB70" s="35">
        <f t="shared" si="273"/>
        <v>0.39179999999999998</v>
      </c>
      <c r="AC70" s="35">
        <f t="shared" si="274"/>
        <v>0.80658474534784297</v>
      </c>
      <c r="AD70" s="35">
        <f t="shared" si="275"/>
        <v>0.93844574503315503</v>
      </c>
      <c r="AE70" s="35">
        <f t="shared" si="276"/>
        <v>0.52003422401231603</v>
      </c>
      <c r="AF70" s="35">
        <f t="shared" si="277"/>
        <v>0.68002213598539396</v>
      </c>
      <c r="AG70" s="35">
        <f t="shared" si="278"/>
        <v>0.44552232880078402</v>
      </c>
      <c r="AH70" s="35">
        <f t="shared" si="279"/>
        <v>-0.27785523518551403</v>
      </c>
      <c r="AI70" s="35">
        <f t="shared" si="280"/>
        <v>73.259052924791106</v>
      </c>
      <c r="AJ70" s="37">
        <f t="shared" si="281"/>
        <v>40.858199999999997</v>
      </c>
      <c r="AK70" s="37">
        <f t="shared" si="282"/>
        <v>45.147100000000002</v>
      </c>
      <c r="AL70" s="35">
        <f t="shared" si="283"/>
        <v>2.40096038415366</v>
      </c>
      <c r="AM70" s="35" t="str">
        <f t="shared" si="284"/>
        <v>NULL</v>
      </c>
      <c r="AN70" s="35" t="str">
        <f t="shared" si="285"/>
        <v>NULL</v>
      </c>
      <c r="AO70" s="35">
        <f t="shared" si="286"/>
        <v>1.9863981550282701</v>
      </c>
      <c r="AP70" s="34">
        <f t="shared" si="287"/>
        <v>11456491.369113401</v>
      </c>
      <c r="AR70" s="5"/>
      <c r="AS70" s="5" t="s">
        <v>76</v>
      </c>
      <c r="AT70" s="5" t="s">
        <v>8</v>
      </c>
      <c r="AU70" s="5">
        <v>10.5047845321146</v>
      </c>
      <c r="AV70" s="5" t="s">
        <v>8</v>
      </c>
      <c r="AW70" s="5">
        <v>0.29342973553392798</v>
      </c>
      <c r="AX70">
        <v>1.6036483575676901</v>
      </c>
      <c r="AY70">
        <v>10.955744558768499</v>
      </c>
      <c r="AZ70">
        <v>2.7913382263113</v>
      </c>
      <c r="BA70">
        <v>414104286.29500002</v>
      </c>
      <c r="BB70">
        <v>378862760.09350002</v>
      </c>
      <c r="BC70">
        <v>30.0625303322768</v>
      </c>
      <c r="BD70">
        <v>38.427110992384002</v>
      </c>
      <c r="BE70">
        <v>36.336743643147898</v>
      </c>
      <c r="BF70">
        <v>0.39179999999999998</v>
      </c>
      <c r="BG70">
        <v>0.80658474534784297</v>
      </c>
      <c r="BH70">
        <v>0.93844574503315503</v>
      </c>
      <c r="BI70">
        <v>0.52003422401231603</v>
      </c>
      <c r="BJ70">
        <v>0.68002213598539396</v>
      </c>
      <c r="BK70">
        <v>0.44552232880078402</v>
      </c>
      <c r="BL70">
        <v>-0.27785523518551403</v>
      </c>
      <c r="BM70">
        <v>73.259052924791106</v>
      </c>
      <c r="BN70">
        <v>40.858199999999997</v>
      </c>
      <c r="BO70" s="5">
        <v>45.147100000000002</v>
      </c>
      <c r="BP70" s="5">
        <v>2.40096038415366</v>
      </c>
      <c r="BQ70" s="5" t="s">
        <v>8</v>
      </c>
      <c r="BR70" s="5" t="s">
        <v>8</v>
      </c>
      <c r="BS70">
        <v>1.9863981550282701</v>
      </c>
      <c r="BT70">
        <v>11456491.369113401</v>
      </c>
      <c r="BU70" s="45">
        <v>1138450479</v>
      </c>
      <c r="BV70" s="46">
        <v>99.909099999999995</v>
      </c>
      <c r="BW70" s="46">
        <v>14637</v>
      </c>
      <c r="BX70" s="5" t="s">
        <v>241</v>
      </c>
      <c r="BY70" s="5">
        <v>41.65</v>
      </c>
      <c r="BZ70" s="5" t="s">
        <v>7</v>
      </c>
      <c r="CA70" s="47" t="str">
        <f t="shared" si="288"/>
        <v>USD=</v>
      </c>
      <c r="CB70" s="22">
        <v>1</v>
      </c>
      <c r="CC70" s="5"/>
      <c r="CD70" s="5"/>
      <c r="CE70" s="5" t="s">
        <v>76</v>
      </c>
      <c r="CF70" s="5" t="s">
        <v>240</v>
      </c>
    </row>
    <row r="71" spans="1:84" x14ac:dyDescent="0.25">
      <c r="B71" s="5" t="s">
        <v>242</v>
      </c>
      <c r="C71" t="s">
        <v>73</v>
      </c>
      <c r="E71" t="s">
        <v>77</v>
      </c>
      <c r="F71" s="2"/>
      <c r="G71" s="20" t="str">
        <f t="shared" si="253"/>
        <v>CA0679011084</v>
      </c>
      <c r="H71" s="34">
        <f t="shared" si="254"/>
        <v>27339869841.569664</v>
      </c>
      <c r="I71" s="35">
        <f t="shared" si="255"/>
        <v>99.302800000000005</v>
      </c>
      <c r="J71" s="36">
        <f t="shared" si="256"/>
        <v>30438</v>
      </c>
      <c r="K71" s="35" t="str">
        <f t="shared" si="257"/>
        <v>CAD</v>
      </c>
      <c r="L71" s="37">
        <f t="shared" si="258"/>
        <v>22.64</v>
      </c>
      <c r="M71" s="35">
        <f t="shared" si="259"/>
        <v>15.703104</v>
      </c>
      <c r="N71" s="38"/>
      <c r="O71" s="35">
        <f t="shared" si="260"/>
        <v>16.960524331673099</v>
      </c>
      <c r="P71" s="35">
        <f t="shared" si="261"/>
        <v>9.4057910295432094</v>
      </c>
      <c r="Q71" s="35" t="str">
        <f t="shared" si="262"/>
        <v>NULL</v>
      </c>
      <c r="R71" s="35" t="str">
        <f t="shared" si="263"/>
        <v>NULL</v>
      </c>
      <c r="S71" s="35">
        <f t="shared" si="264"/>
        <v>1.1538156697984301</v>
      </c>
      <c r="T71" s="35">
        <f t="shared" si="265"/>
        <v>6.6861495276838099</v>
      </c>
      <c r="U71" s="35">
        <f t="shared" si="266"/>
        <v>2.2200444605539</v>
      </c>
      <c r="V71" s="34">
        <f t="shared" si="267"/>
        <v>68041991.647499993</v>
      </c>
      <c r="W71" s="34">
        <f t="shared" si="268"/>
        <v>77257572.037499994</v>
      </c>
      <c r="X71" s="35">
        <f t="shared" si="269"/>
        <v>11.928384683804012</v>
      </c>
      <c r="Y71" s="35">
        <f t="shared" si="270"/>
        <v>29.1569615706617</v>
      </c>
      <c r="Z71" s="35">
        <f t="shared" si="271"/>
        <v>28.856513341597399</v>
      </c>
      <c r="AA71" s="35">
        <f t="shared" si="272"/>
        <v>31.562003686635599</v>
      </c>
      <c r="AB71" s="35" t="str">
        <f t="shared" si="273"/>
        <v>#N/A</v>
      </c>
      <c r="AC71" s="35">
        <f t="shared" si="274"/>
        <v>1.63256835722037</v>
      </c>
      <c r="AD71" s="35">
        <f t="shared" si="275"/>
        <v>1.18322596174235</v>
      </c>
      <c r="AE71" s="35">
        <f t="shared" si="276"/>
        <v>0.46799541755052398</v>
      </c>
      <c r="AF71" s="35">
        <f t="shared" si="277"/>
        <v>0.64532963303673796</v>
      </c>
      <c r="AG71" s="35">
        <f t="shared" si="278"/>
        <v>0.84851442305142999</v>
      </c>
      <c r="AH71" s="35">
        <f t="shared" si="279"/>
        <v>7.2310395064607E-2</v>
      </c>
      <c r="AI71" s="35">
        <f t="shared" si="280"/>
        <v>51.044083526682101</v>
      </c>
      <c r="AJ71" s="37">
        <f t="shared" si="281"/>
        <v>23.735399999999998</v>
      </c>
      <c r="AK71" s="37">
        <f t="shared" si="282"/>
        <v>24.765149999999998</v>
      </c>
      <c r="AL71" s="35">
        <f t="shared" si="283"/>
        <v>2.4738515901060101</v>
      </c>
      <c r="AM71" s="35">
        <f t="shared" si="284"/>
        <v>55.031446540899999</v>
      </c>
      <c r="AN71" s="35" t="str">
        <f t="shared" si="285"/>
        <v>NULL</v>
      </c>
      <c r="AO71" s="35">
        <f t="shared" si="286"/>
        <v>2.82665337426416</v>
      </c>
      <c r="AP71" s="34">
        <f t="shared" si="287"/>
        <v>4882245.3218779601</v>
      </c>
      <c r="AR71" s="5"/>
      <c r="AS71" s="5" t="s">
        <v>77</v>
      </c>
      <c r="AT71" s="5">
        <v>16.960524331673099</v>
      </c>
      <c r="AU71" s="5">
        <v>9.4057910295432094</v>
      </c>
      <c r="AV71" s="5" t="s">
        <v>8</v>
      </c>
      <c r="AW71" s="5" t="s">
        <v>8</v>
      </c>
      <c r="AX71">
        <v>1.1538156697984301</v>
      </c>
      <c r="AY71">
        <v>6.6861495276838099</v>
      </c>
      <c r="AZ71">
        <v>2.2200444605539</v>
      </c>
      <c r="BA71">
        <v>68041991.647499993</v>
      </c>
      <c r="BB71">
        <v>77257572.037499994</v>
      </c>
      <c r="BC71">
        <v>29.1569615706617</v>
      </c>
      <c r="BD71">
        <v>28.856513341597399</v>
      </c>
      <c r="BE71">
        <v>31.562003686635599</v>
      </c>
      <c r="BF71" t="s">
        <v>14</v>
      </c>
      <c r="BG71">
        <v>1.63256835722037</v>
      </c>
      <c r="BH71">
        <v>1.18322596174235</v>
      </c>
      <c r="BI71">
        <v>0.46799541755052398</v>
      </c>
      <c r="BJ71">
        <v>0.64532963303673796</v>
      </c>
      <c r="BK71">
        <v>0.84851442305142999</v>
      </c>
      <c r="BL71">
        <v>7.2310395064607E-2</v>
      </c>
      <c r="BM71">
        <v>51.044083526682101</v>
      </c>
      <c r="BN71">
        <v>23.735399999999998</v>
      </c>
      <c r="BO71">
        <v>24.765149999999998</v>
      </c>
      <c r="BP71">
        <v>2.4738515901060101</v>
      </c>
      <c r="BQ71">
        <v>55.031446540899999</v>
      </c>
      <c r="BR71" s="5" t="s">
        <v>8</v>
      </c>
      <c r="BS71">
        <v>2.82665337426416</v>
      </c>
      <c r="BT71">
        <v>4882245.3218779601</v>
      </c>
      <c r="BU71" s="45">
        <v>1741048766</v>
      </c>
      <c r="BV71" s="46">
        <v>99.302800000000005</v>
      </c>
      <c r="BW71" s="46">
        <v>30438</v>
      </c>
      <c r="BX71" s="5" t="s">
        <v>243</v>
      </c>
      <c r="BY71" s="5">
        <v>22.64</v>
      </c>
      <c r="BZ71" s="5" t="s">
        <v>16</v>
      </c>
      <c r="CA71" s="47" t="str">
        <f t="shared" si="288"/>
        <v>CADUSD=R</v>
      </c>
      <c r="CB71" s="22">
        <v>0.69359999999999999</v>
      </c>
      <c r="CC71" s="5"/>
      <c r="CD71" s="5"/>
      <c r="CE71" s="5" t="s">
        <v>77</v>
      </c>
      <c r="CF71" s="5" t="s">
        <v>242</v>
      </c>
    </row>
    <row r="72" spans="1:84" x14ac:dyDescent="0.25">
      <c r="B72" s="5" t="s">
        <v>244</v>
      </c>
      <c r="C72" t="s">
        <v>73</v>
      </c>
      <c r="E72" t="s">
        <v>78</v>
      </c>
      <c r="F72" s="2"/>
      <c r="G72" s="20" t="str">
        <f t="shared" si="253"/>
        <v>CA4969024047</v>
      </c>
      <c r="H72" s="34">
        <f t="shared" si="254"/>
        <v>12565996965.087456</v>
      </c>
      <c r="I72" s="35">
        <f t="shared" si="255"/>
        <v>99.780699999999996</v>
      </c>
      <c r="J72" s="36">
        <f t="shared" si="256"/>
        <v>1972</v>
      </c>
      <c r="K72" s="35" t="str">
        <f t="shared" si="257"/>
        <v>CAD</v>
      </c>
      <c r="L72" s="37">
        <f t="shared" si="258"/>
        <v>14.74</v>
      </c>
      <c r="M72" s="35">
        <f t="shared" si="259"/>
        <v>10.223663999999999</v>
      </c>
      <c r="N72" s="38"/>
      <c r="O72" s="35">
        <f t="shared" si="260"/>
        <v>17.190587731033201</v>
      </c>
      <c r="P72" s="35">
        <f t="shared" si="261"/>
        <v>11.0854031036872</v>
      </c>
      <c r="Q72" s="35" t="str">
        <f t="shared" si="262"/>
        <v>NULL</v>
      </c>
      <c r="R72" s="35" t="str">
        <f t="shared" si="263"/>
        <v>NULL</v>
      </c>
      <c r="S72" s="35">
        <f t="shared" si="264"/>
        <v>1.9009182558443101</v>
      </c>
      <c r="T72" s="35">
        <f t="shared" si="265"/>
        <v>5.9515438222694304</v>
      </c>
      <c r="U72" s="35">
        <f t="shared" si="266"/>
        <v>2.6056339278391198</v>
      </c>
      <c r="V72" s="34">
        <f t="shared" si="267"/>
        <v>46910311.505000003</v>
      </c>
      <c r="W72" s="34">
        <f t="shared" si="268"/>
        <v>46263626.555</v>
      </c>
      <c r="X72" s="35">
        <f t="shared" si="269"/>
        <v>-1.3978258907809544</v>
      </c>
      <c r="Y72" s="35">
        <f t="shared" si="270"/>
        <v>45.363176843625503</v>
      </c>
      <c r="Z72" s="35">
        <f t="shared" si="271"/>
        <v>43.880187826410598</v>
      </c>
      <c r="AA72" s="35">
        <f t="shared" si="272"/>
        <v>40.307667436528597</v>
      </c>
      <c r="AB72" s="35" t="str">
        <f t="shared" si="273"/>
        <v>#N/A</v>
      </c>
      <c r="AC72" s="35">
        <f t="shared" si="274"/>
        <v>2.02643866562136</v>
      </c>
      <c r="AD72" s="35">
        <f t="shared" si="275"/>
        <v>1.64373883525665</v>
      </c>
      <c r="AE72" s="35">
        <f t="shared" si="276"/>
        <v>1.22776931329002</v>
      </c>
      <c r="AF72" s="35">
        <f t="shared" si="277"/>
        <v>1.1518450570137999</v>
      </c>
      <c r="AG72" s="35">
        <f t="shared" si="278"/>
        <v>2.2242348782232702</v>
      </c>
      <c r="AH72" s="35">
        <f t="shared" si="279"/>
        <v>1.1179386565427201</v>
      </c>
      <c r="AI72" s="35">
        <f t="shared" si="280"/>
        <v>60.989010989011</v>
      </c>
      <c r="AJ72" s="37">
        <f t="shared" si="281"/>
        <v>13.953799999999999</v>
      </c>
      <c r="AK72" s="37">
        <f t="shared" si="282"/>
        <v>12.14485</v>
      </c>
      <c r="AL72" s="35">
        <f t="shared" si="283"/>
        <v>1.1406512890095</v>
      </c>
      <c r="AM72" s="35">
        <f t="shared" si="284"/>
        <v>35.383137160700002</v>
      </c>
      <c r="AN72" s="35" t="str">
        <f t="shared" si="285"/>
        <v>NULL</v>
      </c>
      <c r="AO72" s="35">
        <f t="shared" si="286"/>
        <v>4.5024438647520197</v>
      </c>
      <c r="AP72" s="34">
        <f t="shared" si="287"/>
        <v>2459087.77208432</v>
      </c>
      <c r="AR72" s="5"/>
      <c r="AS72" s="5" t="s">
        <v>78</v>
      </c>
      <c r="AT72" s="5">
        <v>17.190587731033201</v>
      </c>
      <c r="AU72" s="5">
        <v>11.0854031036872</v>
      </c>
      <c r="AV72" s="5" t="s">
        <v>8</v>
      </c>
      <c r="AW72" s="5" t="s">
        <v>8</v>
      </c>
      <c r="AX72">
        <v>1.9009182558443101</v>
      </c>
      <c r="AY72">
        <v>5.9515438222694304</v>
      </c>
      <c r="AZ72">
        <v>2.6056339278391198</v>
      </c>
      <c r="BA72">
        <v>46910311.505000003</v>
      </c>
      <c r="BB72">
        <v>46263626.555</v>
      </c>
      <c r="BC72">
        <v>45.363176843625503</v>
      </c>
      <c r="BD72">
        <v>43.880187826410598</v>
      </c>
      <c r="BE72">
        <v>40.307667436528597</v>
      </c>
      <c r="BF72" t="s">
        <v>14</v>
      </c>
      <c r="BG72">
        <v>2.02643866562136</v>
      </c>
      <c r="BH72">
        <v>1.64373883525665</v>
      </c>
      <c r="BI72">
        <v>1.22776931329002</v>
      </c>
      <c r="BJ72">
        <v>1.1518450570137999</v>
      </c>
      <c r="BK72">
        <v>2.2242348782232702</v>
      </c>
      <c r="BL72">
        <v>1.1179386565427201</v>
      </c>
      <c r="BM72">
        <v>60.989010989011</v>
      </c>
      <c r="BN72" s="5">
        <v>13.953799999999999</v>
      </c>
      <c r="BO72">
        <v>12.14485</v>
      </c>
      <c r="BP72" s="5">
        <v>1.1406512890095</v>
      </c>
      <c r="BQ72">
        <v>35.383137160700002</v>
      </c>
      <c r="BR72" s="5" t="s">
        <v>8</v>
      </c>
      <c r="BS72">
        <v>4.5024438647520197</v>
      </c>
      <c r="BT72">
        <v>2459087.77208432</v>
      </c>
      <c r="BU72" s="45">
        <v>1229108954</v>
      </c>
      <c r="BV72" s="46">
        <v>99.780699999999996</v>
      </c>
      <c r="BW72" s="46">
        <v>1972</v>
      </c>
      <c r="BX72" s="5" t="s">
        <v>245</v>
      </c>
      <c r="BY72" s="5">
        <v>14.74</v>
      </c>
      <c r="BZ72" s="5" t="s">
        <v>16</v>
      </c>
      <c r="CA72" s="47" t="str">
        <f t="shared" si="288"/>
        <v>CADUSD=R</v>
      </c>
      <c r="CB72" s="22">
        <v>0.69359999999999999</v>
      </c>
      <c r="CC72" s="5"/>
      <c r="CD72" s="5"/>
      <c r="CE72" s="5" t="s">
        <v>78</v>
      </c>
      <c r="CF72" s="5" t="s">
        <v>244</v>
      </c>
    </row>
    <row r="73" spans="1:84" x14ac:dyDescent="0.25">
      <c r="B73" s="5" t="s">
        <v>246</v>
      </c>
      <c r="C73" t="s">
        <v>73</v>
      </c>
      <c r="E73" t="s">
        <v>79</v>
      </c>
      <c r="F73" s="2"/>
      <c r="G73" s="20" t="str">
        <f t="shared" si="253"/>
        <v>CA0084741085</v>
      </c>
      <c r="H73" s="34">
        <f t="shared" si="254"/>
        <v>42195526736.85041</v>
      </c>
      <c r="I73" s="35">
        <f t="shared" si="255"/>
        <v>99.895799999999994</v>
      </c>
      <c r="J73" s="36">
        <f t="shared" si="256"/>
        <v>29297</v>
      </c>
      <c r="K73" s="35" t="str">
        <f t="shared" si="257"/>
        <v>CAD</v>
      </c>
      <c r="L73" s="37">
        <f t="shared" si="258"/>
        <v>121.21</v>
      </c>
      <c r="M73" s="35">
        <f t="shared" si="259"/>
        <v>84.071255999999991</v>
      </c>
      <c r="N73" s="38"/>
      <c r="O73" s="35">
        <f t="shared" si="260"/>
        <v>42.219625859783797</v>
      </c>
      <c r="P73" s="35">
        <f t="shared" si="261"/>
        <v>17.3144036348288</v>
      </c>
      <c r="Q73" s="35" t="str">
        <f t="shared" si="262"/>
        <v>NULL</v>
      </c>
      <c r="R73" s="35" t="str">
        <f t="shared" si="263"/>
        <v>NULL</v>
      </c>
      <c r="S73" s="35">
        <f t="shared" si="264"/>
        <v>2.0673588143408801</v>
      </c>
      <c r="T73" s="35">
        <f t="shared" si="265"/>
        <v>11.9271322008222</v>
      </c>
      <c r="U73" s="35">
        <f t="shared" si="266"/>
        <v>5.4259278671810103</v>
      </c>
      <c r="V73" s="34">
        <f t="shared" si="267"/>
        <v>93785451.594999999</v>
      </c>
      <c r="W73" s="34">
        <f t="shared" si="268"/>
        <v>94763180.129999995</v>
      </c>
      <c r="X73" s="35">
        <f t="shared" si="269"/>
        <v>1.031759944799983</v>
      </c>
      <c r="Y73" s="35">
        <f t="shared" si="270"/>
        <v>31.1415065944927</v>
      </c>
      <c r="Z73" s="35">
        <f t="shared" si="271"/>
        <v>30.3024008963142</v>
      </c>
      <c r="AA73" s="35">
        <f t="shared" si="272"/>
        <v>28.4076611731649</v>
      </c>
      <c r="AB73" s="35" t="str">
        <f t="shared" si="273"/>
        <v>#N/A</v>
      </c>
      <c r="AC73" s="35">
        <f t="shared" si="274"/>
        <v>1.40329044924031</v>
      </c>
      <c r="AD73" s="35">
        <f t="shared" si="275"/>
        <v>1.0509947470533501</v>
      </c>
      <c r="AE73" s="35">
        <f t="shared" si="276"/>
        <v>1.07480585454878</v>
      </c>
      <c r="AF73" s="35">
        <f t="shared" si="277"/>
        <v>1.0498695198286201</v>
      </c>
      <c r="AG73" s="35">
        <f t="shared" si="278"/>
        <v>1.0872045654871201</v>
      </c>
      <c r="AH73" s="35">
        <f t="shared" si="279"/>
        <v>0.67829629194864904</v>
      </c>
      <c r="AI73" s="35">
        <f t="shared" si="280"/>
        <v>66.053249804228699</v>
      </c>
      <c r="AJ73" s="37">
        <f t="shared" si="281"/>
        <v>116.34820000000001</v>
      </c>
      <c r="AK73" s="37">
        <f t="shared" si="282"/>
        <v>104.37505</v>
      </c>
      <c r="AL73" s="35">
        <f t="shared" si="283"/>
        <v>1.8482963451860399</v>
      </c>
      <c r="AM73" s="35">
        <f t="shared" si="284"/>
        <v>39.989398894700003</v>
      </c>
      <c r="AN73" s="35" t="str">
        <f t="shared" si="285"/>
        <v>NULL</v>
      </c>
      <c r="AO73" s="35">
        <f t="shared" si="286"/>
        <v>1.32988343178631</v>
      </c>
      <c r="AP73" s="34">
        <f t="shared" si="287"/>
        <v>1074284.16224219</v>
      </c>
      <c r="AR73" s="5"/>
      <c r="AS73" s="5" t="s">
        <v>79</v>
      </c>
      <c r="AT73" s="5">
        <v>42.219625859783797</v>
      </c>
      <c r="AU73" s="5">
        <v>17.3144036348288</v>
      </c>
      <c r="AV73" s="5" t="s">
        <v>8</v>
      </c>
      <c r="AW73" s="5" t="s">
        <v>8</v>
      </c>
      <c r="AX73">
        <v>2.0673588143408801</v>
      </c>
      <c r="AY73">
        <v>11.9271322008222</v>
      </c>
      <c r="AZ73">
        <v>5.4259278671810103</v>
      </c>
      <c r="BA73">
        <v>93785451.594999999</v>
      </c>
      <c r="BB73">
        <v>94763180.129999995</v>
      </c>
      <c r="BC73">
        <v>31.1415065944927</v>
      </c>
      <c r="BD73">
        <v>30.3024008963142</v>
      </c>
      <c r="BE73">
        <v>28.4076611731649</v>
      </c>
      <c r="BF73" t="s">
        <v>14</v>
      </c>
      <c r="BG73">
        <v>1.40329044924031</v>
      </c>
      <c r="BH73">
        <v>1.0509947470533501</v>
      </c>
      <c r="BI73">
        <v>1.07480585454878</v>
      </c>
      <c r="BJ73">
        <v>1.0498695198286201</v>
      </c>
      <c r="BK73">
        <v>1.0872045654871201</v>
      </c>
      <c r="BL73">
        <v>0.67829629194864904</v>
      </c>
      <c r="BM73">
        <v>66.053249804228699</v>
      </c>
      <c r="BN73">
        <v>116.34820000000001</v>
      </c>
      <c r="BO73">
        <v>104.37505</v>
      </c>
      <c r="BP73" s="5">
        <v>1.8482963451860399</v>
      </c>
      <c r="BQ73">
        <v>39.989398894700003</v>
      </c>
      <c r="BR73" s="5" t="s">
        <v>8</v>
      </c>
      <c r="BS73">
        <v>1.32988343178631</v>
      </c>
      <c r="BT73">
        <v>1074284.16224219</v>
      </c>
      <c r="BU73" s="45">
        <v>501901943</v>
      </c>
      <c r="BV73" s="46">
        <v>99.895799999999994</v>
      </c>
      <c r="BW73" s="46">
        <v>29297</v>
      </c>
      <c r="BX73" s="5" t="s">
        <v>247</v>
      </c>
      <c r="BY73" s="5">
        <v>121.21</v>
      </c>
      <c r="BZ73" s="5" t="s">
        <v>16</v>
      </c>
      <c r="CA73" s="47" t="str">
        <f t="shared" si="288"/>
        <v>CADUSD=R</v>
      </c>
      <c r="CB73" s="22">
        <v>0.69359999999999999</v>
      </c>
      <c r="CC73" s="5"/>
      <c r="CD73" s="5"/>
      <c r="CE73" s="5" t="s">
        <v>79</v>
      </c>
      <c r="CF73" s="5" t="s">
        <v>615</v>
      </c>
    </row>
    <row r="74" spans="1:84" x14ac:dyDescent="0.25">
      <c r="B74" s="5" t="s">
        <v>248</v>
      </c>
      <c r="C74" t="s">
        <v>73</v>
      </c>
      <c r="E74" t="s">
        <v>80</v>
      </c>
      <c r="F74" s="2"/>
      <c r="G74" s="20" t="str">
        <f t="shared" si="253"/>
        <v>US7802871084</v>
      </c>
      <c r="H74" s="34">
        <f t="shared" si="254"/>
        <v>9094170280.5</v>
      </c>
      <c r="I74" s="35">
        <f t="shared" si="255"/>
        <v>99.680599999999998</v>
      </c>
      <c r="J74" s="36">
        <f t="shared" si="256"/>
        <v>29746</v>
      </c>
      <c r="K74" s="35" t="str">
        <f t="shared" si="257"/>
        <v>USD</v>
      </c>
      <c r="L74" s="37">
        <f t="shared" si="258"/>
        <v>138.30000000000001</v>
      </c>
      <c r="M74" s="35">
        <f t="shared" si="259"/>
        <v>138.30000000000001</v>
      </c>
      <c r="N74" s="38"/>
      <c r="O74" s="35">
        <f t="shared" si="260"/>
        <v>31.646583404650698</v>
      </c>
      <c r="P74" s="35">
        <f t="shared" si="261"/>
        <v>20.661650900268299</v>
      </c>
      <c r="Q74" s="35" t="str">
        <f t="shared" si="262"/>
        <v>NULL</v>
      </c>
      <c r="R74" s="35" t="str">
        <f t="shared" si="263"/>
        <v>NULL</v>
      </c>
      <c r="S74" s="35">
        <f t="shared" si="264"/>
        <v>2.9897741941559</v>
      </c>
      <c r="T74" s="35">
        <f t="shared" si="265"/>
        <v>18.577046685854899</v>
      </c>
      <c r="U74" s="35">
        <f t="shared" si="266"/>
        <v>13.583505148610699</v>
      </c>
      <c r="V74" s="34">
        <f t="shared" si="267"/>
        <v>60591302.197499998</v>
      </c>
      <c r="W74" s="34">
        <f t="shared" si="268"/>
        <v>56222439.009999998</v>
      </c>
      <c r="X74" s="35">
        <f t="shared" si="269"/>
        <v>-7.770675311191912</v>
      </c>
      <c r="Y74" s="35">
        <f t="shared" si="270"/>
        <v>28.4824710973331</v>
      </c>
      <c r="Z74" s="35">
        <f t="shared" si="271"/>
        <v>26.285862425217399</v>
      </c>
      <c r="AA74" s="35">
        <f t="shared" si="272"/>
        <v>24.904106620345502</v>
      </c>
      <c r="AB74" s="35">
        <f t="shared" si="273"/>
        <v>0.27900000000000003</v>
      </c>
      <c r="AC74" s="35">
        <f t="shared" si="274"/>
        <v>0.73511300335622798</v>
      </c>
      <c r="AD74" s="35">
        <f t="shared" si="275"/>
        <v>0.90859458652205105</v>
      </c>
      <c r="AE74" s="35">
        <f t="shared" si="276"/>
        <v>0.90178653398970998</v>
      </c>
      <c r="AF74" s="35">
        <f t="shared" si="277"/>
        <v>0.93452342146878398</v>
      </c>
      <c r="AG74" s="35">
        <f t="shared" si="278"/>
        <v>1.25169347619419</v>
      </c>
      <c r="AH74" s="35">
        <f t="shared" si="279"/>
        <v>0.75404082015487095</v>
      </c>
      <c r="AI74" s="35">
        <f t="shared" si="280"/>
        <v>62.0991253644316</v>
      </c>
      <c r="AJ74" s="37">
        <f t="shared" si="281"/>
        <v>141.73429999999999</v>
      </c>
      <c r="AK74" s="37">
        <f t="shared" si="282"/>
        <v>135.43989999999999</v>
      </c>
      <c r="AL74" s="35">
        <f t="shared" si="283"/>
        <v>1.3015184381778699</v>
      </c>
      <c r="AM74" s="35">
        <f t="shared" si="284"/>
        <v>41.861009021000001</v>
      </c>
      <c r="AN74" s="35" t="str">
        <f t="shared" si="285"/>
        <v>NULL</v>
      </c>
      <c r="AO74" s="35">
        <f t="shared" si="286"/>
        <v>3.2191761185742198</v>
      </c>
      <c r="AP74" s="34">
        <f t="shared" si="287"/>
        <v>741455.97924961406</v>
      </c>
      <c r="AR74" s="5"/>
      <c r="AS74" s="5" t="s">
        <v>80</v>
      </c>
      <c r="AT74" s="5">
        <v>31.646583404650698</v>
      </c>
      <c r="AU74" s="5">
        <v>20.661650900268299</v>
      </c>
      <c r="AV74" s="5" t="s">
        <v>8</v>
      </c>
      <c r="AW74" s="5" t="s">
        <v>8</v>
      </c>
      <c r="AX74">
        <v>2.9897741941559</v>
      </c>
      <c r="AY74">
        <v>18.577046685854899</v>
      </c>
      <c r="AZ74">
        <v>13.583505148610699</v>
      </c>
      <c r="BA74">
        <v>60591302.197499998</v>
      </c>
      <c r="BB74">
        <v>56222439.009999998</v>
      </c>
      <c r="BC74">
        <v>28.4824710973331</v>
      </c>
      <c r="BD74">
        <v>26.285862425217399</v>
      </c>
      <c r="BE74">
        <v>24.904106620345502</v>
      </c>
      <c r="BF74">
        <v>0.27900000000000003</v>
      </c>
      <c r="BG74">
        <v>0.73511300335622798</v>
      </c>
      <c r="BH74">
        <v>0.90859458652205105</v>
      </c>
      <c r="BI74">
        <v>0.90178653398970998</v>
      </c>
      <c r="BJ74">
        <v>0.93452342146878398</v>
      </c>
      <c r="BK74" s="5">
        <v>1.25169347619419</v>
      </c>
      <c r="BL74" s="5">
        <v>0.75404082015487095</v>
      </c>
      <c r="BM74" s="5">
        <v>62.0991253644316</v>
      </c>
      <c r="BN74" s="5">
        <v>141.73429999999999</v>
      </c>
      <c r="BO74">
        <v>135.43989999999999</v>
      </c>
      <c r="BP74" s="5">
        <v>1.3015184381778699</v>
      </c>
      <c r="BQ74">
        <v>41.861009021000001</v>
      </c>
      <c r="BR74" s="5" t="s">
        <v>8</v>
      </c>
      <c r="BS74">
        <v>3.2191761185742198</v>
      </c>
      <c r="BT74">
        <v>741455.97924961406</v>
      </c>
      <c r="BU74" s="45">
        <v>65756835</v>
      </c>
      <c r="BV74" s="46">
        <v>99.680599999999998</v>
      </c>
      <c r="BW74" s="46">
        <v>29746</v>
      </c>
      <c r="BX74" s="5" t="s">
        <v>249</v>
      </c>
      <c r="BY74" s="5">
        <v>138.30000000000001</v>
      </c>
      <c r="BZ74" s="5" t="s">
        <v>7</v>
      </c>
      <c r="CA74" s="47" t="str">
        <f t="shared" si="288"/>
        <v>USD=</v>
      </c>
      <c r="CB74" s="22">
        <v>1</v>
      </c>
      <c r="CC74" s="5"/>
      <c r="CD74" s="5"/>
      <c r="CE74" s="5" t="s">
        <v>80</v>
      </c>
      <c r="CF74" s="5" t="s">
        <v>248</v>
      </c>
    </row>
    <row r="75" spans="1:84" x14ac:dyDescent="0.25">
      <c r="B75" s="5" t="s">
        <v>250</v>
      </c>
      <c r="C75" t="s">
        <v>73</v>
      </c>
      <c r="E75" t="s">
        <v>81</v>
      </c>
      <c r="F75" s="2"/>
      <c r="G75" s="20" t="str">
        <f t="shared" si="253"/>
        <v>GB00BL6K5J42</v>
      </c>
      <c r="H75" s="34">
        <f t="shared" si="254"/>
        <v>4569991385.01192</v>
      </c>
      <c r="I75" s="35">
        <f t="shared" si="255"/>
        <v>81.517099999999999</v>
      </c>
      <c r="J75" s="36">
        <f t="shared" si="256"/>
        <v>44361</v>
      </c>
      <c r="K75" s="35" t="str">
        <f t="shared" si="257"/>
        <v>CAD</v>
      </c>
      <c r="L75" s="37">
        <f t="shared" si="258"/>
        <v>27.02</v>
      </c>
      <c r="M75" s="35">
        <f t="shared" si="259"/>
        <v>18.741071999999999</v>
      </c>
      <c r="N75" s="38"/>
      <c r="O75" s="35" t="str">
        <f t="shared" si="260"/>
        <v>NULL</v>
      </c>
      <c r="P75" s="35">
        <f t="shared" si="261"/>
        <v>8.5568180281881592</v>
      </c>
      <c r="Q75" s="35" t="str">
        <f t="shared" si="262"/>
        <v>NULL</v>
      </c>
      <c r="R75" s="35">
        <f t="shared" si="263"/>
        <v>0.17182365518450099</v>
      </c>
      <c r="S75" s="35">
        <f t="shared" si="264"/>
        <v>1.56966079076329</v>
      </c>
      <c r="T75" s="35">
        <f t="shared" si="265"/>
        <v>6.2829818421736698</v>
      </c>
      <c r="U75" s="35">
        <f t="shared" si="266"/>
        <v>1.97769930021503</v>
      </c>
      <c r="V75" s="34">
        <f t="shared" si="267"/>
        <v>10615844.6675</v>
      </c>
      <c r="W75" s="34">
        <f t="shared" si="268"/>
        <v>9602709.5600000005</v>
      </c>
      <c r="X75" s="35">
        <f t="shared" si="269"/>
        <v>-10.550512864829372</v>
      </c>
      <c r="Y75" s="35">
        <f t="shared" si="270"/>
        <v>32.489811400989502</v>
      </c>
      <c r="Z75" s="35">
        <f t="shared" si="271"/>
        <v>36.752563187839002</v>
      </c>
      <c r="AA75" s="35">
        <f t="shared" si="272"/>
        <v>35.502784624857</v>
      </c>
      <c r="AB75" s="35" t="str">
        <f t="shared" si="273"/>
        <v>#N/A</v>
      </c>
      <c r="AC75" s="35">
        <f t="shared" si="274"/>
        <v>1.4340741327017901</v>
      </c>
      <c r="AD75" s="35">
        <f t="shared" si="275"/>
        <v>1.2438755396047401</v>
      </c>
      <c r="AE75" s="35">
        <f t="shared" si="276"/>
        <v>0.84523441945091404</v>
      </c>
      <c r="AF75" s="35">
        <f t="shared" si="277"/>
        <v>0.89682204947766297</v>
      </c>
      <c r="AG75" s="35">
        <f t="shared" si="278"/>
        <v>0.94542055990960805</v>
      </c>
      <c r="AH75" s="35">
        <f t="shared" si="279"/>
        <v>0.74642408487411305</v>
      </c>
      <c r="AI75" s="35">
        <f t="shared" si="280"/>
        <v>62.269129287598901</v>
      </c>
      <c r="AJ75" s="37">
        <f t="shared" si="281"/>
        <v>27.265000000000001</v>
      </c>
      <c r="AK75" s="37">
        <f t="shared" si="282"/>
        <v>29.3428</v>
      </c>
      <c r="AL75" s="35">
        <f t="shared" si="283"/>
        <v>4.1227609178386402</v>
      </c>
      <c r="AM75" s="35" t="str">
        <f t="shared" si="284"/>
        <v>NULL</v>
      </c>
      <c r="AN75" s="35" t="str">
        <f t="shared" si="285"/>
        <v>NULL</v>
      </c>
      <c r="AO75" s="35">
        <f t="shared" si="286"/>
        <v>3.7125889770373002</v>
      </c>
      <c r="AP75" s="34">
        <f t="shared" si="287"/>
        <v>664377.90572241705</v>
      </c>
      <c r="AR75" s="5"/>
      <c r="AS75" s="5" t="s">
        <v>81</v>
      </c>
      <c r="AT75" s="5" t="s">
        <v>8</v>
      </c>
      <c r="AU75" s="5">
        <v>8.5568180281881592</v>
      </c>
      <c r="AV75" s="5" t="s">
        <v>8</v>
      </c>
      <c r="AW75" s="5">
        <v>0.17182365518450099</v>
      </c>
      <c r="AX75">
        <v>1.56966079076329</v>
      </c>
      <c r="AY75">
        <v>6.2829818421736698</v>
      </c>
      <c r="AZ75">
        <v>1.97769930021503</v>
      </c>
      <c r="BA75">
        <v>10615844.6675</v>
      </c>
      <c r="BB75">
        <v>9602709.5600000005</v>
      </c>
      <c r="BC75">
        <v>32.489811400989502</v>
      </c>
      <c r="BD75">
        <v>36.752563187839002</v>
      </c>
      <c r="BE75">
        <v>35.502784624857</v>
      </c>
      <c r="BF75" t="s">
        <v>14</v>
      </c>
      <c r="BG75">
        <v>1.4340741327017901</v>
      </c>
      <c r="BH75">
        <v>1.2438755396047401</v>
      </c>
      <c r="BI75">
        <v>0.84523441945091404</v>
      </c>
      <c r="BJ75">
        <v>0.89682204947766297</v>
      </c>
      <c r="BK75">
        <v>0.94542055990960805</v>
      </c>
      <c r="BL75">
        <v>0.74642408487411305</v>
      </c>
      <c r="BM75">
        <v>62.269129287598901</v>
      </c>
      <c r="BN75" s="5">
        <v>27.265000000000001</v>
      </c>
      <c r="BO75" s="5">
        <v>29.3428</v>
      </c>
      <c r="BP75" s="5">
        <v>4.1227609178386402</v>
      </c>
      <c r="BQ75" s="5" t="s">
        <v>8</v>
      </c>
      <c r="BR75" s="5" t="s">
        <v>8</v>
      </c>
      <c r="BS75">
        <v>3.7125889770373002</v>
      </c>
      <c r="BT75">
        <v>664377.90572241705</v>
      </c>
      <c r="BU75" s="45">
        <v>243848985</v>
      </c>
      <c r="BV75" s="46">
        <v>81.517099999999999</v>
      </c>
      <c r="BW75" s="46">
        <v>44361</v>
      </c>
      <c r="BX75" s="5" t="s">
        <v>251</v>
      </c>
      <c r="BY75" s="5">
        <v>27.02</v>
      </c>
      <c r="BZ75" s="5" t="s">
        <v>16</v>
      </c>
      <c r="CA75" s="47" t="str">
        <f t="shared" si="288"/>
        <v>CADUSD=R</v>
      </c>
      <c r="CB75" s="22">
        <v>0.69359999999999999</v>
      </c>
      <c r="CC75" s="5"/>
      <c r="CD75" s="5"/>
      <c r="CE75" s="5" t="s">
        <v>81</v>
      </c>
      <c r="CF75" s="5" t="s">
        <v>250</v>
      </c>
    </row>
    <row r="76" spans="1:84" x14ac:dyDescent="0.25">
      <c r="B76" s="5" t="s">
        <v>252</v>
      </c>
      <c r="C76" t="s">
        <v>73</v>
      </c>
      <c r="E76" t="s">
        <v>82</v>
      </c>
      <c r="F76" s="2"/>
      <c r="G76" s="20" t="str">
        <f t="shared" si="253"/>
        <v>AU000000NST8</v>
      </c>
      <c r="H76" s="34">
        <f t="shared" si="254"/>
        <v>12371251565.399475</v>
      </c>
      <c r="I76" s="35">
        <f t="shared" si="255"/>
        <v>99.801400000000001</v>
      </c>
      <c r="J76" s="36">
        <f t="shared" si="256"/>
        <v>37972</v>
      </c>
      <c r="K76" s="35" t="str">
        <f t="shared" si="257"/>
        <v>AUD</v>
      </c>
      <c r="L76" s="37">
        <f t="shared" si="258"/>
        <v>17.45</v>
      </c>
      <c r="M76" s="35">
        <f t="shared" si="259"/>
        <v>10.810275000000001</v>
      </c>
      <c r="N76" s="38"/>
      <c r="O76" s="35">
        <f t="shared" si="260"/>
        <v>31.664519406993399</v>
      </c>
      <c r="P76" s="35">
        <f t="shared" si="261"/>
        <v>13.4799715481338</v>
      </c>
      <c r="Q76" s="35">
        <f t="shared" si="262"/>
        <v>0.78924524942655605</v>
      </c>
      <c r="R76" s="35">
        <f t="shared" si="263"/>
        <v>0.33599131475906802</v>
      </c>
      <c r="S76" s="35">
        <f t="shared" si="264"/>
        <v>2.2811338166686501</v>
      </c>
      <c r="T76" s="35">
        <f t="shared" si="265"/>
        <v>9.6453517112876703</v>
      </c>
      <c r="U76" s="35">
        <f t="shared" si="266"/>
        <v>4.0578997364565597</v>
      </c>
      <c r="V76" s="34">
        <f t="shared" si="267"/>
        <v>66792482.075999998</v>
      </c>
      <c r="W76" s="34">
        <f t="shared" si="268"/>
        <v>55926147.711000003</v>
      </c>
      <c r="X76" s="35">
        <f t="shared" si="269"/>
        <v>-19.429792341772036</v>
      </c>
      <c r="Y76" s="35">
        <f t="shared" si="270"/>
        <v>23.5750023784348</v>
      </c>
      <c r="Z76" s="35">
        <f t="shared" si="271"/>
        <v>31.543355593112299</v>
      </c>
      <c r="AA76" s="35">
        <f t="shared" si="272"/>
        <v>27.9871626573672</v>
      </c>
      <c r="AB76" s="35" t="str">
        <f t="shared" si="273"/>
        <v>#N/A</v>
      </c>
      <c r="AC76" s="35">
        <f t="shared" si="274"/>
        <v>0.78412563499148902</v>
      </c>
      <c r="AD76" s="35">
        <f t="shared" si="275"/>
        <v>1.49993193616069</v>
      </c>
      <c r="AE76" s="35">
        <f t="shared" si="276"/>
        <v>1.0362007471249699</v>
      </c>
      <c r="AF76" s="35">
        <f t="shared" si="277"/>
        <v>1.02413280728282</v>
      </c>
      <c r="AG76" s="35">
        <f t="shared" si="278"/>
        <v>1.12973917354333</v>
      </c>
      <c r="AH76" s="35">
        <f t="shared" si="279"/>
        <v>1.2263264891463399</v>
      </c>
      <c r="AI76" s="35">
        <f t="shared" si="280"/>
        <v>89.361702127659598</v>
      </c>
      <c r="AJ76" s="37">
        <f t="shared" si="281"/>
        <v>16.496200000000002</v>
      </c>
      <c r="AK76" s="37">
        <f t="shared" si="282"/>
        <v>15.291550000000001</v>
      </c>
      <c r="AL76" s="35">
        <f t="shared" si="283"/>
        <v>2.30414746543779</v>
      </c>
      <c r="AM76" s="35">
        <f t="shared" si="284"/>
        <v>71.996867658599996</v>
      </c>
      <c r="AN76" s="35" t="str">
        <f t="shared" si="285"/>
        <v>NULL</v>
      </c>
      <c r="AO76" s="35" t="str">
        <f t="shared" si="286"/>
        <v>NULL</v>
      </c>
      <c r="AP76" s="34">
        <f t="shared" si="287"/>
        <v>4843690.00206393</v>
      </c>
      <c r="AR76" s="5"/>
      <c r="AS76" s="5" t="s">
        <v>82</v>
      </c>
      <c r="AT76" s="5">
        <v>31.664519406993399</v>
      </c>
      <c r="AU76" s="5">
        <v>13.4799715481338</v>
      </c>
      <c r="AV76" s="5">
        <v>0.78924524942655605</v>
      </c>
      <c r="AW76" s="5">
        <v>0.33599131475906802</v>
      </c>
      <c r="AX76">
        <v>2.2811338166686501</v>
      </c>
      <c r="AY76">
        <v>9.6453517112876703</v>
      </c>
      <c r="AZ76">
        <v>4.0578997364565597</v>
      </c>
      <c r="BA76">
        <v>66792482.075999998</v>
      </c>
      <c r="BB76">
        <v>55926147.711000003</v>
      </c>
      <c r="BC76">
        <v>23.5750023784348</v>
      </c>
      <c r="BD76">
        <v>31.543355593112299</v>
      </c>
      <c r="BE76">
        <v>27.9871626573672</v>
      </c>
      <c r="BF76" t="s">
        <v>14</v>
      </c>
      <c r="BG76">
        <v>0.78412563499148902</v>
      </c>
      <c r="BH76">
        <v>1.49993193616069</v>
      </c>
      <c r="BI76">
        <v>1.0362007471249699</v>
      </c>
      <c r="BJ76">
        <v>1.02413280728282</v>
      </c>
      <c r="BK76">
        <v>1.12973917354333</v>
      </c>
      <c r="BL76">
        <v>1.2263264891463399</v>
      </c>
      <c r="BM76">
        <v>89.361702127659598</v>
      </c>
      <c r="BN76">
        <v>16.496200000000002</v>
      </c>
      <c r="BO76">
        <v>15.291550000000001</v>
      </c>
      <c r="BP76" s="5">
        <v>2.30414746543779</v>
      </c>
      <c r="BQ76" s="5">
        <v>71.996867658599996</v>
      </c>
      <c r="BR76" s="5" t="s">
        <v>8</v>
      </c>
      <c r="BS76" s="5" t="s">
        <v>8</v>
      </c>
      <c r="BT76">
        <v>4843690.00206393</v>
      </c>
      <c r="BU76" s="45">
        <v>1144397489</v>
      </c>
      <c r="BV76" s="46">
        <v>99.801400000000001</v>
      </c>
      <c r="BW76" s="46">
        <v>37972</v>
      </c>
      <c r="BX76" s="5" t="s">
        <v>253</v>
      </c>
      <c r="BY76" s="5">
        <v>17.45</v>
      </c>
      <c r="BZ76" s="5" t="s">
        <v>12</v>
      </c>
      <c r="CA76" s="47" t="str">
        <f t="shared" si="288"/>
        <v>AUD=</v>
      </c>
      <c r="CB76" s="22">
        <v>0.61950000000000005</v>
      </c>
      <c r="CC76" s="5"/>
      <c r="CD76" s="5"/>
      <c r="CE76" s="5" t="s">
        <v>82</v>
      </c>
      <c r="CF76" s="5" t="s">
        <v>252</v>
      </c>
    </row>
    <row r="77" spans="1:84" x14ac:dyDescent="0.25">
      <c r="B77" s="5" t="s">
        <v>254</v>
      </c>
      <c r="C77" t="s">
        <v>73</v>
      </c>
      <c r="E77" t="s">
        <v>83</v>
      </c>
      <c r="F77" s="2"/>
      <c r="G77" s="20" t="str">
        <f t="shared" si="253"/>
        <v>ZAE000018123</v>
      </c>
      <c r="H77" s="34">
        <f>(BU77*BY77)*CB77/100</f>
        <v>13787483355.142223</v>
      </c>
      <c r="I77" s="35">
        <f t="shared" si="255"/>
        <v>100</v>
      </c>
      <c r="J77" s="36">
        <f t="shared" si="256"/>
        <v>33786</v>
      </c>
      <c r="K77" s="35" t="str">
        <f t="shared" si="257"/>
        <v>ZAc</v>
      </c>
      <c r="L77" s="37">
        <f t="shared" si="258"/>
        <v>28880</v>
      </c>
      <c r="M77" s="35">
        <f t="shared" si="259"/>
        <v>1540.4592</v>
      </c>
      <c r="N77" s="38"/>
      <c r="O77" s="35">
        <f t="shared" si="260"/>
        <v>21.3156496227265</v>
      </c>
      <c r="P77" s="35" t="str">
        <f t="shared" si="261"/>
        <v>NULL</v>
      </c>
      <c r="Q77" s="35">
        <f t="shared" si="262"/>
        <v>0.68760160073311405</v>
      </c>
      <c r="R77" s="35" t="str">
        <f t="shared" si="263"/>
        <v>NULL</v>
      </c>
      <c r="S77" s="35">
        <f t="shared" si="264"/>
        <v>2.9886992664954399</v>
      </c>
      <c r="T77" s="35">
        <f t="shared" si="265"/>
        <v>12.5336019934122</v>
      </c>
      <c r="U77" s="35">
        <f t="shared" si="266"/>
        <v>3.1955896875111001</v>
      </c>
      <c r="V77" s="34">
        <f t="shared" si="267"/>
        <v>64442874387.25</v>
      </c>
      <c r="W77" s="34">
        <f t="shared" si="268"/>
        <v>55640623659.75</v>
      </c>
      <c r="X77" s="35">
        <f t="shared" si="269"/>
        <v>-15.819827580163306</v>
      </c>
      <c r="Y77" s="35">
        <f t="shared" si="270"/>
        <v>36.1769597334278</v>
      </c>
      <c r="Z77" s="35">
        <f t="shared" si="271"/>
        <v>40.463001503422099</v>
      </c>
      <c r="AA77" s="35">
        <f t="shared" si="272"/>
        <v>44.042678607108002</v>
      </c>
      <c r="AB77" s="35" t="str">
        <f t="shared" si="273"/>
        <v>#N/A</v>
      </c>
      <c r="AC77" s="35">
        <f t="shared" si="274"/>
        <v>1.27975637323902</v>
      </c>
      <c r="AD77" s="35">
        <f t="shared" si="275"/>
        <v>1.0543515541153501</v>
      </c>
      <c r="AE77" s="35">
        <f t="shared" si="276"/>
        <v>1.2911665088638999</v>
      </c>
      <c r="AF77" s="35">
        <f t="shared" si="277"/>
        <v>1.19410981179826</v>
      </c>
      <c r="AG77" s="35">
        <f t="shared" si="278"/>
        <v>1.6677541338699799</v>
      </c>
      <c r="AH77" s="35">
        <f t="shared" si="279"/>
        <v>-3.1430512665879998E-2</v>
      </c>
      <c r="AI77" s="35">
        <f t="shared" si="280"/>
        <v>75.029789487620803</v>
      </c>
      <c r="AJ77" s="37">
        <f t="shared" si="281"/>
        <v>26474.58</v>
      </c>
      <c r="AK77" s="37">
        <f t="shared" si="282"/>
        <v>28412.555</v>
      </c>
      <c r="AL77" s="35">
        <f t="shared" si="283"/>
        <v>2.46642915867361</v>
      </c>
      <c r="AM77" s="35">
        <f t="shared" si="284"/>
        <v>50.417873175700002</v>
      </c>
      <c r="AN77" s="35" t="str">
        <f t="shared" si="285"/>
        <v>NULL</v>
      </c>
      <c r="AO77" s="35" t="str">
        <f t="shared" si="286"/>
        <v>NULL</v>
      </c>
      <c r="AP77" s="34">
        <f t="shared" si="287"/>
        <v>2143873.8717988599</v>
      </c>
      <c r="AR77" s="5"/>
      <c r="AS77" s="5" t="s">
        <v>83</v>
      </c>
      <c r="AT77" s="5">
        <v>21.3156496227265</v>
      </c>
      <c r="AU77" s="5" t="s">
        <v>8</v>
      </c>
      <c r="AV77" s="5">
        <v>0.68760160073311405</v>
      </c>
      <c r="AW77" s="5" t="s">
        <v>8</v>
      </c>
      <c r="AX77">
        <v>2.9886992664954399</v>
      </c>
      <c r="AY77">
        <v>12.5336019934122</v>
      </c>
      <c r="AZ77">
        <v>3.1955896875111001</v>
      </c>
      <c r="BA77">
        <v>64442874387.25</v>
      </c>
      <c r="BB77">
        <v>55640623659.75</v>
      </c>
      <c r="BC77">
        <v>36.1769597334278</v>
      </c>
      <c r="BD77">
        <v>40.463001503422099</v>
      </c>
      <c r="BE77">
        <v>44.042678607108002</v>
      </c>
      <c r="BF77" t="s">
        <v>14</v>
      </c>
      <c r="BG77">
        <v>1.27975637323902</v>
      </c>
      <c r="BH77">
        <v>1.0543515541153501</v>
      </c>
      <c r="BI77">
        <v>1.2911665088638999</v>
      </c>
      <c r="BJ77">
        <v>1.19410981179826</v>
      </c>
      <c r="BK77">
        <v>1.6677541338699799</v>
      </c>
      <c r="BL77">
        <v>-3.1430512665879998E-2</v>
      </c>
      <c r="BM77">
        <v>75.029789487620803</v>
      </c>
      <c r="BN77" s="5">
        <v>26474.58</v>
      </c>
      <c r="BO77">
        <v>28412.555</v>
      </c>
      <c r="BP77" s="5">
        <v>2.46642915867361</v>
      </c>
      <c r="BQ77" s="5">
        <v>50.417873175700002</v>
      </c>
      <c r="BR77" s="5" t="s">
        <v>8</v>
      </c>
      <c r="BS77" s="5" t="s">
        <v>8</v>
      </c>
      <c r="BT77">
        <v>2143873.8717988599</v>
      </c>
      <c r="BU77" s="45">
        <v>895024247</v>
      </c>
      <c r="BV77" s="46">
        <v>100</v>
      </c>
      <c r="BW77" s="46">
        <v>33786</v>
      </c>
      <c r="BX77" s="5" t="s">
        <v>255</v>
      </c>
      <c r="BY77" s="5">
        <v>28880</v>
      </c>
      <c r="BZ77" s="5" t="s">
        <v>256</v>
      </c>
      <c r="CA77" s="47" t="str">
        <f t="shared" si="288"/>
        <v>ZARUSD=R</v>
      </c>
      <c r="CB77" s="22">
        <v>5.3339999999999999E-2</v>
      </c>
      <c r="CC77" s="5"/>
      <c r="CD77" s="5"/>
      <c r="CE77" s="5" t="s">
        <v>83</v>
      </c>
      <c r="CF77" s="5" t="s">
        <v>254</v>
      </c>
    </row>
    <row r="78" spans="1:84" x14ac:dyDescent="0.25">
      <c r="B78" s="5" t="s">
        <v>257</v>
      </c>
      <c r="C78" t="s">
        <v>73</v>
      </c>
      <c r="E78" t="s">
        <v>84</v>
      </c>
      <c r="F78" s="2"/>
      <c r="G78" s="20" t="str">
        <f t="shared" si="253"/>
        <v>GB00BRXH2664</v>
      </c>
      <c r="H78" s="34">
        <f>(BU78*BY78)*CB78/100</f>
        <v>13716654020.371815</v>
      </c>
      <c r="I78" s="35">
        <f t="shared" si="255"/>
        <v>99.810199999999995</v>
      </c>
      <c r="J78" s="36">
        <f t="shared" si="256"/>
        <v>45194</v>
      </c>
      <c r="K78" s="35" t="str">
        <f t="shared" si="257"/>
        <v>ZAc</v>
      </c>
      <c r="L78" s="37">
        <f t="shared" si="258"/>
        <v>51072</v>
      </c>
      <c r="M78" s="35">
        <f t="shared" si="259"/>
        <v>2724.18048</v>
      </c>
      <c r="N78" s="38"/>
      <c r="O78" s="35">
        <f t="shared" si="260"/>
        <v>322.18372954246797</v>
      </c>
      <c r="P78" s="35">
        <f t="shared" si="261"/>
        <v>7.2066574202496501</v>
      </c>
      <c r="Q78" s="35" t="str">
        <f t="shared" si="262"/>
        <v>NULL</v>
      </c>
      <c r="R78" s="35" t="str">
        <f t="shared" si="263"/>
        <v>NULL</v>
      </c>
      <c r="S78" s="35">
        <f t="shared" si="264"/>
        <v>2.8615051375578</v>
      </c>
      <c r="T78" s="35">
        <f t="shared" si="265"/>
        <v>10.059108340488899</v>
      </c>
      <c r="U78" s="35">
        <f t="shared" si="266"/>
        <v>2.7445020734963599</v>
      </c>
      <c r="V78" s="34">
        <f t="shared" si="267"/>
        <v>61738904130</v>
      </c>
      <c r="W78" s="34">
        <f t="shared" si="268"/>
        <v>50879809206.300003</v>
      </c>
      <c r="X78" s="35">
        <f t="shared" si="269"/>
        <v>-21.342640809972632</v>
      </c>
      <c r="Y78" s="35">
        <f t="shared" si="270"/>
        <v>40.1846835726178</v>
      </c>
      <c r="Z78" s="35">
        <f t="shared" si="271"/>
        <v>40.201402538367901</v>
      </c>
      <c r="AA78" s="35">
        <f t="shared" si="272"/>
        <v>39.472862716436097</v>
      </c>
      <c r="AB78" s="35" t="str">
        <f t="shared" si="273"/>
        <v>#N/A</v>
      </c>
      <c r="AC78" s="35">
        <f t="shared" si="274"/>
        <v>0.98068332053285501</v>
      </c>
      <c r="AD78" s="35">
        <f t="shared" si="275"/>
        <v>0.96464120352256999</v>
      </c>
      <c r="AE78" s="35">
        <f t="shared" si="276"/>
        <v>1.06506012525366</v>
      </c>
      <c r="AF78" s="35">
        <f t="shared" si="277"/>
        <v>1.0433723734623599</v>
      </c>
      <c r="AG78" s="35">
        <f t="shared" si="278"/>
        <v>1.8893623189753499</v>
      </c>
      <c r="AH78" s="35">
        <f t="shared" si="279"/>
        <v>-0.31951320635783298</v>
      </c>
      <c r="AI78" s="35">
        <f t="shared" si="280"/>
        <v>77.486507324595195</v>
      </c>
      <c r="AJ78" s="37">
        <f t="shared" si="281"/>
        <v>45747.7</v>
      </c>
      <c r="AK78" s="37">
        <f t="shared" si="282"/>
        <v>47549.38</v>
      </c>
      <c r="AL78" s="35">
        <f t="shared" si="283"/>
        <v>1.5196798449612401</v>
      </c>
      <c r="AM78" s="35" t="str">
        <f t="shared" si="284"/>
        <v>NULL</v>
      </c>
      <c r="AN78" s="35" t="str">
        <f t="shared" si="285"/>
        <v>NULL</v>
      </c>
      <c r="AO78" s="35" t="str">
        <f t="shared" si="286"/>
        <v>NULL</v>
      </c>
      <c r="AP78" s="34">
        <f t="shared" si="287"/>
        <v>837143.30377135996</v>
      </c>
      <c r="AR78" s="5"/>
      <c r="AS78" s="5" t="s">
        <v>84</v>
      </c>
      <c r="AT78" s="5">
        <v>322.18372954246797</v>
      </c>
      <c r="AU78" s="5">
        <v>7.2066574202496501</v>
      </c>
      <c r="AV78" s="5" t="s">
        <v>8</v>
      </c>
      <c r="AW78" s="5" t="s">
        <v>8</v>
      </c>
      <c r="AX78">
        <v>2.8615051375578</v>
      </c>
      <c r="AY78">
        <v>10.059108340488899</v>
      </c>
      <c r="AZ78">
        <v>2.7445020734963599</v>
      </c>
      <c r="BA78">
        <v>61738904130</v>
      </c>
      <c r="BB78">
        <v>50879809206.300003</v>
      </c>
      <c r="BC78">
        <v>40.1846835726178</v>
      </c>
      <c r="BD78">
        <v>40.201402538367901</v>
      </c>
      <c r="BE78">
        <v>39.472862716436097</v>
      </c>
      <c r="BF78" t="s">
        <v>14</v>
      </c>
      <c r="BG78">
        <v>0.98068332053285501</v>
      </c>
      <c r="BH78">
        <v>0.96464120352256999</v>
      </c>
      <c r="BI78">
        <v>1.06506012525366</v>
      </c>
      <c r="BJ78">
        <v>1.0433723734623599</v>
      </c>
      <c r="BK78">
        <v>1.8893623189753499</v>
      </c>
      <c r="BL78">
        <v>-0.31951320635783298</v>
      </c>
      <c r="BM78">
        <v>77.486507324595195</v>
      </c>
      <c r="BN78">
        <v>45747.7</v>
      </c>
      <c r="BO78" s="5">
        <v>47549.38</v>
      </c>
      <c r="BP78" s="5">
        <v>1.5196798449612401</v>
      </c>
      <c r="BQ78" s="5" t="s">
        <v>8</v>
      </c>
      <c r="BR78" s="5" t="s">
        <v>8</v>
      </c>
      <c r="BS78" s="5" t="s">
        <v>8</v>
      </c>
      <c r="BT78">
        <v>837143.30377135996</v>
      </c>
      <c r="BU78" s="45">
        <v>503514878</v>
      </c>
      <c r="BV78" s="46">
        <v>99.810199999999995</v>
      </c>
      <c r="BW78" s="46">
        <v>45194</v>
      </c>
      <c r="BX78" s="5" t="s">
        <v>258</v>
      </c>
      <c r="BY78" s="5">
        <v>51072</v>
      </c>
      <c r="BZ78" s="5" t="s">
        <v>256</v>
      </c>
      <c r="CA78" s="47" t="str">
        <f t="shared" si="288"/>
        <v>ZARUSD=R</v>
      </c>
      <c r="CB78" s="22">
        <v>5.3339999999999999E-2</v>
      </c>
      <c r="CC78" s="5"/>
      <c r="CD78" s="5"/>
      <c r="CE78" s="5" t="s">
        <v>84</v>
      </c>
      <c r="CF78" s="5" t="s">
        <v>257</v>
      </c>
    </row>
    <row r="79" spans="1:84" x14ac:dyDescent="0.25">
      <c r="F79" s="2"/>
      <c r="G79" s="10" t="s">
        <v>349</v>
      </c>
      <c r="H79" s="49">
        <f>AVERAGE(H68:H78)</f>
        <v>21190316278.454681</v>
      </c>
      <c r="I79" s="40">
        <f>AVERAGE(I68:I78)</f>
        <v>98.075918181818182</v>
      </c>
      <c r="J79" s="39"/>
      <c r="K79" s="39"/>
      <c r="L79" s="39"/>
      <c r="M79" s="39"/>
      <c r="N79" s="39"/>
      <c r="O79" s="40">
        <f>AVERAGE(O68:O78)</f>
        <v>65.750201333893287</v>
      </c>
      <c r="P79" s="40">
        <f t="shared" ref="P79:U79" si="289">AVERAGE(P68:P78)</f>
        <v>14.317430880231491</v>
      </c>
      <c r="Q79" s="40">
        <f t="shared" si="289"/>
        <v>0.73842342507983505</v>
      </c>
      <c r="R79" s="40">
        <f t="shared" si="289"/>
        <v>11.143667506751425</v>
      </c>
      <c r="S79" s="40">
        <f t="shared" si="289"/>
        <v>2.4581146470292867</v>
      </c>
      <c r="T79" s="40">
        <f t="shared" si="289"/>
        <v>13.436109309161308</v>
      </c>
      <c r="U79" s="40">
        <f t="shared" si="289"/>
        <v>7.4581609674979354</v>
      </c>
      <c r="V79" s="12">
        <f t="shared" ref="V79:AP79" si="290">AVERAGE(V68:V78)</f>
        <v>11548261689.837591</v>
      </c>
      <c r="W79" s="49">
        <f t="shared" si="290"/>
        <v>9757963882.2129097</v>
      </c>
      <c r="X79" s="40">
        <f t="shared" si="290"/>
        <v>-5.0422226594486839</v>
      </c>
      <c r="Y79" s="40">
        <f t="shared" si="290"/>
        <v>31.874973440343073</v>
      </c>
      <c r="Z79" s="40">
        <f t="shared" si="290"/>
        <v>33.78120293319293</v>
      </c>
      <c r="AA79" s="40">
        <f t="shared" si="290"/>
        <v>32.988278480801938</v>
      </c>
      <c r="AB79" s="40">
        <f t="shared" si="290"/>
        <v>0.33540000000000003</v>
      </c>
      <c r="AC79" s="40">
        <f t="shared" si="290"/>
        <v>1.2447030292368821</v>
      </c>
      <c r="AD79" s="40">
        <f t="shared" si="290"/>
        <v>1.1027378180296312</v>
      </c>
      <c r="AE79" s="40">
        <f t="shared" si="290"/>
        <v>0.88675037255022116</v>
      </c>
      <c r="AF79" s="40">
        <f t="shared" si="290"/>
        <v>0.9244993238665663</v>
      </c>
      <c r="AG79" s="40">
        <f t="shared" si="290"/>
        <v>1.197965709719375</v>
      </c>
      <c r="AH79" s="40">
        <f t="shared" si="290"/>
        <v>0.37331426288515873</v>
      </c>
      <c r="AI79" s="40">
        <f t="shared" si="290"/>
        <v>66.371220659634702</v>
      </c>
      <c r="AJ79" s="12">
        <f t="shared" si="290"/>
        <v>6623.6457909090914</v>
      </c>
      <c r="AK79" s="49">
        <f t="shared" si="290"/>
        <v>6961.71684090909</v>
      </c>
      <c r="AL79" s="40">
        <f t="shared" si="290"/>
        <v>1.9771248146764071</v>
      </c>
      <c r="AM79" s="40">
        <f t="shared" si="290"/>
        <v>49.317602107985707</v>
      </c>
      <c r="AN79" s="40" t="e">
        <f t="shared" si="290"/>
        <v>#DIV/0!</v>
      </c>
      <c r="AO79" s="40">
        <f t="shared" si="290"/>
        <v>2.9326267804008586</v>
      </c>
      <c r="AP79" s="49">
        <f t="shared" si="290"/>
        <v>2711304.7501883511</v>
      </c>
      <c r="AR79" s="5"/>
      <c r="AS79" s="5"/>
      <c r="CC79" s="5"/>
      <c r="CE79" s="5"/>
    </row>
    <row r="80" spans="1:84" x14ac:dyDescent="0.25">
      <c r="F80" s="2"/>
      <c r="G80" s="1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11"/>
      <c r="V80" s="1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11"/>
      <c r="AJ80" s="11"/>
      <c r="AK80" s="41"/>
      <c r="AL80" s="41"/>
      <c r="AM80" s="41"/>
      <c r="AN80" s="41"/>
      <c r="AO80" s="11"/>
      <c r="AP80" s="11"/>
    </row>
    <row r="81" spans="1:84" x14ac:dyDescent="0.25">
      <c r="A81" s="7"/>
      <c r="B81" s="7"/>
      <c r="C81" s="7" t="s">
        <v>85</v>
      </c>
      <c r="D81" s="7"/>
      <c r="E81" s="7"/>
      <c r="F81" s="2"/>
      <c r="J81" s="9"/>
      <c r="K81" s="9"/>
      <c r="L81" s="9"/>
      <c r="M81" s="9"/>
      <c r="Q81" s="9"/>
      <c r="R81" s="9"/>
      <c r="S81" s="9"/>
      <c r="T81" s="9"/>
      <c r="U81" s="3"/>
      <c r="V81" s="3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3"/>
      <c r="AJ81" s="3"/>
      <c r="AK81" s="9"/>
      <c r="AL81" s="9"/>
      <c r="AM81" s="9"/>
      <c r="AN81" s="9"/>
      <c r="AO81" s="3"/>
      <c r="AP81" s="3"/>
      <c r="AR81" s="7"/>
      <c r="AS81" s="7"/>
      <c r="CC81" s="48"/>
      <c r="CE81" s="7"/>
    </row>
    <row r="82" spans="1:84" x14ac:dyDescent="0.25">
      <c r="B82" s="5" t="s">
        <v>259</v>
      </c>
      <c r="C82" t="s">
        <v>85</v>
      </c>
      <c r="E82" t="s">
        <v>86</v>
      </c>
      <c r="F82" s="2"/>
      <c r="G82" s="20" t="str">
        <f>BX82</f>
        <v>ZAE000013181</v>
      </c>
      <c r="H82" s="34">
        <f>(BU82*BY82)*CB82/100</f>
        <v>8850600266.7600002</v>
      </c>
      <c r="I82" s="35">
        <f>BV82</f>
        <v>33.121400000000001</v>
      </c>
      <c r="J82" s="36">
        <f>BW82</f>
        <v>33786</v>
      </c>
      <c r="K82" s="35" t="str">
        <f>BZ82</f>
        <v>ZAc</v>
      </c>
      <c r="L82" s="37">
        <f>BY82</f>
        <v>62709</v>
      </c>
      <c r="M82" s="35">
        <f>BY82*CB82</f>
        <v>3344.89806</v>
      </c>
      <c r="N82" s="38"/>
      <c r="O82" s="35">
        <f>AT82</f>
        <v>13.8651349183933</v>
      </c>
      <c r="P82" s="35">
        <f t="shared" ref="P82" si="291">AU82</f>
        <v>11.89791365048</v>
      </c>
      <c r="Q82" s="35" t="str">
        <f t="shared" ref="Q82" si="292">AV82</f>
        <v>NULL</v>
      </c>
      <c r="R82" s="35" t="str">
        <f t="shared" ref="R82" si="293">AW82</f>
        <v>NULL</v>
      </c>
      <c r="S82" s="35">
        <f t="shared" ref="S82" si="294">AX82</f>
        <v>1.5669459915122099</v>
      </c>
      <c r="T82" s="35">
        <f t="shared" ref="T82" si="295">AY82</f>
        <v>9.1569035106500305</v>
      </c>
      <c r="U82" s="35">
        <f t="shared" ref="U82" si="296">AZ82</f>
        <v>1.4461535552678799</v>
      </c>
      <c r="V82" s="34">
        <f t="shared" ref="V82" si="297">BA82</f>
        <v>30096428659.25</v>
      </c>
      <c r="W82" s="34">
        <f t="shared" ref="W82" si="298">BB82</f>
        <v>24825529938.650002</v>
      </c>
      <c r="X82" s="35">
        <f>((W82-V82)/W82)*100</f>
        <v>-21.231767191377937</v>
      </c>
      <c r="Y82" s="35">
        <f>BC82</f>
        <v>33.854842292706898</v>
      </c>
      <c r="Z82" s="35">
        <f t="shared" ref="Z82" si="299">BD82</f>
        <v>52.479651320684702</v>
      </c>
      <c r="AA82" s="35">
        <f t="shared" ref="AA82" si="300">BE82</f>
        <v>54.347726492828897</v>
      </c>
      <c r="AB82" s="35" t="str">
        <f t="shared" ref="AB82" si="301">BF82</f>
        <v>#N/A</v>
      </c>
      <c r="AC82" s="35">
        <f t="shared" ref="AC82" si="302">BG82</f>
        <v>2.26137659770245</v>
      </c>
      <c r="AD82" s="35">
        <f t="shared" ref="AD82" si="303">BH82</f>
        <v>1.7484527627445601</v>
      </c>
      <c r="AE82" s="35">
        <f t="shared" ref="AE82" si="304">BI82</f>
        <v>1.89695799076617</v>
      </c>
      <c r="AF82" s="35">
        <f t="shared" ref="AF82" si="305">BJ82</f>
        <v>1.5979703958721201</v>
      </c>
      <c r="AG82" s="35">
        <f t="shared" ref="AG82" si="306">BK82</f>
        <v>1.6125196201276299</v>
      </c>
      <c r="AH82" s="35">
        <f t="shared" ref="AH82" si="307">BL82</f>
        <v>1.5467284783777</v>
      </c>
      <c r="AI82" s="35">
        <f t="shared" ref="AI82" si="308">BM82</f>
        <v>58.923395445134602</v>
      </c>
      <c r="AJ82" s="37">
        <f t="shared" ref="AJ82" si="309">BN82</f>
        <v>61204.24</v>
      </c>
      <c r="AK82" s="37">
        <f t="shared" ref="AK82" si="310">BO82</f>
        <v>65010.654999999999</v>
      </c>
      <c r="AL82" s="35">
        <f t="shared" ref="AL82" si="311">BP82</f>
        <v>3.11692136522792</v>
      </c>
      <c r="AM82" s="35">
        <f t="shared" ref="AM82" si="312">BQ82</f>
        <v>46.012269938700001</v>
      </c>
      <c r="AN82" s="35" t="str">
        <f t="shared" ref="AN82" si="313">BR82</f>
        <v>NULL</v>
      </c>
      <c r="AO82" s="35" t="str">
        <f t="shared" ref="AO82" si="314">BS82</f>
        <v>NULL</v>
      </c>
      <c r="AP82" s="34">
        <f t="shared" ref="AP82" si="315">BT82</f>
        <v>660798.459397053</v>
      </c>
      <c r="AR82" s="5"/>
      <c r="AS82" s="5" t="s">
        <v>86</v>
      </c>
      <c r="AT82" s="5">
        <v>13.8651349183933</v>
      </c>
      <c r="AU82" s="5">
        <v>11.89791365048</v>
      </c>
      <c r="AV82" s="5" t="s">
        <v>8</v>
      </c>
      <c r="AW82" s="5" t="s">
        <v>8</v>
      </c>
      <c r="AX82">
        <v>1.5669459915122099</v>
      </c>
      <c r="AY82">
        <v>9.1569035106500305</v>
      </c>
      <c r="AZ82">
        <v>1.4461535552678799</v>
      </c>
      <c r="BA82">
        <v>30096428659.25</v>
      </c>
      <c r="BB82">
        <v>24825529938.650002</v>
      </c>
      <c r="BC82">
        <v>33.854842292706898</v>
      </c>
      <c r="BD82">
        <v>52.479651320684702</v>
      </c>
      <c r="BE82">
        <v>54.347726492828897</v>
      </c>
      <c r="BF82" t="s">
        <v>14</v>
      </c>
      <c r="BG82">
        <v>2.26137659770245</v>
      </c>
      <c r="BH82">
        <v>1.7484527627445601</v>
      </c>
      <c r="BI82">
        <v>1.89695799076617</v>
      </c>
      <c r="BJ82">
        <v>1.5979703958721201</v>
      </c>
      <c r="BK82">
        <v>1.6125196201276299</v>
      </c>
      <c r="BL82">
        <v>1.5467284783777</v>
      </c>
      <c r="BM82">
        <v>58.923395445134602</v>
      </c>
      <c r="BN82">
        <v>61204.24</v>
      </c>
      <c r="BO82" s="5">
        <v>65010.654999999999</v>
      </c>
      <c r="BP82" s="5">
        <v>3.11692136522792</v>
      </c>
      <c r="BQ82" s="5">
        <v>46.012269938700001</v>
      </c>
      <c r="BR82" s="5" t="s">
        <v>8</v>
      </c>
      <c r="BS82" s="5" t="s">
        <v>8</v>
      </c>
      <c r="BT82">
        <v>660798.459397053</v>
      </c>
      <c r="BU82" s="45">
        <v>264600000</v>
      </c>
      <c r="BV82" s="46">
        <v>33.121400000000001</v>
      </c>
      <c r="BW82" s="46">
        <v>33786</v>
      </c>
      <c r="BX82" s="5" t="s">
        <v>260</v>
      </c>
      <c r="BY82" s="5">
        <v>62709</v>
      </c>
      <c r="BZ82" s="5" t="s">
        <v>256</v>
      </c>
      <c r="CA82" s="47" t="str">
        <f t="shared" si="288"/>
        <v>ZARUSD=R</v>
      </c>
      <c r="CB82" s="22">
        <v>5.3339999999999999E-2</v>
      </c>
      <c r="CC82" s="5"/>
      <c r="CD82" s="5"/>
      <c r="CE82" s="5" t="s">
        <v>86</v>
      </c>
      <c r="CF82" s="5" t="s">
        <v>259</v>
      </c>
    </row>
    <row r="83" spans="1:84" x14ac:dyDescent="0.25">
      <c r="B83" s="5" t="s">
        <v>261</v>
      </c>
      <c r="C83" t="s">
        <v>85</v>
      </c>
      <c r="E83" t="s">
        <v>87</v>
      </c>
      <c r="F83" s="2"/>
      <c r="G83" s="20" t="str">
        <f t="shared" ref="G83:G87" si="316">BX83</f>
        <v>GB00B2QPKJ12</v>
      </c>
      <c r="H83" s="34">
        <f>(BU83*BY83)*CB83/100</f>
        <v>5965023909.6833363</v>
      </c>
      <c r="I83" s="35">
        <f t="shared" ref="I83:I87" si="317">BV83</f>
        <v>25.003900000000002</v>
      </c>
      <c r="J83" s="36">
        <f t="shared" ref="J83:J87" si="318">BW83</f>
        <v>39582</v>
      </c>
      <c r="K83" s="35" t="str">
        <f t="shared" ref="K83:K87" si="319">BZ83</f>
        <v>GBp</v>
      </c>
      <c r="L83" s="37">
        <f t="shared" ref="L83:L87" si="320">BY83</f>
        <v>664</v>
      </c>
      <c r="M83" s="35">
        <f t="shared" ref="M83:M87" si="321">BY83*CB83</f>
        <v>809.4824000000001</v>
      </c>
      <c r="N83" s="38"/>
      <c r="O83" s="35">
        <f t="shared" ref="O83:O87" si="322">AT83</f>
        <v>24.766161145535602</v>
      </c>
      <c r="P83" s="35">
        <f t="shared" ref="P83:P87" si="323">AU83</f>
        <v>9.7211294147806999</v>
      </c>
      <c r="Q83" s="35" t="str">
        <f t="shared" ref="Q83:Q87" si="324">AV83</f>
        <v>NULL</v>
      </c>
      <c r="R83" s="35">
        <f t="shared" ref="R83:R87" si="325">AW83</f>
        <v>0.50895965522412001</v>
      </c>
      <c r="S83" s="35">
        <f t="shared" ref="S83:S87" si="326">AX83</f>
        <v>1.6013894030583899</v>
      </c>
      <c r="T83" s="35">
        <f t="shared" ref="T83:T87" si="327">AY83</f>
        <v>9.8997716660950399</v>
      </c>
      <c r="U83" s="35">
        <f t="shared" ref="U83:U87" si="328">AZ83</f>
        <v>2.1536272859897698</v>
      </c>
      <c r="V83" s="34">
        <f t="shared" ref="V83:V87" si="329">BA83</f>
        <v>905633591.75</v>
      </c>
      <c r="W83" s="34">
        <f t="shared" ref="W83:W87" si="330">BB83</f>
        <v>451500299.66666698</v>
      </c>
      <c r="X83" s="35">
        <f t="shared" ref="X83:X87" si="331">((W83-V83)/W83)*100</f>
        <v>-100.58316515373519</v>
      </c>
      <c r="Y83" s="35">
        <f t="shared" ref="Y83:Y87" si="332">BC83</f>
        <v>30.8494194752376</v>
      </c>
      <c r="Z83" s="35">
        <f t="shared" ref="Z83:Z87" si="333">BD83</f>
        <v>36.133521345455101</v>
      </c>
      <c r="AA83" s="35">
        <f t="shared" ref="AA83:AA87" si="334">BE83</f>
        <v>35.998379997444303</v>
      </c>
      <c r="AB83" s="35" t="str">
        <f t="shared" ref="AB83:AB87" si="335">BF83</f>
        <v>#N/A</v>
      </c>
      <c r="AC83" s="35">
        <f t="shared" ref="AC83:AC87" si="336">BG83</f>
        <v>1.44005638022158</v>
      </c>
      <c r="AD83" s="35">
        <f t="shared" ref="AD83:AD87" si="337">BH83</f>
        <v>1.2842330474539201</v>
      </c>
      <c r="AE83" s="35">
        <f t="shared" ref="AE83:AE87" si="338">BI83</f>
        <v>-9.8907530723571002E-2</v>
      </c>
      <c r="AF83" s="35">
        <f t="shared" ref="AF83:AF87" si="339">BJ83</f>
        <v>0.26739471212263999</v>
      </c>
      <c r="AG83" s="35">
        <f t="shared" ref="AG83:AG87" si="340">BK83</f>
        <v>-0.33657372578195099</v>
      </c>
      <c r="AH83" s="35">
        <f t="shared" ref="AH83:AH87" si="341">BL83</f>
        <v>-0.99509981262043701</v>
      </c>
      <c r="AI83" s="35">
        <f t="shared" ref="AI83:AI87" si="342">BM83</f>
        <v>65.172413793103402</v>
      </c>
      <c r="AJ83" s="37">
        <f t="shared" ref="AJ83:AJ87" si="343">BN83</f>
        <v>654.47</v>
      </c>
      <c r="AK83" s="37">
        <f t="shared" ref="AK83:AK87" si="344">BO83</f>
        <v>610.43499999999995</v>
      </c>
      <c r="AL83" s="35">
        <f t="shared" ref="AL83:AL87" si="345">BP83</f>
        <v>1.2361792799412199</v>
      </c>
      <c r="AM83" s="35">
        <f t="shared" ref="AM83:AM87" si="346">BQ83</f>
        <v>13.243611831999999</v>
      </c>
      <c r="AN83" s="35" t="str">
        <f t="shared" ref="AN83:AN87" si="347">BR83</f>
        <v>NULL</v>
      </c>
      <c r="AO83" s="35" t="str">
        <f t="shared" ref="AO83:AO87" si="348">BS83</f>
        <v>NULL</v>
      </c>
      <c r="AP83" s="34">
        <f t="shared" ref="AP83:AP87" si="349">BT83</f>
        <v>1492282.43315084</v>
      </c>
      <c r="AR83" s="5"/>
      <c r="AS83" s="5" t="s">
        <v>87</v>
      </c>
      <c r="AT83" s="5">
        <v>24.766161145535602</v>
      </c>
      <c r="AU83" s="5">
        <v>9.7211294147806999</v>
      </c>
      <c r="AV83" s="5" t="s">
        <v>8</v>
      </c>
      <c r="AW83" s="5">
        <v>0.50895965522412001</v>
      </c>
      <c r="AX83">
        <v>1.6013894030583899</v>
      </c>
      <c r="AY83">
        <v>9.8997716660950399</v>
      </c>
      <c r="AZ83">
        <v>2.1536272859897698</v>
      </c>
      <c r="BA83">
        <v>905633591.75</v>
      </c>
      <c r="BB83">
        <v>451500299.66666698</v>
      </c>
      <c r="BC83">
        <v>30.8494194752376</v>
      </c>
      <c r="BD83">
        <v>36.133521345455101</v>
      </c>
      <c r="BE83">
        <v>35.998379997444303</v>
      </c>
      <c r="BF83" t="s">
        <v>14</v>
      </c>
      <c r="BG83">
        <v>1.44005638022158</v>
      </c>
      <c r="BH83">
        <v>1.2842330474539201</v>
      </c>
      <c r="BI83">
        <v>-9.8907530723571002E-2</v>
      </c>
      <c r="BJ83">
        <v>0.26739471212263999</v>
      </c>
      <c r="BK83">
        <v>-0.33657372578195099</v>
      </c>
      <c r="BL83">
        <v>-0.99509981262043701</v>
      </c>
      <c r="BM83">
        <v>65.172413793103402</v>
      </c>
      <c r="BN83">
        <v>654.47</v>
      </c>
      <c r="BO83">
        <v>610.43499999999995</v>
      </c>
      <c r="BP83" s="5">
        <v>1.2361792799412199</v>
      </c>
      <c r="BQ83" s="5">
        <v>13.243611831999999</v>
      </c>
      <c r="BR83" s="5" t="s">
        <v>8</v>
      </c>
      <c r="BS83" s="5" t="s">
        <v>8</v>
      </c>
      <c r="BT83">
        <v>1492282.43315084</v>
      </c>
      <c r="BU83" s="45">
        <v>736893589</v>
      </c>
      <c r="BV83" s="46">
        <v>25.003900000000002</v>
      </c>
      <c r="BW83" s="46">
        <v>39582</v>
      </c>
      <c r="BX83" s="5" t="s">
        <v>262</v>
      </c>
      <c r="BY83" s="5">
        <v>664</v>
      </c>
      <c r="BZ83" s="5" t="s">
        <v>10</v>
      </c>
      <c r="CA83" s="47" t="str">
        <f t="shared" si="288"/>
        <v>GBP=</v>
      </c>
      <c r="CB83" s="22">
        <v>1.2191000000000001</v>
      </c>
      <c r="CC83" s="5"/>
      <c r="CD83" s="5"/>
      <c r="CE83" s="5" t="s">
        <v>87</v>
      </c>
      <c r="CF83" s="5" t="s">
        <v>261</v>
      </c>
    </row>
    <row r="84" spans="1:84" x14ac:dyDescent="0.25">
      <c r="B84" s="5" t="s">
        <v>263</v>
      </c>
      <c r="C84" t="s">
        <v>85</v>
      </c>
      <c r="E84" t="s">
        <v>88</v>
      </c>
      <c r="F84" s="2"/>
      <c r="G84" s="20" t="str">
        <f t="shared" si="316"/>
        <v>ZAE000083648</v>
      </c>
      <c r="H84" s="34">
        <f>(BU84*BY84)*CB84/100</f>
        <v>4793972190.9378138</v>
      </c>
      <c r="I84" s="35">
        <f t="shared" si="317"/>
        <v>82.266300000000001</v>
      </c>
      <c r="J84" s="36">
        <f t="shared" si="318"/>
        <v>26717</v>
      </c>
      <c r="K84" s="35" t="str">
        <f t="shared" si="319"/>
        <v>ZAc</v>
      </c>
      <c r="L84" s="37">
        <f t="shared" si="320"/>
        <v>9989</v>
      </c>
      <c r="M84" s="35">
        <f t="shared" si="321"/>
        <v>532.81326000000001</v>
      </c>
      <c r="N84" s="38"/>
      <c r="O84" s="35" t="str">
        <f t="shared" si="322"/>
        <v>NULL</v>
      </c>
      <c r="P84" s="35">
        <f t="shared" si="323"/>
        <v>11.616166958984801</v>
      </c>
      <c r="Q84" s="35" t="str">
        <f t="shared" si="324"/>
        <v>NULL</v>
      </c>
      <c r="R84" s="35" t="str">
        <f t="shared" si="325"/>
        <v>NULL</v>
      </c>
      <c r="S84" s="35">
        <f t="shared" si="326"/>
        <v>0.96955215908732295</v>
      </c>
      <c r="T84" s="35">
        <f t="shared" si="327"/>
        <v>12.832625282761899</v>
      </c>
      <c r="U84" s="35">
        <f t="shared" si="328"/>
        <v>1.0309411339110901</v>
      </c>
      <c r="V84" s="34">
        <f t="shared" si="329"/>
        <v>24622947524</v>
      </c>
      <c r="W84" s="34">
        <f t="shared" si="330"/>
        <v>25967545040.799999</v>
      </c>
      <c r="X84" s="35">
        <f t="shared" si="331"/>
        <v>5.1779924312728776</v>
      </c>
      <c r="Y84" s="35">
        <f t="shared" si="332"/>
        <v>41.824849074571397</v>
      </c>
      <c r="Z84" s="35">
        <f t="shared" si="333"/>
        <v>54.5083277984278</v>
      </c>
      <c r="AA84" s="35">
        <f t="shared" si="334"/>
        <v>56.082269027664999</v>
      </c>
      <c r="AB84" s="35" t="str">
        <f t="shared" si="335"/>
        <v>#N/A</v>
      </c>
      <c r="AC84" s="35">
        <f t="shared" si="336"/>
        <v>2.53723383138535</v>
      </c>
      <c r="AD84" s="35">
        <f t="shared" si="337"/>
        <v>1.95367013663244</v>
      </c>
      <c r="AE84" s="35">
        <f t="shared" si="338"/>
        <v>2.0791236117430101</v>
      </c>
      <c r="AF84" s="35">
        <f t="shared" si="339"/>
        <v>1.7194140217462699</v>
      </c>
      <c r="AG84" s="35">
        <f t="shared" si="340"/>
        <v>1.17475674116745</v>
      </c>
      <c r="AH84" s="35">
        <f t="shared" si="341"/>
        <v>2.3759572842232002</v>
      </c>
      <c r="AI84" s="35">
        <f t="shared" si="342"/>
        <v>57.438345266507604</v>
      </c>
      <c r="AJ84" s="37">
        <f t="shared" si="343"/>
        <v>10304.68</v>
      </c>
      <c r="AK84" s="37">
        <f t="shared" si="344"/>
        <v>9635.3449999999993</v>
      </c>
      <c r="AL84" s="35">
        <f t="shared" si="345"/>
        <v>5.9396893085592399</v>
      </c>
      <c r="AM84" s="35" t="str">
        <f t="shared" si="346"/>
        <v>NULL</v>
      </c>
      <c r="AN84" s="35" t="str">
        <f t="shared" si="347"/>
        <v>NULL</v>
      </c>
      <c r="AO84" s="35" t="str">
        <f t="shared" si="348"/>
        <v>NULL</v>
      </c>
      <c r="AP84" s="34">
        <f t="shared" si="349"/>
        <v>2468374.2430017898</v>
      </c>
      <c r="AR84" s="5"/>
      <c r="AS84" s="5" t="s">
        <v>88</v>
      </c>
      <c r="AT84" s="5" t="s">
        <v>8</v>
      </c>
      <c r="AU84" s="5">
        <v>11.616166958984801</v>
      </c>
      <c r="AV84" s="5" t="s">
        <v>8</v>
      </c>
      <c r="AW84" s="5" t="s">
        <v>8</v>
      </c>
      <c r="AX84">
        <v>0.96955215908732295</v>
      </c>
      <c r="AY84">
        <v>12.832625282761899</v>
      </c>
      <c r="AZ84">
        <v>1.0309411339110901</v>
      </c>
      <c r="BA84">
        <v>24622947524</v>
      </c>
      <c r="BB84">
        <v>25967545040.799999</v>
      </c>
      <c r="BC84">
        <v>41.824849074571397</v>
      </c>
      <c r="BD84">
        <v>54.5083277984278</v>
      </c>
      <c r="BE84">
        <v>56.082269027664999</v>
      </c>
      <c r="BF84" t="s">
        <v>14</v>
      </c>
      <c r="BG84">
        <v>2.53723383138535</v>
      </c>
      <c r="BH84">
        <v>1.95367013663244</v>
      </c>
      <c r="BI84">
        <v>2.0791236117430101</v>
      </c>
      <c r="BJ84">
        <v>1.7194140217462699</v>
      </c>
      <c r="BK84">
        <v>1.17475674116745</v>
      </c>
      <c r="BL84">
        <v>2.3759572842232002</v>
      </c>
      <c r="BM84">
        <v>57.438345266507604</v>
      </c>
      <c r="BN84" s="5">
        <v>10304.68</v>
      </c>
      <c r="BO84" s="5">
        <v>9635.3449999999993</v>
      </c>
      <c r="BP84" s="5">
        <v>5.9396893085592399</v>
      </c>
      <c r="BQ84" s="5" t="s">
        <v>8</v>
      </c>
      <c r="BR84" s="5" t="s">
        <v>8</v>
      </c>
      <c r="BS84" s="5" t="s">
        <v>8</v>
      </c>
      <c r="BT84">
        <v>2468374.2430017898</v>
      </c>
      <c r="BU84" s="45">
        <v>899747163</v>
      </c>
      <c r="BV84" s="46">
        <v>82.266300000000001</v>
      </c>
      <c r="BW84" s="46">
        <v>26717</v>
      </c>
      <c r="BX84" s="5" t="s">
        <v>264</v>
      </c>
      <c r="BY84" s="5">
        <v>9989</v>
      </c>
      <c r="BZ84" s="5" t="s">
        <v>256</v>
      </c>
      <c r="CA84" s="47" t="str">
        <f t="shared" si="288"/>
        <v>ZARUSD=R</v>
      </c>
      <c r="CB84" s="22">
        <v>5.3339999999999999E-2</v>
      </c>
      <c r="CC84" s="5"/>
      <c r="CD84" s="5"/>
      <c r="CE84" s="5" t="s">
        <v>88</v>
      </c>
      <c r="CF84" s="5" t="s">
        <v>263</v>
      </c>
    </row>
    <row r="85" spans="1:84" x14ac:dyDescent="0.25">
      <c r="B85" s="5" t="s">
        <v>259</v>
      </c>
      <c r="C85" t="s">
        <v>85</v>
      </c>
      <c r="E85" t="s">
        <v>86</v>
      </c>
      <c r="F85" s="2"/>
      <c r="G85" s="20" t="str">
        <f t="shared" si="316"/>
        <v>ZAE000013181</v>
      </c>
      <c r="H85" s="34">
        <f>(BU85*BY85)*CB85/100</f>
        <v>8850600266.7600002</v>
      </c>
      <c r="I85" s="35">
        <f t="shared" si="317"/>
        <v>33.121400000000001</v>
      </c>
      <c r="J85" s="36">
        <f t="shared" si="318"/>
        <v>33786</v>
      </c>
      <c r="K85" s="35" t="str">
        <f t="shared" si="319"/>
        <v>ZAc</v>
      </c>
      <c r="L85" s="37">
        <f t="shared" si="320"/>
        <v>62709</v>
      </c>
      <c r="M85" s="35">
        <f t="shared" si="321"/>
        <v>3344.89806</v>
      </c>
      <c r="N85" s="38"/>
      <c r="O85" s="35">
        <f t="shared" si="322"/>
        <v>13.8651349183933</v>
      </c>
      <c r="P85" s="35">
        <f t="shared" si="323"/>
        <v>11.89791365048</v>
      </c>
      <c r="Q85" s="35" t="str">
        <f t="shared" si="324"/>
        <v>NULL</v>
      </c>
      <c r="R85" s="35" t="str">
        <f t="shared" si="325"/>
        <v>NULL</v>
      </c>
      <c r="S85" s="35">
        <f t="shared" si="326"/>
        <v>1.5669459915122099</v>
      </c>
      <c r="T85" s="35">
        <f t="shared" si="327"/>
        <v>9.1569035106500305</v>
      </c>
      <c r="U85" s="35">
        <f t="shared" si="328"/>
        <v>1.4461535552678799</v>
      </c>
      <c r="V85" s="34">
        <f t="shared" si="329"/>
        <v>30096428659.25</v>
      </c>
      <c r="W85" s="34">
        <f t="shared" si="330"/>
        <v>24825529938.650002</v>
      </c>
      <c r="X85" s="35">
        <f t="shared" si="331"/>
        <v>-21.231767191377937</v>
      </c>
      <c r="Y85" s="35">
        <f t="shared" si="332"/>
        <v>33.854842292706898</v>
      </c>
      <c r="Z85" s="35">
        <f t="shared" si="333"/>
        <v>52.479651320684702</v>
      </c>
      <c r="AA85" s="35">
        <f t="shared" si="334"/>
        <v>54.347726492828897</v>
      </c>
      <c r="AB85" s="35" t="str">
        <f t="shared" si="335"/>
        <v>#N/A</v>
      </c>
      <c r="AC85" s="35">
        <f t="shared" si="336"/>
        <v>2.26137659770245</v>
      </c>
      <c r="AD85" s="35">
        <f t="shared" si="337"/>
        <v>1.7484527627445601</v>
      </c>
      <c r="AE85" s="35">
        <f t="shared" si="338"/>
        <v>1.89695799076617</v>
      </c>
      <c r="AF85" s="35">
        <f t="shared" si="339"/>
        <v>1.5979703958721201</v>
      </c>
      <c r="AG85" s="35">
        <f t="shared" si="340"/>
        <v>1.6125196201276299</v>
      </c>
      <c r="AH85" s="35">
        <f t="shared" si="341"/>
        <v>1.5467284783777</v>
      </c>
      <c r="AI85" s="35">
        <f t="shared" si="342"/>
        <v>58.923395445134602</v>
      </c>
      <c r="AJ85" s="37">
        <f t="shared" si="343"/>
        <v>61204.24</v>
      </c>
      <c r="AK85" s="37">
        <f t="shared" si="344"/>
        <v>65010.654999999999</v>
      </c>
      <c r="AL85" s="35">
        <f t="shared" si="345"/>
        <v>3.11692136522792</v>
      </c>
      <c r="AM85" s="35">
        <f t="shared" si="346"/>
        <v>46.012269938700001</v>
      </c>
      <c r="AN85" s="35" t="str">
        <f t="shared" si="347"/>
        <v>NULL</v>
      </c>
      <c r="AO85" s="35" t="str">
        <f t="shared" si="348"/>
        <v>NULL</v>
      </c>
      <c r="AP85" s="34">
        <f t="shared" si="349"/>
        <v>660798.459397053</v>
      </c>
      <c r="AR85" s="5"/>
      <c r="AS85" s="5" t="s">
        <v>86</v>
      </c>
      <c r="AT85" s="5">
        <v>13.8651349183933</v>
      </c>
      <c r="AU85" s="5">
        <v>11.89791365048</v>
      </c>
      <c r="AV85" s="5" t="s">
        <v>8</v>
      </c>
      <c r="AW85" s="5" t="s">
        <v>8</v>
      </c>
      <c r="AX85">
        <v>1.5669459915122099</v>
      </c>
      <c r="AY85">
        <v>9.1569035106500305</v>
      </c>
      <c r="AZ85">
        <v>1.4461535552678799</v>
      </c>
      <c r="BA85">
        <v>30096428659.25</v>
      </c>
      <c r="BB85">
        <v>24825529938.650002</v>
      </c>
      <c r="BC85">
        <v>33.854842292706898</v>
      </c>
      <c r="BD85">
        <v>52.479651320684702</v>
      </c>
      <c r="BE85">
        <v>54.347726492828897</v>
      </c>
      <c r="BF85" t="s">
        <v>14</v>
      </c>
      <c r="BG85">
        <v>2.26137659770245</v>
      </c>
      <c r="BH85">
        <v>1.7484527627445601</v>
      </c>
      <c r="BI85">
        <v>1.89695799076617</v>
      </c>
      <c r="BJ85">
        <v>1.5979703958721201</v>
      </c>
      <c r="BK85">
        <v>1.6125196201276299</v>
      </c>
      <c r="BL85">
        <v>1.5467284783777</v>
      </c>
      <c r="BM85">
        <v>58.923395445134602</v>
      </c>
      <c r="BN85">
        <v>61204.24</v>
      </c>
      <c r="BO85" s="5">
        <v>65010.654999999999</v>
      </c>
      <c r="BP85" s="5">
        <v>3.11692136522792</v>
      </c>
      <c r="BQ85" s="5">
        <v>46.012269938700001</v>
      </c>
      <c r="BR85" s="5" t="s">
        <v>8</v>
      </c>
      <c r="BS85" s="5" t="s">
        <v>8</v>
      </c>
      <c r="BT85">
        <v>660798.459397053</v>
      </c>
      <c r="BU85" s="45">
        <v>264600000</v>
      </c>
      <c r="BV85" s="46">
        <v>33.121400000000001</v>
      </c>
      <c r="BW85" s="46">
        <v>33786</v>
      </c>
      <c r="BX85" s="5" t="s">
        <v>260</v>
      </c>
      <c r="BY85" s="5">
        <v>62709</v>
      </c>
      <c r="BZ85" s="5" t="s">
        <v>256</v>
      </c>
      <c r="CA85" s="47" t="str">
        <f t="shared" si="288"/>
        <v>ZARUSD=R</v>
      </c>
      <c r="CB85" s="22">
        <v>5.3339999999999999E-2</v>
      </c>
      <c r="CC85" s="5"/>
      <c r="CD85" s="5"/>
      <c r="CE85" s="5" t="s">
        <v>86</v>
      </c>
      <c r="CF85" s="5" t="s">
        <v>259</v>
      </c>
    </row>
    <row r="86" spans="1:84" x14ac:dyDescent="0.25">
      <c r="B86" s="5" t="s">
        <v>265</v>
      </c>
      <c r="C86" t="s">
        <v>85</v>
      </c>
      <c r="E86" t="s">
        <v>89</v>
      </c>
      <c r="F86" s="2"/>
      <c r="G86" s="20" t="str">
        <f t="shared" si="316"/>
        <v>ZAE000298253</v>
      </c>
      <c r="H86" s="34">
        <f>(BU86*BY86)*CB86/100</f>
        <v>2371476132.4514065</v>
      </c>
      <c r="I86" s="35">
        <f t="shared" si="317"/>
        <v>70.6601</v>
      </c>
      <c r="J86" s="36">
        <f t="shared" si="318"/>
        <v>33786</v>
      </c>
      <c r="K86" s="35" t="str">
        <f t="shared" si="319"/>
        <v>ZAc</v>
      </c>
      <c r="L86" s="37">
        <f t="shared" si="320"/>
        <v>11404</v>
      </c>
      <c r="M86" s="35">
        <f t="shared" si="321"/>
        <v>608.28935999999999</v>
      </c>
      <c r="N86" s="38"/>
      <c r="O86" s="35">
        <f t="shared" si="322"/>
        <v>24.324388799850801</v>
      </c>
      <c r="P86" s="35">
        <f t="shared" si="323"/>
        <v>9.5740779003806296</v>
      </c>
      <c r="Q86" s="35">
        <f t="shared" si="324"/>
        <v>1.8152528955112499</v>
      </c>
      <c r="R86" s="35">
        <f t="shared" si="325"/>
        <v>0.71448342540153897</v>
      </c>
      <c r="S86" s="35">
        <f t="shared" si="326"/>
        <v>1.43460933307557</v>
      </c>
      <c r="T86" s="35">
        <f t="shared" si="327"/>
        <v>12.5442987968142</v>
      </c>
      <c r="U86" s="35">
        <f t="shared" si="328"/>
        <v>1.4444971059613201</v>
      </c>
      <c r="V86" s="34">
        <f t="shared" si="329"/>
        <v>19069817903.5</v>
      </c>
      <c r="W86" s="34">
        <f t="shared" si="330"/>
        <v>22725593824.400002</v>
      </c>
      <c r="X86" s="35">
        <f t="shared" si="331"/>
        <v>16.086602397050985</v>
      </c>
      <c r="Y86" s="35">
        <f t="shared" si="332"/>
        <v>37.195831819358098</v>
      </c>
      <c r="Z86" s="35">
        <f t="shared" si="333"/>
        <v>49.658674571171801</v>
      </c>
      <c r="AA86" s="35">
        <f t="shared" si="334"/>
        <v>49.122538257167001</v>
      </c>
      <c r="AB86" s="35" t="str">
        <f t="shared" si="335"/>
        <v>#N/A</v>
      </c>
      <c r="AC86" s="35">
        <f t="shared" si="336"/>
        <v>1.8954968939250401</v>
      </c>
      <c r="AD86" s="35">
        <f t="shared" si="337"/>
        <v>1.4198556275212499</v>
      </c>
      <c r="AE86" s="35">
        <f t="shared" si="338"/>
        <v>1.7392440511340601</v>
      </c>
      <c r="AF86" s="35">
        <f t="shared" si="339"/>
        <v>1.4928278745933401</v>
      </c>
      <c r="AG86" s="35">
        <f t="shared" si="340"/>
        <v>1.1599769420714301</v>
      </c>
      <c r="AH86" s="35">
        <f t="shared" si="341"/>
        <v>2.3928132377360298</v>
      </c>
      <c r="AI86" s="35">
        <f t="shared" si="342"/>
        <v>68.652246256239593</v>
      </c>
      <c r="AJ86" s="37">
        <f t="shared" si="343"/>
        <v>11031.78</v>
      </c>
      <c r="AK86" s="37">
        <f t="shared" si="344"/>
        <v>12102.145</v>
      </c>
      <c r="AL86" s="35">
        <f t="shared" si="345"/>
        <v>1.51569186875892</v>
      </c>
      <c r="AM86" s="35">
        <f t="shared" si="346"/>
        <v>36.865914973199999</v>
      </c>
      <c r="AN86" s="35" t="str">
        <f t="shared" si="347"/>
        <v>NULL</v>
      </c>
      <c r="AO86" s="35" t="str">
        <f t="shared" si="348"/>
        <v>NULL</v>
      </c>
      <c r="AP86" s="34">
        <f t="shared" si="349"/>
        <v>1531881.2552706001</v>
      </c>
      <c r="AR86" s="5"/>
      <c r="AS86" s="5" t="s">
        <v>89</v>
      </c>
      <c r="AT86" s="5">
        <v>24.324388799850801</v>
      </c>
      <c r="AU86" s="5">
        <v>9.5740779003806296</v>
      </c>
      <c r="AV86" s="5">
        <v>1.8152528955112499</v>
      </c>
      <c r="AW86" s="5">
        <v>0.71448342540153897</v>
      </c>
      <c r="AX86">
        <v>1.43460933307557</v>
      </c>
      <c r="AY86">
        <v>12.5442987968142</v>
      </c>
      <c r="AZ86">
        <v>1.4444971059613201</v>
      </c>
      <c r="BA86">
        <v>19069817903.5</v>
      </c>
      <c r="BB86">
        <v>22725593824.400002</v>
      </c>
      <c r="BC86">
        <v>37.195831819358098</v>
      </c>
      <c r="BD86">
        <v>49.658674571171801</v>
      </c>
      <c r="BE86">
        <v>49.122538257167001</v>
      </c>
      <c r="BF86" t="s">
        <v>14</v>
      </c>
      <c r="BG86">
        <v>1.8954968939250401</v>
      </c>
      <c r="BH86">
        <v>1.4198556275212499</v>
      </c>
      <c r="BI86">
        <v>1.7392440511340601</v>
      </c>
      <c r="BJ86">
        <v>1.4928278745933401</v>
      </c>
      <c r="BK86">
        <v>1.1599769420714301</v>
      </c>
      <c r="BL86">
        <v>2.3928132377360298</v>
      </c>
      <c r="BM86">
        <v>68.652246256239593</v>
      </c>
      <c r="BN86" s="5">
        <v>11031.78</v>
      </c>
      <c r="BO86">
        <v>12102.145</v>
      </c>
      <c r="BP86" s="5">
        <v>1.51569186875892</v>
      </c>
      <c r="BQ86" s="5">
        <v>36.865914973199999</v>
      </c>
      <c r="BR86" s="5" t="s">
        <v>8</v>
      </c>
      <c r="BS86" s="5" t="s">
        <v>8</v>
      </c>
      <c r="BT86">
        <v>1531881.2552706001</v>
      </c>
      <c r="BU86" s="45">
        <v>389859874</v>
      </c>
      <c r="BV86" s="46">
        <v>70.6601</v>
      </c>
      <c r="BW86" s="46">
        <v>33786</v>
      </c>
      <c r="BX86" s="5" t="s">
        <v>266</v>
      </c>
      <c r="BY86" s="5">
        <v>11404</v>
      </c>
      <c r="BZ86" s="5" t="s">
        <v>256</v>
      </c>
      <c r="CA86" s="47" t="str">
        <f t="shared" si="288"/>
        <v>ZARUSD=R</v>
      </c>
      <c r="CB86" s="22">
        <v>5.3339999999999999E-2</v>
      </c>
      <c r="CC86" s="5"/>
      <c r="CD86" s="5"/>
      <c r="CE86" s="5" t="s">
        <v>89</v>
      </c>
      <c r="CF86" s="5" t="s">
        <v>265</v>
      </c>
    </row>
    <row r="87" spans="1:84" x14ac:dyDescent="0.25">
      <c r="B87" s="5" t="s">
        <v>267</v>
      </c>
      <c r="C87" t="s">
        <v>85</v>
      </c>
      <c r="E87" t="s">
        <v>90</v>
      </c>
      <c r="F87" s="2"/>
      <c r="G87" s="20" t="str">
        <f t="shared" si="316"/>
        <v>MXP554091415</v>
      </c>
      <c r="H87" s="34">
        <f t="shared" ref="H87" si="350">(BU87*BY87)*CB87</f>
        <v>5568619260.7935152</v>
      </c>
      <c r="I87" s="35">
        <f t="shared" si="317"/>
        <v>47.207500000000003</v>
      </c>
      <c r="J87" s="36">
        <f t="shared" si="318"/>
        <v>22529</v>
      </c>
      <c r="K87" s="35" t="str">
        <f t="shared" si="319"/>
        <v>MXN</v>
      </c>
      <c r="L87" s="37">
        <f t="shared" si="320"/>
        <v>291.11</v>
      </c>
      <c r="M87" s="35">
        <f t="shared" si="321"/>
        <v>14.009959860000002</v>
      </c>
      <c r="N87" s="38"/>
      <c r="O87" s="35">
        <f t="shared" si="322"/>
        <v>66.407774210374001</v>
      </c>
      <c r="P87" s="35">
        <f t="shared" si="323"/>
        <v>9.5815354529315009</v>
      </c>
      <c r="Q87" s="35" t="str">
        <f t="shared" si="324"/>
        <v>NULL</v>
      </c>
      <c r="R87" s="35" t="str">
        <f t="shared" si="325"/>
        <v>NULL</v>
      </c>
      <c r="S87" s="35">
        <f t="shared" si="326"/>
        <v>1.3263996887598599</v>
      </c>
      <c r="T87" s="35">
        <f t="shared" si="327"/>
        <v>4.8200285774800697</v>
      </c>
      <c r="U87" s="35">
        <f t="shared" si="328"/>
        <v>0.89100484094217403</v>
      </c>
      <c r="V87" s="34">
        <f t="shared" si="329"/>
        <v>153855026.8075</v>
      </c>
      <c r="W87" s="34">
        <f t="shared" si="330"/>
        <v>139427889.84047601</v>
      </c>
      <c r="X87" s="35">
        <f t="shared" si="331"/>
        <v>-10.347382423653228</v>
      </c>
      <c r="Y87" s="35">
        <f t="shared" si="332"/>
        <v>46.165282510131398</v>
      </c>
      <c r="Z87" s="35">
        <f t="shared" si="333"/>
        <v>45.892443497869998</v>
      </c>
      <c r="AA87" s="35">
        <f t="shared" si="334"/>
        <v>48.0615997638035</v>
      </c>
      <c r="AB87" s="35" t="str">
        <f t="shared" si="335"/>
        <v>#N/A</v>
      </c>
      <c r="AC87" s="35">
        <f t="shared" si="336"/>
        <v>1.5005269748610099</v>
      </c>
      <c r="AD87" s="35">
        <f t="shared" si="337"/>
        <v>1.18244969911827</v>
      </c>
      <c r="AE87" s="35">
        <f t="shared" si="338"/>
        <v>0.98456528824769496</v>
      </c>
      <c r="AF87" s="35">
        <f t="shared" si="339"/>
        <v>0.98970920245493799</v>
      </c>
      <c r="AG87" s="35">
        <f t="shared" si="340"/>
        <v>0.13126408425129199</v>
      </c>
      <c r="AH87" s="35">
        <f t="shared" si="341"/>
        <v>1.5944597032771399</v>
      </c>
      <c r="AI87" s="35">
        <f t="shared" si="342"/>
        <v>61.749263670124201</v>
      </c>
      <c r="AJ87" s="37">
        <f t="shared" si="343"/>
        <v>294.3682</v>
      </c>
      <c r="AK87" s="37">
        <f t="shared" si="344"/>
        <v>271.33244999999999</v>
      </c>
      <c r="AL87" s="35" t="str">
        <f t="shared" si="345"/>
        <v>NULL</v>
      </c>
      <c r="AM87" s="35">
        <f t="shared" si="346"/>
        <v>0</v>
      </c>
      <c r="AN87" s="35" t="str">
        <f t="shared" si="347"/>
        <v>NULL</v>
      </c>
      <c r="AO87" s="35" t="str">
        <f t="shared" si="348"/>
        <v>NULL</v>
      </c>
      <c r="AP87" s="34">
        <f t="shared" si="349"/>
        <v>269388.31175566697</v>
      </c>
      <c r="AR87" s="5"/>
      <c r="AS87" s="5" t="s">
        <v>90</v>
      </c>
      <c r="AT87" s="5">
        <v>66.407774210374001</v>
      </c>
      <c r="AU87" s="5">
        <v>9.5815354529315009</v>
      </c>
      <c r="AV87" s="5" t="s">
        <v>8</v>
      </c>
      <c r="AW87" s="5" t="s">
        <v>8</v>
      </c>
      <c r="AX87">
        <v>1.3263996887598599</v>
      </c>
      <c r="AY87">
        <v>4.8200285774800697</v>
      </c>
      <c r="AZ87">
        <v>0.89100484094217403</v>
      </c>
      <c r="BA87">
        <v>153855026.8075</v>
      </c>
      <c r="BB87">
        <v>139427889.84047601</v>
      </c>
      <c r="BC87">
        <v>46.165282510131398</v>
      </c>
      <c r="BD87">
        <v>45.892443497869998</v>
      </c>
      <c r="BE87">
        <v>48.0615997638035</v>
      </c>
      <c r="BF87" t="s">
        <v>14</v>
      </c>
      <c r="BG87">
        <v>1.5005269748610099</v>
      </c>
      <c r="BH87">
        <v>1.18244969911827</v>
      </c>
      <c r="BI87">
        <v>0.98456528824769496</v>
      </c>
      <c r="BJ87">
        <v>0.98970920245493799</v>
      </c>
      <c r="BK87">
        <v>0.13126408425129199</v>
      </c>
      <c r="BL87">
        <v>1.5944597032771399</v>
      </c>
      <c r="BM87">
        <v>61.749263670124201</v>
      </c>
      <c r="BN87" s="5">
        <v>294.3682</v>
      </c>
      <c r="BO87" s="5">
        <v>271.33244999999999</v>
      </c>
      <c r="BP87" s="5" t="s">
        <v>8</v>
      </c>
      <c r="BQ87" s="5">
        <v>0</v>
      </c>
      <c r="BR87" s="5" t="s">
        <v>8</v>
      </c>
      <c r="BS87" s="5" t="s">
        <v>8</v>
      </c>
      <c r="BT87">
        <v>269388.31175566697</v>
      </c>
      <c r="BU87" s="45">
        <v>397475747</v>
      </c>
      <c r="BV87" s="46">
        <v>47.207500000000003</v>
      </c>
      <c r="BW87" s="46">
        <v>22529</v>
      </c>
      <c r="BX87" s="5" t="s">
        <v>268</v>
      </c>
      <c r="BY87" s="5">
        <v>291.11</v>
      </c>
      <c r="BZ87" s="5" t="s">
        <v>18</v>
      </c>
      <c r="CA87" s="47" t="str">
        <f t="shared" si="288"/>
        <v>MXNUSD=R</v>
      </c>
      <c r="CB87" s="22">
        <v>4.8126000000000002E-2</v>
      </c>
      <c r="CC87" s="5"/>
      <c r="CD87" s="5"/>
      <c r="CE87" s="5" t="s">
        <v>90</v>
      </c>
      <c r="CF87" s="5" t="s">
        <v>267</v>
      </c>
    </row>
    <row r="88" spans="1:84" x14ac:dyDescent="0.25">
      <c r="F88" s="2"/>
      <c r="G88" s="10" t="s">
        <v>349</v>
      </c>
      <c r="H88" s="49">
        <f>AVERAGE(H82:H87)</f>
        <v>6066715337.8976793</v>
      </c>
      <c r="I88" s="40">
        <f>AVERAGE(I82:I87)</f>
        <v>48.563433333333336</v>
      </c>
      <c r="J88" s="39"/>
      <c r="K88" s="39"/>
      <c r="L88" s="39"/>
      <c r="M88" s="39"/>
      <c r="N88" s="39"/>
      <c r="O88" s="40">
        <f>AVERAGE(O82:O87)</f>
        <v>28.645718798509403</v>
      </c>
      <c r="P88" s="40">
        <f t="shared" ref="P88:U88" si="351">AVERAGE(P82:P87)</f>
        <v>10.714789504672938</v>
      </c>
      <c r="Q88" s="40">
        <f t="shared" si="351"/>
        <v>1.8152528955112499</v>
      </c>
      <c r="R88" s="40">
        <f t="shared" si="351"/>
        <v>0.61172154031282955</v>
      </c>
      <c r="S88" s="40">
        <f t="shared" si="351"/>
        <v>1.4109737611675939</v>
      </c>
      <c r="T88" s="40">
        <f t="shared" si="351"/>
        <v>9.7350885574085453</v>
      </c>
      <c r="U88" s="40">
        <f t="shared" si="351"/>
        <v>1.4020629128900188</v>
      </c>
      <c r="V88" s="12">
        <f t="shared" ref="V88:AP88" si="352">AVERAGE(V82:V87)</f>
        <v>17490851894.092915</v>
      </c>
      <c r="W88" s="49">
        <f t="shared" si="352"/>
        <v>16489187822.001188</v>
      </c>
      <c r="X88" s="40">
        <f t="shared" si="352"/>
        <v>-22.021581188636741</v>
      </c>
      <c r="Y88" s="40">
        <f t="shared" si="352"/>
        <v>37.290844577452049</v>
      </c>
      <c r="Z88" s="40">
        <f t="shared" si="352"/>
        <v>48.52537830904901</v>
      </c>
      <c r="AA88" s="40">
        <f t="shared" si="352"/>
        <v>49.660040005289602</v>
      </c>
      <c r="AB88" s="40" t="e">
        <f t="shared" si="352"/>
        <v>#DIV/0!</v>
      </c>
      <c r="AC88" s="40">
        <f t="shared" si="352"/>
        <v>1.9826778792996469</v>
      </c>
      <c r="AD88" s="40">
        <f t="shared" si="352"/>
        <v>1.5561856727024999</v>
      </c>
      <c r="AE88" s="40">
        <f t="shared" si="352"/>
        <v>1.4163235669889225</v>
      </c>
      <c r="AF88" s="40">
        <f t="shared" si="352"/>
        <v>1.277547767110238</v>
      </c>
      <c r="AG88" s="40">
        <f t="shared" si="352"/>
        <v>0.89241054699391353</v>
      </c>
      <c r="AH88" s="40">
        <f t="shared" si="352"/>
        <v>1.410264561561889</v>
      </c>
      <c r="AI88" s="40">
        <f t="shared" si="352"/>
        <v>61.809843312707336</v>
      </c>
      <c r="AJ88" s="12">
        <f t="shared" si="352"/>
        <v>24115.629700000001</v>
      </c>
      <c r="AK88" s="49">
        <f t="shared" si="352"/>
        <v>25440.094574999996</v>
      </c>
      <c r="AL88" s="40">
        <f t="shared" si="352"/>
        <v>2.9850806375430441</v>
      </c>
      <c r="AM88" s="40">
        <f t="shared" si="352"/>
        <v>28.426813336520002</v>
      </c>
      <c r="AN88" s="40" t="e">
        <f t="shared" si="352"/>
        <v>#DIV/0!</v>
      </c>
      <c r="AO88" s="40" t="e">
        <f t="shared" si="352"/>
        <v>#DIV/0!</v>
      </c>
      <c r="AP88" s="49">
        <f t="shared" si="352"/>
        <v>1180587.1936621673</v>
      </c>
      <c r="AR88" s="5"/>
      <c r="AS88" s="5"/>
      <c r="CC88" s="5"/>
      <c r="CE88" s="5"/>
    </row>
    <row r="89" spans="1:84" x14ac:dyDescent="0.25">
      <c r="F89" s="2"/>
      <c r="G89" s="1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11"/>
      <c r="V89" s="1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11"/>
      <c r="AJ89" s="11"/>
      <c r="AK89" s="41"/>
      <c r="AL89" s="41"/>
      <c r="AM89" s="41"/>
      <c r="AN89" s="41"/>
      <c r="AO89" s="11"/>
      <c r="AP89" s="11"/>
    </row>
    <row r="90" spans="1:84" x14ac:dyDescent="0.25">
      <c r="A90" s="7"/>
      <c r="B90" s="7"/>
      <c r="C90" s="7" t="s">
        <v>91</v>
      </c>
      <c r="D90" s="7"/>
      <c r="E90" s="7"/>
      <c r="F90" s="2"/>
      <c r="AR90" s="7"/>
      <c r="AS90" s="7"/>
      <c r="CC90" s="48"/>
      <c r="CE90" s="7"/>
    </row>
    <row r="91" spans="1:84" x14ac:dyDescent="0.25">
      <c r="B91" s="5" t="s">
        <v>269</v>
      </c>
      <c r="C91" t="s">
        <v>91</v>
      </c>
      <c r="E91" t="s">
        <v>92</v>
      </c>
      <c r="F91" s="2"/>
      <c r="G91" s="20" t="str">
        <f>BX91</f>
        <v>US4227041062</v>
      </c>
      <c r="H91" s="34">
        <f>(BU91*BY91)*CB91</f>
        <v>3408032582.5999999</v>
      </c>
      <c r="I91" s="35">
        <f>BV91</f>
        <v>93.651200000000003</v>
      </c>
      <c r="J91" s="36">
        <f>BW91</f>
        <v>29297</v>
      </c>
      <c r="K91" s="35" t="str">
        <f>BZ91</f>
        <v>USD</v>
      </c>
      <c r="L91" s="37">
        <f>BY91</f>
        <v>5.35</v>
      </c>
      <c r="M91" s="35">
        <f>BY91*CB91</f>
        <v>5.35</v>
      </c>
      <c r="N91" s="38"/>
      <c r="O91" s="35" t="str">
        <f>AT91</f>
        <v>NULL</v>
      </c>
      <c r="P91" s="35">
        <f t="shared" ref="P91" si="353">AU91</f>
        <v>18.7062937062937</v>
      </c>
      <c r="Q91" s="35" t="str">
        <f t="shared" ref="Q91" si="354">AV91</f>
        <v>NULL</v>
      </c>
      <c r="R91" s="35" t="str">
        <f t="shared" ref="R91" si="355">AW91</f>
        <v>NULL</v>
      </c>
      <c r="S91" s="35">
        <f t="shared" ref="S91" si="356">AX91</f>
        <v>1.64904653503601</v>
      </c>
      <c r="T91" s="35">
        <f t="shared" ref="T91" si="357">AY91</f>
        <v>22.466939914695001</v>
      </c>
      <c r="U91" s="35">
        <f t="shared" ref="U91" si="358">AZ91</f>
        <v>4.0525501600551701</v>
      </c>
      <c r="V91" s="34">
        <f t="shared" ref="V91" si="359">BA91</f>
        <v>67768889.484999999</v>
      </c>
      <c r="W91" s="34">
        <f t="shared" ref="W91" si="360">BB91</f>
        <v>64113053.081</v>
      </c>
      <c r="X91" s="35">
        <f>((W91-V91)/W91)*100</f>
        <v>-5.7021717549174271</v>
      </c>
      <c r="Y91" s="35">
        <f>BC91</f>
        <v>50.362994842546499</v>
      </c>
      <c r="Z91" s="35">
        <f t="shared" ref="Z91" si="361">BD91</f>
        <v>48.485325692734897</v>
      </c>
      <c r="AA91" s="35">
        <f t="shared" ref="AA91" si="362">BE91</f>
        <v>52.682861588881103</v>
      </c>
      <c r="AB91" s="35">
        <f t="shared" ref="AB91" si="363">BF91</f>
        <v>0.51749999999999996</v>
      </c>
      <c r="AC91" s="35">
        <f t="shared" ref="AC91" si="364">BG91</f>
        <v>1.54593217603697</v>
      </c>
      <c r="AD91" s="35">
        <f t="shared" ref="AD91" si="365">BH91</f>
        <v>1.6618065020641799</v>
      </c>
      <c r="AE91" s="35">
        <f t="shared" ref="AE91" si="366">BI91</f>
        <v>1.8942569977597099</v>
      </c>
      <c r="AF91" s="35">
        <f t="shared" ref="AF91" si="367">BJ91</f>
        <v>1.5961697356684701</v>
      </c>
      <c r="AG91" s="35">
        <f t="shared" ref="AG91" si="368">BK91</f>
        <v>1.8132966073174901</v>
      </c>
      <c r="AH91" s="35">
        <f t="shared" ref="AH91" si="369">BL91</f>
        <v>1.2006193589980101</v>
      </c>
      <c r="AI91" s="35">
        <f t="shared" ref="AI91" si="370">BM91</f>
        <v>58.641975308642003</v>
      </c>
      <c r="AJ91" s="37">
        <f t="shared" ref="AJ91" si="371">BN91</f>
        <v>5.452</v>
      </c>
      <c r="AK91" s="37">
        <f t="shared" ref="AK91" si="372">BO91</f>
        <v>5.7016999999999998</v>
      </c>
      <c r="AL91" s="35">
        <f t="shared" ref="AL91" si="373">BP91</f>
        <v>0.74766355140186902</v>
      </c>
      <c r="AM91" s="35" t="str">
        <f t="shared" ref="AM91" si="374">BQ91</f>
        <v>NULL</v>
      </c>
      <c r="AN91" s="35" t="str">
        <f t="shared" ref="AN91" si="375">BR91</f>
        <v>NULL</v>
      </c>
      <c r="AO91" s="35">
        <f t="shared" ref="AO91" si="376">BS91</f>
        <v>1.5162292247804801</v>
      </c>
      <c r="AP91" s="34">
        <f t="shared" ref="AP91" si="377">BT91</f>
        <v>16205692.1486974</v>
      </c>
      <c r="AR91" s="5"/>
      <c r="AS91" s="5" t="s">
        <v>92</v>
      </c>
      <c r="AT91" s="5" t="s">
        <v>8</v>
      </c>
      <c r="AU91" s="5">
        <v>18.7062937062937</v>
      </c>
      <c r="AV91" s="5" t="s">
        <v>8</v>
      </c>
      <c r="AW91" s="5" t="s">
        <v>8</v>
      </c>
      <c r="AX91">
        <v>1.64904653503601</v>
      </c>
      <c r="AY91">
        <v>22.466939914695001</v>
      </c>
      <c r="AZ91">
        <v>4.0525501600551701</v>
      </c>
      <c r="BA91">
        <v>67768889.484999999</v>
      </c>
      <c r="BB91" s="5">
        <v>64113053.081</v>
      </c>
      <c r="BC91" s="5">
        <v>50.362994842546499</v>
      </c>
      <c r="BD91">
        <v>48.485325692734897</v>
      </c>
      <c r="BE91">
        <v>52.682861588881103</v>
      </c>
      <c r="BF91">
        <v>0.51749999999999996</v>
      </c>
      <c r="BG91">
        <v>1.54593217603697</v>
      </c>
      <c r="BH91">
        <v>1.6618065020641799</v>
      </c>
      <c r="BI91">
        <v>1.8942569977597099</v>
      </c>
      <c r="BJ91">
        <v>1.5961697356684701</v>
      </c>
      <c r="BK91">
        <v>1.8132966073174901</v>
      </c>
      <c r="BL91">
        <v>1.2006193589980101</v>
      </c>
      <c r="BM91">
        <v>58.641975308642003</v>
      </c>
      <c r="BN91">
        <v>5.452</v>
      </c>
      <c r="BO91" s="5">
        <v>5.7016999999999998</v>
      </c>
      <c r="BP91" s="5">
        <v>0.74766355140186902</v>
      </c>
      <c r="BQ91" s="5" t="s">
        <v>8</v>
      </c>
      <c r="BR91" s="5" t="s">
        <v>8</v>
      </c>
      <c r="BS91">
        <v>1.5162292247804801</v>
      </c>
      <c r="BT91">
        <v>16205692.1486974</v>
      </c>
      <c r="BU91" s="45">
        <v>637015436</v>
      </c>
      <c r="BV91" s="46">
        <v>93.651200000000003</v>
      </c>
      <c r="BW91" s="46">
        <v>29297</v>
      </c>
      <c r="BX91" s="5" t="s">
        <v>270</v>
      </c>
      <c r="BY91" s="5">
        <v>5.35</v>
      </c>
      <c r="BZ91" s="5" t="s">
        <v>7</v>
      </c>
      <c r="CA91" s="47" t="str">
        <f t="shared" si="288"/>
        <v>USD=</v>
      </c>
      <c r="CB91" s="22">
        <v>1</v>
      </c>
      <c r="CC91" s="5"/>
      <c r="CD91" s="5"/>
      <c r="CE91" s="5" t="s">
        <v>92</v>
      </c>
      <c r="CF91" s="5" t="s">
        <v>269</v>
      </c>
    </row>
    <row r="92" spans="1:84" x14ac:dyDescent="0.25">
      <c r="B92" s="5" t="s">
        <v>271</v>
      </c>
      <c r="C92" t="s">
        <v>91</v>
      </c>
      <c r="E92" t="s">
        <v>93</v>
      </c>
      <c r="F92" s="2"/>
      <c r="G92" s="20" t="str">
        <f t="shared" ref="G92:G93" si="378">BX92</f>
        <v>CA6979001089</v>
      </c>
      <c r="H92" s="34">
        <f t="shared" ref="H92:H93" si="379">(BU92*BY92)*CB92</f>
        <v>7777495820.867424</v>
      </c>
      <c r="I92" s="35">
        <f t="shared" ref="I92:I93" si="380">BV92</f>
        <v>97.401300000000006</v>
      </c>
      <c r="J92" s="36">
        <f t="shared" ref="J92:J93" si="381">BW92</f>
        <v>30964</v>
      </c>
      <c r="K92" s="35" t="str">
        <f t="shared" ref="K92:K93" si="382">BZ92</f>
        <v>CAD</v>
      </c>
      <c r="L92" s="37">
        <f t="shared" ref="L92:L93" si="383">BY92</f>
        <v>30.89</v>
      </c>
      <c r="M92" s="35">
        <f t="shared" ref="M92:M93" si="384">BY92*CB92</f>
        <v>21.425304000000001</v>
      </c>
      <c r="N92" s="38"/>
      <c r="O92" s="35" t="str">
        <f t="shared" ref="O92:O93" si="385">AT92</f>
        <v>NULL</v>
      </c>
      <c r="P92" s="35">
        <f t="shared" ref="P92:P93" si="386">AU92</f>
        <v>14.842200358845901</v>
      </c>
      <c r="Q92" s="35" t="str">
        <f t="shared" ref="Q92:Q93" si="387">AV92</f>
        <v>NULL</v>
      </c>
      <c r="R92" s="35" t="str">
        <f t="shared" ref="R92:R93" si="388">AW92</f>
        <v>NULL</v>
      </c>
      <c r="S92" s="35">
        <f t="shared" ref="S92:S93" si="389">AX92</f>
        <v>1.6819220090175</v>
      </c>
      <c r="T92" s="35">
        <f t="shared" ref="T92:T93" si="390">AY92</f>
        <v>12.6186458391809</v>
      </c>
      <c r="U92" s="35">
        <f t="shared" ref="U92:U93" si="391">AZ92</f>
        <v>2.9141736893507399</v>
      </c>
      <c r="V92" s="34">
        <f t="shared" ref="V92:V93" si="392">BA92</f>
        <v>22017418.0975</v>
      </c>
      <c r="W92" s="34">
        <f t="shared" ref="W92:W93" si="393">BB92</f>
        <v>17184939.800999999</v>
      </c>
      <c r="X92" s="35">
        <f t="shared" ref="X92:X93" si="394">((W92-V92)/W92)*100</f>
        <v>-28.120426096684941</v>
      </c>
      <c r="Y92" s="35">
        <f t="shared" ref="Y92:Y93" si="395">BC92</f>
        <v>44.576299631207497</v>
      </c>
      <c r="Z92" s="35">
        <f t="shared" ref="Z92:Z93" si="396">BD92</f>
        <v>43.959466196104401</v>
      </c>
      <c r="AA92" s="35">
        <f t="shared" ref="AA92:AA93" si="397">BE92</f>
        <v>45.405365189107798</v>
      </c>
      <c r="AB92" s="35" t="str">
        <f t="shared" ref="AB92:AB93" si="398">BF92</f>
        <v>#N/A</v>
      </c>
      <c r="AC92" s="35">
        <f t="shared" ref="AC92:AC93" si="399">BG92</f>
        <v>2.3333589363979099</v>
      </c>
      <c r="AD92" s="35">
        <f t="shared" ref="AD92:AD93" si="400">BH92</f>
        <v>1.49708889608798</v>
      </c>
      <c r="AE92" s="35">
        <f t="shared" ref="AE92:AE93" si="401">BI92</f>
        <v>1.34661390392257</v>
      </c>
      <c r="AF92" s="35">
        <f t="shared" ref="AF92:AF93" si="402">BJ92</f>
        <v>1.23107470487244</v>
      </c>
      <c r="AG92" s="35">
        <f t="shared" ref="AG92:AG93" si="403">BK92</f>
        <v>1.4750501669546101</v>
      </c>
      <c r="AH92" s="35">
        <f t="shared" ref="AH92:AH93" si="404">BL92</f>
        <v>1.1000820678693199</v>
      </c>
      <c r="AI92" s="35">
        <f t="shared" ref="AI92:AI93" si="405">BM92</f>
        <v>55.949895615866403</v>
      </c>
      <c r="AJ92" s="37">
        <f t="shared" ref="AJ92:AJ93" si="406">BN92</f>
        <v>30.91</v>
      </c>
      <c r="AK92" s="37">
        <f t="shared" ref="AK92:AK93" si="407">BO92</f>
        <v>29.146799999999999</v>
      </c>
      <c r="AL92" s="35">
        <f t="shared" ref="AL92:AL93" si="408">BP92</f>
        <v>1.81469731304629</v>
      </c>
      <c r="AM92" s="35" t="str">
        <f t="shared" ref="AM92:AM93" si="409">BQ92</f>
        <v>NULL</v>
      </c>
      <c r="AN92" s="35" t="str">
        <f t="shared" ref="AN92:AN93" si="410">BR92</f>
        <v>NULL</v>
      </c>
      <c r="AO92" s="35">
        <f t="shared" ref="AO92:AO93" si="411">BS92</f>
        <v>3.5523482766467702</v>
      </c>
      <c r="AP92" s="34">
        <f t="shared" ref="AP92:AP93" si="412">BT92</f>
        <v>752864.50598505395</v>
      </c>
      <c r="AR92" s="5"/>
      <c r="AS92" s="5" t="s">
        <v>93</v>
      </c>
      <c r="AT92" s="5" t="s">
        <v>8</v>
      </c>
      <c r="AU92" s="5">
        <v>14.842200358845901</v>
      </c>
      <c r="AV92" s="5" t="s">
        <v>8</v>
      </c>
      <c r="AW92" s="5" t="s">
        <v>8</v>
      </c>
      <c r="AX92">
        <v>1.6819220090175</v>
      </c>
      <c r="AY92">
        <v>12.6186458391809</v>
      </c>
      <c r="AZ92">
        <v>2.9141736893507399</v>
      </c>
      <c r="BA92">
        <v>22017418.0975</v>
      </c>
      <c r="BB92">
        <v>17184939.800999999</v>
      </c>
      <c r="BC92">
        <v>44.576299631207497</v>
      </c>
      <c r="BD92">
        <v>43.959466196104401</v>
      </c>
      <c r="BE92">
        <v>45.405365189107798</v>
      </c>
      <c r="BF92" t="s">
        <v>14</v>
      </c>
      <c r="BG92">
        <v>2.3333589363979099</v>
      </c>
      <c r="BH92">
        <v>1.49708889608798</v>
      </c>
      <c r="BI92">
        <v>1.34661390392257</v>
      </c>
      <c r="BJ92">
        <v>1.23107470487244</v>
      </c>
      <c r="BK92">
        <v>1.4750501669546101</v>
      </c>
      <c r="BL92">
        <v>1.1000820678693199</v>
      </c>
      <c r="BM92">
        <v>55.949895615866403</v>
      </c>
      <c r="BN92">
        <v>30.91</v>
      </c>
      <c r="BO92" s="5">
        <v>29.146799999999999</v>
      </c>
      <c r="BP92" s="5">
        <v>1.81469731304629</v>
      </c>
      <c r="BQ92" s="5" t="s">
        <v>8</v>
      </c>
      <c r="BR92" s="5" t="s">
        <v>8</v>
      </c>
      <c r="BS92">
        <v>3.5523482766467702</v>
      </c>
      <c r="BT92">
        <v>752864.50598505395</v>
      </c>
      <c r="BU92" s="45">
        <v>363005156</v>
      </c>
      <c r="BV92" s="46">
        <v>97.401300000000006</v>
      </c>
      <c r="BW92" s="46">
        <v>30964</v>
      </c>
      <c r="BX92" s="5" t="s">
        <v>272</v>
      </c>
      <c r="BY92" s="5">
        <v>30.89</v>
      </c>
      <c r="BZ92" s="5" t="s">
        <v>16</v>
      </c>
      <c r="CA92" s="47" t="str">
        <f t="shared" si="288"/>
        <v>CADUSD=R</v>
      </c>
      <c r="CB92" s="22">
        <v>0.69359999999999999</v>
      </c>
      <c r="CC92" s="5"/>
      <c r="CD92" s="5"/>
      <c r="CE92" s="5" t="s">
        <v>93</v>
      </c>
      <c r="CF92" s="5" t="s">
        <v>271</v>
      </c>
    </row>
    <row r="93" spans="1:84" x14ac:dyDescent="0.25">
      <c r="B93" s="5" t="s">
        <v>273</v>
      </c>
      <c r="C93" t="s">
        <v>91</v>
      </c>
      <c r="E93" t="s">
        <v>578</v>
      </c>
      <c r="F93" s="2"/>
      <c r="G93" s="20" t="str">
        <f t="shared" si="378"/>
        <v>CA32076V1031</v>
      </c>
      <c r="H93" s="34">
        <f t="shared" si="379"/>
        <v>1683483244.3016639</v>
      </c>
      <c r="I93" s="35">
        <f t="shared" si="380"/>
        <v>98.966300000000004</v>
      </c>
      <c r="J93" s="36">
        <f t="shared" si="381"/>
        <v>29728</v>
      </c>
      <c r="K93" s="35" t="str">
        <f t="shared" si="382"/>
        <v>CAD</v>
      </c>
      <c r="L93" s="37">
        <f t="shared" si="383"/>
        <v>8.0399999999999991</v>
      </c>
      <c r="M93" s="35">
        <f t="shared" si="384"/>
        <v>5.5765439999999993</v>
      </c>
      <c r="N93" s="38"/>
      <c r="O93" s="35" t="str">
        <f t="shared" si="385"/>
        <v>NULL</v>
      </c>
      <c r="P93" s="35">
        <f t="shared" si="386"/>
        <v>22.344195094837801</v>
      </c>
      <c r="Q93" s="35" t="str">
        <f t="shared" si="387"/>
        <v>NULL</v>
      </c>
      <c r="R93" s="35" t="str">
        <f t="shared" si="388"/>
        <v>NULL</v>
      </c>
      <c r="S93" s="35">
        <f t="shared" si="389"/>
        <v>1.22371120113133</v>
      </c>
      <c r="T93" s="35">
        <f t="shared" si="390"/>
        <v>17.665541661319001</v>
      </c>
      <c r="U93" s="35">
        <f t="shared" si="391"/>
        <v>3.2107975373600999</v>
      </c>
      <c r="V93" s="34">
        <f t="shared" si="392"/>
        <v>25578345.8475</v>
      </c>
      <c r="W93" s="34">
        <f t="shared" si="393"/>
        <v>9300402.9140000008</v>
      </c>
      <c r="X93" s="35">
        <f t="shared" si="394"/>
        <v>-175.0240616887321</v>
      </c>
      <c r="Y93" s="35">
        <f t="shared" si="395"/>
        <v>55.791863842635301</v>
      </c>
      <c r="Z93" s="35">
        <f t="shared" si="396"/>
        <v>58.2224103215406</v>
      </c>
      <c r="AA93" s="35">
        <f t="shared" si="397"/>
        <v>57.030723527133702</v>
      </c>
      <c r="AB93" s="35" t="str">
        <f t="shared" si="398"/>
        <v>#N/A</v>
      </c>
      <c r="AC93" s="35">
        <f t="shared" si="399"/>
        <v>2.7711689177009302</v>
      </c>
      <c r="AD93" s="35">
        <f t="shared" si="400"/>
        <v>2.1153340067314601</v>
      </c>
      <c r="AE93" s="35">
        <f t="shared" si="401"/>
        <v>1.31885471826679</v>
      </c>
      <c r="AF93" s="35">
        <f t="shared" si="402"/>
        <v>1.21256859960805</v>
      </c>
      <c r="AG93" s="35">
        <f t="shared" si="403"/>
        <v>1.1414063703791899</v>
      </c>
      <c r="AH93" s="35">
        <f t="shared" si="404"/>
        <v>1.0432530796646799</v>
      </c>
      <c r="AI93" s="35">
        <f t="shared" si="405"/>
        <v>49.841269841269799</v>
      </c>
      <c r="AJ93" s="37">
        <f t="shared" si="406"/>
        <v>8.6059999999999999</v>
      </c>
      <c r="AK93" s="37">
        <f t="shared" si="407"/>
        <v>8.7897500000000104</v>
      </c>
      <c r="AL93" s="35">
        <f t="shared" si="408"/>
        <v>0.33642985074626902</v>
      </c>
      <c r="AM93" s="35" t="str">
        <f t="shared" si="409"/>
        <v>NULL</v>
      </c>
      <c r="AN93" s="35">
        <f t="shared" si="410"/>
        <v>1.8369898331146199</v>
      </c>
      <c r="AO93" s="35">
        <f t="shared" si="411"/>
        <v>9.4121885192630597</v>
      </c>
      <c r="AP93" s="34">
        <f t="shared" si="412"/>
        <v>552146.10333776195</v>
      </c>
      <c r="AR93" s="5"/>
      <c r="AS93" s="5" t="s">
        <v>578</v>
      </c>
      <c r="AT93" s="5" t="s">
        <v>8</v>
      </c>
      <c r="AU93" s="5">
        <v>22.344195094837801</v>
      </c>
      <c r="AV93" s="5" t="s">
        <v>8</v>
      </c>
      <c r="AW93" s="5" t="s">
        <v>8</v>
      </c>
      <c r="AX93">
        <v>1.22371120113133</v>
      </c>
      <c r="AY93">
        <v>17.665541661319001</v>
      </c>
      <c r="AZ93">
        <v>3.2107975373600999</v>
      </c>
      <c r="BA93" s="5">
        <v>25578345.8475</v>
      </c>
      <c r="BB93" s="5">
        <v>9300402.9140000008</v>
      </c>
      <c r="BC93" s="5">
        <v>55.791863842635301</v>
      </c>
      <c r="BD93" s="5">
        <v>58.2224103215406</v>
      </c>
      <c r="BE93" s="5">
        <v>57.030723527133702</v>
      </c>
      <c r="BF93" s="5" t="s">
        <v>14</v>
      </c>
      <c r="BG93">
        <v>2.7711689177009302</v>
      </c>
      <c r="BH93">
        <v>2.1153340067314601</v>
      </c>
      <c r="BI93">
        <v>1.31885471826679</v>
      </c>
      <c r="BJ93">
        <v>1.21256859960805</v>
      </c>
      <c r="BK93">
        <v>1.1414063703791899</v>
      </c>
      <c r="BL93">
        <v>1.0432530796646799</v>
      </c>
      <c r="BM93">
        <v>49.841269841269799</v>
      </c>
      <c r="BN93" s="5">
        <v>8.6059999999999999</v>
      </c>
      <c r="BO93" s="5">
        <v>8.7897500000000104</v>
      </c>
      <c r="BP93" s="5">
        <v>0.33642985074626902</v>
      </c>
      <c r="BQ93" s="5" t="s">
        <v>8</v>
      </c>
      <c r="BR93">
        <v>1.8369898331146199</v>
      </c>
      <c r="BS93">
        <v>9.4121885192630597</v>
      </c>
      <c r="BT93">
        <v>552146.10333776195</v>
      </c>
      <c r="BU93" s="45">
        <v>301886481</v>
      </c>
      <c r="BV93" s="46">
        <v>98.966300000000004</v>
      </c>
      <c r="BW93" s="46">
        <v>29728</v>
      </c>
      <c r="BX93" s="5" t="s">
        <v>274</v>
      </c>
      <c r="BY93" s="5">
        <v>8.0399999999999991</v>
      </c>
      <c r="BZ93" s="5" t="s">
        <v>16</v>
      </c>
      <c r="CA93" s="47" t="str">
        <f t="shared" si="288"/>
        <v>CADUSD=R</v>
      </c>
      <c r="CB93" s="22">
        <v>0.69359999999999999</v>
      </c>
      <c r="CC93" s="5"/>
      <c r="CD93" s="5"/>
      <c r="CE93" s="5" t="s">
        <v>578</v>
      </c>
      <c r="CF93" s="5" t="s">
        <v>273</v>
      </c>
    </row>
    <row r="94" spans="1:84" x14ac:dyDescent="0.25">
      <c r="F94" s="2"/>
      <c r="G94" s="10" t="s">
        <v>349</v>
      </c>
      <c r="H94" s="49">
        <f>AVERAGE(H91:H93)</f>
        <v>4289670549.2563629</v>
      </c>
      <c r="I94" s="40">
        <f>AVERAGE(I91:I93)</f>
        <v>96.672933333333333</v>
      </c>
      <c r="J94" s="39"/>
      <c r="K94" s="39"/>
      <c r="L94" s="39"/>
      <c r="M94" s="39"/>
      <c r="N94" s="39"/>
      <c r="O94" s="40" t="e">
        <f>AVERAGE(O91:O93)</f>
        <v>#DIV/0!</v>
      </c>
      <c r="P94" s="40">
        <f>AVERAGE(P91:P93)</f>
        <v>18.630896386659135</v>
      </c>
      <c r="Q94" s="40" t="e">
        <f>AVERAGE(Q91:Q93)</f>
        <v>#DIV/0!</v>
      </c>
      <c r="R94" s="40" t="e">
        <f t="shared" ref="R94:AP94" si="413">AVERAGE(R91:R93)</f>
        <v>#DIV/0!</v>
      </c>
      <c r="S94" s="40">
        <f t="shared" si="413"/>
        <v>1.5182265817282801</v>
      </c>
      <c r="T94" s="40">
        <f t="shared" si="413"/>
        <v>17.583709138398302</v>
      </c>
      <c r="U94" s="40">
        <f t="shared" si="413"/>
        <v>3.3925071289220035</v>
      </c>
      <c r="V94" s="12">
        <f t="shared" si="413"/>
        <v>38454884.476666667</v>
      </c>
      <c r="W94" s="49">
        <f t="shared" si="413"/>
        <v>30199465.265333336</v>
      </c>
      <c r="X94" s="40">
        <f t="shared" si="413"/>
        <v>-69.61555318011149</v>
      </c>
      <c r="Y94" s="40">
        <f t="shared" si="413"/>
        <v>50.243719438796433</v>
      </c>
      <c r="Z94" s="40">
        <f t="shared" si="413"/>
        <v>50.222400736793297</v>
      </c>
      <c r="AA94" s="40">
        <f t="shared" si="413"/>
        <v>51.706316768374201</v>
      </c>
      <c r="AB94" s="40">
        <f t="shared" si="413"/>
        <v>0.51749999999999996</v>
      </c>
      <c r="AC94" s="40">
        <f t="shared" si="413"/>
        <v>2.2168200100452702</v>
      </c>
      <c r="AD94" s="40">
        <f t="shared" si="413"/>
        <v>1.75807646829454</v>
      </c>
      <c r="AE94" s="40">
        <f t="shared" si="413"/>
        <v>1.5199085399830234</v>
      </c>
      <c r="AF94" s="40">
        <f t="shared" si="413"/>
        <v>1.34660434671632</v>
      </c>
      <c r="AG94" s="40">
        <f t="shared" si="413"/>
        <v>1.47658438155043</v>
      </c>
      <c r="AH94" s="40">
        <f t="shared" si="413"/>
        <v>1.1146515021773367</v>
      </c>
      <c r="AI94" s="40">
        <f t="shared" si="413"/>
        <v>54.811046921926071</v>
      </c>
      <c r="AJ94" s="12">
        <f t="shared" si="413"/>
        <v>14.989333333333335</v>
      </c>
      <c r="AK94" s="49">
        <f t="shared" si="413"/>
        <v>14.546083333333337</v>
      </c>
      <c r="AL94" s="40">
        <f t="shared" si="413"/>
        <v>0.96626357173147603</v>
      </c>
      <c r="AM94" s="40" t="e">
        <f t="shared" si="413"/>
        <v>#DIV/0!</v>
      </c>
      <c r="AN94" s="40">
        <f t="shared" si="413"/>
        <v>1.8369898331146199</v>
      </c>
      <c r="AO94" s="40">
        <f t="shared" si="413"/>
        <v>4.82692200689677</v>
      </c>
      <c r="AP94" s="49">
        <f t="shared" si="413"/>
        <v>5836900.9193400713</v>
      </c>
      <c r="AR94" s="5"/>
      <c r="AS94" s="5"/>
      <c r="BB94" s="5"/>
      <c r="BC94" s="5"/>
      <c r="CC94" s="5"/>
      <c r="CE94" s="5"/>
    </row>
    <row r="95" spans="1:84" x14ac:dyDescent="0.25">
      <c r="F95" s="2"/>
      <c r="G95" s="1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1"/>
      <c r="V95" s="1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11"/>
      <c r="AJ95" s="11"/>
      <c r="AK95" s="41"/>
      <c r="AL95" s="41"/>
      <c r="AM95" s="41"/>
      <c r="AN95" s="41"/>
      <c r="AO95" s="11"/>
      <c r="AP95" s="11"/>
    </row>
    <row r="96" spans="1:84" x14ac:dyDescent="0.25">
      <c r="A96" s="7"/>
      <c r="B96" s="7"/>
      <c r="C96" s="7" t="s">
        <v>94</v>
      </c>
      <c r="D96" s="7"/>
      <c r="E96" s="7"/>
      <c r="F96" s="2"/>
      <c r="J96" s="9"/>
      <c r="K96" s="9"/>
      <c r="L96" s="9"/>
      <c r="M96" s="9"/>
      <c r="Q96" s="9"/>
      <c r="R96" s="9"/>
      <c r="S96" s="9"/>
      <c r="T96" s="9"/>
      <c r="U96" s="3"/>
      <c r="V96" s="3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3"/>
      <c r="AJ96" s="3"/>
      <c r="AK96" s="9"/>
      <c r="AL96" s="9"/>
      <c r="AM96" s="9"/>
      <c r="AN96" s="9"/>
      <c r="AO96" s="3"/>
      <c r="AP96" s="3"/>
      <c r="AR96" s="7"/>
      <c r="AS96" s="7"/>
      <c r="CC96" s="48"/>
      <c r="CE96" s="7"/>
    </row>
    <row r="97" spans="2:84" x14ac:dyDescent="0.25">
      <c r="B97" s="5" t="s">
        <v>275</v>
      </c>
      <c r="C97" t="s">
        <v>94</v>
      </c>
      <c r="E97" t="s">
        <v>95</v>
      </c>
      <c r="F97" s="2"/>
      <c r="G97" s="20" t="str">
        <f>BX97</f>
        <v>US0536111091</v>
      </c>
      <c r="H97" s="34">
        <f>(BU97*BY97)*CB97</f>
        <v>15365448022.120001</v>
      </c>
      <c r="I97" s="35">
        <f>BV97</f>
        <v>99.243700000000004</v>
      </c>
      <c r="J97" s="36">
        <f>BW97</f>
        <v>22282</v>
      </c>
      <c r="K97" s="35" t="str">
        <f>BZ97</f>
        <v>USD</v>
      </c>
      <c r="L97" s="37">
        <f>BY97</f>
        <v>191.24</v>
      </c>
      <c r="M97" s="35">
        <f>BY97*CB97</f>
        <v>191.24</v>
      </c>
      <c r="N97" s="38"/>
      <c r="O97" s="35">
        <f>AT97</f>
        <v>22.955447897711199</v>
      </c>
      <c r="P97" s="35">
        <f t="shared" ref="P97" si="414">AU97</f>
        <v>18.237389318291299</v>
      </c>
      <c r="Q97" s="35">
        <f t="shared" ref="Q97" si="415">AV97</f>
        <v>1.7658036844393199</v>
      </c>
      <c r="R97" s="35">
        <f t="shared" ref="R97" si="416">AW97</f>
        <v>1.4028761014070199</v>
      </c>
      <c r="S97" s="35">
        <f t="shared" ref="S97" si="417">AX97</f>
        <v>6.4261177546326502</v>
      </c>
      <c r="T97" s="35">
        <f t="shared" ref="T97" si="418">AY97</f>
        <v>17.082210141322999</v>
      </c>
      <c r="U97" s="35">
        <f t="shared" ref="U97" si="419">AZ97</f>
        <v>1.77011094085825</v>
      </c>
      <c r="V97" s="34">
        <f t="shared" ref="V97" si="420">BA97</f>
        <v>98991203.052499995</v>
      </c>
      <c r="W97" s="34">
        <f t="shared" ref="W97" si="421">BB97</f>
        <v>109218183.26899999</v>
      </c>
      <c r="X97" s="35">
        <f>((W97-V97)/W97)*100</f>
        <v>9.3638072987456287</v>
      </c>
      <c r="Y97" s="35">
        <f>BC97</f>
        <v>16.077338721860201</v>
      </c>
      <c r="Z97" s="35">
        <f t="shared" ref="Z97" si="422">BD97</f>
        <v>19.052521274155801</v>
      </c>
      <c r="AA97" s="35">
        <f t="shared" ref="AA97" si="423">BE97</f>
        <v>18.4714467403717</v>
      </c>
      <c r="AB97" s="35">
        <f t="shared" ref="AB97" si="424">BF97</f>
        <v>0.23130000000000001</v>
      </c>
      <c r="AC97" s="35">
        <f t="shared" ref="AC97" si="425">BG97</f>
        <v>0.74476534425590202</v>
      </c>
      <c r="AD97" s="35">
        <f t="shared" ref="AD97" si="426">BH97</f>
        <v>0.83534206447305803</v>
      </c>
      <c r="AE97" s="35">
        <f t="shared" ref="AE97" si="427">BI97</f>
        <v>0.89939671883263395</v>
      </c>
      <c r="AF97" s="35">
        <f t="shared" ref="AF97" si="428">BJ97</f>
        <v>0.93293021295727596</v>
      </c>
      <c r="AG97" s="35">
        <f t="shared" ref="AG97" si="429">BK97</f>
        <v>1.1092682366106801</v>
      </c>
      <c r="AH97" s="35">
        <f t="shared" ref="AH97" si="430">BL97</f>
        <v>0.57978906816176201</v>
      </c>
      <c r="AI97" s="35">
        <f t="shared" ref="AI97" si="431">BM97</f>
        <v>54.151785714285801</v>
      </c>
      <c r="AJ97" s="37">
        <f t="shared" ref="AJ97" si="432">BN97</f>
        <v>196.4254</v>
      </c>
      <c r="AK97" s="37">
        <f t="shared" ref="AK97" si="433">BO97</f>
        <v>212.57810000000001</v>
      </c>
      <c r="AL97" s="35">
        <f t="shared" ref="AL97" si="434">BP97</f>
        <v>1.8406191173394699</v>
      </c>
      <c r="AM97" s="35">
        <f t="shared" ref="AM97" si="435">BQ97</f>
        <v>51.033797216700002</v>
      </c>
      <c r="AN97" s="35">
        <f t="shared" ref="AN97" si="436">BR97</f>
        <v>2.4678839021233201</v>
      </c>
      <c r="AO97" s="35">
        <f t="shared" ref="AO97" si="437">BS97</f>
        <v>3.5167545963012001</v>
      </c>
      <c r="AP97" s="34">
        <f t="shared" ref="AP97" si="438">BT97</f>
        <v>1000445.95896723</v>
      </c>
      <c r="AR97" s="5"/>
      <c r="AS97" s="5" t="s">
        <v>95</v>
      </c>
      <c r="AT97" s="5">
        <v>22.955447897711199</v>
      </c>
      <c r="AU97" s="5">
        <v>18.237389318291299</v>
      </c>
      <c r="AV97" s="5">
        <v>1.7658036844393199</v>
      </c>
      <c r="AW97" s="5">
        <v>1.4028761014070199</v>
      </c>
      <c r="AX97">
        <v>6.4261177546326502</v>
      </c>
      <c r="AY97">
        <v>17.082210141322999</v>
      </c>
      <c r="AZ97">
        <v>1.77011094085825</v>
      </c>
      <c r="BA97">
        <v>98991203.052499995</v>
      </c>
      <c r="BB97">
        <v>109218183.26899999</v>
      </c>
      <c r="BC97">
        <v>16.077338721860201</v>
      </c>
      <c r="BD97">
        <v>19.052521274155801</v>
      </c>
      <c r="BE97">
        <v>18.4714467403717</v>
      </c>
      <c r="BF97">
        <v>0.23130000000000001</v>
      </c>
      <c r="BG97">
        <v>0.74476534425590202</v>
      </c>
      <c r="BH97">
        <v>0.83534206447305803</v>
      </c>
      <c r="BI97">
        <v>0.89939671883263395</v>
      </c>
      <c r="BJ97">
        <v>0.93293021295727596</v>
      </c>
      <c r="BK97">
        <v>1.1092682366106801</v>
      </c>
      <c r="BL97">
        <v>0.57978906816176201</v>
      </c>
      <c r="BM97">
        <v>54.151785714285801</v>
      </c>
      <c r="BN97">
        <v>196.4254</v>
      </c>
      <c r="BO97">
        <v>212.57810000000001</v>
      </c>
      <c r="BP97" s="5">
        <v>1.8406191173394699</v>
      </c>
      <c r="BQ97">
        <v>51.033797216700002</v>
      </c>
      <c r="BR97">
        <v>2.4678839021233201</v>
      </c>
      <c r="BS97">
        <v>3.5167545963012001</v>
      </c>
      <c r="BT97">
        <v>1000445.95896723</v>
      </c>
      <c r="BU97" s="45">
        <v>80346413</v>
      </c>
      <c r="BV97" s="46">
        <v>99.243700000000004</v>
      </c>
      <c r="BW97" s="46">
        <v>22282</v>
      </c>
      <c r="BX97" s="5" t="s">
        <v>276</v>
      </c>
      <c r="BY97" s="5">
        <v>191.24</v>
      </c>
      <c r="BZ97" s="5" t="s">
        <v>7</v>
      </c>
      <c r="CA97" s="47" t="str">
        <f t="shared" si="288"/>
        <v>USD=</v>
      </c>
      <c r="CB97" s="22">
        <v>1</v>
      </c>
      <c r="CC97" s="5"/>
      <c r="CD97" s="5"/>
      <c r="CE97" s="5" t="s">
        <v>95</v>
      </c>
      <c r="CF97" s="5" t="s">
        <v>275</v>
      </c>
    </row>
    <row r="98" spans="2:84" ht="15" customHeight="1" x14ac:dyDescent="0.25">
      <c r="B98" s="5" t="s">
        <v>277</v>
      </c>
      <c r="C98" t="s">
        <v>94</v>
      </c>
      <c r="E98" t="s">
        <v>96</v>
      </c>
      <c r="F98" s="2"/>
      <c r="G98" s="20" t="str">
        <f t="shared" ref="G98:G110" si="439">BX98</f>
        <v>US6951561090</v>
      </c>
      <c r="H98" s="34">
        <f t="shared" ref="H98:H110" si="440">(BU98*BY98)*CB98</f>
        <v>21132898951.439999</v>
      </c>
      <c r="I98" s="35">
        <f t="shared" ref="I98:I110" si="441">BV98</f>
        <v>98.111000000000004</v>
      </c>
      <c r="J98" s="36">
        <f t="shared" ref="J98:J110" si="442">BW98</f>
        <v>36553</v>
      </c>
      <c r="K98" s="35" t="str">
        <f t="shared" ref="K98:K110" si="443">BZ98</f>
        <v>USD</v>
      </c>
      <c r="L98" s="37">
        <f t="shared" ref="L98:L110" si="444">BY98</f>
        <v>235.32</v>
      </c>
      <c r="M98" s="35">
        <f t="shared" ref="M98:M110" si="445">BY98*CB98</f>
        <v>235.32</v>
      </c>
      <c r="N98" s="38"/>
      <c r="O98" s="35">
        <f t="shared" ref="O98:O110" si="446">AT98</f>
        <v>27.431848782108499</v>
      </c>
      <c r="P98" s="35">
        <f t="shared" ref="P98:P110" si="447">AU98</f>
        <v>20.567934404966</v>
      </c>
      <c r="Q98" s="35" t="str">
        <f t="shared" ref="Q98:Q110" si="448">AV98</f>
        <v>NULL</v>
      </c>
      <c r="R98" s="35" t="str">
        <f t="shared" ref="R98:R110" si="449">AW98</f>
        <v>NULL</v>
      </c>
      <c r="S98" s="35">
        <f t="shared" ref="S98:S110" si="450">AX98</f>
        <v>4.95631297495326</v>
      </c>
      <c r="T98" s="35">
        <f t="shared" ref="T98:T110" si="451">AY98</f>
        <v>17.594620723869799</v>
      </c>
      <c r="U98" s="35">
        <f t="shared" ref="U98:U110" si="452">AZ98</f>
        <v>2.5850324707269601</v>
      </c>
      <c r="V98" s="34">
        <f t="shared" ref="V98:V110" si="453">BA98</f>
        <v>185252272.14250001</v>
      </c>
      <c r="W98" s="34">
        <f t="shared" ref="W98:W110" si="454">BB98</f>
        <v>200351989.1805</v>
      </c>
      <c r="X98" s="35">
        <f t="shared" ref="X98:X110" si="455">((W98-V98)/W98)*100</f>
        <v>7.5365945203550906</v>
      </c>
      <c r="Y98" s="35">
        <f t="shared" ref="Y98:Y110" si="456">BC98</f>
        <v>11.853310701057699</v>
      </c>
      <c r="Z98" s="35">
        <f t="shared" ref="Z98:Z110" si="457">BD98</f>
        <v>16.565136282866899</v>
      </c>
      <c r="AA98" s="35">
        <f t="shared" ref="AA98:AA110" si="458">BE98</f>
        <v>18.301030837444198</v>
      </c>
      <c r="AB98" s="35">
        <f t="shared" ref="AB98:AB110" si="459">BF98</f>
        <v>0.30719999999999997</v>
      </c>
      <c r="AC98" s="35">
        <f t="shared" ref="AC98:AC110" si="460">BG98</f>
        <v>0.55125714377868795</v>
      </c>
      <c r="AD98" s="35">
        <f t="shared" ref="AD98:AD110" si="461">BH98</f>
        <v>0.67501741653992398</v>
      </c>
      <c r="AE98" s="35">
        <f t="shared" ref="AE98:AE110" si="462">BI98</f>
        <v>0.796761014240011</v>
      </c>
      <c r="AF98" s="35">
        <f t="shared" ref="AF98:AF110" si="463">BJ98</f>
        <v>0.86450647831933103</v>
      </c>
      <c r="AG98" s="35">
        <f t="shared" ref="AG98:AG110" si="464">BK98</f>
        <v>0.97998692835038204</v>
      </c>
      <c r="AH98" s="35">
        <f t="shared" ref="AH98:AH110" si="465">BL98</f>
        <v>0.66325824216600904</v>
      </c>
      <c r="AI98" s="35">
        <f t="shared" ref="AI98:AI110" si="466">BM98</f>
        <v>67.416934619507003</v>
      </c>
      <c r="AJ98" s="37">
        <f t="shared" ref="AJ98:AJ110" si="467">BN98</f>
        <v>236.07419999999999</v>
      </c>
      <c r="AK98" s="37">
        <f t="shared" ref="AK98:AK110" si="468">BO98</f>
        <v>205.45060000000001</v>
      </c>
      <c r="AL98" s="35">
        <f t="shared" ref="AL98:AL110" si="469">BP98</f>
        <v>2.1247662757096699</v>
      </c>
      <c r="AM98" s="35">
        <f t="shared" ref="AM98:AM110" si="470">BQ98</f>
        <v>59.446640316200003</v>
      </c>
      <c r="AN98" s="35">
        <f t="shared" ref="AN98:AN110" si="471">BR98</f>
        <v>1.7196848727799099</v>
      </c>
      <c r="AO98" s="35">
        <f t="shared" ref="AO98:AO110" si="472">BS98</f>
        <v>2.1600926607401201</v>
      </c>
      <c r="AP98" s="34">
        <f t="shared" ref="AP98:AP110" si="473">BT98</f>
        <v>3466918.2769186799</v>
      </c>
      <c r="AR98" s="5"/>
      <c r="AS98" s="5" t="s">
        <v>96</v>
      </c>
      <c r="AT98" s="5">
        <v>27.431848782108499</v>
      </c>
      <c r="AU98" s="5">
        <v>20.567934404966</v>
      </c>
      <c r="AV98" s="5" t="s">
        <v>8</v>
      </c>
      <c r="AW98" s="5" t="s">
        <v>8</v>
      </c>
      <c r="AX98">
        <v>4.95631297495326</v>
      </c>
      <c r="AY98">
        <v>17.594620723869799</v>
      </c>
      <c r="AZ98">
        <v>2.5850324707269601</v>
      </c>
      <c r="BA98">
        <v>185252272.14250001</v>
      </c>
      <c r="BB98">
        <v>200351989.1805</v>
      </c>
      <c r="BC98">
        <v>11.853310701057699</v>
      </c>
      <c r="BD98">
        <v>16.565136282866899</v>
      </c>
      <c r="BE98">
        <v>18.301030837444198</v>
      </c>
      <c r="BF98">
        <v>0.30719999999999997</v>
      </c>
      <c r="BG98">
        <v>0.55125714377868795</v>
      </c>
      <c r="BH98">
        <v>0.67501741653992398</v>
      </c>
      <c r="BI98">
        <v>0.796761014240011</v>
      </c>
      <c r="BJ98">
        <v>0.86450647831933103</v>
      </c>
      <c r="BK98">
        <v>0.97998692835038204</v>
      </c>
      <c r="BL98">
        <v>0.66325824216600904</v>
      </c>
      <c r="BM98">
        <v>67.416934619507003</v>
      </c>
      <c r="BN98">
        <v>236.07419999999999</v>
      </c>
      <c r="BO98">
        <v>205.45060000000001</v>
      </c>
      <c r="BP98" s="5">
        <v>2.1247662757096699</v>
      </c>
      <c r="BQ98">
        <v>59.446640316200003</v>
      </c>
      <c r="BR98">
        <v>1.7196848727799099</v>
      </c>
      <c r="BS98">
        <v>2.1600926607401201</v>
      </c>
      <c r="BT98">
        <v>3466918.2769186799</v>
      </c>
      <c r="BU98" s="45">
        <v>89804942</v>
      </c>
      <c r="BV98" s="46">
        <v>98.111000000000004</v>
      </c>
      <c r="BW98" s="46">
        <v>36553</v>
      </c>
      <c r="BX98" s="5" t="s">
        <v>278</v>
      </c>
      <c r="BY98" s="5">
        <v>235.32</v>
      </c>
      <c r="BZ98" s="5" t="s">
        <v>7</v>
      </c>
      <c r="CA98" s="47" t="str">
        <f t="shared" si="288"/>
        <v>USD=</v>
      </c>
      <c r="CB98" s="22">
        <v>1</v>
      </c>
      <c r="CC98" s="5"/>
      <c r="CD98" s="5"/>
      <c r="CE98" s="5" t="s">
        <v>96</v>
      </c>
      <c r="CF98" s="5" t="s">
        <v>277</v>
      </c>
    </row>
    <row r="99" spans="2:84" x14ac:dyDescent="0.25">
      <c r="B99" s="5" t="s">
        <v>279</v>
      </c>
      <c r="C99" t="s">
        <v>94</v>
      </c>
      <c r="E99" t="s">
        <v>97</v>
      </c>
      <c r="F99" s="2"/>
      <c r="G99" s="20" t="str">
        <f t="shared" si="439"/>
        <v>JE00BJ1F3079</v>
      </c>
      <c r="H99" s="34">
        <f t="shared" si="440"/>
        <v>14019829156.4</v>
      </c>
      <c r="I99" s="35">
        <f t="shared" si="441"/>
        <v>99.5321</v>
      </c>
      <c r="J99" s="36">
        <f t="shared" si="442"/>
        <v>43627</v>
      </c>
      <c r="K99" s="35" t="str">
        <f t="shared" si="443"/>
        <v>USD</v>
      </c>
      <c r="L99" s="37">
        <f t="shared" si="444"/>
        <v>9.6999999999999993</v>
      </c>
      <c r="M99" s="35">
        <f t="shared" si="445"/>
        <v>9.6999999999999993</v>
      </c>
      <c r="N99" s="38"/>
      <c r="O99" s="35">
        <f t="shared" si="446"/>
        <v>18.2643243141464</v>
      </c>
      <c r="P99" s="35">
        <f t="shared" si="447"/>
        <v>12.7754451255545</v>
      </c>
      <c r="Q99" s="35">
        <f t="shared" si="448"/>
        <v>2.4352432418861798</v>
      </c>
      <c r="R99" s="35">
        <f t="shared" si="449"/>
        <v>1.7033926834072699</v>
      </c>
      <c r="S99" s="35">
        <f t="shared" si="450"/>
        <v>3.5740750190948498</v>
      </c>
      <c r="T99" s="35">
        <f t="shared" si="451"/>
        <v>11.8111450348778</v>
      </c>
      <c r="U99" s="35">
        <f t="shared" si="452"/>
        <v>1.0346737384797</v>
      </c>
      <c r="V99" s="34">
        <f t="shared" si="453"/>
        <v>188869338.91499999</v>
      </c>
      <c r="W99" s="34">
        <f t="shared" si="454"/>
        <v>154294255.2755</v>
      </c>
      <c r="X99" s="35">
        <f t="shared" si="455"/>
        <v>-22.408535935290967</v>
      </c>
      <c r="Y99" s="35">
        <f t="shared" si="456"/>
        <v>15.051298724678601</v>
      </c>
      <c r="Z99" s="35">
        <f t="shared" si="457"/>
        <v>21.3735783390098</v>
      </c>
      <c r="AA99" s="35">
        <f t="shared" si="458"/>
        <v>22.547049193519399</v>
      </c>
      <c r="AB99" s="35">
        <f t="shared" si="459"/>
        <v>0.24049999999999999</v>
      </c>
      <c r="AC99" s="35">
        <f t="shared" si="460"/>
        <v>0.39329580679265502</v>
      </c>
      <c r="AD99" s="35">
        <f t="shared" si="461"/>
        <v>0.56214321133348499</v>
      </c>
      <c r="AE99" s="35">
        <f t="shared" si="462"/>
        <v>0.84435358574072095</v>
      </c>
      <c r="AF99" s="35">
        <f t="shared" si="463"/>
        <v>0.89623482759142403</v>
      </c>
      <c r="AG99" s="35">
        <f t="shared" si="464"/>
        <v>0.69749927771129505</v>
      </c>
      <c r="AH99" s="35">
        <f t="shared" si="465"/>
        <v>0.29532206814842499</v>
      </c>
      <c r="AI99" s="35">
        <f t="shared" si="466"/>
        <v>61.052631578947299</v>
      </c>
      <c r="AJ99" s="37">
        <f t="shared" si="467"/>
        <v>9.9402000000000008</v>
      </c>
      <c r="AK99" s="37">
        <f t="shared" si="468"/>
        <v>10.225</v>
      </c>
      <c r="AL99" s="35">
        <f t="shared" si="469"/>
        <v>5.2577319587628901</v>
      </c>
      <c r="AM99" s="35">
        <f t="shared" si="470"/>
        <v>98.486932599699998</v>
      </c>
      <c r="AN99" s="35">
        <f t="shared" si="471"/>
        <v>5.6159213418544898</v>
      </c>
      <c r="AO99" s="35">
        <f t="shared" si="472"/>
        <v>4.53338430465167</v>
      </c>
      <c r="AP99" s="34">
        <f t="shared" si="473"/>
        <v>40430776.333971404</v>
      </c>
      <c r="AR99" s="5"/>
      <c r="AS99" s="5" t="s">
        <v>97</v>
      </c>
      <c r="AT99" s="5">
        <v>18.2643243141464</v>
      </c>
      <c r="AU99" s="5">
        <v>12.7754451255545</v>
      </c>
      <c r="AV99" s="5">
        <v>2.4352432418861798</v>
      </c>
      <c r="AW99" s="5">
        <v>1.7033926834072699</v>
      </c>
      <c r="AX99">
        <v>3.5740750190948498</v>
      </c>
      <c r="AY99">
        <v>11.8111450348778</v>
      </c>
      <c r="AZ99">
        <v>1.0346737384797</v>
      </c>
      <c r="BA99">
        <v>188869338.91499999</v>
      </c>
      <c r="BB99">
        <v>154294255.2755</v>
      </c>
      <c r="BC99">
        <v>15.051298724678601</v>
      </c>
      <c r="BD99">
        <v>21.3735783390098</v>
      </c>
      <c r="BE99" s="5">
        <v>22.547049193519399</v>
      </c>
      <c r="BF99">
        <v>0.24049999999999999</v>
      </c>
      <c r="BG99">
        <v>0.39329580679265502</v>
      </c>
      <c r="BH99">
        <v>0.56214321133348499</v>
      </c>
      <c r="BI99">
        <v>0.84435358574072095</v>
      </c>
      <c r="BJ99">
        <v>0.89623482759142403</v>
      </c>
      <c r="BK99">
        <v>0.69749927771129505</v>
      </c>
      <c r="BL99">
        <v>0.29532206814842499</v>
      </c>
      <c r="BM99">
        <v>61.052631578947299</v>
      </c>
      <c r="BN99">
        <v>9.9402000000000008</v>
      </c>
      <c r="BO99">
        <v>10.225</v>
      </c>
      <c r="BP99">
        <v>5.2577319587628901</v>
      </c>
      <c r="BQ99">
        <v>98.486932599699998</v>
      </c>
      <c r="BR99">
        <v>5.6159213418544898</v>
      </c>
      <c r="BS99">
        <v>4.53338430465167</v>
      </c>
      <c r="BT99">
        <v>40430776.333971404</v>
      </c>
      <c r="BU99" s="45">
        <v>1445343212</v>
      </c>
      <c r="BV99" s="46">
        <v>99.5321</v>
      </c>
      <c r="BW99" s="46">
        <v>43627</v>
      </c>
      <c r="BX99" s="5" t="s">
        <v>280</v>
      </c>
      <c r="BY99" s="5">
        <v>9.6999999999999993</v>
      </c>
      <c r="BZ99" s="5" t="s">
        <v>7</v>
      </c>
      <c r="CA99" s="47" t="str">
        <f t="shared" si="288"/>
        <v>USD=</v>
      </c>
      <c r="CB99" s="22">
        <v>1</v>
      </c>
      <c r="CC99" s="5"/>
      <c r="CD99" s="5"/>
      <c r="CE99" s="5" t="s">
        <v>97</v>
      </c>
      <c r="CF99" s="5" t="s">
        <v>279</v>
      </c>
    </row>
    <row r="100" spans="2:84" x14ac:dyDescent="0.25">
      <c r="B100" s="5" t="s">
        <v>281</v>
      </c>
      <c r="C100" t="s">
        <v>94</v>
      </c>
      <c r="E100" t="s">
        <v>98</v>
      </c>
      <c r="F100" s="2"/>
      <c r="G100" s="20" t="str">
        <f t="shared" si="439"/>
        <v>US4601461035</v>
      </c>
      <c r="H100" s="34">
        <f t="shared" si="440"/>
        <v>19545190170.360001</v>
      </c>
      <c r="I100" s="35">
        <f t="shared" si="441"/>
        <v>98.546999999999997</v>
      </c>
      <c r="J100" s="36">
        <f t="shared" si="442"/>
        <v>15255</v>
      </c>
      <c r="K100" s="35" t="str">
        <f t="shared" si="443"/>
        <v>USD</v>
      </c>
      <c r="L100" s="37">
        <f t="shared" si="444"/>
        <v>56.26</v>
      </c>
      <c r="M100" s="35">
        <f t="shared" si="445"/>
        <v>56.26</v>
      </c>
      <c r="N100" s="38"/>
      <c r="O100" s="35">
        <f t="shared" si="446"/>
        <v>47.844611315684297</v>
      </c>
      <c r="P100" s="35">
        <f t="shared" si="447"/>
        <v>18.855467113531599</v>
      </c>
      <c r="Q100" s="35" t="str">
        <f t="shared" si="448"/>
        <v>NULL</v>
      </c>
      <c r="R100" s="35" t="str">
        <f t="shared" si="449"/>
        <v>NULL</v>
      </c>
      <c r="S100" s="35">
        <f t="shared" si="450"/>
        <v>2.9267718159748499</v>
      </c>
      <c r="T100" s="35">
        <f t="shared" si="451"/>
        <v>11.023795922368899</v>
      </c>
      <c r="U100" s="35">
        <f t="shared" si="452"/>
        <v>1.0485617044184601</v>
      </c>
      <c r="V100" s="34">
        <f t="shared" si="453"/>
        <v>229982815.26499999</v>
      </c>
      <c r="W100" s="34">
        <f t="shared" si="454"/>
        <v>181054514.845</v>
      </c>
      <c r="X100" s="35">
        <f t="shared" si="455"/>
        <v>-27.02407087825857</v>
      </c>
      <c r="Y100" s="35">
        <f t="shared" si="456"/>
        <v>20.198069288382101</v>
      </c>
      <c r="Z100" s="35">
        <f t="shared" si="457"/>
        <v>29.524641026158399</v>
      </c>
      <c r="AA100" s="35">
        <f t="shared" si="458"/>
        <v>28.043968740361102</v>
      </c>
      <c r="AB100" s="35">
        <f t="shared" si="459"/>
        <v>0.3024</v>
      </c>
      <c r="AC100" s="35">
        <f t="shared" si="460"/>
        <v>0.328406816831464</v>
      </c>
      <c r="AD100" s="35">
        <f t="shared" si="461"/>
        <v>0.68931245590035695</v>
      </c>
      <c r="AE100" s="35">
        <f t="shared" si="462"/>
        <v>1.0089043318478099</v>
      </c>
      <c r="AF100" s="35">
        <f t="shared" si="463"/>
        <v>1.00593521529565</v>
      </c>
      <c r="AG100" s="35">
        <f t="shared" si="464"/>
        <v>0.87519887525109996</v>
      </c>
      <c r="AH100" s="35">
        <f t="shared" si="465"/>
        <v>1.4035625536312799</v>
      </c>
      <c r="AI100" s="35">
        <f t="shared" si="466"/>
        <v>57.381258023106497</v>
      </c>
      <c r="AJ100" s="37">
        <f t="shared" si="467"/>
        <v>56.201999999999998</v>
      </c>
      <c r="AK100" s="37">
        <f t="shared" si="468"/>
        <v>47.386499999999998</v>
      </c>
      <c r="AL100" s="35">
        <f t="shared" si="469"/>
        <v>3.28830430145752</v>
      </c>
      <c r="AM100" s="35">
        <f t="shared" si="470"/>
        <v>215.89403973509999</v>
      </c>
      <c r="AN100" s="35" t="str">
        <f t="shared" si="471"/>
        <v>NULL</v>
      </c>
      <c r="AO100" s="35">
        <f t="shared" si="472"/>
        <v>14.4918229586862</v>
      </c>
      <c r="AP100" s="34">
        <f t="shared" si="473"/>
        <v>5583867.2881915299</v>
      </c>
      <c r="AR100" s="5"/>
      <c r="AS100" s="5" t="s">
        <v>98</v>
      </c>
      <c r="AT100" s="5">
        <v>47.844611315684297</v>
      </c>
      <c r="AU100" s="5">
        <v>18.855467113531599</v>
      </c>
      <c r="AV100" s="5" t="s">
        <v>8</v>
      </c>
      <c r="AW100" s="5" t="s">
        <v>8</v>
      </c>
      <c r="AX100">
        <v>2.9267718159748499</v>
      </c>
      <c r="AY100">
        <v>11.023795922368899</v>
      </c>
      <c r="AZ100">
        <v>1.0485617044184601</v>
      </c>
      <c r="BA100">
        <v>229982815.26499999</v>
      </c>
      <c r="BB100" s="5">
        <v>181054514.845</v>
      </c>
      <c r="BC100" s="5">
        <v>20.198069288382101</v>
      </c>
      <c r="BD100">
        <v>29.524641026158399</v>
      </c>
      <c r="BE100">
        <v>28.043968740361102</v>
      </c>
      <c r="BF100">
        <v>0.3024</v>
      </c>
      <c r="BG100">
        <v>0.328406816831464</v>
      </c>
      <c r="BH100">
        <v>0.68931245590035695</v>
      </c>
      <c r="BI100">
        <v>1.0089043318478099</v>
      </c>
      <c r="BJ100">
        <v>1.00593521529565</v>
      </c>
      <c r="BK100">
        <v>0.87519887525109996</v>
      </c>
      <c r="BL100">
        <v>1.4035625536312799</v>
      </c>
      <c r="BM100">
        <v>57.381258023106497</v>
      </c>
      <c r="BN100">
        <v>56.201999999999998</v>
      </c>
      <c r="BO100">
        <v>47.386499999999998</v>
      </c>
      <c r="BP100" s="5">
        <v>3.28830430145752</v>
      </c>
      <c r="BQ100">
        <v>215.89403973509999</v>
      </c>
      <c r="BR100" s="5" t="s">
        <v>8</v>
      </c>
      <c r="BS100">
        <v>14.4918229586862</v>
      </c>
      <c r="BT100">
        <v>5583867.2881915299</v>
      </c>
      <c r="BU100" s="45">
        <v>347408286</v>
      </c>
      <c r="BV100" s="46">
        <v>98.546999999999997</v>
      </c>
      <c r="BW100" s="46">
        <v>15255</v>
      </c>
      <c r="BX100" s="5" t="s">
        <v>282</v>
      </c>
      <c r="BY100" s="5">
        <v>56.26</v>
      </c>
      <c r="BZ100" s="5" t="s">
        <v>7</v>
      </c>
      <c r="CA100" s="47" t="str">
        <f t="shared" si="288"/>
        <v>USD=</v>
      </c>
      <c r="CB100" s="22">
        <v>1</v>
      </c>
      <c r="CC100" s="5"/>
      <c r="CD100" s="5"/>
      <c r="CE100" s="5" t="s">
        <v>98</v>
      </c>
      <c r="CF100" s="5" t="s">
        <v>281</v>
      </c>
    </row>
    <row r="101" spans="2:84" x14ac:dyDescent="0.25">
      <c r="B101" s="5" t="s">
        <v>356</v>
      </c>
      <c r="C101" t="s">
        <v>94</v>
      </c>
      <c r="E101" t="s">
        <v>577</v>
      </c>
      <c r="F101" s="2"/>
      <c r="G101" s="20" t="str">
        <f t="shared" si="439"/>
        <v>IE00028FXN24</v>
      </c>
      <c r="H101" s="34">
        <f t="shared" si="440"/>
        <v>27162552168.639999</v>
      </c>
      <c r="I101" s="35">
        <f t="shared" si="441"/>
        <v>99.590999999999994</v>
      </c>
      <c r="J101" s="36">
        <f t="shared" si="442"/>
        <v>39155</v>
      </c>
      <c r="K101" s="35" t="str">
        <f t="shared" si="443"/>
        <v>USD</v>
      </c>
      <c r="L101" s="37">
        <f t="shared" si="444"/>
        <v>52.22</v>
      </c>
      <c r="M101" s="35">
        <f t="shared" si="445"/>
        <v>52.22</v>
      </c>
      <c r="N101" s="38"/>
      <c r="O101" s="35">
        <f t="shared" si="446"/>
        <v>24.257300448656299</v>
      </c>
      <c r="P101" s="35">
        <f t="shared" si="447"/>
        <v>14.8324040594546</v>
      </c>
      <c r="Q101" s="35" t="str">
        <f t="shared" si="448"/>
        <v>NULL</v>
      </c>
      <c r="R101" s="35" t="str">
        <f t="shared" si="449"/>
        <v>NULL</v>
      </c>
      <c r="S101" s="35">
        <f t="shared" si="450"/>
        <v>1.51167984957576</v>
      </c>
      <c r="T101" s="35">
        <f t="shared" si="451"/>
        <v>19.256153792946101</v>
      </c>
      <c r="U101" s="35">
        <f t="shared" si="452"/>
        <v>2.3060550597421998</v>
      </c>
      <c r="V101" s="34">
        <f t="shared" si="453"/>
        <v>127796193.125</v>
      </c>
      <c r="W101" s="34">
        <f t="shared" si="454"/>
        <v>164822916.54800001</v>
      </c>
      <c r="X101" s="35">
        <f t="shared" si="455"/>
        <v>22.464548133521848</v>
      </c>
      <c r="Y101" s="35">
        <f t="shared" si="456"/>
        <v>24.1133152763319</v>
      </c>
      <c r="Z101" s="35">
        <f t="shared" si="457"/>
        <v>34.158362997316701</v>
      </c>
      <c r="AA101" s="35">
        <f t="shared" si="458"/>
        <v>36.306506310507402</v>
      </c>
      <c r="AB101" s="35">
        <f t="shared" si="459"/>
        <v>0.38229999999999997</v>
      </c>
      <c r="AC101" s="35">
        <f t="shared" si="460"/>
        <v>0.80768153008704602</v>
      </c>
      <c r="AD101" s="35">
        <f t="shared" si="461"/>
        <v>1.1394371157044501</v>
      </c>
      <c r="AE101" s="35">
        <f t="shared" si="462"/>
        <v>1.02325734218252</v>
      </c>
      <c r="AF101" s="35">
        <f t="shared" si="463"/>
        <v>1.0155038792834501</v>
      </c>
      <c r="AG101" s="35">
        <f t="shared" si="464"/>
        <v>0.86009138810502495</v>
      </c>
      <c r="AH101" s="35">
        <f t="shared" si="465"/>
        <v>1.4488620104371599</v>
      </c>
      <c r="AI101" s="35">
        <f t="shared" si="466"/>
        <v>34.901960784313701</v>
      </c>
      <c r="AJ101" s="37">
        <f t="shared" si="467"/>
        <v>53.455199999999998</v>
      </c>
      <c r="AK101" s="37">
        <f t="shared" si="468"/>
        <v>47.7753345</v>
      </c>
      <c r="AL101" s="35">
        <f t="shared" si="469"/>
        <v>2.31711987744159</v>
      </c>
      <c r="AM101" s="35">
        <f t="shared" si="470"/>
        <v>52.242744063300002</v>
      </c>
      <c r="AN101" s="35">
        <f t="shared" si="471"/>
        <v>3.9055279569975201</v>
      </c>
      <c r="AO101" s="35">
        <f t="shared" si="472"/>
        <v>5.8115749645366703</v>
      </c>
      <c r="AP101" s="34">
        <f t="shared" si="473"/>
        <v>3279503.73670003</v>
      </c>
      <c r="AR101" s="5"/>
      <c r="AS101" s="5" t="s">
        <v>577</v>
      </c>
      <c r="AT101" s="5">
        <v>24.257300448656299</v>
      </c>
      <c r="AU101" s="5">
        <v>14.8324040594546</v>
      </c>
      <c r="AV101" s="5" t="s">
        <v>8</v>
      </c>
      <c r="AW101" s="5" t="s">
        <v>8</v>
      </c>
      <c r="AX101">
        <v>1.51167984957576</v>
      </c>
      <c r="AY101">
        <v>19.256153792946101</v>
      </c>
      <c r="AZ101">
        <v>2.3060550597421998</v>
      </c>
      <c r="BA101" s="5">
        <v>127796193.125</v>
      </c>
      <c r="BB101" s="5">
        <v>164822916.54800001</v>
      </c>
      <c r="BC101" s="5">
        <v>24.1133152763319</v>
      </c>
      <c r="BD101" s="5">
        <v>34.158362997316701</v>
      </c>
      <c r="BE101" s="5">
        <v>36.306506310507402</v>
      </c>
      <c r="BF101" s="5">
        <v>0.38229999999999997</v>
      </c>
      <c r="BG101" s="5">
        <v>0.80768153008704602</v>
      </c>
      <c r="BH101">
        <v>1.1394371157044501</v>
      </c>
      <c r="BI101">
        <v>1.02325734218252</v>
      </c>
      <c r="BJ101">
        <v>1.0155038792834501</v>
      </c>
      <c r="BK101">
        <v>0.86009138810502495</v>
      </c>
      <c r="BL101">
        <v>1.4488620104371599</v>
      </c>
      <c r="BM101">
        <v>34.901960784313701</v>
      </c>
      <c r="BN101">
        <v>53.455199999999998</v>
      </c>
      <c r="BO101">
        <v>47.7753345</v>
      </c>
      <c r="BP101" s="5">
        <v>2.31711987744159</v>
      </c>
      <c r="BQ101" s="5">
        <v>52.242744063300002</v>
      </c>
      <c r="BR101" s="5">
        <v>3.9055279569975201</v>
      </c>
      <c r="BS101">
        <v>5.8115749645366703</v>
      </c>
      <c r="BT101">
        <v>3279503.73670003</v>
      </c>
      <c r="BU101" s="45">
        <v>520156112</v>
      </c>
      <c r="BV101" s="46">
        <v>99.590999999999994</v>
      </c>
      <c r="BW101" s="46">
        <v>39155</v>
      </c>
      <c r="BX101" s="5" t="s">
        <v>357</v>
      </c>
      <c r="BY101" s="5">
        <v>52.22</v>
      </c>
      <c r="BZ101" s="5" t="s">
        <v>7</v>
      </c>
      <c r="CA101" s="47" t="str">
        <f t="shared" si="288"/>
        <v>USD=</v>
      </c>
      <c r="CB101" s="22">
        <v>1</v>
      </c>
      <c r="CC101" s="5"/>
      <c r="CD101" s="5"/>
      <c r="CE101" s="5" t="s">
        <v>577</v>
      </c>
      <c r="CF101" s="5" t="s">
        <v>356</v>
      </c>
    </row>
    <row r="102" spans="2:84" x14ac:dyDescent="0.25">
      <c r="B102" s="5" t="s">
        <v>283</v>
      </c>
      <c r="C102" t="s">
        <v>94</v>
      </c>
      <c r="E102" t="s">
        <v>99</v>
      </c>
      <c r="F102" s="2"/>
      <c r="G102" s="20" t="str">
        <f t="shared" si="439"/>
        <v>CH0435377954</v>
      </c>
      <c r="H102" s="34">
        <f t="shared" si="440"/>
        <v>7971732338.6588278</v>
      </c>
      <c r="I102" s="35">
        <f t="shared" si="441"/>
        <v>85.205100000000002</v>
      </c>
      <c r="J102" s="36">
        <f t="shared" si="442"/>
        <v>43371</v>
      </c>
      <c r="K102" s="35" t="str">
        <f t="shared" si="443"/>
        <v>CHF</v>
      </c>
      <c r="L102" s="37">
        <f t="shared" si="444"/>
        <v>19.02</v>
      </c>
      <c r="M102" s="35">
        <f t="shared" si="445"/>
        <v>20.857332</v>
      </c>
      <c r="N102" s="38"/>
      <c r="O102" s="35">
        <f t="shared" si="446"/>
        <v>28.1042142574201</v>
      </c>
      <c r="P102" s="35">
        <f t="shared" si="447"/>
        <v>23.298420126101899</v>
      </c>
      <c r="Q102" s="35">
        <f t="shared" si="448"/>
        <v>5.26954346673093</v>
      </c>
      <c r="R102" s="35">
        <f t="shared" si="449"/>
        <v>4.3684565039294201</v>
      </c>
      <c r="S102" s="35">
        <f t="shared" si="450"/>
        <v>2.5931818813790199</v>
      </c>
      <c r="T102" s="35">
        <f t="shared" si="451"/>
        <v>10.345119252412299</v>
      </c>
      <c r="U102" s="35">
        <f t="shared" si="452"/>
        <v>2.3727046914143202</v>
      </c>
      <c r="V102" s="34">
        <f t="shared" si="453"/>
        <v>12980028.84</v>
      </c>
      <c r="W102" s="34">
        <f t="shared" si="454"/>
        <v>12021309.8188235</v>
      </c>
      <c r="X102" s="35">
        <f t="shared" si="455"/>
        <v>-7.9751627370529583</v>
      </c>
      <c r="Y102" s="35">
        <f t="shared" si="456"/>
        <v>19.816890004881699</v>
      </c>
      <c r="Z102" s="35">
        <f t="shared" si="457"/>
        <v>25.769292323321601</v>
      </c>
      <c r="AA102" s="35">
        <f t="shared" si="458"/>
        <v>24.4808401386227</v>
      </c>
      <c r="AB102" s="35" t="str">
        <f t="shared" si="459"/>
        <v>#N/A</v>
      </c>
      <c r="AC102" s="35">
        <f t="shared" si="460"/>
        <v>0.791754253391594</v>
      </c>
      <c r="AD102" s="35">
        <f t="shared" si="461"/>
        <v>0.74695042057699901</v>
      </c>
      <c r="AE102" s="35">
        <f t="shared" si="462"/>
        <v>1.03121993906037</v>
      </c>
      <c r="AF102" s="35">
        <f t="shared" si="463"/>
        <v>1.0208122718936199</v>
      </c>
      <c r="AG102" s="35">
        <f t="shared" si="464"/>
        <v>0.77348964483252103</v>
      </c>
      <c r="AH102" s="35">
        <f t="shared" si="465"/>
        <v>0.55258583461443</v>
      </c>
      <c r="AI102" s="35">
        <f t="shared" si="466"/>
        <v>86.497890295358602</v>
      </c>
      <c r="AJ102" s="37">
        <f t="shared" si="467"/>
        <v>17.980799999999999</v>
      </c>
      <c r="AK102" s="37">
        <f t="shared" si="468"/>
        <v>18.062349999999999</v>
      </c>
      <c r="AL102" s="35">
        <f t="shared" si="469"/>
        <v>2.5236593059936898</v>
      </c>
      <c r="AM102" s="35">
        <f t="shared" si="470"/>
        <v>75.452302631600006</v>
      </c>
      <c r="AN102" s="35" t="str">
        <f t="shared" si="471"/>
        <v>NULL</v>
      </c>
      <c r="AO102" s="35" t="str">
        <f t="shared" si="472"/>
        <v>NULL</v>
      </c>
      <c r="AP102" s="34">
        <f t="shared" si="473"/>
        <v>2107523.1085139601</v>
      </c>
      <c r="AR102" s="5"/>
      <c r="AS102" s="5" t="s">
        <v>99</v>
      </c>
      <c r="AT102" s="5">
        <v>28.1042142574201</v>
      </c>
      <c r="AU102" s="5">
        <v>23.298420126101899</v>
      </c>
      <c r="AV102">
        <v>5.26954346673093</v>
      </c>
      <c r="AW102" s="5">
        <v>4.3684565039294201</v>
      </c>
      <c r="AX102">
        <v>2.5931818813790199</v>
      </c>
      <c r="AY102">
        <v>10.345119252412299</v>
      </c>
      <c r="AZ102">
        <v>2.3727046914143202</v>
      </c>
      <c r="BA102">
        <v>12980028.84</v>
      </c>
      <c r="BB102">
        <v>12021309.8188235</v>
      </c>
      <c r="BC102">
        <v>19.816890004881699</v>
      </c>
      <c r="BD102">
        <v>25.769292323321601</v>
      </c>
      <c r="BE102">
        <v>24.4808401386227</v>
      </c>
      <c r="BF102" t="s">
        <v>14</v>
      </c>
      <c r="BG102">
        <v>0.791754253391594</v>
      </c>
      <c r="BH102">
        <v>0.74695042057699901</v>
      </c>
      <c r="BI102">
        <v>1.03121993906037</v>
      </c>
      <c r="BJ102">
        <v>1.0208122718936199</v>
      </c>
      <c r="BK102">
        <v>0.77348964483252103</v>
      </c>
      <c r="BL102">
        <v>0.55258583461443</v>
      </c>
      <c r="BM102">
        <v>86.497890295358602</v>
      </c>
      <c r="BN102" s="5">
        <v>17.980799999999999</v>
      </c>
      <c r="BO102">
        <v>18.062349999999999</v>
      </c>
      <c r="BP102" s="5">
        <v>2.5236593059936898</v>
      </c>
      <c r="BQ102" s="5">
        <v>75.452302631600006</v>
      </c>
      <c r="BR102" s="5" t="s">
        <v>8</v>
      </c>
      <c r="BS102" s="5" t="s">
        <v>8</v>
      </c>
      <c r="BT102">
        <v>2107523.1085139601</v>
      </c>
      <c r="BU102" s="45">
        <v>382202879</v>
      </c>
      <c r="BV102" s="46">
        <v>85.205100000000002</v>
      </c>
      <c r="BW102" s="46">
        <v>43371</v>
      </c>
      <c r="BX102" s="5" t="s">
        <v>284</v>
      </c>
      <c r="BY102" s="5">
        <v>19.02</v>
      </c>
      <c r="BZ102" s="5" t="s">
        <v>13</v>
      </c>
      <c r="CA102" s="47" t="str">
        <f t="shared" si="288"/>
        <v>CHFUSD=R</v>
      </c>
      <c r="CB102" s="22">
        <v>1.0966</v>
      </c>
      <c r="CC102" s="5"/>
      <c r="CD102" s="5"/>
      <c r="CE102" s="5" t="s">
        <v>99</v>
      </c>
      <c r="CF102" s="5" t="s">
        <v>283</v>
      </c>
    </row>
    <row r="103" spans="2:84" x14ac:dyDescent="0.25">
      <c r="B103" s="5" t="s">
        <v>285</v>
      </c>
      <c r="C103" t="s">
        <v>94</v>
      </c>
      <c r="E103" t="s">
        <v>100</v>
      </c>
      <c r="F103" s="2"/>
      <c r="G103" s="20" t="str">
        <f t="shared" si="439"/>
        <v>US3886891015</v>
      </c>
      <c r="H103" s="34">
        <f t="shared" si="440"/>
        <v>8298874290.3499994</v>
      </c>
      <c r="I103" s="35">
        <f t="shared" si="441"/>
        <v>98.688699999999997</v>
      </c>
      <c r="J103" s="36">
        <f t="shared" si="442"/>
        <v>33948</v>
      </c>
      <c r="K103" s="35" t="str">
        <f t="shared" si="443"/>
        <v>USD</v>
      </c>
      <c r="L103" s="37">
        <f t="shared" si="444"/>
        <v>27.65</v>
      </c>
      <c r="M103" s="35">
        <f t="shared" si="445"/>
        <v>27.65</v>
      </c>
      <c r="N103" s="38"/>
      <c r="O103" s="35">
        <f t="shared" si="446"/>
        <v>11.8491536318834</v>
      </c>
      <c r="P103" s="35">
        <f t="shared" si="447"/>
        <v>10.315047285072099</v>
      </c>
      <c r="Q103" s="35" t="str">
        <f t="shared" si="448"/>
        <v>NULL</v>
      </c>
      <c r="R103" s="35">
        <f t="shared" si="449"/>
        <v>5.4289722553011002</v>
      </c>
      <c r="S103" s="35">
        <f t="shared" si="450"/>
        <v>2.7579770470361198</v>
      </c>
      <c r="T103" s="35">
        <f t="shared" si="451"/>
        <v>10.465163039533399</v>
      </c>
      <c r="U103" s="35">
        <f t="shared" si="452"/>
        <v>0.92611028795335304</v>
      </c>
      <c r="V103" s="34">
        <f t="shared" si="453"/>
        <v>44085389.522500001</v>
      </c>
      <c r="W103" s="34">
        <f t="shared" si="454"/>
        <v>53245146.408</v>
      </c>
      <c r="X103" s="35">
        <f t="shared" si="455"/>
        <v>17.202989386697901</v>
      </c>
      <c r="Y103" s="35">
        <f t="shared" si="456"/>
        <v>21.1506662965113</v>
      </c>
      <c r="Z103" s="35">
        <f t="shared" si="457"/>
        <v>23.1358235178492</v>
      </c>
      <c r="AA103" s="35">
        <f t="shared" si="458"/>
        <v>24.9147477157391</v>
      </c>
      <c r="AB103" s="35">
        <f t="shared" si="459"/>
        <v>0.24149999999999999</v>
      </c>
      <c r="AC103" s="35">
        <f t="shared" si="460"/>
        <v>0.76348039900706699</v>
      </c>
      <c r="AD103" s="35">
        <f t="shared" si="461"/>
        <v>0.796422126036607</v>
      </c>
      <c r="AE103" s="35">
        <f t="shared" si="462"/>
        <v>0.85686356624737103</v>
      </c>
      <c r="AF103" s="35">
        <f t="shared" si="463"/>
        <v>0.90457480625586995</v>
      </c>
      <c r="AG103" s="35">
        <f t="shared" si="464"/>
        <v>0.88831442974282004</v>
      </c>
      <c r="AH103" s="35">
        <f t="shared" si="465"/>
        <v>0.360803884683777</v>
      </c>
      <c r="AI103" s="35">
        <f t="shared" si="466"/>
        <v>49.857549857549799</v>
      </c>
      <c r="AJ103" s="37">
        <f t="shared" si="467"/>
        <v>28.361999999999998</v>
      </c>
      <c r="AK103" s="37">
        <f t="shared" si="468"/>
        <v>28.2544</v>
      </c>
      <c r="AL103" s="35">
        <f t="shared" si="469"/>
        <v>1.4466546112115699</v>
      </c>
      <c r="AM103" s="35">
        <f t="shared" si="470"/>
        <v>17.012448132799999</v>
      </c>
      <c r="AN103" s="35">
        <f t="shared" si="471"/>
        <v>6.2564566535616697</v>
      </c>
      <c r="AO103" s="35">
        <f t="shared" si="472"/>
        <v>9.4289401163480395</v>
      </c>
      <c r="AP103" s="34">
        <f t="shared" si="473"/>
        <v>2502175.0835776702</v>
      </c>
      <c r="AR103" s="5"/>
      <c r="AS103" s="5" t="s">
        <v>100</v>
      </c>
      <c r="AT103" s="5">
        <v>11.8491536318834</v>
      </c>
      <c r="AU103" s="5">
        <v>10.315047285072099</v>
      </c>
      <c r="AV103" s="5" t="s">
        <v>8</v>
      </c>
      <c r="AW103" s="5">
        <v>5.4289722553011002</v>
      </c>
      <c r="AX103">
        <v>2.7579770470361198</v>
      </c>
      <c r="AY103">
        <v>10.465163039533399</v>
      </c>
      <c r="AZ103">
        <v>0.92611028795335304</v>
      </c>
      <c r="BA103">
        <v>44085389.522500001</v>
      </c>
      <c r="BB103">
        <v>53245146.408</v>
      </c>
      <c r="BC103">
        <v>21.1506662965113</v>
      </c>
      <c r="BD103">
        <v>23.1358235178492</v>
      </c>
      <c r="BE103">
        <v>24.9147477157391</v>
      </c>
      <c r="BF103">
        <v>0.24149999999999999</v>
      </c>
      <c r="BG103">
        <v>0.76348039900706699</v>
      </c>
      <c r="BH103">
        <v>0.796422126036607</v>
      </c>
      <c r="BI103">
        <v>0.85686356624737103</v>
      </c>
      <c r="BJ103">
        <v>0.90457480625586995</v>
      </c>
      <c r="BK103">
        <v>0.88831442974282004</v>
      </c>
      <c r="BL103">
        <v>0.360803884683777</v>
      </c>
      <c r="BM103">
        <v>49.857549857549799</v>
      </c>
      <c r="BN103">
        <v>28.361999999999998</v>
      </c>
      <c r="BO103">
        <v>28.2544</v>
      </c>
      <c r="BP103" s="5">
        <v>1.4466546112115699</v>
      </c>
      <c r="BQ103">
        <v>17.012448132799999</v>
      </c>
      <c r="BR103">
        <v>6.2564566535616697</v>
      </c>
      <c r="BS103">
        <v>9.4289401163480395</v>
      </c>
      <c r="BT103">
        <v>2502175.0835776702</v>
      </c>
      <c r="BU103" s="45">
        <v>300140119</v>
      </c>
      <c r="BV103" s="46">
        <v>98.688699999999997</v>
      </c>
      <c r="BW103" s="46">
        <v>33948</v>
      </c>
      <c r="BX103" s="5" t="s">
        <v>286</v>
      </c>
      <c r="BY103" s="5">
        <v>27.65</v>
      </c>
      <c r="BZ103" s="5" t="s">
        <v>7</v>
      </c>
      <c r="CA103" s="47" t="str">
        <f t="shared" si="288"/>
        <v>USD=</v>
      </c>
      <c r="CB103" s="22">
        <v>1</v>
      </c>
      <c r="CC103" s="5"/>
      <c r="CD103" s="5"/>
      <c r="CE103" s="5" t="s">
        <v>100</v>
      </c>
      <c r="CF103" s="5" t="s">
        <v>285</v>
      </c>
    </row>
    <row r="104" spans="2:84" x14ac:dyDescent="0.25">
      <c r="B104" s="5" t="s">
        <v>287</v>
      </c>
      <c r="C104" t="s">
        <v>94</v>
      </c>
      <c r="E104" t="s">
        <v>101</v>
      </c>
      <c r="F104" s="2"/>
      <c r="G104" s="20" t="str">
        <f t="shared" si="439"/>
        <v>US8354951027</v>
      </c>
      <c r="H104" s="34">
        <f t="shared" si="440"/>
        <v>4677156864.8000002</v>
      </c>
      <c r="I104" s="35">
        <f t="shared" si="441"/>
        <v>99.332099999999997</v>
      </c>
      <c r="J104" s="36">
        <f t="shared" si="442"/>
        <v>29297</v>
      </c>
      <c r="K104" s="35" t="str">
        <f t="shared" si="443"/>
        <v>USD</v>
      </c>
      <c r="L104" s="37">
        <f t="shared" si="444"/>
        <v>47.6</v>
      </c>
      <c r="M104" s="35">
        <f t="shared" si="445"/>
        <v>47.6</v>
      </c>
      <c r="N104" s="38"/>
      <c r="O104" s="35">
        <f t="shared" si="446"/>
        <v>16.387629405466399</v>
      </c>
      <c r="P104" s="35">
        <f t="shared" si="447"/>
        <v>7.8255108365240904</v>
      </c>
      <c r="Q104" s="35">
        <f t="shared" si="448"/>
        <v>1.5910319811132501</v>
      </c>
      <c r="R104" s="35">
        <f t="shared" si="449"/>
        <v>0.75975833364311596</v>
      </c>
      <c r="S104" s="35">
        <f t="shared" si="450"/>
        <v>1.8867268617744799</v>
      </c>
      <c r="T104" s="35">
        <f t="shared" si="451"/>
        <v>6.6467194058654604</v>
      </c>
      <c r="U104" s="35">
        <f t="shared" si="452"/>
        <v>0.71160488141229405</v>
      </c>
      <c r="V104" s="34">
        <f t="shared" si="453"/>
        <v>31305209.642499998</v>
      </c>
      <c r="W104" s="34">
        <f t="shared" si="454"/>
        <v>38543847.750500001</v>
      </c>
      <c r="X104" s="35">
        <f t="shared" si="455"/>
        <v>18.780268526527948</v>
      </c>
      <c r="Y104" s="35">
        <f t="shared" si="456"/>
        <v>19.411188677168202</v>
      </c>
      <c r="Z104" s="35">
        <f t="shared" si="457"/>
        <v>16.9376089903439</v>
      </c>
      <c r="AA104" s="35">
        <f t="shared" si="458"/>
        <v>19.4336347395</v>
      </c>
      <c r="AB104" s="35">
        <f t="shared" si="459"/>
        <v>0.31190000000000001</v>
      </c>
      <c r="AC104" s="35">
        <f t="shared" si="460"/>
        <v>0.50307850127436304</v>
      </c>
      <c r="AD104" s="35">
        <f t="shared" si="461"/>
        <v>0.74465335676860001</v>
      </c>
      <c r="AE104" s="35">
        <f t="shared" si="462"/>
        <v>0.66136285869259903</v>
      </c>
      <c r="AF104" s="35">
        <f t="shared" si="463"/>
        <v>0.77424113155315999</v>
      </c>
      <c r="AG104" s="35">
        <f t="shared" si="464"/>
        <v>0.91906382052222402</v>
      </c>
      <c r="AH104" s="35">
        <f t="shared" si="465"/>
        <v>0.42875197417909799</v>
      </c>
      <c r="AI104" s="35">
        <f t="shared" si="466"/>
        <v>34.257748776508997</v>
      </c>
      <c r="AJ104" s="37">
        <f t="shared" si="467"/>
        <v>49.975200000000001</v>
      </c>
      <c r="AK104" s="37">
        <f t="shared" si="468"/>
        <v>53.535049999999998</v>
      </c>
      <c r="AL104" s="35">
        <f t="shared" si="469"/>
        <v>4.3697478991596599</v>
      </c>
      <c r="AM104" s="35">
        <f t="shared" si="470"/>
        <v>41.848243743099999</v>
      </c>
      <c r="AN104" s="35">
        <f t="shared" si="471"/>
        <v>1.83601363728883</v>
      </c>
      <c r="AO104" s="35">
        <f t="shared" si="472"/>
        <v>2.61344170826594</v>
      </c>
      <c r="AP104" s="34">
        <f t="shared" si="473"/>
        <v>1308071.6976029701</v>
      </c>
      <c r="AR104" s="5"/>
      <c r="AS104" s="5" t="s">
        <v>101</v>
      </c>
      <c r="AT104" s="5">
        <v>16.387629405466399</v>
      </c>
      <c r="AU104" s="5">
        <v>7.8255108365240904</v>
      </c>
      <c r="AV104" s="5">
        <v>1.5910319811132501</v>
      </c>
      <c r="AW104" s="5">
        <v>0.75975833364311596</v>
      </c>
      <c r="AX104">
        <v>1.8867268617744799</v>
      </c>
      <c r="AY104">
        <v>6.6467194058654604</v>
      </c>
      <c r="AZ104">
        <v>0.71160488141229405</v>
      </c>
      <c r="BA104">
        <v>31305209.642499998</v>
      </c>
      <c r="BB104">
        <v>38543847.750500001</v>
      </c>
      <c r="BC104">
        <v>19.411188677168202</v>
      </c>
      <c r="BD104">
        <v>16.9376089903439</v>
      </c>
      <c r="BE104">
        <v>19.4336347395</v>
      </c>
      <c r="BF104">
        <v>0.31190000000000001</v>
      </c>
      <c r="BG104">
        <v>0.50307850127436304</v>
      </c>
      <c r="BH104">
        <v>0.74465335676860001</v>
      </c>
      <c r="BI104">
        <v>0.66136285869259903</v>
      </c>
      <c r="BJ104">
        <v>0.77424113155315999</v>
      </c>
      <c r="BK104">
        <v>0.91906382052222402</v>
      </c>
      <c r="BL104">
        <v>0.42875197417909799</v>
      </c>
      <c r="BM104">
        <v>34.257748776508997</v>
      </c>
      <c r="BN104">
        <v>49.975200000000001</v>
      </c>
      <c r="BO104">
        <v>53.535049999999998</v>
      </c>
      <c r="BP104" s="5">
        <v>4.3697478991596599</v>
      </c>
      <c r="BQ104">
        <v>41.848243743099999</v>
      </c>
      <c r="BR104">
        <v>1.83601363728883</v>
      </c>
      <c r="BS104">
        <v>2.61344170826594</v>
      </c>
      <c r="BT104">
        <v>1308071.6976029701</v>
      </c>
      <c r="BU104" s="45">
        <v>98259598</v>
      </c>
      <c r="BV104" s="46">
        <v>99.332099999999997</v>
      </c>
      <c r="BW104" s="46">
        <v>29297</v>
      </c>
      <c r="BX104" s="5" t="s">
        <v>288</v>
      </c>
      <c r="BY104" s="5">
        <v>47.6</v>
      </c>
      <c r="BZ104" s="5" t="s">
        <v>7</v>
      </c>
      <c r="CA104" s="47" t="str">
        <f t="shared" si="288"/>
        <v>USD=</v>
      </c>
      <c r="CB104" s="22">
        <v>1</v>
      </c>
      <c r="CC104" s="5"/>
      <c r="CD104" s="5"/>
      <c r="CE104" s="5" t="s">
        <v>101</v>
      </c>
      <c r="CF104" s="5" t="s">
        <v>287</v>
      </c>
    </row>
    <row r="105" spans="2:84" x14ac:dyDescent="0.25">
      <c r="B105" s="5" t="s">
        <v>289</v>
      </c>
      <c r="C105" t="s">
        <v>94</v>
      </c>
      <c r="E105" t="s">
        <v>102</v>
      </c>
      <c r="F105" s="2"/>
      <c r="G105" s="20" t="str">
        <f t="shared" si="439"/>
        <v>GB0008220112</v>
      </c>
      <c r="H105" s="34">
        <f>(BU105*BY105)*CB105/100</f>
        <v>9895929479.0496006</v>
      </c>
      <c r="I105" s="35">
        <f t="shared" si="441"/>
        <v>92.755300000000005</v>
      </c>
      <c r="J105" s="36">
        <f t="shared" si="442"/>
        <v>31414</v>
      </c>
      <c r="K105" s="35" t="str">
        <f t="shared" si="443"/>
        <v>GBp</v>
      </c>
      <c r="L105" s="37">
        <f t="shared" si="444"/>
        <v>588</v>
      </c>
      <c r="M105" s="35">
        <f t="shared" si="445"/>
        <v>716.83080000000007</v>
      </c>
      <c r="N105" s="38"/>
      <c r="O105" s="35">
        <f t="shared" si="446"/>
        <v>35.712082896441203</v>
      </c>
      <c r="P105" s="35">
        <f t="shared" si="447"/>
        <v>20.987631431771401</v>
      </c>
      <c r="Q105" s="35">
        <f t="shared" si="448"/>
        <v>-33.066743422630701</v>
      </c>
      <c r="R105" s="35" t="str">
        <f t="shared" si="449"/>
        <v>NULL</v>
      </c>
      <c r="S105" s="35">
        <f t="shared" si="450"/>
        <v>2.1258234770690199</v>
      </c>
      <c r="T105" s="35">
        <f t="shared" si="451"/>
        <v>24.900809495327099</v>
      </c>
      <c r="U105" s="35">
        <f t="shared" si="452"/>
        <v>1.19658081556886</v>
      </c>
      <c r="V105" s="34">
        <f t="shared" si="453"/>
        <v>2055255646.875</v>
      </c>
      <c r="W105" s="34">
        <f t="shared" si="454"/>
        <v>1265228024.9523799</v>
      </c>
      <c r="X105" s="35">
        <f t="shared" si="455"/>
        <v>-62.44152092286722</v>
      </c>
      <c r="Y105" s="35">
        <f t="shared" si="456"/>
        <v>18.0415976184577</v>
      </c>
      <c r="Z105" s="35">
        <f t="shared" si="457"/>
        <v>30.425914358653401</v>
      </c>
      <c r="AA105" s="35">
        <f t="shared" si="458"/>
        <v>32.820849784336502</v>
      </c>
      <c r="AB105" s="35" t="str">
        <f t="shared" si="459"/>
        <v>#N/A</v>
      </c>
      <c r="AC105" s="35">
        <f t="shared" si="460"/>
        <v>0.43557543379873198</v>
      </c>
      <c r="AD105" s="35">
        <f t="shared" si="461"/>
        <v>1.016566931564</v>
      </c>
      <c r="AE105" s="35">
        <f t="shared" si="462"/>
        <v>1.19100464419852</v>
      </c>
      <c r="AF105" s="35">
        <f t="shared" si="463"/>
        <v>1.12733530212925</v>
      </c>
      <c r="AG105" s="35">
        <f t="shared" si="464"/>
        <v>2.1331292427127</v>
      </c>
      <c r="AH105" s="35">
        <f t="shared" si="465"/>
        <v>1.0892691172698501</v>
      </c>
      <c r="AI105" s="35">
        <f t="shared" si="466"/>
        <v>73.722627737226304</v>
      </c>
      <c r="AJ105" s="37">
        <f t="shared" si="467"/>
        <v>561.30999999999995</v>
      </c>
      <c r="AK105" s="37">
        <f t="shared" si="468"/>
        <v>459.14400000000001</v>
      </c>
      <c r="AL105" s="35">
        <f t="shared" si="469"/>
        <v>3.1433506044905002</v>
      </c>
      <c r="AM105" s="35">
        <f t="shared" si="470"/>
        <v>64.415584415599994</v>
      </c>
      <c r="AN105" s="35" t="str">
        <f t="shared" si="471"/>
        <v>NULL</v>
      </c>
      <c r="AO105" s="35" t="str">
        <f t="shared" si="472"/>
        <v>NULL</v>
      </c>
      <c r="AP105" s="34">
        <f t="shared" si="473"/>
        <v>5058270.64777744</v>
      </c>
      <c r="AR105" s="5"/>
      <c r="AS105" s="5" t="s">
        <v>102</v>
      </c>
      <c r="AT105" s="5">
        <v>35.712082896441203</v>
      </c>
      <c r="AU105" s="5">
        <v>20.987631431771401</v>
      </c>
      <c r="AV105">
        <v>-33.066743422630701</v>
      </c>
      <c r="AW105" s="5" t="s">
        <v>8</v>
      </c>
      <c r="AX105">
        <v>2.1258234770690199</v>
      </c>
      <c r="AY105">
        <v>24.900809495327099</v>
      </c>
      <c r="AZ105">
        <v>1.19658081556886</v>
      </c>
      <c r="BA105">
        <v>2055255646.875</v>
      </c>
      <c r="BB105">
        <v>1265228024.9523799</v>
      </c>
      <c r="BC105">
        <v>18.0415976184577</v>
      </c>
      <c r="BD105">
        <v>30.425914358653401</v>
      </c>
      <c r="BE105">
        <v>32.820849784336502</v>
      </c>
      <c r="BF105" t="s">
        <v>14</v>
      </c>
      <c r="BG105">
        <v>0.43557543379873198</v>
      </c>
      <c r="BH105">
        <v>1.016566931564</v>
      </c>
      <c r="BI105">
        <v>1.19100464419852</v>
      </c>
      <c r="BJ105">
        <v>1.12733530212925</v>
      </c>
      <c r="BK105">
        <v>2.1331292427127</v>
      </c>
      <c r="BL105">
        <v>1.0892691172698501</v>
      </c>
      <c r="BM105">
        <v>73.722627737226304</v>
      </c>
      <c r="BN105">
        <v>561.30999999999995</v>
      </c>
      <c r="BO105">
        <v>459.14400000000001</v>
      </c>
      <c r="BP105" s="5">
        <v>3.1433506044905002</v>
      </c>
      <c r="BQ105" s="5">
        <v>64.415584415599994</v>
      </c>
      <c r="BR105" s="5" t="s">
        <v>8</v>
      </c>
      <c r="BS105" s="5" t="s">
        <v>8</v>
      </c>
      <c r="BT105">
        <v>5058270.64777744</v>
      </c>
      <c r="BU105" s="45">
        <v>1380511200</v>
      </c>
      <c r="BV105" s="46">
        <v>92.755300000000005</v>
      </c>
      <c r="BW105" s="46">
        <v>31414</v>
      </c>
      <c r="BX105" s="5" t="s">
        <v>290</v>
      </c>
      <c r="BY105" s="5">
        <v>588</v>
      </c>
      <c r="BZ105" s="5" t="s">
        <v>10</v>
      </c>
      <c r="CA105" s="47" t="str">
        <f t="shared" si="288"/>
        <v>GBP=</v>
      </c>
      <c r="CB105" s="22">
        <v>1.2191000000000001</v>
      </c>
      <c r="CC105" s="5"/>
      <c r="CD105" s="5"/>
      <c r="CE105" s="5" t="s">
        <v>102</v>
      </c>
      <c r="CF105" s="5" t="s">
        <v>289</v>
      </c>
    </row>
    <row r="106" spans="2:84" x14ac:dyDescent="0.25">
      <c r="B106" s="5" t="s">
        <v>291</v>
      </c>
      <c r="C106" t="s">
        <v>94</v>
      </c>
      <c r="E106" t="s">
        <v>103</v>
      </c>
      <c r="F106" s="2"/>
      <c r="G106" s="20" t="str">
        <f t="shared" si="439"/>
        <v>US81211K1007</v>
      </c>
      <c r="H106" s="34">
        <f t="shared" si="440"/>
        <v>5055527945.6000004</v>
      </c>
      <c r="I106" s="35">
        <f t="shared" si="441"/>
        <v>98.2346</v>
      </c>
      <c r="J106" s="36">
        <f t="shared" si="442"/>
        <v>29006</v>
      </c>
      <c r="K106" s="35" t="str">
        <f t="shared" si="443"/>
        <v>USD</v>
      </c>
      <c r="L106" s="37">
        <f t="shared" si="444"/>
        <v>34.700000000000003</v>
      </c>
      <c r="M106" s="35">
        <f t="shared" si="445"/>
        <v>34.700000000000003</v>
      </c>
      <c r="N106" s="38"/>
      <c r="O106" s="35">
        <f t="shared" si="446"/>
        <v>12.8008381413331</v>
      </c>
      <c r="P106" s="35">
        <f t="shared" si="447"/>
        <v>11.018916335622899</v>
      </c>
      <c r="Q106" s="35" t="str">
        <f t="shared" si="448"/>
        <v>NULL</v>
      </c>
      <c r="R106" s="35">
        <f t="shared" si="449"/>
        <v>8.4760894889406604</v>
      </c>
      <c r="S106" s="35">
        <f t="shared" si="450"/>
        <v>6.5551814094543497</v>
      </c>
      <c r="T106" s="35">
        <f t="shared" si="451"/>
        <v>6.2607157221052701</v>
      </c>
      <c r="U106" s="35">
        <f t="shared" si="452"/>
        <v>0.93667721742352805</v>
      </c>
      <c r="V106" s="34">
        <f t="shared" si="453"/>
        <v>31388252.395</v>
      </c>
      <c r="W106" s="34">
        <f t="shared" si="454"/>
        <v>41866154.832500003</v>
      </c>
      <c r="X106" s="35">
        <f t="shared" si="455"/>
        <v>25.027142997536956</v>
      </c>
      <c r="Y106" s="35">
        <f t="shared" si="456"/>
        <v>21.911523464508601</v>
      </c>
      <c r="Z106" s="35">
        <f t="shared" si="457"/>
        <v>23.675876903673799</v>
      </c>
      <c r="AA106" s="35">
        <f t="shared" si="458"/>
        <v>28.357969674621</v>
      </c>
      <c r="AB106" s="35">
        <f t="shared" si="459"/>
        <v>0.2472</v>
      </c>
      <c r="AC106" s="35">
        <f t="shared" si="460"/>
        <v>0.67847569754274095</v>
      </c>
      <c r="AD106" s="35">
        <f t="shared" si="461"/>
        <v>1.1263905860513199</v>
      </c>
      <c r="AE106" s="35">
        <f t="shared" si="462"/>
        <v>1.3448443598684401</v>
      </c>
      <c r="AF106" s="35">
        <f t="shared" si="463"/>
        <v>1.2298950100160499</v>
      </c>
      <c r="AG106" s="35">
        <f t="shared" si="464"/>
        <v>1.3423446766281899</v>
      </c>
      <c r="AH106" s="35">
        <f t="shared" si="465"/>
        <v>0.99048800421929295</v>
      </c>
      <c r="AI106" s="35">
        <f t="shared" si="466"/>
        <v>56.192236598891</v>
      </c>
      <c r="AJ106" s="37">
        <f t="shared" si="467"/>
        <v>35.259599999999999</v>
      </c>
      <c r="AK106" s="37">
        <f t="shared" si="468"/>
        <v>35.335850000000001</v>
      </c>
      <c r="AL106" s="35">
        <f t="shared" si="469"/>
        <v>2.3054755043227702</v>
      </c>
      <c r="AM106" s="35">
        <f t="shared" si="470"/>
        <v>34.217506631299997</v>
      </c>
      <c r="AN106" s="35" t="str">
        <f t="shared" si="471"/>
        <v>NULL</v>
      </c>
      <c r="AO106" s="35">
        <f t="shared" si="472"/>
        <v>3.9953915775309801</v>
      </c>
      <c r="AP106" s="34">
        <f t="shared" si="473"/>
        <v>2820063.9459502702</v>
      </c>
      <c r="AR106" s="5"/>
      <c r="AS106" s="5" t="s">
        <v>103</v>
      </c>
      <c r="AT106" s="5">
        <v>12.8008381413331</v>
      </c>
      <c r="AU106" s="5">
        <v>11.018916335622899</v>
      </c>
      <c r="AV106" s="5" t="s">
        <v>8</v>
      </c>
      <c r="AW106" s="5">
        <v>8.4760894889406604</v>
      </c>
      <c r="AX106">
        <v>6.5551814094543497</v>
      </c>
      <c r="AY106">
        <v>6.2607157221052701</v>
      </c>
      <c r="AZ106">
        <v>0.93667721742352805</v>
      </c>
      <c r="BA106">
        <v>31388252.395</v>
      </c>
      <c r="BB106">
        <v>41866154.832500003</v>
      </c>
      <c r="BC106">
        <v>21.911523464508601</v>
      </c>
      <c r="BD106">
        <v>23.675876903673799</v>
      </c>
      <c r="BE106">
        <v>28.357969674621</v>
      </c>
      <c r="BF106">
        <v>0.2472</v>
      </c>
      <c r="BG106">
        <v>0.67847569754274095</v>
      </c>
      <c r="BH106">
        <v>1.1263905860513199</v>
      </c>
      <c r="BI106">
        <v>1.3448443598684401</v>
      </c>
      <c r="BJ106">
        <v>1.2298950100160499</v>
      </c>
      <c r="BK106">
        <v>1.3423446766281899</v>
      </c>
      <c r="BL106">
        <v>0.99048800421929295</v>
      </c>
      <c r="BM106">
        <v>56.192236598891</v>
      </c>
      <c r="BN106">
        <v>35.259599999999999</v>
      </c>
      <c r="BO106">
        <v>35.335850000000001</v>
      </c>
      <c r="BP106" s="5">
        <v>2.3054755043227702</v>
      </c>
      <c r="BQ106">
        <v>34.217506631299997</v>
      </c>
      <c r="BR106" s="5" t="s">
        <v>8</v>
      </c>
      <c r="BS106">
        <v>3.9953915775309801</v>
      </c>
      <c r="BT106">
        <v>2820063.9459502702</v>
      </c>
      <c r="BU106" s="45">
        <v>145692448</v>
      </c>
      <c r="BV106" s="46">
        <v>98.2346</v>
      </c>
      <c r="BW106" s="46">
        <v>29006</v>
      </c>
      <c r="BX106" s="5" t="s">
        <v>292</v>
      </c>
      <c r="BY106" s="5">
        <v>34.700000000000003</v>
      </c>
      <c r="BZ106" s="5" t="s">
        <v>7</v>
      </c>
      <c r="CA106" s="47" t="str">
        <f t="shared" si="288"/>
        <v>USD=</v>
      </c>
      <c r="CB106" s="22">
        <v>1</v>
      </c>
      <c r="CC106" s="5"/>
      <c r="CD106" s="5"/>
      <c r="CE106" s="5" t="s">
        <v>103</v>
      </c>
      <c r="CF106" s="5" t="s">
        <v>616</v>
      </c>
    </row>
    <row r="107" spans="2:84" x14ac:dyDescent="0.25">
      <c r="B107" s="5" t="s">
        <v>347</v>
      </c>
      <c r="C107" t="s">
        <v>94</v>
      </c>
      <c r="E107" t="s">
        <v>346</v>
      </c>
      <c r="F107" s="2"/>
      <c r="G107" s="20" t="str">
        <f t="shared" si="439"/>
        <v>FI0009000459</v>
      </c>
      <c r="H107" s="34">
        <f t="shared" si="440"/>
        <v>3690658699.7940006</v>
      </c>
      <c r="I107" s="35">
        <f t="shared" si="441"/>
        <v>94.707800000000006</v>
      </c>
      <c r="J107" s="36">
        <f t="shared" si="442"/>
        <v>21916</v>
      </c>
      <c r="K107" s="35" t="str">
        <f t="shared" si="443"/>
        <v>EUR</v>
      </c>
      <c r="L107" s="37">
        <f t="shared" si="444"/>
        <v>34.200000000000003</v>
      </c>
      <c r="M107" s="35">
        <f t="shared" si="445"/>
        <v>35.229420000000005</v>
      </c>
      <c r="N107" s="38"/>
      <c r="O107" s="35">
        <f t="shared" si="446"/>
        <v>14.2328013278317</v>
      </c>
      <c r="P107" s="35">
        <f t="shared" si="447"/>
        <v>12.8224640438323</v>
      </c>
      <c r="Q107" s="35">
        <f t="shared" si="448"/>
        <v>1.67247959198962</v>
      </c>
      <c r="R107" s="35">
        <f t="shared" si="449"/>
        <v>1.50675253159016</v>
      </c>
      <c r="S107" s="35">
        <f t="shared" si="450"/>
        <v>1.8915750053590401</v>
      </c>
      <c r="T107" s="35">
        <f t="shared" si="451"/>
        <v>8.1314934493954301</v>
      </c>
      <c r="U107" s="35">
        <f t="shared" si="452"/>
        <v>0.88562979502499695</v>
      </c>
      <c r="V107" s="34">
        <f t="shared" si="453"/>
        <v>3485854.8849999998</v>
      </c>
      <c r="W107" s="34">
        <f t="shared" si="454"/>
        <v>4217855.3447058797</v>
      </c>
      <c r="X107" s="35">
        <f t="shared" si="455"/>
        <v>17.35480237900202</v>
      </c>
      <c r="Y107" s="35">
        <f t="shared" si="456"/>
        <v>18.773075273246</v>
      </c>
      <c r="Z107" s="35">
        <f t="shared" si="457"/>
        <v>22.468097210819501</v>
      </c>
      <c r="AA107" s="35">
        <f t="shared" si="458"/>
        <v>21.7608335438183</v>
      </c>
      <c r="AB107" s="35" t="str">
        <f t="shared" si="459"/>
        <v>#N/A</v>
      </c>
      <c r="AC107" s="35">
        <f t="shared" si="460"/>
        <v>0.84490955383822997</v>
      </c>
      <c r="AD107" s="35">
        <f t="shared" si="461"/>
        <v>0.77770962349540995</v>
      </c>
      <c r="AE107" s="35">
        <f t="shared" si="462"/>
        <v>0.81423342178268898</v>
      </c>
      <c r="AF107" s="35">
        <f t="shared" si="463"/>
        <v>0.87615473836617797</v>
      </c>
      <c r="AG107" s="35">
        <f t="shared" si="464"/>
        <v>1.1085776349429901</v>
      </c>
      <c r="AH107" s="35">
        <f t="shared" si="465"/>
        <v>1.1652218250602699</v>
      </c>
      <c r="AI107" s="35">
        <f t="shared" si="466"/>
        <v>53.225806451612897</v>
      </c>
      <c r="AJ107" s="37">
        <f t="shared" si="467"/>
        <v>34.606000000000002</v>
      </c>
      <c r="AK107" s="37">
        <f t="shared" si="468"/>
        <v>36.116349999999997</v>
      </c>
      <c r="AL107" s="35">
        <f t="shared" si="469"/>
        <v>3.1157270029673598</v>
      </c>
      <c r="AM107" s="35">
        <f t="shared" si="470"/>
        <v>53.223460979199999</v>
      </c>
      <c r="AN107" s="35" t="str">
        <f t="shared" si="471"/>
        <v>NULL</v>
      </c>
      <c r="AO107" s="35" t="str">
        <f t="shared" si="472"/>
        <v>NULL</v>
      </c>
      <c r="AP107" s="34">
        <f t="shared" si="473"/>
        <v>303634.27160945802</v>
      </c>
      <c r="AR107" s="5"/>
      <c r="AS107" s="5" t="s">
        <v>346</v>
      </c>
      <c r="AT107" s="5">
        <v>14.2328013278317</v>
      </c>
      <c r="AU107" s="5">
        <v>12.8224640438323</v>
      </c>
      <c r="AV107" s="5">
        <v>1.67247959198962</v>
      </c>
      <c r="AW107" s="5">
        <v>1.50675253159016</v>
      </c>
      <c r="AX107">
        <v>1.8915750053590401</v>
      </c>
      <c r="AY107">
        <v>8.1314934493954301</v>
      </c>
      <c r="AZ107">
        <v>0.88562979502499695</v>
      </c>
      <c r="BA107">
        <v>3485854.8849999998</v>
      </c>
      <c r="BB107" s="5">
        <v>4217855.3447058797</v>
      </c>
      <c r="BC107" s="5">
        <v>18.773075273246</v>
      </c>
      <c r="BD107">
        <v>22.468097210819501</v>
      </c>
      <c r="BE107">
        <v>21.7608335438183</v>
      </c>
      <c r="BF107" t="s">
        <v>14</v>
      </c>
      <c r="BG107">
        <v>0.84490955383822997</v>
      </c>
      <c r="BH107">
        <v>0.77770962349540995</v>
      </c>
      <c r="BI107">
        <v>0.81423342178268898</v>
      </c>
      <c r="BJ107">
        <v>0.87615473836617797</v>
      </c>
      <c r="BK107">
        <v>1.1085776349429901</v>
      </c>
      <c r="BL107">
        <v>1.1652218250602699</v>
      </c>
      <c r="BM107">
        <v>53.225806451612897</v>
      </c>
      <c r="BN107">
        <v>34.606000000000002</v>
      </c>
      <c r="BO107">
        <v>36.116349999999997</v>
      </c>
      <c r="BP107" s="5">
        <v>3.1157270029673598</v>
      </c>
      <c r="BQ107" s="5">
        <v>53.223460979199999</v>
      </c>
      <c r="BR107" s="5" t="s">
        <v>8</v>
      </c>
      <c r="BS107" s="5" t="s">
        <v>8</v>
      </c>
      <c r="BT107">
        <v>303634.27160945802</v>
      </c>
      <c r="BU107" s="45">
        <v>104760700</v>
      </c>
      <c r="BV107" s="46">
        <v>94.707800000000006</v>
      </c>
      <c r="BW107" s="46">
        <v>21916</v>
      </c>
      <c r="BX107" s="5" t="s">
        <v>348</v>
      </c>
      <c r="BY107" s="5">
        <v>34.200000000000003</v>
      </c>
      <c r="BZ107" s="5" t="s">
        <v>11</v>
      </c>
      <c r="CA107" s="47" t="str">
        <f t="shared" si="288"/>
        <v>EUR=</v>
      </c>
      <c r="CB107" s="22">
        <v>1.0301</v>
      </c>
      <c r="CC107" s="5"/>
      <c r="CD107" s="5"/>
      <c r="CE107" s="5" t="s">
        <v>346</v>
      </c>
      <c r="CF107" s="5" t="s">
        <v>347</v>
      </c>
    </row>
    <row r="108" spans="2:84" x14ac:dyDescent="0.25">
      <c r="B108" s="5" t="s">
        <v>293</v>
      </c>
      <c r="C108" t="s">
        <v>94</v>
      </c>
      <c r="E108" t="s">
        <v>104</v>
      </c>
      <c r="F108" s="2"/>
      <c r="G108" s="20" t="str">
        <f t="shared" si="439"/>
        <v>FI0009000665</v>
      </c>
      <c r="H108" s="34">
        <f t="shared" si="440"/>
        <v>1440249378.926935</v>
      </c>
      <c r="I108" s="35">
        <f t="shared" si="441"/>
        <v>46.751300000000001</v>
      </c>
      <c r="J108" s="36">
        <f t="shared" si="442"/>
        <v>35066</v>
      </c>
      <c r="K108" s="35" t="str">
        <f t="shared" si="443"/>
        <v>EUR</v>
      </c>
      <c r="L108" s="37">
        <f t="shared" si="444"/>
        <v>4.3419999999999996</v>
      </c>
      <c r="M108" s="35">
        <f t="shared" si="445"/>
        <v>4.4726941999999994</v>
      </c>
      <c r="N108" s="38"/>
      <c r="O108" s="35">
        <f t="shared" si="446"/>
        <v>43.732619219281098</v>
      </c>
      <c r="P108" s="35">
        <f t="shared" si="447"/>
        <v>9.7497129735935708</v>
      </c>
      <c r="Q108" s="35" t="str">
        <f t="shared" si="448"/>
        <v>NULL</v>
      </c>
      <c r="R108" s="35" t="str">
        <f t="shared" si="449"/>
        <v>NULL</v>
      </c>
      <c r="S108" s="35">
        <f t="shared" si="450"/>
        <v>0.84206011759635802</v>
      </c>
      <c r="T108" s="35">
        <f t="shared" si="451"/>
        <v>13.4417374845592</v>
      </c>
      <c r="U108" s="35">
        <f t="shared" si="452"/>
        <v>0.78817205488513098</v>
      </c>
      <c r="V108" s="34">
        <f t="shared" si="453"/>
        <v>1286107.9169999999</v>
      </c>
      <c r="W108" s="34">
        <f t="shared" si="454"/>
        <v>1772211.3298823501</v>
      </c>
      <c r="X108" s="35">
        <f t="shared" si="455"/>
        <v>27.429201285753013</v>
      </c>
      <c r="Y108" s="35">
        <f t="shared" si="456"/>
        <v>27.061609689351702</v>
      </c>
      <c r="Z108" s="35">
        <f t="shared" si="457"/>
        <v>29.163171789199499</v>
      </c>
      <c r="AA108" s="35">
        <f t="shared" si="458"/>
        <v>28.9191750958007</v>
      </c>
      <c r="AB108" s="35" t="str">
        <f t="shared" si="459"/>
        <v>#N/A</v>
      </c>
      <c r="AC108" s="35">
        <f t="shared" si="460"/>
        <v>1.2429096039653</v>
      </c>
      <c r="AD108" s="35">
        <f t="shared" si="461"/>
        <v>0.96932469568416202</v>
      </c>
      <c r="AE108" s="35">
        <f t="shared" si="462"/>
        <v>0.852875939031837</v>
      </c>
      <c r="AF108" s="35">
        <f t="shared" si="463"/>
        <v>0.90191639077059904</v>
      </c>
      <c r="AG108" s="35">
        <f t="shared" si="464"/>
        <v>1.42613517069707</v>
      </c>
      <c r="AH108" s="35">
        <f t="shared" si="465"/>
        <v>0.60276971430354598</v>
      </c>
      <c r="AI108" s="35">
        <f t="shared" si="466"/>
        <v>63.039014373716697</v>
      </c>
      <c r="AJ108" s="37">
        <f t="shared" si="467"/>
        <v>4.40496</v>
      </c>
      <c r="AK108" s="37">
        <f t="shared" si="468"/>
        <v>6.1718900000000003</v>
      </c>
      <c r="AL108" s="35">
        <f t="shared" si="469"/>
        <v>5.8878944889307601</v>
      </c>
      <c r="AM108" s="35">
        <f t="shared" si="470"/>
        <v>93.565400843899994</v>
      </c>
      <c r="AN108" s="35" t="str">
        <f t="shared" si="471"/>
        <v>NULL</v>
      </c>
      <c r="AO108" s="35" t="str">
        <f t="shared" si="472"/>
        <v>NULL</v>
      </c>
      <c r="AP108" s="34">
        <f t="shared" si="473"/>
        <v>300269.38552263897</v>
      </c>
      <c r="AR108" s="5"/>
      <c r="AS108" s="5" t="s">
        <v>104</v>
      </c>
      <c r="AT108" s="5">
        <v>43.732619219281098</v>
      </c>
      <c r="AU108" s="5">
        <v>9.7497129735935708</v>
      </c>
      <c r="AV108" s="5" t="s">
        <v>8</v>
      </c>
      <c r="AW108" s="5" t="s">
        <v>8</v>
      </c>
      <c r="AX108">
        <v>0.84206011759635802</v>
      </c>
      <c r="AY108">
        <v>13.4417374845592</v>
      </c>
      <c r="AZ108">
        <v>0.78817205488513098</v>
      </c>
      <c r="BA108">
        <v>1286107.9169999999</v>
      </c>
      <c r="BB108" s="5">
        <v>1772211.3298823501</v>
      </c>
      <c r="BC108" s="5">
        <v>27.061609689351702</v>
      </c>
      <c r="BD108">
        <v>29.163171789199499</v>
      </c>
      <c r="BE108">
        <v>28.9191750958007</v>
      </c>
      <c r="BF108" t="s">
        <v>14</v>
      </c>
      <c r="BG108">
        <v>1.2429096039653</v>
      </c>
      <c r="BH108">
        <v>0.96932469568416202</v>
      </c>
      <c r="BI108">
        <v>0.852875939031837</v>
      </c>
      <c r="BJ108">
        <v>0.90191639077059904</v>
      </c>
      <c r="BK108">
        <v>1.42613517069707</v>
      </c>
      <c r="BL108">
        <v>0.60276971430354598</v>
      </c>
      <c r="BM108">
        <v>63.039014373716697</v>
      </c>
      <c r="BN108">
        <v>4.40496</v>
      </c>
      <c r="BO108">
        <v>6.1718900000000003</v>
      </c>
      <c r="BP108" s="5">
        <v>5.8878944889307601</v>
      </c>
      <c r="BQ108" s="5">
        <v>93.565400843899994</v>
      </c>
      <c r="BR108" s="5" t="s">
        <v>8</v>
      </c>
      <c r="BS108" s="5" t="s">
        <v>8</v>
      </c>
      <c r="BT108">
        <v>300269.38552263897</v>
      </c>
      <c r="BU108" s="45">
        <v>322009356</v>
      </c>
      <c r="BV108" s="46">
        <v>46.751300000000001</v>
      </c>
      <c r="BW108" s="46">
        <v>35066</v>
      </c>
      <c r="BX108" s="5" t="s">
        <v>294</v>
      </c>
      <c r="BY108" s="5">
        <v>4.3419999999999996</v>
      </c>
      <c r="BZ108" s="5" t="s">
        <v>11</v>
      </c>
      <c r="CA108" s="47" t="str">
        <f t="shared" si="288"/>
        <v>EUR=</v>
      </c>
      <c r="CB108" s="22">
        <v>1.0301</v>
      </c>
      <c r="CC108" s="5"/>
      <c r="CD108" s="5"/>
      <c r="CE108" s="5" t="s">
        <v>104</v>
      </c>
      <c r="CF108" s="5" t="s">
        <v>293</v>
      </c>
    </row>
    <row r="109" spans="2:84" x14ac:dyDescent="0.25">
      <c r="B109" s="5" t="s">
        <v>358</v>
      </c>
      <c r="C109" t="s">
        <v>94</v>
      </c>
      <c r="E109" t="s">
        <v>105</v>
      </c>
      <c r="F109" s="2"/>
      <c r="G109" s="20" t="str">
        <f t="shared" si="439"/>
        <v>AT0000938204</v>
      </c>
      <c r="H109" s="34">
        <f t="shared" si="440"/>
        <v>1580173400</v>
      </c>
      <c r="I109" s="35">
        <f t="shared" si="441"/>
        <v>42</v>
      </c>
      <c r="J109" s="36">
        <f t="shared" si="442"/>
        <v>34446</v>
      </c>
      <c r="K109" s="35" t="str">
        <f t="shared" si="443"/>
        <v>EUR</v>
      </c>
      <c r="L109" s="37">
        <f t="shared" si="444"/>
        <v>76.7</v>
      </c>
      <c r="M109" s="35">
        <f t="shared" si="445"/>
        <v>79.008670000000009</v>
      </c>
      <c r="N109" s="38"/>
      <c r="O109" s="35">
        <f t="shared" si="446"/>
        <v>31.798154460054899</v>
      </c>
      <c r="P109" s="35">
        <f t="shared" si="447"/>
        <v>9.98801276570914</v>
      </c>
      <c r="Q109" s="35" t="str">
        <f t="shared" si="448"/>
        <v>NULL</v>
      </c>
      <c r="R109" s="35" t="str">
        <f t="shared" si="449"/>
        <v>NULL</v>
      </c>
      <c r="S109" s="35">
        <f t="shared" si="450"/>
        <v>0.74565400679373595</v>
      </c>
      <c r="T109" s="35">
        <f t="shared" si="451"/>
        <v>2.4420336234511799</v>
      </c>
      <c r="U109" s="35">
        <f t="shared" si="452"/>
        <v>0.37902378337081399</v>
      </c>
      <c r="V109" s="34">
        <f t="shared" si="453"/>
        <v>705854.55</v>
      </c>
      <c r="W109" s="34">
        <f t="shared" si="454"/>
        <v>1116790.8500000001</v>
      </c>
      <c r="X109" s="35">
        <f t="shared" si="455"/>
        <v>36.796173607618655</v>
      </c>
      <c r="Y109" s="35">
        <f t="shared" si="456"/>
        <v>33.846851339896901</v>
      </c>
      <c r="Z109" s="35">
        <f t="shared" si="457"/>
        <v>32.105125414320398</v>
      </c>
      <c r="AA109" s="35">
        <f t="shared" si="458"/>
        <v>26.050668440111</v>
      </c>
      <c r="AB109" s="35" t="str">
        <f t="shared" si="459"/>
        <v>#N/A</v>
      </c>
      <c r="AC109" s="35">
        <f t="shared" si="460"/>
        <v>0.77042663497931796</v>
      </c>
      <c r="AD109" s="35">
        <f t="shared" si="461"/>
        <v>0.72065472816421805</v>
      </c>
      <c r="AE109" s="35">
        <f t="shared" si="462"/>
        <v>0.41263357763078401</v>
      </c>
      <c r="AF109" s="35">
        <f t="shared" si="463"/>
        <v>0.60842177666480401</v>
      </c>
      <c r="AG109" s="35">
        <f t="shared" si="464"/>
        <v>0.66937637829180596</v>
      </c>
      <c r="AH109" s="35">
        <f t="shared" si="465"/>
        <v>7.4137445054445E-2</v>
      </c>
      <c r="AI109" s="35">
        <f t="shared" si="466"/>
        <v>61.306532663316602</v>
      </c>
      <c r="AJ109" s="37">
        <f t="shared" si="467"/>
        <v>73.593999999999994</v>
      </c>
      <c r="AK109" s="37">
        <f t="shared" si="468"/>
        <v>96.427000000000007</v>
      </c>
      <c r="AL109" s="35">
        <f t="shared" si="469"/>
        <v>1.9607843137254899</v>
      </c>
      <c r="AM109" s="35">
        <f t="shared" si="470"/>
        <v>34.4044588179</v>
      </c>
      <c r="AN109" s="35" t="str">
        <f t="shared" si="471"/>
        <v>NULL</v>
      </c>
      <c r="AO109" s="35" t="str">
        <f t="shared" si="472"/>
        <v>NULL</v>
      </c>
      <c r="AP109" s="34">
        <f t="shared" si="473"/>
        <v>10119.315444444401</v>
      </c>
      <c r="AR109" s="5"/>
      <c r="AS109" s="5" t="s">
        <v>105</v>
      </c>
      <c r="AT109" s="5">
        <v>31.798154460054899</v>
      </c>
      <c r="AU109" s="5">
        <v>9.98801276570914</v>
      </c>
      <c r="AV109" s="5" t="s">
        <v>8</v>
      </c>
      <c r="AW109" s="5" t="s">
        <v>8</v>
      </c>
      <c r="AX109">
        <v>0.74565400679373595</v>
      </c>
      <c r="AY109">
        <v>2.4420336234511799</v>
      </c>
      <c r="AZ109">
        <v>0.37902378337081399</v>
      </c>
      <c r="BA109">
        <v>705854.55</v>
      </c>
      <c r="BB109" s="5">
        <v>1116790.8500000001</v>
      </c>
      <c r="BC109" s="5">
        <v>33.846851339896901</v>
      </c>
      <c r="BD109">
        <v>32.105125414320398</v>
      </c>
      <c r="BE109">
        <v>26.050668440111</v>
      </c>
      <c r="BF109" t="s">
        <v>14</v>
      </c>
      <c r="BG109">
        <v>0.77042663497931796</v>
      </c>
      <c r="BH109">
        <v>0.72065472816421805</v>
      </c>
      <c r="BI109">
        <v>0.41263357763078401</v>
      </c>
      <c r="BJ109">
        <v>0.60842177666480401</v>
      </c>
      <c r="BK109">
        <v>0.66937637829180596</v>
      </c>
      <c r="BL109">
        <v>7.4137445054445E-2</v>
      </c>
      <c r="BM109">
        <v>61.306532663316602</v>
      </c>
      <c r="BN109">
        <v>73.593999999999994</v>
      </c>
      <c r="BO109">
        <v>96.427000000000007</v>
      </c>
      <c r="BP109" s="5">
        <v>1.9607843137254899</v>
      </c>
      <c r="BQ109" s="5">
        <v>34.4044588179</v>
      </c>
      <c r="BR109" s="5" t="s">
        <v>8</v>
      </c>
      <c r="BS109" s="5" t="s">
        <v>8</v>
      </c>
      <c r="BT109">
        <v>10119.315444444401</v>
      </c>
      <c r="BU109" s="45">
        <v>20000000</v>
      </c>
      <c r="BV109" s="46">
        <v>42</v>
      </c>
      <c r="BW109" s="46">
        <v>34446</v>
      </c>
      <c r="BX109" s="5" t="s">
        <v>295</v>
      </c>
      <c r="BY109" s="5">
        <v>76.7</v>
      </c>
      <c r="BZ109" s="5" t="s">
        <v>11</v>
      </c>
      <c r="CA109" s="47" t="str">
        <f t="shared" si="288"/>
        <v>EUR=</v>
      </c>
      <c r="CB109" s="22">
        <v>1.0301</v>
      </c>
      <c r="CC109" s="5"/>
      <c r="CD109" s="5"/>
      <c r="CE109" s="5" t="s">
        <v>105</v>
      </c>
      <c r="CF109" s="5" t="s">
        <v>358</v>
      </c>
    </row>
    <row r="110" spans="2:84" x14ac:dyDescent="0.25">
      <c r="B110" s="5" t="s">
        <v>296</v>
      </c>
      <c r="C110" t="s">
        <v>94</v>
      </c>
      <c r="E110" t="s">
        <v>106</v>
      </c>
      <c r="F110" s="2"/>
      <c r="G110" s="20" t="str">
        <f t="shared" si="439"/>
        <v>SE0000862997</v>
      </c>
      <c r="H110" s="34">
        <f t="shared" si="440"/>
        <v>2411124571.7171202</v>
      </c>
      <c r="I110" s="35">
        <f t="shared" si="441"/>
        <v>87.130899999999997</v>
      </c>
      <c r="J110" s="36">
        <f t="shared" si="442"/>
        <v>37215</v>
      </c>
      <c r="K110" s="35" t="str">
        <f t="shared" si="443"/>
        <v>SEK</v>
      </c>
      <c r="L110" s="37">
        <f t="shared" si="444"/>
        <v>108.2</v>
      </c>
      <c r="M110" s="35">
        <f t="shared" si="445"/>
        <v>9.6947200000000002</v>
      </c>
      <c r="N110" s="38"/>
      <c r="O110" s="35">
        <f t="shared" si="446"/>
        <v>43.471889806086097</v>
      </c>
      <c r="P110" s="35">
        <f t="shared" si="447"/>
        <v>13.3333333333333</v>
      </c>
      <c r="Q110" s="35" t="str">
        <f t="shared" si="448"/>
        <v>NULL</v>
      </c>
      <c r="R110" s="35" t="str">
        <f t="shared" si="449"/>
        <v>NULL</v>
      </c>
      <c r="S110" s="35">
        <f t="shared" si="450"/>
        <v>0.97656845678166104</v>
      </c>
      <c r="T110" s="35">
        <f t="shared" si="451"/>
        <v>7.5584065408562697</v>
      </c>
      <c r="U110" s="35">
        <f t="shared" si="452"/>
        <v>0.64158503693292701</v>
      </c>
      <c r="V110" s="34">
        <f t="shared" si="453"/>
        <v>41759391.25</v>
      </c>
      <c r="W110" s="34">
        <f t="shared" si="454"/>
        <v>47664102.2441177</v>
      </c>
      <c r="X110" s="35">
        <f t="shared" si="455"/>
        <v>12.388172054255799</v>
      </c>
      <c r="Y110" s="35">
        <f t="shared" si="456"/>
        <v>20.714814165061298</v>
      </c>
      <c r="Z110" s="35">
        <f t="shared" si="457"/>
        <v>31.199563296722001</v>
      </c>
      <c r="AA110" s="35">
        <f t="shared" si="458"/>
        <v>30.4138035179704</v>
      </c>
      <c r="AB110" s="35" t="str">
        <f t="shared" si="459"/>
        <v>#N/A</v>
      </c>
      <c r="AC110" s="35">
        <f t="shared" si="460"/>
        <v>0.51764899827951705</v>
      </c>
      <c r="AD110" s="35">
        <f t="shared" si="461"/>
        <v>0.734590795737733</v>
      </c>
      <c r="AE110" s="35">
        <f t="shared" si="462"/>
        <v>0.71088074456759098</v>
      </c>
      <c r="AF110" s="35">
        <f t="shared" si="463"/>
        <v>0.80725302245789798</v>
      </c>
      <c r="AG110" s="35">
        <f t="shared" si="464"/>
        <v>0.17269950296082401</v>
      </c>
      <c r="AH110" s="35">
        <f t="shared" si="465"/>
        <v>0.66003228411137305</v>
      </c>
      <c r="AI110" s="35">
        <f t="shared" si="466"/>
        <v>85.950413223140501</v>
      </c>
      <c r="AJ110" s="37">
        <f t="shared" si="467"/>
        <v>99.953000000000003</v>
      </c>
      <c r="AK110" s="37">
        <f t="shared" si="468"/>
        <v>102.82895000000001</v>
      </c>
      <c r="AL110" s="35">
        <f t="shared" si="469"/>
        <v>1.87265917602996</v>
      </c>
      <c r="AM110" s="35">
        <f t="shared" si="470"/>
        <v>102.7073780992</v>
      </c>
      <c r="AN110" s="35" t="str">
        <f t="shared" si="471"/>
        <v>NULL</v>
      </c>
      <c r="AO110" s="35" t="str">
        <f t="shared" si="472"/>
        <v>NULL</v>
      </c>
      <c r="AP110" s="34">
        <f t="shared" si="473"/>
        <v>1274448.88051554</v>
      </c>
      <c r="AR110" s="5"/>
      <c r="AS110" s="5" t="s">
        <v>106</v>
      </c>
      <c r="AT110" s="5">
        <v>43.471889806086097</v>
      </c>
      <c r="AU110" s="5">
        <v>13.3333333333333</v>
      </c>
      <c r="AV110" s="5" t="s">
        <v>8</v>
      </c>
      <c r="AW110" s="5" t="s">
        <v>8</v>
      </c>
      <c r="AX110">
        <v>0.97656845678166104</v>
      </c>
      <c r="AY110">
        <v>7.5584065408562697</v>
      </c>
      <c r="AZ110">
        <v>0.64158503693292701</v>
      </c>
      <c r="BA110">
        <v>41759391.25</v>
      </c>
      <c r="BB110" s="5">
        <v>47664102.2441177</v>
      </c>
      <c r="BC110" s="5">
        <v>20.714814165061298</v>
      </c>
      <c r="BD110">
        <v>31.199563296722001</v>
      </c>
      <c r="BE110">
        <v>30.4138035179704</v>
      </c>
      <c r="BF110" t="s">
        <v>14</v>
      </c>
      <c r="BG110">
        <v>0.51764899827951705</v>
      </c>
      <c r="BH110">
        <v>0.734590795737733</v>
      </c>
      <c r="BI110">
        <v>0.71088074456759098</v>
      </c>
      <c r="BJ110">
        <v>0.80725302245789798</v>
      </c>
      <c r="BK110">
        <v>0.17269950296082401</v>
      </c>
      <c r="BL110">
        <v>0.66003228411137305</v>
      </c>
      <c r="BM110">
        <v>85.950413223140501</v>
      </c>
      <c r="BN110">
        <v>99.953000000000003</v>
      </c>
      <c r="BO110">
        <v>102.82895000000001</v>
      </c>
      <c r="BP110" s="5">
        <v>1.87265917602996</v>
      </c>
      <c r="BQ110" s="5">
        <v>102.7073780992</v>
      </c>
      <c r="BR110" s="5" t="s">
        <v>8</v>
      </c>
      <c r="BS110" s="5" t="s">
        <v>8</v>
      </c>
      <c r="BT110">
        <v>1274448.88051554</v>
      </c>
      <c r="BU110" s="45">
        <v>248704921</v>
      </c>
      <c r="BV110" s="46">
        <v>87.130899999999997</v>
      </c>
      <c r="BW110" s="46">
        <v>37215</v>
      </c>
      <c r="BX110" s="5" t="s">
        <v>297</v>
      </c>
      <c r="BY110" s="5">
        <v>108.2</v>
      </c>
      <c r="BZ110" s="5" t="s">
        <v>147</v>
      </c>
      <c r="CA110" s="47" t="str">
        <f t="shared" si="288"/>
        <v>SEKUSD=R</v>
      </c>
      <c r="CB110" s="22">
        <v>8.9599999999999999E-2</v>
      </c>
      <c r="CC110" s="5"/>
      <c r="CD110" s="5"/>
      <c r="CE110" s="5" t="s">
        <v>106</v>
      </c>
      <c r="CF110" s="5" t="s">
        <v>296</v>
      </c>
    </row>
    <row r="111" spans="2:84" x14ac:dyDescent="0.25">
      <c r="F111" s="2"/>
      <c r="G111" s="10" t="s">
        <v>349</v>
      </c>
      <c r="H111" s="49">
        <f>AVERAGE(H97:H110)</f>
        <v>10160524674.13261</v>
      </c>
      <c r="I111" s="40">
        <f>AVERAGE(I97:I110)</f>
        <v>88.559328571428551</v>
      </c>
      <c r="J111" s="39"/>
      <c r="K111" s="39"/>
      <c r="L111" s="39"/>
      <c r="M111" s="39"/>
      <c r="N111" s="42"/>
      <c r="O111" s="40">
        <f>AVERAGE(O97:O110)</f>
        <v>27.060208278864618</v>
      </c>
      <c r="P111" s="40">
        <f>AVERAGE(P97:P110)</f>
        <v>14.614834939525622</v>
      </c>
      <c r="Q111" s="40">
        <f t="shared" ref="Q111:U111" si="474">AVERAGE(Q97:Q110)</f>
        <v>-3.3887735760785667</v>
      </c>
      <c r="R111" s="40">
        <f t="shared" si="474"/>
        <v>3.3780425568883925</v>
      </c>
      <c r="S111" s="40">
        <f t="shared" si="474"/>
        <v>2.8406932626767971</v>
      </c>
      <c r="T111" s="40">
        <f t="shared" si="474"/>
        <v>11.925723116349372</v>
      </c>
      <c r="U111" s="40">
        <f t="shared" si="474"/>
        <v>1.255894462729414</v>
      </c>
      <c r="V111" s="12">
        <f t="shared" ref="V111:AL111" si="475">AVERAGE(V97:V110)</f>
        <v>218081682.74121431</v>
      </c>
      <c r="W111" s="49">
        <f t="shared" si="475"/>
        <v>162529807.33206493</v>
      </c>
      <c r="X111" s="40">
        <f t="shared" si="475"/>
        <v>5.3210292654675104</v>
      </c>
      <c r="Y111" s="40">
        <f t="shared" si="475"/>
        <v>20.572967802956708</v>
      </c>
      <c r="Z111" s="40">
        <f t="shared" si="475"/>
        <v>25.396765266029348</v>
      </c>
      <c r="AA111" s="40">
        <f t="shared" si="475"/>
        <v>25.773037462337392</v>
      </c>
      <c r="AB111" s="40">
        <f t="shared" si="475"/>
        <v>0.28303749999999994</v>
      </c>
      <c r="AC111" s="40">
        <f t="shared" si="475"/>
        <v>0.66954755127304399</v>
      </c>
      <c r="AD111" s="40">
        <f t="shared" si="475"/>
        <v>0.82389396628788014</v>
      </c>
      <c r="AE111" s="40">
        <f t="shared" si="475"/>
        <v>0.889185145994564</v>
      </c>
      <c r="AF111" s="40">
        <f t="shared" si="475"/>
        <v>0.92612250453961154</v>
      </c>
      <c r="AG111" s="40">
        <f t="shared" si="475"/>
        <v>0.99679822909711635</v>
      </c>
      <c r="AH111" s="40">
        <f t="shared" si="475"/>
        <v>0.73677528757433708</v>
      </c>
      <c r="AI111" s="40">
        <f t="shared" si="475"/>
        <v>59.925313621248691</v>
      </c>
      <c r="AJ111" s="12">
        <f t="shared" si="475"/>
        <v>104.11018285714286</v>
      </c>
      <c r="AK111" s="49">
        <f t="shared" si="475"/>
        <v>97.092241035714295</v>
      </c>
      <c r="AL111" s="40">
        <f t="shared" si="475"/>
        <v>2.9610353169673505</v>
      </c>
      <c r="AM111" s="40">
        <f t="shared" ref="AM111:AP111" si="476">AVERAGE(AM97:AM110)</f>
        <v>70.996495587542867</v>
      </c>
      <c r="AN111" s="40">
        <f t="shared" si="476"/>
        <v>3.6335813941009563</v>
      </c>
      <c r="AO111" s="40">
        <f t="shared" si="476"/>
        <v>5.8189253608826021</v>
      </c>
      <c r="AP111" s="49">
        <f t="shared" si="476"/>
        <v>4960434.8522330895</v>
      </c>
      <c r="AR111" s="5"/>
      <c r="AS111" s="5"/>
      <c r="BB111" s="5"/>
      <c r="BC111" s="5"/>
      <c r="CC111" s="5"/>
      <c r="CE111" s="5"/>
    </row>
    <row r="112" spans="2:84" x14ac:dyDescent="0.25">
      <c r="F112" s="2"/>
      <c r="G112" s="11"/>
      <c r="H112" s="41"/>
      <c r="I112" s="41"/>
      <c r="J112" s="41"/>
      <c r="K112" s="41"/>
      <c r="L112" s="41"/>
      <c r="M112" s="41"/>
      <c r="N112" s="43"/>
      <c r="O112" s="41"/>
      <c r="P112" s="41"/>
      <c r="Q112" s="41"/>
      <c r="R112" s="41"/>
      <c r="S112" s="41"/>
      <c r="T112" s="41"/>
      <c r="U112" s="11"/>
      <c r="V112" s="1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11"/>
      <c r="AJ112" s="11"/>
      <c r="AK112" s="41"/>
      <c r="AL112" s="41"/>
      <c r="AM112" s="41"/>
      <c r="AN112" s="41"/>
      <c r="AO112" s="11"/>
      <c r="AP112" s="11"/>
    </row>
    <row r="113" spans="1:84" x14ac:dyDescent="0.25">
      <c r="A113" s="7"/>
      <c r="B113" s="7"/>
      <c r="C113" s="7" t="s">
        <v>107</v>
      </c>
      <c r="D113" s="7"/>
      <c r="E113" s="7"/>
      <c r="F113" s="2"/>
      <c r="AR113" s="7"/>
      <c r="AS113" s="7"/>
      <c r="CC113" s="48"/>
      <c r="CE113" s="7"/>
    </row>
    <row r="114" spans="1:84" x14ac:dyDescent="0.25">
      <c r="B114" s="5" t="s">
        <v>298</v>
      </c>
      <c r="C114" t="s">
        <v>107</v>
      </c>
      <c r="E114" t="s">
        <v>108</v>
      </c>
      <c r="F114" s="2"/>
      <c r="G114" s="20" t="str">
        <f>BX114</f>
        <v>US0584981064</v>
      </c>
      <c r="H114" s="34">
        <f>(BU114*BY114)*CB114</f>
        <v>16189608438.5</v>
      </c>
      <c r="I114" s="35">
        <f>BV114</f>
        <v>99.588700000000003</v>
      </c>
      <c r="J114" s="36">
        <f>BW114</f>
        <v>27015</v>
      </c>
      <c r="K114" s="35" t="str">
        <f>BZ114</f>
        <v>USD</v>
      </c>
      <c r="L114" s="37">
        <f>BY114</f>
        <v>54.25</v>
      </c>
      <c r="M114" s="35">
        <f>BY114*CB114</f>
        <v>54.25</v>
      </c>
      <c r="N114" s="38"/>
      <c r="O114" s="35">
        <f>AT114</f>
        <v>29.113604774094501</v>
      </c>
      <c r="P114" s="35">
        <f t="shared" ref="P114" si="477">AU114</f>
        <v>15.374935878723599</v>
      </c>
      <c r="Q114" s="35">
        <f t="shared" ref="Q114" si="478">AV114</f>
        <v>2.7082423045669302</v>
      </c>
      <c r="R114" s="35">
        <f t="shared" ref="R114" si="479">AW114</f>
        <v>1.4302265933696401</v>
      </c>
      <c r="S114" s="35">
        <f t="shared" ref="S114" si="480">AX114</f>
        <v>2.4356313137773</v>
      </c>
      <c r="T114" s="35">
        <f t="shared" ref="T114" si="481">AY114</f>
        <v>46.124240565527103</v>
      </c>
      <c r="U114" s="35">
        <f t="shared" ref="U114" si="482">AZ114</f>
        <v>1.3143049552281201</v>
      </c>
      <c r="V114" s="34">
        <f t="shared" ref="V114" si="483">BA114</f>
        <v>139989398.5575</v>
      </c>
      <c r="W114" s="34">
        <f t="shared" ref="W114" si="484">BB114</f>
        <v>124906644.8805</v>
      </c>
      <c r="X114" s="35">
        <f>((W114-V114)/W114)*100</f>
        <v>-12.075221211353398</v>
      </c>
      <c r="Y114" s="35">
        <f>BC114</f>
        <v>25.102900224520798</v>
      </c>
      <c r="Z114" s="35">
        <f t="shared" ref="Z114" si="485">BD114</f>
        <v>24.673412299739098</v>
      </c>
      <c r="AA114" s="35">
        <f t="shared" ref="AA114" si="486">BE114</f>
        <v>23.383739839290001</v>
      </c>
      <c r="AB114" s="35">
        <f t="shared" ref="AB114" si="487">BF114</f>
        <v>0.30930000000000002</v>
      </c>
      <c r="AC114" s="35">
        <f t="shared" ref="AC114" si="488">BG114</f>
        <v>0.67094952971567201</v>
      </c>
      <c r="AD114" s="35">
        <f t="shared" ref="AD114" si="489">BH114</f>
        <v>0.81318221748397701</v>
      </c>
      <c r="AE114" s="35">
        <f t="shared" ref="AE114" si="490">BI114</f>
        <v>0.94402947589985797</v>
      </c>
      <c r="AF114" s="35">
        <f t="shared" ref="AF114" si="491">BJ114</f>
        <v>0.96268535458025495</v>
      </c>
      <c r="AG114" s="35">
        <f t="shared" ref="AG114" si="492">BK114</f>
        <v>1.2966926278619999</v>
      </c>
      <c r="AH114" s="35">
        <f t="shared" ref="AH114" si="493">BL114</f>
        <v>0.37114019811815002</v>
      </c>
      <c r="AI114" s="35">
        <f t="shared" ref="AI114" si="494">BM114</f>
        <v>36.337625178826897</v>
      </c>
      <c r="AJ114" s="37">
        <f t="shared" ref="AJ114" si="495">BN114</f>
        <v>58.058199999999999</v>
      </c>
      <c r="AK114" s="37">
        <f t="shared" ref="AK114" si="496">BO114</f>
        <v>63.367800000000003</v>
      </c>
      <c r="AL114" s="35">
        <f t="shared" ref="AL114" si="497">BP114</f>
        <v>1.4746543778801799</v>
      </c>
      <c r="AM114" s="35">
        <f t="shared" ref="AM114" si="498">BQ114</f>
        <v>35.643564356399999</v>
      </c>
      <c r="AN114" s="35">
        <f t="shared" ref="AN114" si="499">BR114</f>
        <v>2.2889074678479799</v>
      </c>
      <c r="AO114" s="35">
        <f t="shared" ref="AO114" si="500">BS114</f>
        <v>3.1787302874205898</v>
      </c>
      <c r="AP114" s="34">
        <f t="shared" ref="AP114" si="501">BT114</f>
        <v>3370881.6102890898</v>
      </c>
      <c r="AR114" s="5"/>
      <c r="AS114" s="5" t="s">
        <v>108</v>
      </c>
      <c r="AT114" s="5">
        <v>29.113604774094501</v>
      </c>
      <c r="AU114" s="5">
        <v>15.374935878723599</v>
      </c>
      <c r="AV114">
        <v>2.7082423045669302</v>
      </c>
      <c r="AW114" s="5">
        <v>1.4302265933696401</v>
      </c>
      <c r="AX114">
        <v>2.4356313137773</v>
      </c>
      <c r="AY114">
        <v>46.124240565527103</v>
      </c>
      <c r="AZ114">
        <v>1.3143049552281201</v>
      </c>
      <c r="BA114">
        <v>139989398.5575</v>
      </c>
      <c r="BB114">
        <v>124906644.8805</v>
      </c>
      <c r="BC114">
        <v>25.102900224520798</v>
      </c>
      <c r="BD114">
        <v>24.673412299739098</v>
      </c>
      <c r="BE114">
        <v>23.383739839290001</v>
      </c>
      <c r="BF114">
        <v>0.30930000000000002</v>
      </c>
      <c r="BG114">
        <v>0.67094952971567201</v>
      </c>
      <c r="BH114">
        <v>0.81318221748397701</v>
      </c>
      <c r="BI114">
        <v>0.94402947589985797</v>
      </c>
      <c r="BJ114">
        <v>0.96268535458025495</v>
      </c>
      <c r="BK114">
        <v>1.2966926278619999</v>
      </c>
      <c r="BL114">
        <v>0.37114019811815002</v>
      </c>
      <c r="BM114">
        <v>36.337625178826897</v>
      </c>
      <c r="BN114">
        <v>58.058199999999999</v>
      </c>
      <c r="BO114">
        <v>63.367800000000003</v>
      </c>
      <c r="BP114" s="5">
        <v>1.4746543778801799</v>
      </c>
      <c r="BQ114">
        <v>35.643564356399999</v>
      </c>
      <c r="BR114">
        <v>2.2889074678479799</v>
      </c>
      <c r="BS114">
        <v>3.1787302874205898</v>
      </c>
      <c r="BT114">
        <v>3370881.6102890898</v>
      </c>
      <c r="BU114" s="45">
        <v>298425962</v>
      </c>
      <c r="BV114" s="46">
        <v>99.588700000000003</v>
      </c>
      <c r="BW114" s="46">
        <v>27015</v>
      </c>
      <c r="BX114" s="5" t="s">
        <v>299</v>
      </c>
      <c r="BY114" s="5">
        <v>54.25</v>
      </c>
      <c r="BZ114" s="5" t="s">
        <v>7</v>
      </c>
      <c r="CA114" s="47" t="str">
        <f t="shared" si="288"/>
        <v>USD=</v>
      </c>
      <c r="CB114" s="22">
        <v>1</v>
      </c>
      <c r="CC114" s="5"/>
      <c r="CD114" s="5"/>
      <c r="CE114" s="5" t="s">
        <v>108</v>
      </c>
      <c r="CF114" s="5" t="s">
        <v>298</v>
      </c>
    </row>
    <row r="115" spans="1:84" x14ac:dyDescent="0.25">
      <c r="B115" s="5" t="s">
        <v>300</v>
      </c>
      <c r="C115" t="s">
        <v>107</v>
      </c>
      <c r="E115" t="s">
        <v>109</v>
      </c>
      <c r="F115" s="2"/>
      <c r="G115" s="20" t="str">
        <f t="shared" ref="G115:G125" si="502">BX115</f>
        <v>US2283681060</v>
      </c>
      <c r="H115" s="34">
        <f t="shared" ref="H115:H125" si="503">(BU115*BY115)*CB115</f>
        <v>10193867430.9</v>
      </c>
      <c r="I115" s="35">
        <f t="shared" ref="I115:I125" si="504">BV115</f>
        <v>99.0578</v>
      </c>
      <c r="J115" s="36">
        <f t="shared" ref="J115:J125" si="505">BW115</f>
        <v>29297</v>
      </c>
      <c r="K115" s="35" t="str">
        <f t="shared" ref="K115:K125" si="506">BZ115</f>
        <v>USD</v>
      </c>
      <c r="L115" s="37">
        <f t="shared" ref="L115:L125" si="507">BY115</f>
        <v>85.21</v>
      </c>
      <c r="M115" s="35">
        <f t="shared" ref="M115:M125" si="508">BY115*CB115</f>
        <v>85.21</v>
      </c>
      <c r="N115" s="38"/>
      <c r="O115" s="35">
        <f t="shared" ref="O115:O125" si="509">AT115</f>
        <v>104.88675529295899</v>
      </c>
      <c r="P115" s="35">
        <f t="shared" ref="P115:P125" si="510">AU115</f>
        <v>12.5066048259261</v>
      </c>
      <c r="Q115" s="35">
        <f t="shared" ref="Q115:Q125" si="511">AV115</f>
        <v>10.8690938127419</v>
      </c>
      <c r="R115" s="35">
        <f t="shared" ref="R115:R125" si="512">AW115</f>
        <v>1.29602122548457</v>
      </c>
      <c r="S115" s="35">
        <f t="shared" ref="S115:S125" si="513">AX115</f>
        <v>4.0260139932485099</v>
      </c>
      <c r="T115" s="35">
        <f t="shared" ref="T115:T125" si="514">AY115</f>
        <v>6.7153276883399204</v>
      </c>
      <c r="U115" s="35">
        <f t="shared" ref="U115:U125" si="515">AZ115</f>
        <v>0.86712040072303498</v>
      </c>
      <c r="V115" s="34">
        <f t="shared" ref="V115:V125" si="516">BA115</f>
        <v>122886672.205</v>
      </c>
      <c r="W115" s="34">
        <f t="shared" ref="W115:W125" si="517">BB115</f>
        <v>112704950.8275</v>
      </c>
      <c r="X115" s="35">
        <f t="shared" ref="X115:X125" si="518">((W115-V115)/W115)*100</f>
        <v>-9.0339610662566017</v>
      </c>
      <c r="Y115" s="35">
        <f t="shared" ref="Y115:Y125" si="519">BC115</f>
        <v>22.518809711440401</v>
      </c>
      <c r="Z115" s="35">
        <f t="shared" ref="Z115:Z125" si="520">BD115</f>
        <v>19.672663003897899</v>
      </c>
      <c r="AA115" s="35">
        <f t="shared" ref="AA115:AA125" si="521">BE115</f>
        <v>21.5623251847422</v>
      </c>
      <c r="AB115" s="35">
        <f t="shared" ref="AB115:AB125" si="522">BF115</f>
        <v>0.29360000000000003</v>
      </c>
      <c r="AC115" s="35">
        <f t="shared" ref="AC115:AC125" si="523">BG115</f>
        <v>0.35770159984796002</v>
      </c>
      <c r="AD115" s="35">
        <f t="shared" ref="AD115:AD125" si="524">BH115</f>
        <v>0.66276454295394904</v>
      </c>
      <c r="AE115" s="35">
        <f t="shared" ref="AE115:AE125" si="525">BI115</f>
        <v>0.85954713357158397</v>
      </c>
      <c r="AF115" s="35">
        <f t="shared" ref="AF115:AF125" si="526">BJ115</f>
        <v>0.90636384934963399</v>
      </c>
      <c r="AG115" s="35">
        <f t="shared" ref="AG115:AG125" si="527">BK115</f>
        <v>0.83494542252973303</v>
      </c>
      <c r="AH115" s="35">
        <f t="shared" ref="AH115:AH125" si="528">BL115</f>
        <v>1.1971117264828599</v>
      </c>
      <c r="AI115" s="35">
        <f t="shared" ref="AI115:AI125" si="529">BM115</f>
        <v>55.6050482553823</v>
      </c>
      <c r="AJ115" s="37">
        <f t="shared" ref="AJ115:AJ125" si="530">BN115</f>
        <v>87.611000000000004</v>
      </c>
      <c r="AK115" s="37">
        <f t="shared" ref="AK115:AK125" si="531">BO115</f>
        <v>85.779750000000007</v>
      </c>
      <c r="AL115" s="35">
        <f t="shared" ref="AL115:AL125" si="532">BP115</f>
        <v>1.17357117709189</v>
      </c>
      <c r="AM115" s="35">
        <f t="shared" ref="AM115:AM125" si="533">BQ115</f>
        <v>25.555555555600002</v>
      </c>
      <c r="AN115" s="35" t="str">
        <f t="shared" ref="AN115:AN125" si="534">BR115</f>
        <v>NULL</v>
      </c>
      <c r="AO115" s="35">
        <f t="shared" ref="AO115:AO125" si="535">BS115</f>
        <v>2.3356242368759399</v>
      </c>
      <c r="AP115" s="34">
        <f t="shared" ref="AP115:AP125" si="536">BT115</f>
        <v>6081074.2905620802</v>
      </c>
      <c r="AR115" s="5"/>
      <c r="AS115" s="5" t="s">
        <v>109</v>
      </c>
      <c r="AT115" s="5">
        <v>104.88675529295899</v>
      </c>
      <c r="AU115" s="5">
        <v>12.5066048259261</v>
      </c>
      <c r="AV115">
        <v>10.8690938127419</v>
      </c>
      <c r="AW115" s="5">
        <v>1.29602122548457</v>
      </c>
      <c r="AX115">
        <v>4.0260139932485099</v>
      </c>
      <c r="AY115">
        <v>6.7153276883399204</v>
      </c>
      <c r="AZ115">
        <v>0.86712040072303498</v>
      </c>
      <c r="BA115">
        <v>122886672.205</v>
      </c>
      <c r="BB115">
        <v>112704950.8275</v>
      </c>
      <c r="BC115">
        <v>22.518809711440401</v>
      </c>
      <c r="BD115">
        <v>19.672663003897899</v>
      </c>
      <c r="BE115">
        <v>21.5623251847422</v>
      </c>
      <c r="BF115">
        <v>0.29360000000000003</v>
      </c>
      <c r="BG115">
        <v>0.35770159984796002</v>
      </c>
      <c r="BH115">
        <v>0.66276454295394904</v>
      </c>
      <c r="BI115">
        <v>0.85954713357158397</v>
      </c>
      <c r="BJ115">
        <v>0.90636384934963399</v>
      </c>
      <c r="BK115">
        <v>0.83494542252973303</v>
      </c>
      <c r="BL115">
        <v>1.1971117264828599</v>
      </c>
      <c r="BM115">
        <v>55.6050482553823</v>
      </c>
      <c r="BN115" s="5">
        <v>87.611000000000004</v>
      </c>
      <c r="BO115">
        <v>85.779750000000007</v>
      </c>
      <c r="BP115" s="5">
        <v>1.17357117709189</v>
      </c>
      <c r="BQ115">
        <v>25.555555555600002</v>
      </c>
      <c r="BR115" s="5" t="s">
        <v>8</v>
      </c>
      <c r="BS115">
        <v>2.3356242368759399</v>
      </c>
      <c r="BT115">
        <v>6081074.2905620802</v>
      </c>
      <c r="BU115" s="45">
        <v>119632290</v>
      </c>
      <c r="BV115" s="46">
        <v>99.0578</v>
      </c>
      <c r="BW115" s="46">
        <v>29297</v>
      </c>
      <c r="BX115" s="5" t="s">
        <v>301</v>
      </c>
      <c r="BY115" s="5">
        <v>85.21</v>
      </c>
      <c r="BZ115" s="5" t="s">
        <v>7</v>
      </c>
      <c r="CA115" s="47" t="str">
        <f t="shared" si="288"/>
        <v>USD=</v>
      </c>
      <c r="CB115" s="22">
        <v>1</v>
      </c>
      <c r="CC115" s="5"/>
      <c r="CD115" s="5"/>
      <c r="CE115" s="5" t="s">
        <v>109</v>
      </c>
      <c r="CF115" s="5" t="s">
        <v>300</v>
      </c>
    </row>
    <row r="116" spans="1:84" x14ac:dyDescent="0.25">
      <c r="B116" s="5" t="s">
        <v>302</v>
      </c>
      <c r="C116" t="s">
        <v>107</v>
      </c>
      <c r="E116" t="s">
        <v>110</v>
      </c>
      <c r="F116" s="2"/>
      <c r="G116" s="20" t="str">
        <f t="shared" si="502"/>
        <v>US0383361039</v>
      </c>
      <c r="H116" s="34">
        <f t="shared" si="503"/>
        <v>10408030045.32</v>
      </c>
      <c r="I116" s="35">
        <f t="shared" si="504"/>
        <v>99.292100000000005</v>
      </c>
      <c r="J116" s="36">
        <f t="shared" si="505"/>
        <v>34082</v>
      </c>
      <c r="K116" s="35" t="str">
        <f t="shared" si="506"/>
        <v>USD</v>
      </c>
      <c r="L116" s="37">
        <f t="shared" si="507"/>
        <v>156.41</v>
      </c>
      <c r="M116" s="35">
        <f t="shared" si="508"/>
        <v>156.41</v>
      </c>
      <c r="N116" s="38"/>
      <c r="O116" s="35">
        <f t="shared" si="509"/>
        <v>31.4162731514493</v>
      </c>
      <c r="P116" s="35">
        <f t="shared" si="510"/>
        <v>26.762874532235699</v>
      </c>
      <c r="Q116" s="35">
        <f t="shared" si="511"/>
        <v>3.0800267795538501</v>
      </c>
      <c r="R116" s="35">
        <f t="shared" si="512"/>
        <v>2.6238112286505602</v>
      </c>
      <c r="S116" s="35">
        <f t="shared" si="513"/>
        <v>4.0965845335682403</v>
      </c>
      <c r="T116" s="35">
        <f t="shared" si="514"/>
        <v>15.198397872288799</v>
      </c>
      <c r="U116" s="35">
        <f t="shared" si="515"/>
        <v>2.9127368187901199</v>
      </c>
      <c r="V116" s="34">
        <f t="shared" si="516"/>
        <v>42607498.012500003</v>
      </c>
      <c r="W116" s="34">
        <f t="shared" si="517"/>
        <v>48261494.659999996</v>
      </c>
      <c r="X116" s="35">
        <f t="shared" si="518"/>
        <v>11.715336806976532</v>
      </c>
      <c r="Y116" s="35">
        <f t="shared" si="519"/>
        <v>15.449717051798901</v>
      </c>
      <c r="Z116" s="35">
        <f t="shared" si="520"/>
        <v>16.7200069845609</v>
      </c>
      <c r="AA116" s="35">
        <f t="shared" si="521"/>
        <v>16.444128219308698</v>
      </c>
      <c r="AB116" s="35">
        <f t="shared" si="522"/>
        <v>0.184</v>
      </c>
      <c r="AC116" s="35">
        <f t="shared" si="523"/>
        <v>0.67824006408151305</v>
      </c>
      <c r="AD116" s="35">
        <f t="shared" si="524"/>
        <v>0.75409219974622699</v>
      </c>
      <c r="AE116" s="35">
        <f t="shared" si="525"/>
        <v>0.59246698260970998</v>
      </c>
      <c r="AF116" s="35">
        <f t="shared" si="526"/>
        <v>0.72831059342848503</v>
      </c>
      <c r="AG116" s="35">
        <f t="shared" si="527"/>
        <v>0.84841960088248503</v>
      </c>
      <c r="AH116" s="35">
        <f t="shared" si="528"/>
        <v>0.62200417463145896</v>
      </c>
      <c r="AI116" s="35">
        <f t="shared" si="529"/>
        <v>40.027137042062499</v>
      </c>
      <c r="AJ116" s="37">
        <f t="shared" si="530"/>
        <v>165.5538</v>
      </c>
      <c r="AK116" s="37">
        <f t="shared" si="531"/>
        <v>153.41890000000001</v>
      </c>
      <c r="AL116" s="35">
        <f t="shared" si="532"/>
        <v>1.1508215587238699</v>
      </c>
      <c r="AM116" s="35">
        <f t="shared" si="533"/>
        <v>36.445602083799997</v>
      </c>
      <c r="AN116" s="35">
        <f t="shared" si="534"/>
        <v>0.94616263168176995</v>
      </c>
      <c r="AO116" s="35">
        <f t="shared" si="535"/>
        <v>2.41279953931326</v>
      </c>
      <c r="AP116" s="34">
        <f t="shared" si="536"/>
        <v>582986.84783921402</v>
      </c>
      <c r="AR116" s="5"/>
      <c r="AS116" s="5" t="s">
        <v>110</v>
      </c>
      <c r="AT116" s="5">
        <v>31.4162731514493</v>
      </c>
      <c r="AU116" s="5">
        <v>26.762874532235699</v>
      </c>
      <c r="AV116">
        <v>3.0800267795538501</v>
      </c>
      <c r="AW116" s="5">
        <v>2.6238112286505602</v>
      </c>
      <c r="AX116">
        <v>4.0965845335682403</v>
      </c>
      <c r="AY116">
        <v>15.198397872288799</v>
      </c>
      <c r="AZ116">
        <v>2.9127368187901199</v>
      </c>
      <c r="BA116">
        <v>42607498.012500003</v>
      </c>
      <c r="BB116">
        <v>48261494.659999996</v>
      </c>
      <c r="BC116">
        <v>15.449717051798901</v>
      </c>
      <c r="BD116">
        <v>16.7200069845609</v>
      </c>
      <c r="BE116">
        <v>16.444128219308698</v>
      </c>
      <c r="BF116">
        <v>0.184</v>
      </c>
      <c r="BG116">
        <v>0.67824006408151305</v>
      </c>
      <c r="BH116">
        <v>0.75409219974622699</v>
      </c>
      <c r="BI116">
        <v>0.59246698260970998</v>
      </c>
      <c r="BJ116">
        <v>0.72831059342848503</v>
      </c>
      <c r="BK116">
        <v>0.84841960088248503</v>
      </c>
      <c r="BL116">
        <v>0.62200417463145896</v>
      </c>
      <c r="BM116">
        <v>40.027137042062499</v>
      </c>
      <c r="BN116">
        <v>165.5538</v>
      </c>
      <c r="BO116">
        <v>153.41890000000001</v>
      </c>
      <c r="BP116" s="5">
        <v>1.1508215587238699</v>
      </c>
      <c r="BQ116">
        <v>36.445602083799997</v>
      </c>
      <c r="BR116">
        <v>0.94616263168176995</v>
      </c>
      <c r="BS116">
        <v>2.41279953931326</v>
      </c>
      <c r="BT116">
        <v>582986.84783921402</v>
      </c>
      <c r="BU116" s="45">
        <v>66543252</v>
      </c>
      <c r="BV116" s="46">
        <v>99.292100000000005</v>
      </c>
      <c r="BW116" s="46">
        <v>34082</v>
      </c>
      <c r="BX116" s="5" t="s">
        <v>303</v>
      </c>
      <c r="BY116" s="5">
        <v>156.41</v>
      </c>
      <c r="BZ116" s="5" t="s">
        <v>7</v>
      </c>
      <c r="CA116" s="47" t="str">
        <f t="shared" si="288"/>
        <v>USD=</v>
      </c>
      <c r="CB116" s="22">
        <v>1</v>
      </c>
      <c r="CC116" s="5"/>
      <c r="CD116" s="5"/>
      <c r="CE116" s="5" t="s">
        <v>110</v>
      </c>
      <c r="CF116" s="5" t="s">
        <v>302</v>
      </c>
    </row>
    <row r="117" spans="1:84" x14ac:dyDescent="0.25">
      <c r="B117" s="5" t="s">
        <v>304</v>
      </c>
      <c r="C117" t="s">
        <v>107</v>
      </c>
      <c r="E117" t="s">
        <v>111</v>
      </c>
      <c r="F117" s="2"/>
      <c r="G117" s="20" t="str">
        <f t="shared" si="502"/>
        <v>CA1249003098</v>
      </c>
      <c r="H117" s="34">
        <f t="shared" si="503"/>
        <v>8253455063.5137606</v>
      </c>
      <c r="I117" s="35">
        <f t="shared" si="504"/>
        <v>87.730900000000005</v>
      </c>
      <c r="J117" s="36">
        <f t="shared" si="505"/>
        <v>29399</v>
      </c>
      <c r="K117" s="35" t="str">
        <f t="shared" si="506"/>
        <v>CAD</v>
      </c>
      <c r="L117" s="37">
        <f t="shared" si="507"/>
        <v>72.09</v>
      </c>
      <c r="M117" s="35">
        <f t="shared" si="508"/>
        <v>50.001624</v>
      </c>
      <c r="N117" s="38"/>
      <c r="O117" s="35">
        <f t="shared" si="509"/>
        <v>18.500221982133599</v>
      </c>
      <c r="P117" s="35">
        <f t="shared" si="510"/>
        <v>15.8230904302019</v>
      </c>
      <c r="Q117" s="35" t="str">
        <f t="shared" si="511"/>
        <v>NULL</v>
      </c>
      <c r="R117" s="35" t="str">
        <f t="shared" si="512"/>
        <v>NULL</v>
      </c>
      <c r="S117" s="35">
        <f t="shared" si="513"/>
        <v>2.4998054922117499</v>
      </c>
      <c r="T117" s="35">
        <f t="shared" si="514"/>
        <v>11.4903429565222</v>
      </c>
      <c r="U117" s="35">
        <f t="shared" si="515"/>
        <v>1.7965098578816101</v>
      </c>
      <c r="V117" s="34">
        <f t="shared" si="516"/>
        <v>16778482.350000001</v>
      </c>
      <c r="W117" s="34">
        <f t="shared" si="517"/>
        <v>20843649.475000001</v>
      </c>
      <c r="X117" s="35">
        <f t="shared" si="518"/>
        <v>19.503144734206867</v>
      </c>
      <c r="Y117" s="35">
        <f t="shared" si="519"/>
        <v>15.7553182744285</v>
      </c>
      <c r="Z117" s="35">
        <f t="shared" si="520"/>
        <v>17.2539101363562</v>
      </c>
      <c r="AA117" s="35">
        <f t="shared" si="521"/>
        <v>18.098029915422</v>
      </c>
      <c r="AB117" s="35" t="str">
        <f t="shared" si="522"/>
        <v>#N/A</v>
      </c>
      <c r="AC117" s="35">
        <f t="shared" si="523"/>
        <v>0.73608767395377595</v>
      </c>
      <c r="AD117" s="35">
        <f t="shared" si="524"/>
        <v>0.66140985800943597</v>
      </c>
      <c r="AE117" s="35">
        <f t="shared" si="525"/>
        <v>0.54072708423596705</v>
      </c>
      <c r="AF117" s="35">
        <f t="shared" si="526"/>
        <v>0.69381736233925495</v>
      </c>
      <c r="AG117" s="35">
        <f t="shared" si="527"/>
        <v>0.65408376606793195</v>
      </c>
      <c r="AH117" s="35">
        <f t="shared" si="528"/>
        <v>0.429180777440614</v>
      </c>
      <c r="AI117" s="35">
        <f t="shared" si="529"/>
        <v>35.540069686411201</v>
      </c>
      <c r="AJ117" s="37">
        <f t="shared" si="530"/>
        <v>75.971000000000004</v>
      </c>
      <c r="AK117" s="37">
        <f t="shared" si="531"/>
        <v>75.126750000000101</v>
      </c>
      <c r="AL117" s="35">
        <f t="shared" si="532"/>
        <v>1.6090997364405599</v>
      </c>
      <c r="AM117" s="35">
        <f t="shared" si="533"/>
        <v>35.496039230500003</v>
      </c>
      <c r="AN117" s="35" t="str">
        <f t="shared" si="534"/>
        <v>NULL</v>
      </c>
      <c r="AO117" s="35">
        <f t="shared" si="535"/>
        <v>2.0948584887131099</v>
      </c>
      <c r="AP117" s="34">
        <f t="shared" si="536"/>
        <v>397794.30545001</v>
      </c>
      <c r="AR117" s="5"/>
      <c r="AS117" s="5" t="s">
        <v>111</v>
      </c>
      <c r="AT117" s="5">
        <v>18.500221982133599</v>
      </c>
      <c r="AU117" s="5">
        <v>15.8230904302019</v>
      </c>
      <c r="AV117" s="5" t="s">
        <v>8</v>
      </c>
      <c r="AW117" s="5" t="s">
        <v>8</v>
      </c>
      <c r="AX117">
        <v>2.4998054922117499</v>
      </c>
      <c r="AY117">
        <v>11.4903429565222</v>
      </c>
      <c r="AZ117">
        <v>1.7965098578816101</v>
      </c>
      <c r="BA117">
        <v>16778482.350000001</v>
      </c>
      <c r="BB117">
        <v>20843649.475000001</v>
      </c>
      <c r="BC117">
        <v>15.7553182744285</v>
      </c>
      <c r="BD117">
        <v>17.2539101363562</v>
      </c>
      <c r="BE117">
        <v>18.098029915422</v>
      </c>
      <c r="BF117" t="s">
        <v>14</v>
      </c>
      <c r="BG117">
        <v>0.73608767395377595</v>
      </c>
      <c r="BH117">
        <v>0.66140985800943597</v>
      </c>
      <c r="BI117">
        <v>0.54072708423596705</v>
      </c>
      <c r="BJ117">
        <v>0.69381736233925495</v>
      </c>
      <c r="BK117">
        <v>0.65408376606793195</v>
      </c>
      <c r="BL117">
        <v>0.429180777440614</v>
      </c>
      <c r="BM117">
        <v>35.540069686411201</v>
      </c>
      <c r="BN117">
        <v>75.971000000000004</v>
      </c>
      <c r="BO117">
        <v>75.126750000000101</v>
      </c>
      <c r="BP117" s="5">
        <v>1.6090997364405599</v>
      </c>
      <c r="BQ117">
        <v>35.496039230500003</v>
      </c>
      <c r="BR117" s="5" t="s">
        <v>8</v>
      </c>
      <c r="BS117">
        <v>2.0948584887131099</v>
      </c>
      <c r="BT117">
        <v>397794.30545001</v>
      </c>
      <c r="BU117" s="45">
        <v>165063740</v>
      </c>
      <c r="BV117" s="46">
        <v>87.730900000000005</v>
      </c>
      <c r="BW117" s="46">
        <v>29399</v>
      </c>
      <c r="BX117" s="5" t="s">
        <v>305</v>
      </c>
      <c r="BY117" s="5">
        <v>72.09</v>
      </c>
      <c r="BZ117" s="5" t="s">
        <v>16</v>
      </c>
      <c r="CA117" s="47" t="str">
        <f t="shared" si="288"/>
        <v>CADUSD=R</v>
      </c>
      <c r="CB117" s="22">
        <v>0.69359999999999999</v>
      </c>
      <c r="CC117" s="5"/>
      <c r="CD117" s="5"/>
      <c r="CE117" s="5" t="s">
        <v>111</v>
      </c>
      <c r="CF117" s="5" t="s">
        <v>304</v>
      </c>
    </row>
    <row r="118" spans="1:84" x14ac:dyDescent="0.25">
      <c r="B118" s="5" t="s">
        <v>306</v>
      </c>
      <c r="C118" t="s">
        <v>107</v>
      </c>
      <c r="E118" t="s">
        <v>112</v>
      </c>
      <c r="F118" s="2"/>
      <c r="G118" s="20" t="str">
        <f t="shared" si="502"/>
        <v>US08579W1036</v>
      </c>
      <c r="H118" s="34">
        <f t="shared" si="503"/>
        <v>7823139001.9899998</v>
      </c>
      <c r="I118" s="35">
        <f t="shared" si="504"/>
        <v>99.568200000000004</v>
      </c>
      <c r="J118" s="36">
        <f t="shared" si="505"/>
        <v>41186</v>
      </c>
      <c r="K118" s="35" t="str">
        <f t="shared" si="506"/>
        <v>USD</v>
      </c>
      <c r="L118" s="37">
        <f t="shared" si="507"/>
        <v>67.63</v>
      </c>
      <c r="M118" s="35">
        <f t="shared" si="508"/>
        <v>67.63</v>
      </c>
      <c r="N118" s="38"/>
      <c r="O118" s="35">
        <f t="shared" si="509"/>
        <v>15.3439513567474</v>
      </c>
      <c r="P118" s="35">
        <f t="shared" si="510"/>
        <v>10.3985929263374</v>
      </c>
      <c r="Q118" s="35">
        <f t="shared" si="511"/>
        <v>2.39749239949179</v>
      </c>
      <c r="R118" s="35">
        <f t="shared" si="512"/>
        <v>1.6247801447402199</v>
      </c>
      <c r="S118" s="35">
        <f t="shared" si="513"/>
        <v>2.1556125277146898</v>
      </c>
      <c r="T118" s="35">
        <f t="shared" si="514"/>
        <v>5.5680704640498302</v>
      </c>
      <c r="U118" s="35">
        <f t="shared" si="515"/>
        <v>0.63820680388236395</v>
      </c>
      <c r="V118" s="34">
        <f t="shared" si="516"/>
        <v>81203079.827500001</v>
      </c>
      <c r="W118" s="34">
        <f t="shared" si="517"/>
        <v>79036423.027500004</v>
      </c>
      <c r="X118" s="35">
        <f t="shared" si="518"/>
        <v>-2.7413396469702689</v>
      </c>
      <c r="Y118" s="35">
        <f t="shared" si="519"/>
        <v>15.4510918008279</v>
      </c>
      <c r="Z118" s="35">
        <f t="shared" si="520"/>
        <v>19.539659371303301</v>
      </c>
      <c r="AA118" s="35">
        <f t="shared" si="521"/>
        <v>20.8759285624147</v>
      </c>
      <c r="AB118" s="35">
        <f t="shared" si="522"/>
        <v>0.30409999999999998</v>
      </c>
      <c r="AC118" s="35">
        <f t="shared" si="523"/>
        <v>0.62777200175136305</v>
      </c>
      <c r="AD118" s="35">
        <f t="shared" si="524"/>
        <v>0.98826345518977399</v>
      </c>
      <c r="AE118" s="35">
        <f t="shared" si="525"/>
        <v>1.1456063610817899</v>
      </c>
      <c r="AF118" s="35">
        <f t="shared" si="526"/>
        <v>1.0970698103169501</v>
      </c>
      <c r="AG118" s="35">
        <f t="shared" si="527"/>
        <v>1.2060442071466799</v>
      </c>
      <c r="AH118" s="35">
        <f t="shared" si="528"/>
        <v>0.68871096415154898</v>
      </c>
      <c r="AI118" s="35">
        <f t="shared" si="529"/>
        <v>68.135095447870796</v>
      </c>
      <c r="AJ118" s="37">
        <f t="shared" si="530"/>
        <v>67.422076055999995</v>
      </c>
      <c r="AK118" s="37">
        <f t="shared" si="531"/>
        <v>60.240139822800003</v>
      </c>
      <c r="AL118" s="35">
        <f t="shared" si="532"/>
        <v>1.83350584060328</v>
      </c>
      <c r="AM118" s="35">
        <f t="shared" si="533"/>
        <v>26.9379844961</v>
      </c>
      <c r="AN118" s="35">
        <f t="shared" si="534"/>
        <v>3.1384504996714999</v>
      </c>
      <c r="AO118" s="35">
        <f t="shared" si="535"/>
        <v>1.7204739410161201</v>
      </c>
      <c r="AP118" s="34">
        <f t="shared" si="536"/>
        <v>8596282.5642690808</v>
      </c>
      <c r="AR118" s="5"/>
      <c r="AS118" s="5" t="s">
        <v>112</v>
      </c>
      <c r="AT118" s="5">
        <v>15.3439513567474</v>
      </c>
      <c r="AU118" s="5">
        <v>10.3985929263374</v>
      </c>
      <c r="AV118" s="5">
        <v>2.39749239949179</v>
      </c>
      <c r="AW118" s="5">
        <v>1.6247801447402199</v>
      </c>
      <c r="AX118">
        <v>2.1556125277146898</v>
      </c>
      <c r="AY118">
        <v>5.5680704640498302</v>
      </c>
      <c r="AZ118">
        <v>0.63820680388236395</v>
      </c>
      <c r="BA118">
        <v>81203079.827500001</v>
      </c>
      <c r="BB118">
        <v>79036423.027500004</v>
      </c>
      <c r="BC118">
        <v>15.4510918008279</v>
      </c>
      <c r="BD118">
        <v>19.539659371303301</v>
      </c>
      <c r="BE118">
        <v>20.8759285624147</v>
      </c>
      <c r="BF118">
        <v>0.30409999999999998</v>
      </c>
      <c r="BG118">
        <v>0.62777200175136305</v>
      </c>
      <c r="BH118">
        <v>0.98826345518977399</v>
      </c>
      <c r="BI118">
        <v>1.1456063610817899</v>
      </c>
      <c r="BJ118">
        <v>1.0970698103169501</v>
      </c>
      <c r="BK118">
        <v>1.2060442071466799</v>
      </c>
      <c r="BL118">
        <v>0.68871096415154898</v>
      </c>
      <c r="BM118">
        <v>68.135095447870796</v>
      </c>
      <c r="BN118" s="5">
        <v>67.422076055999995</v>
      </c>
      <c r="BO118">
        <v>60.240139822800003</v>
      </c>
      <c r="BP118" s="5">
        <v>1.83350584060328</v>
      </c>
      <c r="BQ118">
        <v>26.9379844961</v>
      </c>
      <c r="BR118">
        <v>3.1384504996714999</v>
      </c>
      <c r="BS118">
        <v>1.7204739410161201</v>
      </c>
      <c r="BT118">
        <v>8596282.5642690808</v>
      </c>
      <c r="BU118" s="45">
        <v>115675573</v>
      </c>
      <c r="BV118" s="46">
        <v>99.568200000000004</v>
      </c>
      <c r="BW118" s="46">
        <v>41186</v>
      </c>
      <c r="BX118" s="5" t="s">
        <v>307</v>
      </c>
      <c r="BY118" s="5">
        <v>67.63</v>
      </c>
      <c r="BZ118" s="5" t="s">
        <v>7</v>
      </c>
      <c r="CA118" s="47" t="str">
        <f t="shared" si="288"/>
        <v>USD=</v>
      </c>
      <c r="CB118" s="22">
        <v>1</v>
      </c>
      <c r="CC118" s="5"/>
      <c r="CD118" s="5"/>
      <c r="CE118" s="5" t="s">
        <v>112</v>
      </c>
      <c r="CF118" s="5" t="s">
        <v>306</v>
      </c>
    </row>
    <row r="119" spans="1:84" x14ac:dyDescent="0.25">
      <c r="B119" s="5" t="s">
        <v>308</v>
      </c>
      <c r="C119" t="s">
        <v>107</v>
      </c>
      <c r="E119" t="s">
        <v>113</v>
      </c>
      <c r="F119" s="2"/>
      <c r="G119" s="20" t="str">
        <f t="shared" si="502"/>
        <v>FR0013447729</v>
      </c>
      <c r="H119" s="34">
        <f t="shared" si="503"/>
        <v>2770225722.6921601</v>
      </c>
      <c r="I119" s="35">
        <f t="shared" si="504"/>
        <v>64.963999999999999</v>
      </c>
      <c r="J119" s="36">
        <f t="shared" si="505"/>
        <v>43742</v>
      </c>
      <c r="K119" s="35" t="str">
        <f t="shared" si="506"/>
        <v>EUR</v>
      </c>
      <c r="L119" s="37">
        <f t="shared" si="507"/>
        <v>22.84</v>
      </c>
      <c r="M119" s="35">
        <f t="shared" si="508"/>
        <v>23.527484000000001</v>
      </c>
      <c r="N119" s="38"/>
      <c r="O119" s="35">
        <f t="shared" si="509"/>
        <v>9.2853123241418096</v>
      </c>
      <c r="P119" s="35">
        <f t="shared" si="510"/>
        <v>8.27464139533169</v>
      </c>
      <c r="Q119" s="35">
        <f t="shared" si="511"/>
        <v>-1.5658199534809101</v>
      </c>
      <c r="R119" s="35" t="str">
        <f t="shared" si="512"/>
        <v>NULL</v>
      </c>
      <c r="S119" s="35">
        <f t="shared" si="513"/>
        <v>3.0626877774565502</v>
      </c>
      <c r="T119" s="35">
        <f t="shared" si="514"/>
        <v>4.4785503243350497</v>
      </c>
      <c r="U119" s="35">
        <f t="shared" si="515"/>
        <v>0.76888745818419202</v>
      </c>
      <c r="V119" s="34">
        <f t="shared" si="516"/>
        <v>3606433.89</v>
      </c>
      <c r="W119" s="34">
        <f t="shared" si="517"/>
        <v>3392275.6979999999</v>
      </c>
      <c r="X119" s="35">
        <f t="shared" si="518"/>
        <v>-6.3131128205842035</v>
      </c>
      <c r="Y119" s="35">
        <f t="shared" si="519"/>
        <v>24.585731693886402</v>
      </c>
      <c r="Z119" s="35">
        <f t="shared" si="520"/>
        <v>35.094401566743898</v>
      </c>
      <c r="AA119" s="35">
        <f t="shared" si="521"/>
        <v>38.294606850230402</v>
      </c>
      <c r="AB119" s="35" t="str">
        <f t="shared" si="522"/>
        <v>#N/A</v>
      </c>
      <c r="AC119" s="35">
        <f t="shared" si="523"/>
        <v>1.2459049765423</v>
      </c>
      <c r="AD119" s="35">
        <f t="shared" si="524"/>
        <v>0.89246112803629596</v>
      </c>
      <c r="AE119" s="35">
        <f t="shared" si="525"/>
        <v>1.1214821463173099</v>
      </c>
      <c r="AF119" s="35">
        <f t="shared" si="526"/>
        <v>1.0809870165567801</v>
      </c>
      <c r="AG119" s="35">
        <f t="shared" si="527"/>
        <v>1.1674622718685601</v>
      </c>
      <c r="AH119" s="35">
        <f t="shared" si="528"/>
        <v>1.60361359953556</v>
      </c>
      <c r="AI119" s="35">
        <f t="shared" si="529"/>
        <v>34.703196347031998</v>
      </c>
      <c r="AJ119" s="37">
        <f t="shared" si="530"/>
        <v>24.641200000000001</v>
      </c>
      <c r="AK119" s="37">
        <f t="shared" si="531"/>
        <v>29.248200000000001</v>
      </c>
      <c r="AL119" s="35">
        <f t="shared" si="532"/>
        <v>9.5811051693404607</v>
      </c>
      <c r="AM119" s="35">
        <f t="shared" si="533"/>
        <v>52.798579255299998</v>
      </c>
      <c r="AN119" s="35" t="str">
        <f t="shared" si="534"/>
        <v>NULL</v>
      </c>
      <c r="AO119" s="35" t="str">
        <f t="shared" si="535"/>
        <v>NULL</v>
      </c>
      <c r="AP119" s="34">
        <f t="shared" si="536"/>
        <v>142993.04970928599</v>
      </c>
      <c r="AR119" s="5"/>
      <c r="AS119" s="5" t="s">
        <v>113</v>
      </c>
      <c r="AT119" s="5">
        <v>9.2853123241418096</v>
      </c>
      <c r="AU119" s="5">
        <v>8.27464139533169</v>
      </c>
      <c r="AV119">
        <v>-1.5658199534809101</v>
      </c>
      <c r="AW119" s="5" t="s">
        <v>8</v>
      </c>
      <c r="AX119">
        <v>3.0626877774565502</v>
      </c>
      <c r="AY119">
        <v>4.4785503243350497</v>
      </c>
      <c r="AZ119">
        <v>0.76888745818419202</v>
      </c>
      <c r="BA119">
        <v>3606433.89</v>
      </c>
      <c r="BB119">
        <v>3392275.6979999999</v>
      </c>
      <c r="BC119">
        <v>24.585731693886402</v>
      </c>
      <c r="BD119">
        <v>35.094401566743898</v>
      </c>
      <c r="BE119" s="5">
        <v>38.294606850230402</v>
      </c>
      <c r="BF119" t="s">
        <v>14</v>
      </c>
      <c r="BG119">
        <v>1.2459049765423</v>
      </c>
      <c r="BH119">
        <v>0.89246112803629596</v>
      </c>
      <c r="BI119">
        <v>1.1214821463173099</v>
      </c>
      <c r="BJ119">
        <v>1.0809870165567801</v>
      </c>
      <c r="BK119">
        <v>1.1674622718685601</v>
      </c>
      <c r="BL119">
        <v>1.60361359953556</v>
      </c>
      <c r="BM119">
        <v>34.703196347031998</v>
      </c>
      <c r="BN119" s="5">
        <v>24.641200000000001</v>
      </c>
      <c r="BO119">
        <v>29.248200000000001</v>
      </c>
      <c r="BP119" s="5">
        <v>9.5811051693404607</v>
      </c>
      <c r="BQ119" s="5">
        <v>52.798579255299998</v>
      </c>
      <c r="BR119" s="5" t="s">
        <v>8</v>
      </c>
      <c r="BS119" s="5" t="s">
        <v>8</v>
      </c>
      <c r="BT119">
        <v>142993.04970928599</v>
      </c>
      <c r="BU119" s="45">
        <v>117744240</v>
      </c>
      <c r="BV119" s="46">
        <v>64.963999999999999</v>
      </c>
      <c r="BW119" s="46">
        <v>43742</v>
      </c>
      <c r="BX119" s="5" t="s">
        <v>309</v>
      </c>
      <c r="BY119" s="5">
        <v>22.84</v>
      </c>
      <c r="BZ119" s="5" t="s">
        <v>11</v>
      </c>
      <c r="CA119" s="47" t="str">
        <f t="shared" si="288"/>
        <v>EUR=</v>
      </c>
      <c r="CB119" s="22">
        <v>1.0301</v>
      </c>
      <c r="CC119" s="5"/>
      <c r="CD119" s="5"/>
      <c r="CE119" s="5" t="s">
        <v>113</v>
      </c>
      <c r="CF119" s="5" t="s">
        <v>308</v>
      </c>
    </row>
    <row r="120" spans="1:84" x14ac:dyDescent="0.25">
      <c r="B120" s="5" t="s">
        <v>310</v>
      </c>
      <c r="C120" t="s">
        <v>107</v>
      </c>
      <c r="E120" t="s">
        <v>114</v>
      </c>
      <c r="F120" s="2"/>
      <c r="G120" s="20" t="str">
        <f t="shared" si="502"/>
        <v>US3976241071</v>
      </c>
      <c r="H120" s="34">
        <f t="shared" si="503"/>
        <v>1586948075.3</v>
      </c>
      <c r="I120" s="35">
        <f t="shared" si="504"/>
        <v>96.504300000000001</v>
      </c>
      <c r="J120" s="36">
        <f t="shared" si="505"/>
        <v>37536</v>
      </c>
      <c r="K120" s="35" t="str">
        <f t="shared" si="506"/>
        <v>USD</v>
      </c>
      <c r="L120" s="37">
        <f t="shared" si="507"/>
        <v>61.39</v>
      </c>
      <c r="M120" s="35">
        <f t="shared" si="508"/>
        <v>61.39</v>
      </c>
      <c r="N120" s="38"/>
      <c r="O120" s="35">
        <f t="shared" si="509"/>
        <v>10.800948667783301</v>
      </c>
      <c r="P120" s="35">
        <f t="shared" si="510"/>
        <v>13.6676000701703</v>
      </c>
      <c r="Q120" s="35" t="str">
        <f t="shared" si="511"/>
        <v>NULL</v>
      </c>
      <c r="R120" s="35" t="str">
        <f t="shared" si="512"/>
        <v>NULL</v>
      </c>
      <c r="S120" s="35">
        <f t="shared" si="513"/>
        <v>1.39092688532506</v>
      </c>
      <c r="T120" s="35">
        <f t="shared" si="514"/>
        <v>8.1361403422190897</v>
      </c>
      <c r="U120" s="35">
        <f t="shared" si="515"/>
        <v>0.53164698919439701</v>
      </c>
      <c r="V120" s="34">
        <f t="shared" si="516"/>
        <v>7916694.1224999996</v>
      </c>
      <c r="W120" s="34">
        <f t="shared" si="517"/>
        <v>13062751.438999999</v>
      </c>
      <c r="X120" s="35">
        <f t="shared" si="518"/>
        <v>39.394895788462989</v>
      </c>
      <c r="Y120" s="35">
        <f t="shared" si="519"/>
        <v>23.1451433973719</v>
      </c>
      <c r="Z120" s="35">
        <f t="shared" si="520"/>
        <v>25.337969421138901</v>
      </c>
      <c r="AA120" s="35">
        <f t="shared" si="521"/>
        <v>25.402468558976899</v>
      </c>
      <c r="AB120" s="35">
        <f t="shared" si="522"/>
        <v>0.29360000000000003</v>
      </c>
      <c r="AC120" s="35">
        <f t="shared" si="523"/>
        <v>1.0026160322770801</v>
      </c>
      <c r="AD120" s="35">
        <f t="shared" si="524"/>
        <v>0.89272263498555504</v>
      </c>
      <c r="AE120" s="35">
        <f t="shared" si="525"/>
        <v>0.95905056458845805</v>
      </c>
      <c r="AF120" s="35">
        <f t="shared" si="526"/>
        <v>0.97269940369192898</v>
      </c>
      <c r="AG120" s="35">
        <f t="shared" si="527"/>
        <v>1.3199318284327199</v>
      </c>
      <c r="AH120" s="35">
        <f t="shared" si="528"/>
        <v>0.65489415512561</v>
      </c>
      <c r="AI120" s="35">
        <f t="shared" si="529"/>
        <v>51.162790697674403</v>
      </c>
      <c r="AJ120" s="37">
        <f t="shared" si="530"/>
        <v>65.394999999999996</v>
      </c>
      <c r="AK120" s="37">
        <f t="shared" si="531"/>
        <v>63.072049999999997</v>
      </c>
      <c r="AL120" s="35">
        <f t="shared" si="532"/>
        <v>3.5184883531519802</v>
      </c>
      <c r="AM120" s="35">
        <f t="shared" si="533"/>
        <v>45.014880952399999</v>
      </c>
      <c r="AN120" s="35">
        <f t="shared" si="534"/>
        <v>2.1159535783365602</v>
      </c>
      <c r="AO120" s="35">
        <f t="shared" si="535"/>
        <v>2.6802093635384399</v>
      </c>
      <c r="AP120" s="34">
        <f t="shared" si="536"/>
        <v>170945.63154150799</v>
      </c>
      <c r="AR120" s="5"/>
      <c r="AS120" s="5" t="s">
        <v>114</v>
      </c>
      <c r="AT120" s="5">
        <v>10.800948667783301</v>
      </c>
      <c r="AU120" s="5">
        <v>13.6676000701703</v>
      </c>
      <c r="AV120" s="5" t="s">
        <v>8</v>
      </c>
      <c r="AW120" s="5" t="s">
        <v>8</v>
      </c>
      <c r="AX120">
        <v>1.39092688532506</v>
      </c>
      <c r="AY120">
        <v>8.1361403422190897</v>
      </c>
      <c r="AZ120">
        <v>0.53164698919439701</v>
      </c>
      <c r="BA120">
        <v>7916694.1224999996</v>
      </c>
      <c r="BB120">
        <v>13062751.438999999</v>
      </c>
      <c r="BC120">
        <v>23.1451433973719</v>
      </c>
      <c r="BD120">
        <v>25.337969421138901</v>
      </c>
      <c r="BE120">
        <v>25.402468558976899</v>
      </c>
      <c r="BF120">
        <v>0.29360000000000003</v>
      </c>
      <c r="BG120">
        <v>1.0026160322770801</v>
      </c>
      <c r="BH120">
        <v>0.89272263498555504</v>
      </c>
      <c r="BI120">
        <v>0.95905056458845805</v>
      </c>
      <c r="BJ120">
        <v>0.97269940369192898</v>
      </c>
      <c r="BK120">
        <v>1.3199318284327199</v>
      </c>
      <c r="BL120">
        <v>0.65489415512561</v>
      </c>
      <c r="BM120">
        <v>51.162790697674403</v>
      </c>
      <c r="BN120">
        <v>65.394999999999996</v>
      </c>
      <c r="BO120">
        <v>63.072049999999997</v>
      </c>
      <c r="BP120" s="5">
        <v>3.5184883531519802</v>
      </c>
      <c r="BQ120">
        <v>45.014880952399999</v>
      </c>
      <c r="BR120">
        <v>2.1159535783365602</v>
      </c>
      <c r="BS120">
        <v>2.6802093635384399</v>
      </c>
      <c r="BT120">
        <v>170945.63154150799</v>
      </c>
      <c r="BU120" s="45">
        <v>25850270</v>
      </c>
      <c r="BV120" s="46">
        <v>96.504300000000001</v>
      </c>
      <c r="BW120" s="46">
        <v>37536</v>
      </c>
      <c r="BX120" s="5" t="s">
        <v>311</v>
      </c>
      <c r="BY120" s="5">
        <v>61.39</v>
      </c>
      <c r="BZ120" s="5" t="s">
        <v>7</v>
      </c>
      <c r="CA120" s="47" t="str">
        <f t="shared" si="288"/>
        <v>USD=</v>
      </c>
      <c r="CB120" s="22">
        <v>1</v>
      </c>
      <c r="CC120" s="5"/>
      <c r="CD120" s="5"/>
      <c r="CE120" s="5" t="s">
        <v>114</v>
      </c>
      <c r="CF120" s="5" t="s">
        <v>310</v>
      </c>
    </row>
    <row r="121" spans="1:84" x14ac:dyDescent="0.25">
      <c r="B121" s="5" t="s">
        <v>312</v>
      </c>
      <c r="C121" t="s">
        <v>107</v>
      </c>
      <c r="E121" t="s">
        <v>115</v>
      </c>
      <c r="F121" s="2"/>
      <c r="G121" s="20" t="str">
        <f t="shared" si="502"/>
        <v>JP3613400005</v>
      </c>
      <c r="H121" s="34">
        <f>(BU121*BY121)*CB121/100</f>
        <v>2378421174.2596798</v>
      </c>
      <c r="I121" s="35">
        <f t="shared" si="504"/>
        <v>77.048000000000002</v>
      </c>
      <c r="J121" s="36">
        <f t="shared" si="505"/>
        <v>18034</v>
      </c>
      <c r="K121" s="35" t="str">
        <f t="shared" si="506"/>
        <v>JPY</v>
      </c>
      <c r="L121" s="37">
        <f t="shared" si="507"/>
        <v>2283</v>
      </c>
      <c r="M121" s="35">
        <f t="shared" si="508"/>
        <v>1466.5991999999999</v>
      </c>
      <c r="N121" s="38"/>
      <c r="O121" s="35">
        <f t="shared" si="509"/>
        <v>19.269564495181701</v>
      </c>
      <c r="P121" s="35">
        <f t="shared" si="510"/>
        <v>12.392661004705401</v>
      </c>
      <c r="Q121" s="35" t="str">
        <f t="shared" si="511"/>
        <v>NULL</v>
      </c>
      <c r="R121" s="35" t="str">
        <f t="shared" si="512"/>
        <v>NULL</v>
      </c>
      <c r="S121" s="35">
        <f t="shared" si="513"/>
        <v>0.56932776665430396</v>
      </c>
      <c r="T121" s="35">
        <f t="shared" si="514"/>
        <v>6.2167990437892904</v>
      </c>
      <c r="U121" s="35">
        <f t="shared" si="515"/>
        <v>0.42574954465354597</v>
      </c>
      <c r="V121" s="34">
        <f t="shared" si="516"/>
        <v>891869262.5</v>
      </c>
      <c r="W121" s="34">
        <f t="shared" si="517"/>
        <v>967528938.88888896</v>
      </c>
      <c r="X121" s="35">
        <f t="shared" si="518"/>
        <v>7.8198876899513294</v>
      </c>
      <c r="Y121" s="35">
        <f t="shared" si="519"/>
        <v>18.331999429908802</v>
      </c>
      <c r="Z121" s="35">
        <f t="shared" si="520"/>
        <v>17.588768094819699</v>
      </c>
      <c r="AA121" s="35">
        <f t="shared" si="521"/>
        <v>30.127151234393899</v>
      </c>
      <c r="AB121" s="35" t="str">
        <f t="shared" si="522"/>
        <v>#N/A</v>
      </c>
      <c r="AC121" s="35">
        <f t="shared" si="523"/>
        <v>0.89221376237064998</v>
      </c>
      <c r="AD121" s="35">
        <f t="shared" si="524"/>
        <v>0.57018271541713705</v>
      </c>
      <c r="AE121" s="35">
        <f t="shared" si="525"/>
        <v>0.49348885860688302</v>
      </c>
      <c r="AF121" s="35">
        <f t="shared" si="526"/>
        <v>0.66232524341201604</v>
      </c>
      <c r="AG121" s="35">
        <f t="shared" si="527"/>
        <v>-0.30099804512009698</v>
      </c>
      <c r="AH121" s="35">
        <f t="shared" si="528"/>
        <v>1.43618959224172</v>
      </c>
      <c r="AI121" s="35">
        <f t="shared" si="529"/>
        <v>23.0923694779116</v>
      </c>
      <c r="AJ121" s="37">
        <f t="shared" si="530"/>
        <v>2350.0300000000002</v>
      </c>
      <c r="AK121" s="37">
        <f t="shared" si="531"/>
        <v>2387.4074999999998</v>
      </c>
      <c r="AL121" s="35">
        <f t="shared" si="532"/>
        <v>3.9779005524861901</v>
      </c>
      <c r="AM121" s="35">
        <f t="shared" si="533"/>
        <v>68.769224104299994</v>
      </c>
      <c r="AN121" s="35" t="str">
        <f t="shared" si="534"/>
        <v>NULL</v>
      </c>
      <c r="AO121" s="35" t="str">
        <f t="shared" si="535"/>
        <v>NULL</v>
      </c>
      <c r="AP121" s="34">
        <f t="shared" si="536"/>
        <v>690448.61250806996</v>
      </c>
      <c r="AR121" s="5"/>
      <c r="AS121" s="5" t="s">
        <v>115</v>
      </c>
      <c r="AT121" s="5">
        <v>19.269564495181701</v>
      </c>
      <c r="AU121" s="5">
        <v>12.392661004705401</v>
      </c>
      <c r="AV121" s="5" t="s">
        <v>8</v>
      </c>
      <c r="AW121" s="5" t="s">
        <v>8</v>
      </c>
      <c r="AX121">
        <v>0.56932776665430396</v>
      </c>
      <c r="AY121">
        <v>6.2167990437892904</v>
      </c>
      <c r="AZ121">
        <v>0.42574954465354597</v>
      </c>
      <c r="BA121">
        <v>891869262.5</v>
      </c>
      <c r="BB121">
        <v>967528938.88888896</v>
      </c>
      <c r="BC121">
        <v>18.331999429908802</v>
      </c>
      <c r="BD121">
        <v>17.588768094819699</v>
      </c>
      <c r="BE121">
        <v>30.127151234393899</v>
      </c>
      <c r="BF121" s="5" t="s">
        <v>14</v>
      </c>
      <c r="BG121">
        <v>0.89221376237064998</v>
      </c>
      <c r="BH121">
        <v>0.57018271541713705</v>
      </c>
      <c r="BI121">
        <v>0.49348885860688302</v>
      </c>
      <c r="BJ121">
        <v>0.66232524341201604</v>
      </c>
      <c r="BK121">
        <v>-0.30099804512009698</v>
      </c>
      <c r="BL121">
        <v>1.43618959224172</v>
      </c>
      <c r="BM121">
        <v>23.0923694779116</v>
      </c>
      <c r="BN121">
        <v>2350.0300000000002</v>
      </c>
      <c r="BO121">
        <v>2387.4074999999998</v>
      </c>
      <c r="BP121" s="5">
        <v>3.9779005524861901</v>
      </c>
      <c r="BQ121" s="5">
        <v>68.769224104299994</v>
      </c>
      <c r="BR121" s="5" t="s">
        <v>8</v>
      </c>
      <c r="BS121" s="5" t="s">
        <v>8</v>
      </c>
      <c r="BT121">
        <v>690448.61250806996</v>
      </c>
      <c r="BU121" s="45">
        <v>162172540</v>
      </c>
      <c r="BV121" s="46">
        <v>77.048000000000002</v>
      </c>
      <c r="BW121" s="46">
        <v>18034</v>
      </c>
      <c r="BX121" s="5" t="s">
        <v>313</v>
      </c>
      <c r="BY121" s="5">
        <v>2283</v>
      </c>
      <c r="BZ121" s="5" t="s">
        <v>9</v>
      </c>
      <c r="CA121" s="47" t="str">
        <f t="shared" si="288"/>
        <v>JPYUSD=R</v>
      </c>
      <c r="CB121" s="22">
        <v>0.64239999999999997</v>
      </c>
      <c r="CC121" s="5"/>
      <c r="CD121" s="5"/>
      <c r="CE121" s="5" t="s">
        <v>115</v>
      </c>
      <c r="CF121" s="5" t="s">
        <v>312</v>
      </c>
    </row>
    <row r="122" spans="1:84" x14ac:dyDescent="0.25">
      <c r="B122" s="5" t="s">
        <v>314</v>
      </c>
      <c r="C122" t="s">
        <v>107</v>
      </c>
      <c r="E122" t="s">
        <v>116</v>
      </c>
      <c r="F122" s="2"/>
      <c r="G122" s="20" t="str">
        <f t="shared" si="502"/>
        <v>US67098H1041</v>
      </c>
      <c r="H122" s="34">
        <f t="shared" si="503"/>
        <v>1599047787.9200001</v>
      </c>
      <c r="I122" s="35">
        <f t="shared" si="504"/>
        <v>98.187200000000004</v>
      </c>
      <c r="J122" s="36">
        <f t="shared" si="505"/>
        <v>33583</v>
      </c>
      <c r="K122" s="35" t="str">
        <f t="shared" si="506"/>
        <v>USD</v>
      </c>
      <c r="L122" s="37">
        <f t="shared" si="507"/>
        <v>10.34</v>
      </c>
      <c r="M122" s="35">
        <f t="shared" si="508"/>
        <v>10.34</v>
      </c>
      <c r="N122" s="38"/>
      <c r="O122" s="35" t="str">
        <f t="shared" si="509"/>
        <v>NULL</v>
      </c>
      <c r="P122" s="35">
        <f t="shared" si="510"/>
        <v>6.8979319546364204</v>
      </c>
      <c r="Q122" s="35" t="str">
        <f t="shared" si="511"/>
        <v>NULL</v>
      </c>
      <c r="R122" s="35" t="str">
        <f t="shared" si="512"/>
        <v>NULL</v>
      </c>
      <c r="S122" s="35">
        <f t="shared" si="513"/>
        <v>1.1862388575682701</v>
      </c>
      <c r="T122" s="35">
        <f t="shared" si="514"/>
        <v>2.8968257027536199</v>
      </c>
      <c r="U122" s="35">
        <f t="shared" si="515"/>
        <v>0.240747935549533</v>
      </c>
      <c r="V122" s="34">
        <f t="shared" si="516"/>
        <v>13447565.324999999</v>
      </c>
      <c r="W122" s="34">
        <f t="shared" si="517"/>
        <v>16670955.437999999</v>
      </c>
      <c r="X122" s="35">
        <f t="shared" si="518"/>
        <v>19.335365180405688</v>
      </c>
      <c r="Y122" s="35">
        <f t="shared" si="519"/>
        <v>31.735266406178098</v>
      </c>
      <c r="Z122" s="35">
        <f t="shared" si="520"/>
        <v>40.786003731711197</v>
      </c>
      <c r="AA122" s="35">
        <f t="shared" si="521"/>
        <v>46.626008672856699</v>
      </c>
      <c r="AB122" s="35">
        <f t="shared" si="522"/>
        <v>0.55759999999999998</v>
      </c>
      <c r="AC122" s="35">
        <f t="shared" si="523"/>
        <v>1.42726888490597</v>
      </c>
      <c r="AD122" s="35">
        <f t="shared" si="524"/>
        <v>1.38579311707551</v>
      </c>
      <c r="AE122" s="35">
        <f t="shared" si="525"/>
        <v>1.21916461612647</v>
      </c>
      <c r="AF122" s="35">
        <f t="shared" si="526"/>
        <v>1.14610859797457</v>
      </c>
      <c r="AG122" s="35">
        <f t="shared" si="527"/>
        <v>1.0348480090143</v>
      </c>
      <c r="AH122" s="35">
        <f t="shared" si="528"/>
        <v>0.87041660004641297</v>
      </c>
      <c r="AI122" s="35">
        <f t="shared" si="529"/>
        <v>52.734375</v>
      </c>
      <c r="AJ122" s="37">
        <f t="shared" si="530"/>
        <v>11.5952</v>
      </c>
      <c r="AK122" s="37">
        <f t="shared" si="531"/>
        <v>12.41905</v>
      </c>
      <c r="AL122" s="35" t="str">
        <f t="shared" si="532"/>
        <v>NULL</v>
      </c>
      <c r="AM122" s="35" t="str">
        <f t="shared" si="533"/>
        <v>NULL</v>
      </c>
      <c r="AN122" s="35">
        <f t="shared" si="534"/>
        <v>4.0565293862797196</v>
      </c>
      <c r="AO122" s="35">
        <f t="shared" si="535"/>
        <v>4.5047316441890901</v>
      </c>
      <c r="AP122" s="34">
        <f t="shared" si="536"/>
        <v>949954.986501507</v>
      </c>
      <c r="AR122" s="5"/>
      <c r="AS122" s="5" t="s">
        <v>116</v>
      </c>
      <c r="AT122" s="5" t="s">
        <v>8</v>
      </c>
      <c r="AU122" s="5">
        <v>6.8979319546364204</v>
      </c>
      <c r="AV122" s="5" t="s">
        <v>8</v>
      </c>
      <c r="AW122" s="5" t="s">
        <v>8</v>
      </c>
      <c r="AX122">
        <v>1.1862388575682701</v>
      </c>
      <c r="AY122">
        <v>2.8968257027536199</v>
      </c>
      <c r="AZ122">
        <v>0.240747935549533</v>
      </c>
      <c r="BA122">
        <v>13447565.324999999</v>
      </c>
      <c r="BB122">
        <v>16670955.437999999</v>
      </c>
      <c r="BC122">
        <v>31.735266406178098</v>
      </c>
      <c r="BD122">
        <v>40.786003731711197</v>
      </c>
      <c r="BE122">
        <v>46.626008672856699</v>
      </c>
      <c r="BF122">
        <v>0.55759999999999998</v>
      </c>
      <c r="BG122">
        <v>1.42726888490597</v>
      </c>
      <c r="BH122">
        <v>1.38579311707551</v>
      </c>
      <c r="BI122">
        <v>1.21916461612647</v>
      </c>
      <c r="BJ122">
        <v>1.14610859797457</v>
      </c>
      <c r="BK122">
        <v>1.0348480090143</v>
      </c>
      <c r="BL122">
        <v>0.87041660004641297</v>
      </c>
      <c r="BM122">
        <v>52.734375</v>
      </c>
      <c r="BN122" s="5">
        <v>11.5952</v>
      </c>
      <c r="BO122" s="5">
        <v>12.41905</v>
      </c>
      <c r="BP122" s="5" t="s">
        <v>8</v>
      </c>
      <c r="BQ122" s="5" t="s">
        <v>8</v>
      </c>
      <c r="BR122">
        <v>4.0565293862797196</v>
      </c>
      <c r="BS122">
        <v>4.5047316441890901</v>
      </c>
      <c r="BT122">
        <v>949954.986501507</v>
      </c>
      <c r="BU122" s="45">
        <v>154646788</v>
      </c>
      <c r="BV122" s="46">
        <v>98.187200000000004</v>
      </c>
      <c r="BW122" s="46">
        <v>33583</v>
      </c>
      <c r="BX122" s="5" t="s">
        <v>315</v>
      </c>
      <c r="BY122" s="5">
        <v>10.34</v>
      </c>
      <c r="BZ122" s="5" t="s">
        <v>7</v>
      </c>
      <c r="CA122" s="47" t="str">
        <f t="shared" si="288"/>
        <v>USD=</v>
      </c>
      <c r="CB122" s="22">
        <v>1</v>
      </c>
      <c r="CC122" s="5"/>
      <c r="CD122" s="5"/>
      <c r="CE122" s="5" t="s">
        <v>116</v>
      </c>
      <c r="CF122" s="5" t="s">
        <v>314</v>
      </c>
    </row>
    <row r="123" spans="1:84" x14ac:dyDescent="0.25">
      <c r="B123" s="5" t="s">
        <v>316</v>
      </c>
      <c r="C123" t="s">
        <v>107</v>
      </c>
      <c r="E123" t="s">
        <v>117</v>
      </c>
      <c r="F123" s="2"/>
      <c r="G123" s="20" t="str">
        <f t="shared" si="502"/>
        <v>AU000000ORA8</v>
      </c>
      <c r="H123" s="34">
        <f t="shared" si="503"/>
        <v>1999920459.2473054</v>
      </c>
      <c r="I123" s="35">
        <f t="shared" si="504"/>
        <v>89.774799999999999</v>
      </c>
      <c r="J123" s="36">
        <f t="shared" si="505"/>
        <v>41626</v>
      </c>
      <c r="K123" s="35" t="str">
        <f t="shared" si="506"/>
        <v>AUD</v>
      </c>
      <c r="L123" s="37">
        <f t="shared" si="507"/>
        <v>2.41</v>
      </c>
      <c r="M123" s="35">
        <f t="shared" si="508"/>
        <v>1.4929950000000003</v>
      </c>
      <c r="N123" s="38"/>
      <c r="O123" s="35">
        <f t="shared" si="509"/>
        <v>16.578386186971201</v>
      </c>
      <c r="P123" s="35">
        <f t="shared" si="510"/>
        <v>15.7008574038221</v>
      </c>
      <c r="Q123" s="35">
        <f t="shared" si="511"/>
        <v>-4.1549840067596904</v>
      </c>
      <c r="R123" s="35" t="str">
        <f t="shared" si="512"/>
        <v>NULL</v>
      </c>
      <c r="S123" s="35">
        <f t="shared" si="513"/>
        <v>1.54337697342836</v>
      </c>
      <c r="T123" s="35">
        <f t="shared" si="514"/>
        <v>8.3535470923374699</v>
      </c>
      <c r="U123" s="35">
        <f t="shared" si="515"/>
        <v>0.68925299152546005</v>
      </c>
      <c r="V123" s="34">
        <f t="shared" si="516"/>
        <v>4426023.5020000003</v>
      </c>
      <c r="W123" s="34">
        <f t="shared" si="517"/>
        <v>5580586.1449999996</v>
      </c>
      <c r="X123" s="35">
        <f t="shared" si="518"/>
        <v>20.688913547807967</v>
      </c>
      <c r="Y123" s="35">
        <f t="shared" si="519"/>
        <v>19.9543273042548</v>
      </c>
      <c r="Z123" s="35">
        <f t="shared" si="520"/>
        <v>19.315029701838402</v>
      </c>
      <c r="AA123" s="35">
        <f t="shared" si="521"/>
        <v>31.713251300892601</v>
      </c>
      <c r="AB123" s="35" t="str">
        <f t="shared" si="522"/>
        <v>#N/A</v>
      </c>
      <c r="AC123" s="35">
        <f t="shared" si="523"/>
        <v>0.71692994416587097</v>
      </c>
      <c r="AD123" s="35">
        <f t="shared" si="524"/>
        <v>1.22023830642219</v>
      </c>
      <c r="AE123" s="35">
        <f t="shared" si="525"/>
        <v>0.64562112776152003</v>
      </c>
      <c r="AF123" s="35">
        <f t="shared" si="526"/>
        <v>0.76374665476026204</v>
      </c>
      <c r="AG123" s="35">
        <f t="shared" si="527"/>
        <v>0.27602182867513397</v>
      </c>
      <c r="AH123" s="35">
        <f t="shared" si="528"/>
        <v>0.83528763503270498</v>
      </c>
      <c r="AI123" s="35">
        <f t="shared" si="529"/>
        <v>47.058823529411796</v>
      </c>
      <c r="AJ123" s="37">
        <f t="shared" si="530"/>
        <v>2.4312</v>
      </c>
      <c r="AK123" s="37">
        <f t="shared" si="531"/>
        <v>2.3067250000000001</v>
      </c>
      <c r="AL123" s="35">
        <f t="shared" si="532"/>
        <v>4.1322314049586799</v>
      </c>
      <c r="AM123" s="35">
        <f t="shared" si="533"/>
        <v>72.408207343399994</v>
      </c>
      <c r="AN123" s="35" t="str">
        <f t="shared" si="534"/>
        <v>NULL</v>
      </c>
      <c r="AO123" s="35" t="str">
        <f t="shared" si="535"/>
        <v>NULL</v>
      </c>
      <c r="AP123" s="34">
        <f t="shared" si="536"/>
        <v>3189051.14539999</v>
      </c>
      <c r="AR123" s="5"/>
      <c r="AS123" s="5" t="s">
        <v>117</v>
      </c>
      <c r="AT123" s="5">
        <v>16.578386186971201</v>
      </c>
      <c r="AU123" s="5">
        <v>15.7008574038221</v>
      </c>
      <c r="AV123" s="5">
        <v>-4.1549840067596904</v>
      </c>
      <c r="AW123" s="5" t="s">
        <v>8</v>
      </c>
      <c r="AX123">
        <v>1.54337697342836</v>
      </c>
      <c r="AY123">
        <v>8.3535470923374699</v>
      </c>
      <c r="AZ123">
        <v>0.68925299152546005</v>
      </c>
      <c r="BA123">
        <v>4426023.5020000003</v>
      </c>
      <c r="BB123">
        <v>5580586.1449999996</v>
      </c>
      <c r="BC123">
        <v>19.9543273042548</v>
      </c>
      <c r="BD123">
        <v>19.315029701838402</v>
      </c>
      <c r="BE123">
        <v>31.713251300892601</v>
      </c>
      <c r="BF123" t="s">
        <v>14</v>
      </c>
      <c r="BG123">
        <v>0.71692994416587097</v>
      </c>
      <c r="BH123">
        <v>1.22023830642219</v>
      </c>
      <c r="BI123">
        <v>0.64562112776152003</v>
      </c>
      <c r="BJ123">
        <v>0.76374665476026204</v>
      </c>
      <c r="BK123">
        <v>0.27602182867513397</v>
      </c>
      <c r="BL123">
        <v>0.83528763503270498</v>
      </c>
      <c r="BM123">
        <v>47.058823529411796</v>
      </c>
      <c r="BN123">
        <v>2.4312</v>
      </c>
      <c r="BO123">
        <v>2.3067250000000001</v>
      </c>
      <c r="BP123" s="5">
        <v>4.1322314049586799</v>
      </c>
      <c r="BQ123" s="5">
        <v>72.408207343399994</v>
      </c>
      <c r="BR123" s="5" t="s">
        <v>8</v>
      </c>
      <c r="BS123" s="5" t="s">
        <v>8</v>
      </c>
      <c r="BT123">
        <v>3189051.14539999</v>
      </c>
      <c r="BU123" s="45">
        <v>1339535939</v>
      </c>
      <c r="BV123" s="46">
        <v>89.774799999999999</v>
      </c>
      <c r="BW123" s="46">
        <v>41626</v>
      </c>
      <c r="BX123" s="5" t="s">
        <v>317</v>
      </c>
      <c r="BY123" s="5">
        <v>2.41</v>
      </c>
      <c r="BZ123" s="5" t="s">
        <v>12</v>
      </c>
      <c r="CA123" s="47" t="str">
        <f t="shared" si="288"/>
        <v>AUD=</v>
      </c>
      <c r="CB123" s="22">
        <v>0.61950000000000005</v>
      </c>
      <c r="CC123" s="5"/>
      <c r="CD123" s="5"/>
      <c r="CE123" s="5" t="s">
        <v>117</v>
      </c>
      <c r="CF123" s="5" t="s">
        <v>316</v>
      </c>
    </row>
    <row r="124" spans="1:84" x14ac:dyDescent="0.25">
      <c r="B124" s="5" t="s">
        <v>318</v>
      </c>
      <c r="C124" t="s">
        <v>107</v>
      </c>
      <c r="E124" t="s">
        <v>118</v>
      </c>
      <c r="F124" s="2"/>
      <c r="G124" s="20" t="str">
        <f t="shared" si="502"/>
        <v>CA97535P1045</v>
      </c>
      <c r="H124" s="34">
        <f t="shared" si="503"/>
        <v>1916492546.7381599</v>
      </c>
      <c r="I124" s="35">
        <f t="shared" si="504"/>
        <v>40.204500000000003</v>
      </c>
      <c r="J124" s="36">
        <f t="shared" si="505"/>
        <v>31652</v>
      </c>
      <c r="K124" s="35" t="str">
        <f t="shared" si="506"/>
        <v>CAD</v>
      </c>
      <c r="L124" s="37">
        <f t="shared" si="507"/>
        <v>44.47</v>
      </c>
      <c r="M124" s="35">
        <f t="shared" si="508"/>
        <v>30.844391999999999</v>
      </c>
      <c r="N124" s="38"/>
      <c r="O124" s="35">
        <f t="shared" si="509"/>
        <v>13.4682383807082</v>
      </c>
      <c r="P124" s="35">
        <f t="shared" si="510"/>
        <v>11.8665295240615</v>
      </c>
      <c r="Q124" s="35" t="str">
        <f t="shared" si="511"/>
        <v>NULL</v>
      </c>
      <c r="R124" s="35" t="str">
        <f t="shared" si="512"/>
        <v>NULL</v>
      </c>
      <c r="S124" s="35">
        <f t="shared" si="513"/>
        <v>1.40420134767939</v>
      </c>
      <c r="T124" s="35">
        <f t="shared" si="514"/>
        <v>9.6190738580741009</v>
      </c>
      <c r="U124" s="35">
        <f t="shared" si="515"/>
        <v>1.7182747458321499</v>
      </c>
      <c r="V124" s="34">
        <f t="shared" si="516"/>
        <v>7566803.7424999997</v>
      </c>
      <c r="W124" s="34">
        <f t="shared" si="517"/>
        <v>3777789.8234020299</v>
      </c>
      <c r="X124" s="35">
        <f t="shared" si="518"/>
        <v>-100.29710746813947</v>
      </c>
      <c r="Y124" s="35">
        <f t="shared" si="519"/>
        <v>17.030213726138999</v>
      </c>
      <c r="Z124" s="35">
        <f t="shared" si="520"/>
        <v>19.667920309402</v>
      </c>
      <c r="AA124" s="35">
        <f t="shared" si="521"/>
        <v>22.285483584999799</v>
      </c>
      <c r="AB124" s="35" t="str">
        <f t="shared" si="522"/>
        <v>#N/A</v>
      </c>
      <c r="AC124" s="35">
        <f t="shared" si="523"/>
        <v>0.50829264738833901</v>
      </c>
      <c r="AD124" s="35">
        <f t="shared" si="524"/>
        <v>0.49757262452098699</v>
      </c>
      <c r="AE124" s="35">
        <f t="shared" si="525"/>
        <v>0.21626650173847201</v>
      </c>
      <c r="AF124" s="35">
        <f t="shared" si="526"/>
        <v>0.47751052364798002</v>
      </c>
      <c r="AG124" s="35">
        <f t="shared" si="527"/>
        <v>0.28961597929632599</v>
      </c>
      <c r="AH124" s="35">
        <f t="shared" si="528"/>
        <v>-0.14083704141167599</v>
      </c>
      <c r="AI124" s="35">
        <f t="shared" si="529"/>
        <v>43.0476665403326</v>
      </c>
      <c r="AJ124" s="37">
        <f t="shared" si="530"/>
        <v>45.790133823600002</v>
      </c>
      <c r="AK124" s="37">
        <f t="shared" si="531"/>
        <v>42.9359201997</v>
      </c>
      <c r="AL124" s="35">
        <f t="shared" si="532"/>
        <v>0.44974139869575003</v>
      </c>
      <c r="AM124" s="35">
        <f t="shared" si="533"/>
        <v>3.9303314656000001</v>
      </c>
      <c r="AN124" s="35">
        <f t="shared" si="534"/>
        <v>0.28817072778189101</v>
      </c>
      <c r="AO124" s="35">
        <f t="shared" si="535"/>
        <v>3.1219127757252001</v>
      </c>
      <c r="AP124" s="34">
        <f t="shared" si="536"/>
        <v>208302.63535429499</v>
      </c>
      <c r="AR124" s="5"/>
      <c r="AS124" s="5" t="s">
        <v>118</v>
      </c>
      <c r="AT124" s="5">
        <v>13.4682383807082</v>
      </c>
      <c r="AU124" s="5">
        <v>11.8665295240615</v>
      </c>
      <c r="AV124" s="5" t="s">
        <v>8</v>
      </c>
      <c r="AW124" s="5" t="s">
        <v>8</v>
      </c>
      <c r="AX124">
        <v>1.40420134767939</v>
      </c>
      <c r="AY124">
        <v>9.6190738580741009</v>
      </c>
      <c r="AZ124">
        <v>1.7182747458321499</v>
      </c>
      <c r="BA124">
        <v>7566803.7424999997</v>
      </c>
      <c r="BB124">
        <v>3777789.8234020299</v>
      </c>
      <c r="BC124">
        <v>17.030213726138999</v>
      </c>
      <c r="BD124">
        <v>19.667920309402</v>
      </c>
      <c r="BE124">
        <v>22.285483584999799</v>
      </c>
      <c r="BF124" t="s">
        <v>14</v>
      </c>
      <c r="BG124">
        <v>0.50829264738833901</v>
      </c>
      <c r="BH124">
        <v>0.49757262452098699</v>
      </c>
      <c r="BI124">
        <v>0.21626650173847201</v>
      </c>
      <c r="BJ124">
        <v>0.47751052364798002</v>
      </c>
      <c r="BK124">
        <v>0.28961597929632599</v>
      </c>
      <c r="BL124">
        <v>-0.14083704141167599</v>
      </c>
      <c r="BM124">
        <v>43.0476665403326</v>
      </c>
      <c r="BN124">
        <v>45.790133823600002</v>
      </c>
      <c r="BO124" s="5">
        <v>42.9359201997</v>
      </c>
      <c r="BP124" s="5">
        <v>0.44974139869575003</v>
      </c>
      <c r="BQ124">
        <v>3.9303314656000001</v>
      </c>
      <c r="BR124">
        <v>0.28817072778189101</v>
      </c>
      <c r="BS124">
        <v>3.1219127757252001</v>
      </c>
      <c r="BT124">
        <v>208302.63535429499</v>
      </c>
      <c r="BU124" s="45">
        <v>62134230</v>
      </c>
      <c r="BV124" s="46">
        <v>40.204500000000003</v>
      </c>
      <c r="BW124" s="46">
        <v>31652</v>
      </c>
      <c r="BX124" s="5" t="s">
        <v>319</v>
      </c>
      <c r="BY124" s="5">
        <v>44.47</v>
      </c>
      <c r="BZ124" s="5" t="s">
        <v>16</v>
      </c>
      <c r="CA124" s="47" t="str">
        <f t="shared" si="288"/>
        <v>CADUSD=R</v>
      </c>
      <c r="CB124" s="22">
        <v>0.69359999999999999</v>
      </c>
      <c r="CC124" s="5"/>
      <c r="CD124" s="5"/>
      <c r="CE124" s="5" t="s">
        <v>118</v>
      </c>
      <c r="CF124" s="5" t="s">
        <v>318</v>
      </c>
    </row>
    <row r="125" spans="1:84" x14ac:dyDescent="0.25">
      <c r="B125" s="5" t="s">
        <v>320</v>
      </c>
      <c r="C125" t="s">
        <v>107</v>
      </c>
      <c r="E125" t="s">
        <v>119</v>
      </c>
      <c r="F125" s="2"/>
      <c r="G125" s="20" t="str">
        <f t="shared" si="502"/>
        <v>CH0530235594</v>
      </c>
      <c r="H125" s="34">
        <f t="shared" si="503"/>
        <v>367796240.54000002</v>
      </c>
      <c r="I125" s="35">
        <f t="shared" si="504"/>
        <v>90.770200000000003</v>
      </c>
      <c r="J125" s="36">
        <f t="shared" si="505"/>
        <v>35576</v>
      </c>
      <c r="K125" s="35" t="str">
        <f t="shared" si="506"/>
        <v>CHF</v>
      </c>
      <c r="L125" s="37">
        <f t="shared" si="507"/>
        <v>24.35</v>
      </c>
      <c r="M125" s="35">
        <f t="shared" si="508"/>
        <v>26.702210000000001</v>
      </c>
      <c r="N125" s="38"/>
      <c r="O125" s="35">
        <f t="shared" si="509"/>
        <v>21.536188004613599</v>
      </c>
      <c r="P125" s="35">
        <f t="shared" si="510"/>
        <v>8.7674247982391798</v>
      </c>
      <c r="Q125" s="35" t="str">
        <f t="shared" si="511"/>
        <v>NULL</v>
      </c>
      <c r="R125" s="35" t="str">
        <f t="shared" si="512"/>
        <v>NULL</v>
      </c>
      <c r="S125" s="35">
        <f t="shared" si="513"/>
        <v>0.61619664455701295</v>
      </c>
      <c r="T125" s="35">
        <f t="shared" si="514"/>
        <v>3.4255837669094702</v>
      </c>
      <c r="U125" s="35">
        <f t="shared" si="515"/>
        <v>0.38022476322476401</v>
      </c>
      <c r="V125" s="34">
        <f t="shared" si="516"/>
        <v>202675.33749999999</v>
      </c>
      <c r="W125" s="34">
        <f t="shared" si="517"/>
        <v>351392.16470588202</v>
      </c>
      <c r="X125" s="35">
        <f t="shared" si="518"/>
        <v>42.322180783501295</v>
      </c>
      <c r="Y125" s="35">
        <f t="shared" si="519"/>
        <v>22.318957192684302</v>
      </c>
      <c r="Z125" s="35">
        <f t="shared" si="520"/>
        <v>21.835973079836201</v>
      </c>
      <c r="AA125" s="35">
        <f t="shared" si="521"/>
        <v>25.318802257284499</v>
      </c>
      <c r="AB125" s="35" t="str">
        <f t="shared" si="522"/>
        <v>#N/A</v>
      </c>
      <c r="AC125" s="35">
        <f t="shared" si="523"/>
        <v>0.77402057761486298</v>
      </c>
      <c r="AD125" s="35">
        <f t="shared" si="524"/>
        <v>0.91447907372294401</v>
      </c>
      <c r="AE125" s="35">
        <f t="shared" si="525"/>
        <v>1.0998832109209999</v>
      </c>
      <c r="AF125" s="35">
        <f t="shared" si="526"/>
        <v>1.06658774069186</v>
      </c>
      <c r="AG125" s="35">
        <f t="shared" si="527"/>
        <v>1.4087336694961501</v>
      </c>
      <c r="AH125" s="35">
        <f t="shared" si="528"/>
        <v>0.569577017602799</v>
      </c>
      <c r="AI125" s="35">
        <f t="shared" si="529"/>
        <v>42.3913043478261</v>
      </c>
      <c r="AJ125" s="37">
        <f t="shared" si="530"/>
        <v>26.183</v>
      </c>
      <c r="AK125" s="37">
        <f t="shared" si="531"/>
        <v>30.277249999999999</v>
      </c>
      <c r="AL125" s="35">
        <f t="shared" si="532"/>
        <v>4.1841004184100399</v>
      </c>
      <c r="AM125" s="35">
        <f t="shared" si="533"/>
        <v>31.279620853099999</v>
      </c>
      <c r="AN125" s="35" t="str">
        <f t="shared" si="534"/>
        <v>NULL</v>
      </c>
      <c r="AO125" s="35" t="str">
        <f t="shared" si="535"/>
        <v>NULL</v>
      </c>
      <c r="AP125" s="34">
        <f t="shared" si="536"/>
        <v>13958.584642456201</v>
      </c>
      <c r="AR125" s="5"/>
      <c r="AS125" s="5" t="s">
        <v>119</v>
      </c>
      <c r="AT125" s="5">
        <v>21.536188004613599</v>
      </c>
      <c r="AU125" s="5">
        <v>8.7674247982391798</v>
      </c>
      <c r="AV125" s="5" t="s">
        <v>8</v>
      </c>
      <c r="AW125" s="5" t="s">
        <v>8</v>
      </c>
      <c r="AX125">
        <v>0.61619664455701295</v>
      </c>
      <c r="AY125">
        <v>3.4255837669094702</v>
      </c>
      <c r="AZ125">
        <v>0.38022476322476401</v>
      </c>
      <c r="BA125">
        <v>202675.33749999999</v>
      </c>
      <c r="BB125">
        <v>351392.16470588202</v>
      </c>
      <c r="BC125">
        <v>22.318957192684302</v>
      </c>
      <c r="BD125">
        <v>21.835973079836201</v>
      </c>
      <c r="BE125">
        <v>25.318802257284499</v>
      </c>
      <c r="BF125" s="5" t="s">
        <v>14</v>
      </c>
      <c r="BG125">
        <v>0.77402057761486298</v>
      </c>
      <c r="BH125">
        <v>0.91447907372294401</v>
      </c>
      <c r="BI125">
        <v>1.0998832109209999</v>
      </c>
      <c r="BJ125">
        <v>1.06658774069186</v>
      </c>
      <c r="BK125">
        <v>1.4087336694961501</v>
      </c>
      <c r="BL125">
        <v>0.569577017602799</v>
      </c>
      <c r="BM125">
        <v>42.3913043478261</v>
      </c>
      <c r="BN125">
        <v>26.183</v>
      </c>
      <c r="BO125">
        <v>30.277249999999999</v>
      </c>
      <c r="BP125" s="5">
        <v>4.1841004184100399</v>
      </c>
      <c r="BQ125" s="5">
        <v>31.279620853099999</v>
      </c>
      <c r="BR125" s="5" t="s">
        <v>8</v>
      </c>
      <c r="BS125" s="5" t="s">
        <v>8</v>
      </c>
      <c r="BT125">
        <v>13958.584642456201</v>
      </c>
      <c r="BU125" s="45">
        <v>13774000</v>
      </c>
      <c r="BV125" s="46">
        <v>90.770200000000003</v>
      </c>
      <c r="BW125" s="46">
        <v>35576</v>
      </c>
      <c r="BX125" s="5" t="s">
        <v>321</v>
      </c>
      <c r="BY125" s="5">
        <v>24.35</v>
      </c>
      <c r="BZ125" s="5" t="s">
        <v>13</v>
      </c>
      <c r="CA125" s="47" t="str">
        <f t="shared" si="288"/>
        <v>CHFUSD=R</v>
      </c>
      <c r="CB125" s="22">
        <v>1.0966</v>
      </c>
      <c r="CC125" s="5"/>
      <c r="CD125" s="5"/>
      <c r="CE125" s="5" t="s">
        <v>119</v>
      </c>
      <c r="CF125" s="5" t="s">
        <v>320</v>
      </c>
    </row>
    <row r="126" spans="1:84" x14ac:dyDescent="0.25">
      <c r="F126" s="2"/>
      <c r="G126" s="10" t="s">
        <v>349</v>
      </c>
      <c r="H126" s="49">
        <f>AVERAGE(H114:H125)</f>
        <v>5457245998.9100895</v>
      </c>
      <c r="I126" s="40">
        <f>AVERAGE(I114:I125)</f>
        <v>86.890891666666676</v>
      </c>
      <c r="J126" s="39"/>
      <c r="K126" s="39"/>
      <c r="L126" s="39"/>
      <c r="M126" s="39"/>
      <c r="N126" s="42"/>
      <c r="O126" s="40">
        <f>AVERAGE(O114:O125)</f>
        <v>26.381767692434877</v>
      </c>
      <c r="P126" s="40">
        <f t="shared" ref="P126:U126" si="537">AVERAGE(P114:P125)</f>
        <v>13.202812062032606</v>
      </c>
      <c r="Q126" s="40">
        <f t="shared" si="537"/>
        <v>2.222341889352311</v>
      </c>
      <c r="R126" s="40">
        <f t="shared" si="537"/>
        <v>1.7437097980612475</v>
      </c>
      <c r="S126" s="40">
        <f t="shared" si="537"/>
        <v>2.0822170094324535</v>
      </c>
      <c r="T126" s="40">
        <f t="shared" si="537"/>
        <v>10.685241639762161</v>
      </c>
      <c r="U126" s="40">
        <f t="shared" si="537"/>
        <v>1.0236386053891076</v>
      </c>
      <c r="V126" s="12">
        <f t="shared" ref="V126:AP126" si="538">AVERAGE(V114:V125)</f>
        <v>111041715.78100002</v>
      </c>
      <c r="W126" s="49">
        <f t="shared" si="538"/>
        <v>116343154.3722914</v>
      </c>
      <c r="X126" s="40">
        <f t="shared" si="538"/>
        <v>2.5265818598340601</v>
      </c>
      <c r="Y126" s="40">
        <f t="shared" si="538"/>
        <v>20.948289684453318</v>
      </c>
      <c r="Z126" s="40">
        <f t="shared" si="538"/>
        <v>23.123809808445639</v>
      </c>
      <c r="AA126" s="40">
        <f t="shared" si="538"/>
        <v>26.677660348401034</v>
      </c>
      <c r="AB126" s="40">
        <f t="shared" si="538"/>
        <v>0.32370000000000004</v>
      </c>
      <c r="AC126" s="40">
        <f t="shared" si="538"/>
        <v>0.80316647455127976</v>
      </c>
      <c r="AD126" s="40">
        <f t="shared" si="538"/>
        <v>0.85443015613033191</v>
      </c>
      <c r="AE126" s="40">
        <f t="shared" si="538"/>
        <v>0.81977783862158515</v>
      </c>
      <c r="AF126" s="40">
        <f t="shared" si="538"/>
        <v>0.87985101256249798</v>
      </c>
      <c r="AG126" s="40">
        <f t="shared" si="538"/>
        <v>0.83631676384599363</v>
      </c>
      <c r="AH126" s="40">
        <f t="shared" si="538"/>
        <v>0.76144078324981379</v>
      </c>
      <c r="AI126" s="40">
        <f t="shared" si="538"/>
        <v>44.152958462561848</v>
      </c>
      <c r="AJ126" s="12">
        <f t="shared" si="538"/>
        <v>248.39015082330005</v>
      </c>
      <c r="AK126" s="49">
        <f t="shared" si="538"/>
        <v>250.46666958520834</v>
      </c>
      <c r="AL126" s="40">
        <f t="shared" si="538"/>
        <v>3.0077472716166254</v>
      </c>
      <c r="AM126" s="40">
        <f t="shared" si="538"/>
        <v>39.47996269968182</v>
      </c>
      <c r="AN126" s="40">
        <f t="shared" si="538"/>
        <v>2.1390290485999031</v>
      </c>
      <c r="AO126" s="40">
        <f t="shared" si="538"/>
        <v>2.7561675345989687</v>
      </c>
      <c r="AP126" s="12">
        <f t="shared" si="538"/>
        <v>2032889.5220055489</v>
      </c>
      <c r="AR126" s="5"/>
      <c r="AS126" s="5"/>
      <c r="CC126" s="5"/>
      <c r="CE126" s="5"/>
    </row>
    <row r="127" spans="1:84" x14ac:dyDescent="0.25">
      <c r="F127" s="2"/>
      <c r="G127" s="11"/>
      <c r="H127" s="41"/>
      <c r="I127" s="41"/>
      <c r="J127" s="41"/>
      <c r="K127" s="41"/>
      <c r="L127" s="41"/>
      <c r="M127" s="41"/>
      <c r="N127" s="43"/>
      <c r="O127" s="41"/>
      <c r="P127" s="41"/>
      <c r="Q127" s="41"/>
      <c r="R127" s="41"/>
      <c r="S127" s="41"/>
      <c r="T127" s="41"/>
      <c r="U127" s="11"/>
      <c r="V127" s="1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11"/>
      <c r="AJ127" s="11"/>
      <c r="AK127" s="41"/>
      <c r="AL127" s="41"/>
      <c r="AM127" s="41"/>
      <c r="AN127" s="41"/>
      <c r="AO127" s="11"/>
      <c r="AP127" s="11"/>
    </row>
    <row r="128" spans="1:84" x14ac:dyDescent="0.25">
      <c r="A128" s="7"/>
      <c r="B128" s="7"/>
      <c r="C128" s="7" t="s">
        <v>120</v>
      </c>
      <c r="D128" s="7"/>
      <c r="E128" s="7"/>
      <c r="F128" s="2"/>
      <c r="AR128" s="7"/>
      <c r="AS128" s="7"/>
      <c r="CC128" s="48"/>
      <c r="CE128" s="7"/>
    </row>
    <row r="129" spans="1:84" x14ac:dyDescent="0.25">
      <c r="B129" s="5" t="s">
        <v>322</v>
      </c>
      <c r="C129" t="s">
        <v>120</v>
      </c>
      <c r="E129" t="s">
        <v>121</v>
      </c>
      <c r="F129" s="2"/>
      <c r="G129" s="20" t="str">
        <f>BX129</f>
        <v>CA9528451052</v>
      </c>
      <c r="H129" s="34">
        <f>(BU129*BY129)*CB129</f>
        <v>7102584113.2921915</v>
      </c>
      <c r="I129" s="35">
        <f>BV129</f>
        <v>66.154899999999998</v>
      </c>
      <c r="J129" s="36">
        <f>BW129</f>
        <v>31539</v>
      </c>
      <c r="K129" s="35" t="str">
        <f>BZ129</f>
        <v>CAD</v>
      </c>
      <c r="L129" s="37">
        <f>BY129</f>
        <v>127.61</v>
      </c>
      <c r="M129" s="35">
        <f>BY129*CB129</f>
        <v>88.510295999999997</v>
      </c>
      <c r="N129" s="38"/>
      <c r="O129" s="35" t="str">
        <f>AT129</f>
        <v>NULL</v>
      </c>
      <c r="P129" s="35">
        <f t="shared" ref="P129" si="539">AU129</f>
        <v>17.628534548114899</v>
      </c>
      <c r="Q129" s="35" t="str">
        <f t="shared" ref="Q129" si="540">AV129</f>
        <v>NULL</v>
      </c>
      <c r="R129" s="35" t="str">
        <f t="shared" ref="R129" si="541">AW129</f>
        <v>NULL</v>
      </c>
      <c r="S129" s="35">
        <f t="shared" ref="S129" si="542">AX129</f>
        <v>1.0032291793780299</v>
      </c>
      <c r="T129" s="35">
        <f t="shared" ref="T129" si="543">AY129</f>
        <v>12.227714857520899</v>
      </c>
      <c r="U129" s="35">
        <f t="shared" ref="U129" si="544">AZ129</f>
        <v>1.13655665713707</v>
      </c>
      <c r="V129" s="34">
        <f t="shared" ref="V129" si="545">BA129</f>
        <v>17502916.960000001</v>
      </c>
      <c r="W129" s="34">
        <f t="shared" ref="W129" si="546">BB129</f>
        <v>15945088.767999999</v>
      </c>
      <c r="X129" s="35">
        <f>((W129-V129)/W129)*100</f>
        <v>-9.7699562207918706</v>
      </c>
      <c r="Y129" s="35">
        <f>BC129</f>
        <v>21.1830256249679</v>
      </c>
      <c r="Z129" s="35">
        <f t="shared" ref="Z129" si="547">BD129</f>
        <v>25.3990401004836</v>
      </c>
      <c r="AA129" s="35">
        <f t="shared" ref="AA129" si="548">BE129</f>
        <v>25.431457667588901</v>
      </c>
      <c r="AB129" s="35" t="str">
        <f t="shared" ref="AB129" si="549">BF129</f>
        <v>#N/A</v>
      </c>
      <c r="AC129" s="35">
        <f t="shared" ref="AC129" si="550">BG129</f>
        <v>0.85766404587860001</v>
      </c>
      <c r="AD129" s="35">
        <f t="shared" ref="AD129" si="551">BH129</f>
        <v>1.05946011557655</v>
      </c>
      <c r="AE129" s="35">
        <f t="shared" ref="AE129" si="552">BI129</f>
        <v>2.0794298638182598</v>
      </c>
      <c r="AF129" s="35">
        <f t="shared" ref="AF129" si="553">BJ129</f>
        <v>1.71961818959227</v>
      </c>
      <c r="AG129" s="35">
        <f t="shared" ref="AG129" si="554">BK129</f>
        <v>2.2741841488158401</v>
      </c>
      <c r="AH129" s="35">
        <f t="shared" ref="AH129" si="555">BL129</f>
        <v>2.3107415427442701</v>
      </c>
      <c r="AI129" s="35">
        <f t="shared" ref="AI129" si="556">BM129</f>
        <v>54.350104821802901</v>
      </c>
      <c r="AJ129" s="37">
        <f t="shared" ref="AJ129" si="557">BN129</f>
        <v>128.83019999999999</v>
      </c>
      <c r="AK129" s="37">
        <f t="shared" ref="AK129" si="558">BO129</f>
        <v>119.14585</v>
      </c>
      <c r="AL129" s="35">
        <f t="shared" ref="AL129" si="559">BP129</f>
        <v>1.4451030483504399</v>
      </c>
      <c r="AM129" s="35" t="str">
        <f t="shared" ref="AM129" si="560">BQ129</f>
        <v>NULL</v>
      </c>
      <c r="AN129" s="35">
        <f t="shared" ref="AN129" si="561">BR129</f>
        <v>0.35834817696026799</v>
      </c>
      <c r="AO129" s="35">
        <f t="shared" ref="AO129" si="562">BS129</f>
        <v>2.1094791533665398</v>
      </c>
      <c r="AP129" s="34">
        <f t="shared" ref="AP129" si="563">BT129</f>
        <v>133451.73476976401</v>
      </c>
      <c r="AR129" s="5"/>
      <c r="AS129" s="5" t="s">
        <v>121</v>
      </c>
      <c r="AT129" s="5" t="s">
        <v>8</v>
      </c>
      <c r="AU129" s="5">
        <v>17.628534548114899</v>
      </c>
      <c r="AV129" s="5" t="s">
        <v>8</v>
      </c>
      <c r="AW129" s="5" t="s">
        <v>8</v>
      </c>
      <c r="AX129">
        <v>1.0032291793780299</v>
      </c>
      <c r="AY129">
        <v>12.227714857520899</v>
      </c>
      <c r="AZ129">
        <v>1.13655665713707</v>
      </c>
      <c r="BA129">
        <v>17502916.960000001</v>
      </c>
      <c r="BB129">
        <v>15945088.767999999</v>
      </c>
      <c r="BC129">
        <v>21.1830256249679</v>
      </c>
      <c r="BD129">
        <v>25.3990401004836</v>
      </c>
      <c r="BE129">
        <v>25.431457667588901</v>
      </c>
      <c r="BF129" t="s">
        <v>14</v>
      </c>
      <c r="BG129">
        <v>0.85766404587860001</v>
      </c>
      <c r="BH129">
        <v>1.05946011557655</v>
      </c>
      <c r="BI129">
        <v>2.0794298638182598</v>
      </c>
      <c r="BJ129">
        <v>1.71961818959227</v>
      </c>
      <c r="BK129">
        <v>2.2741841488158401</v>
      </c>
      <c r="BL129">
        <v>2.3107415427442701</v>
      </c>
      <c r="BM129">
        <v>54.350104821802901</v>
      </c>
      <c r="BN129">
        <v>128.83019999999999</v>
      </c>
      <c r="BO129" s="5">
        <v>119.14585</v>
      </c>
      <c r="BP129" s="5">
        <v>1.4451030483504399</v>
      </c>
      <c r="BQ129" s="5" t="s">
        <v>8</v>
      </c>
      <c r="BR129">
        <v>0.35834817696026799</v>
      </c>
      <c r="BS129">
        <v>2.1094791533665398</v>
      </c>
      <c r="BT129">
        <v>133451.73476976401</v>
      </c>
      <c r="BU129" s="45">
        <v>80245852</v>
      </c>
      <c r="BV129" s="46">
        <v>66.154899999999998</v>
      </c>
      <c r="BW129" s="46">
        <v>31539</v>
      </c>
      <c r="BX129" s="5" t="s">
        <v>323</v>
      </c>
      <c r="BY129" s="5">
        <v>127.61</v>
      </c>
      <c r="BZ129" s="5" t="s">
        <v>16</v>
      </c>
      <c r="CA129" s="47" t="str">
        <f t="shared" si="288"/>
        <v>CADUSD=R</v>
      </c>
      <c r="CB129" s="22">
        <v>0.69359999999999999</v>
      </c>
      <c r="CC129" s="5"/>
      <c r="CD129" s="5"/>
      <c r="CE129" s="5" t="s">
        <v>121</v>
      </c>
      <c r="CF129" s="5" t="s">
        <v>322</v>
      </c>
    </row>
    <row r="130" spans="1:84" x14ac:dyDescent="0.25">
      <c r="B130" s="5" t="s">
        <v>324</v>
      </c>
      <c r="C130" t="s">
        <v>120</v>
      </c>
      <c r="E130" t="s">
        <v>122</v>
      </c>
      <c r="F130" s="2"/>
      <c r="G130" s="20" t="str">
        <f t="shared" ref="G130:G133" si="564">BX130</f>
        <v>SE0000112724</v>
      </c>
      <c r="H130" s="34">
        <f t="shared" ref="H130:H133" si="565">(BU130*BY130)*CB130</f>
        <v>8171017822.2803192</v>
      </c>
      <c r="I130" s="35">
        <f t="shared" ref="I130:I133" si="566">BV130</f>
        <v>99.060599999999994</v>
      </c>
      <c r="J130" s="36">
        <f t="shared" ref="J130:J133" si="567">BW130</f>
        <v>18264</v>
      </c>
      <c r="K130" s="35" t="str">
        <f t="shared" ref="K130:K133" si="568">BZ130</f>
        <v>SEK</v>
      </c>
      <c r="L130" s="37">
        <f t="shared" ref="L130:L133" si="569">BY130</f>
        <v>142.85</v>
      </c>
      <c r="M130" s="35">
        <f t="shared" ref="M130:M133" si="570">BY130*CB130</f>
        <v>12.79936</v>
      </c>
      <c r="N130" s="38"/>
      <c r="O130" s="35">
        <f t="shared" ref="O130:O133" si="571">AT130</f>
        <v>26.9122517189424</v>
      </c>
      <c r="P130" s="35">
        <f t="shared" ref="P130:P133" si="572">AU130</f>
        <v>21.5183467794335</v>
      </c>
      <c r="Q130" s="35">
        <f t="shared" ref="Q130:Q133" si="573">AV130</f>
        <v>2.2615337578943202</v>
      </c>
      <c r="R130" s="35">
        <f t="shared" ref="R130:R133" si="574">AW130</f>
        <v>1.80826443524651</v>
      </c>
      <c r="S130" s="35">
        <f t="shared" ref="S130:S133" si="575">AX130</f>
        <v>0.94237986508423499</v>
      </c>
      <c r="T130" s="35">
        <f t="shared" ref="T130:T133" si="576">AY130</f>
        <v>42.209524050704601</v>
      </c>
      <c r="U130" s="35">
        <f t="shared" ref="U130:U133" si="577">AZ130</f>
        <v>5.0744163711693497</v>
      </c>
      <c r="V130" s="34">
        <f t="shared" ref="V130:V133" si="578">BA130</f>
        <v>217981885.08750001</v>
      </c>
      <c r="W130" s="34">
        <f t="shared" ref="W130:W133" si="579">BB130</f>
        <v>217597251.33529401</v>
      </c>
      <c r="X130" s="35">
        <f t="shared" ref="X130:X133" si="580">((W130-V130)/W130)*100</f>
        <v>-0.17676406748967538</v>
      </c>
      <c r="Y130" s="35">
        <f t="shared" ref="Y130:Y133" si="581">BC130</f>
        <v>20.003961967438102</v>
      </c>
      <c r="Z130" s="35">
        <f t="shared" ref="Z130:Z133" si="582">BD130</f>
        <v>24.845740428930199</v>
      </c>
      <c r="AA130" s="35">
        <f t="shared" ref="AA130:AA133" si="583">BE130</f>
        <v>22.480734713508099</v>
      </c>
      <c r="AB130" s="35" t="str">
        <f t="shared" ref="AB130:AB133" si="584">BF130</f>
        <v>#N/A</v>
      </c>
      <c r="AC130" s="35">
        <f t="shared" ref="AC130:AC133" si="585">BG130</f>
        <v>0.72178120996790696</v>
      </c>
      <c r="AD130" s="35">
        <f t="shared" ref="AD130:AD133" si="586">BH130</f>
        <v>0.76702471898372804</v>
      </c>
      <c r="AE130" s="35">
        <f t="shared" ref="AE130:AE133" si="587">BI130</f>
        <v>0.44067227370323198</v>
      </c>
      <c r="AF130" s="35">
        <f t="shared" ref="AF130:AF133" si="588">BJ130</f>
        <v>0.62711422202063904</v>
      </c>
      <c r="AG130" s="35">
        <f t="shared" ref="AG130:AG133" si="589">BK130</f>
        <v>0.53675402803027195</v>
      </c>
      <c r="AH130" s="35">
        <f t="shared" ref="AH130:AH133" si="590">BL130</f>
        <v>-2.3342610625818001E-2</v>
      </c>
      <c r="AI130" s="35">
        <f t="shared" ref="AI130:AI133" si="591">BM130</f>
        <v>63.657407407407398</v>
      </c>
      <c r="AJ130" s="37">
        <f t="shared" ref="AJ130:AJ133" si="592">BN130</f>
        <v>140.821</v>
      </c>
      <c r="AK130" s="37">
        <f t="shared" ref="AK130:AK133" si="593">BO130</f>
        <v>148.10675000000001</v>
      </c>
      <c r="AL130" s="35">
        <f t="shared" ref="AL130:AL133" si="594">BP130</f>
        <v>1.9538188277087001</v>
      </c>
      <c r="AM130" s="35">
        <f t="shared" ref="AM130:AM133" si="595">BQ130</f>
        <v>52.556240816299997</v>
      </c>
      <c r="AN130" s="35" t="str">
        <f t="shared" ref="AN130:AN133" si="596">BR130</f>
        <v>NULL</v>
      </c>
      <c r="AO130" s="35" t="str">
        <f t="shared" ref="AO130:AO133" si="597">BS130</f>
        <v>NULL</v>
      </c>
      <c r="AP130" s="34">
        <f t="shared" ref="AP130:AP133" si="598">BT130</f>
        <v>1891939.7664716099</v>
      </c>
      <c r="AR130" s="5"/>
      <c r="AS130" s="5" t="s">
        <v>122</v>
      </c>
      <c r="AT130" s="5">
        <v>26.9122517189424</v>
      </c>
      <c r="AU130" s="5">
        <v>21.5183467794335</v>
      </c>
      <c r="AV130" s="5">
        <v>2.2615337578943202</v>
      </c>
      <c r="AW130" s="5">
        <v>1.80826443524651</v>
      </c>
      <c r="AX130">
        <v>0.94237986508423499</v>
      </c>
      <c r="AY130">
        <v>42.209524050704601</v>
      </c>
      <c r="AZ130">
        <v>5.0744163711693497</v>
      </c>
      <c r="BA130">
        <v>217981885.08750001</v>
      </c>
      <c r="BB130" s="5">
        <v>217597251.33529401</v>
      </c>
      <c r="BC130" s="5">
        <v>20.003961967438102</v>
      </c>
      <c r="BD130">
        <v>24.845740428930199</v>
      </c>
      <c r="BE130">
        <v>22.480734713508099</v>
      </c>
      <c r="BF130" t="s">
        <v>14</v>
      </c>
      <c r="BG130">
        <v>0.72178120996790696</v>
      </c>
      <c r="BH130">
        <v>0.76702471898372804</v>
      </c>
      <c r="BI130">
        <v>0.44067227370323198</v>
      </c>
      <c r="BJ130">
        <v>0.62711422202063904</v>
      </c>
      <c r="BK130">
        <v>0.53675402803027195</v>
      </c>
      <c r="BL130">
        <v>-2.3342610625818001E-2</v>
      </c>
      <c r="BM130">
        <v>63.657407407407398</v>
      </c>
      <c r="BN130">
        <v>140.821</v>
      </c>
      <c r="BO130">
        <v>148.10675000000001</v>
      </c>
      <c r="BP130" s="5">
        <v>1.9538188277087001</v>
      </c>
      <c r="BQ130" s="5">
        <v>52.556240816299997</v>
      </c>
      <c r="BR130" s="5" t="s">
        <v>8</v>
      </c>
      <c r="BS130" s="5" t="s">
        <v>8</v>
      </c>
      <c r="BT130">
        <v>1891939.7664716099</v>
      </c>
      <c r="BU130" s="45">
        <v>638392687</v>
      </c>
      <c r="BV130" s="46">
        <v>99.060599999999994</v>
      </c>
      <c r="BW130" s="46">
        <v>18264</v>
      </c>
      <c r="BX130" s="5" t="s">
        <v>325</v>
      </c>
      <c r="BY130" s="5">
        <v>142.85</v>
      </c>
      <c r="BZ130" s="5" t="s">
        <v>147</v>
      </c>
      <c r="CA130" s="47" t="str">
        <f t="shared" si="288"/>
        <v>SEKUSD=R</v>
      </c>
      <c r="CB130" s="22">
        <v>8.9599999999999999E-2</v>
      </c>
      <c r="CC130" s="5"/>
      <c r="CD130" s="5"/>
      <c r="CE130" s="5" t="s">
        <v>122</v>
      </c>
      <c r="CF130" s="5" t="s">
        <v>324</v>
      </c>
    </row>
    <row r="131" spans="1:84" x14ac:dyDescent="0.25">
      <c r="B131" s="5" t="s">
        <v>326</v>
      </c>
      <c r="C131" t="s">
        <v>120</v>
      </c>
      <c r="E131" t="s">
        <v>123</v>
      </c>
      <c r="F131" s="2"/>
      <c r="G131" s="20" t="str">
        <f t="shared" si="564"/>
        <v>US5463471053</v>
      </c>
      <c r="H131" s="34">
        <f t="shared" si="565"/>
        <v>8116028747.5500002</v>
      </c>
      <c r="I131" s="35">
        <f t="shared" si="566"/>
        <v>89.903800000000004</v>
      </c>
      <c r="J131" s="36">
        <f t="shared" si="567"/>
        <v>26660</v>
      </c>
      <c r="K131" s="35" t="str">
        <f t="shared" si="568"/>
        <v>USD</v>
      </c>
      <c r="L131" s="37">
        <f t="shared" si="569"/>
        <v>115.55</v>
      </c>
      <c r="M131" s="35">
        <f t="shared" si="570"/>
        <v>115.55</v>
      </c>
      <c r="N131" s="38"/>
      <c r="O131" s="35">
        <f t="shared" si="571"/>
        <v>19.8906230903366</v>
      </c>
      <c r="P131" s="35">
        <f t="shared" si="572"/>
        <v>20.500819677948201</v>
      </c>
      <c r="Q131" s="35" t="str">
        <f t="shared" si="573"/>
        <v>NULL</v>
      </c>
      <c r="R131" s="35">
        <f t="shared" si="574"/>
        <v>4.7676324832437604</v>
      </c>
      <c r="S131" s="35">
        <f t="shared" si="575"/>
        <v>4.8550420168067197</v>
      </c>
      <c r="T131" s="35">
        <f t="shared" si="576"/>
        <v>12.2970132538637</v>
      </c>
      <c r="U131" s="35">
        <f t="shared" si="577"/>
        <v>2.7813669456991099</v>
      </c>
      <c r="V131" s="34">
        <f t="shared" si="578"/>
        <v>64971832.695</v>
      </c>
      <c r="W131" s="34">
        <f t="shared" si="579"/>
        <v>73323492.175999999</v>
      </c>
      <c r="X131" s="35">
        <f t="shared" si="580"/>
        <v>11.390155096477574</v>
      </c>
      <c r="Y131" s="35">
        <f t="shared" si="581"/>
        <v>34.265549307085998</v>
      </c>
      <c r="Z131" s="35">
        <f t="shared" si="582"/>
        <v>31.422290556385601</v>
      </c>
      <c r="AA131" s="35">
        <f t="shared" si="583"/>
        <v>36.064479425830399</v>
      </c>
      <c r="AB131" s="35">
        <f t="shared" si="584"/>
        <v>0.36730000000000002</v>
      </c>
      <c r="AC131" s="35">
        <f t="shared" si="585"/>
        <v>0.95598978637054399</v>
      </c>
      <c r="AD131" s="35">
        <f t="shared" si="586"/>
        <v>1.7920417993051201</v>
      </c>
      <c r="AE131" s="35">
        <f t="shared" si="587"/>
        <v>1.93623384527042</v>
      </c>
      <c r="AF131" s="35">
        <f t="shared" si="588"/>
        <v>1.6241542726910501</v>
      </c>
      <c r="AG131" s="35">
        <f t="shared" si="589"/>
        <v>1.5370073832796101</v>
      </c>
      <c r="AH131" s="35">
        <f t="shared" si="590"/>
        <v>1.66567130104385</v>
      </c>
      <c r="AI131" s="35">
        <f t="shared" si="591"/>
        <v>69.946605644546196</v>
      </c>
      <c r="AJ131" s="37">
        <f t="shared" si="592"/>
        <v>111.22020000000001</v>
      </c>
      <c r="AK131" s="37">
        <f t="shared" si="593"/>
        <v>96.305700000000002</v>
      </c>
      <c r="AL131" s="35">
        <f t="shared" si="594"/>
        <v>0.90004327131112105</v>
      </c>
      <c r="AM131" s="35">
        <f t="shared" si="595"/>
        <v>38.764044943800002</v>
      </c>
      <c r="AN131" s="35" t="str">
        <f t="shared" si="596"/>
        <v>NULL</v>
      </c>
      <c r="AO131" s="35">
        <f t="shared" si="597"/>
        <v>2.9602880177889102</v>
      </c>
      <c r="AP131" s="34">
        <f t="shared" si="598"/>
        <v>3670328.3163975398</v>
      </c>
      <c r="AR131" s="5"/>
      <c r="AS131" s="5" t="s">
        <v>123</v>
      </c>
      <c r="AT131" s="5">
        <v>19.8906230903366</v>
      </c>
      <c r="AU131" s="5">
        <v>20.500819677948201</v>
      </c>
      <c r="AV131" s="5" t="s">
        <v>8</v>
      </c>
      <c r="AW131" s="5">
        <v>4.7676324832437604</v>
      </c>
      <c r="AX131">
        <v>4.8550420168067197</v>
      </c>
      <c r="AY131">
        <v>12.2970132538637</v>
      </c>
      <c r="AZ131">
        <v>2.7813669456991099</v>
      </c>
      <c r="BA131">
        <v>64971832.695</v>
      </c>
      <c r="BB131">
        <v>73323492.175999999</v>
      </c>
      <c r="BC131">
        <v>34.265549307085998</v>
      </c>
      <c r="BD131">
        <v>31.422290556385601</v>
      </c>
      <c r="BE131">
        <v>36.064479425830399</v>
      </c>
      <c r="BF131">
        <v>0.36730000000000002</v>
      </c>
      <c r="BG131">
        <v>0.95598978637054399</v>
      </c>
      <c r="BH131">
        <v>1.7920417993051201</v>
      </c>
      <c r="BI131">
        <v>1.93623384527042</v>
      </c>
      <c r="BJ131">
        <v>1.6241542726910501</v>
      </c>
      <c r="BK131">
        <v>1.5370073832796101</v>
      </c>
      <c r="BL131">
        <v>1.66567130104385</v>
      </c>
      <c r="BM131">
        <v>69.946605644546196</v>
      </c>
      <c r="BN131">
        <v>111.22020000000001</v>
      </c>
      <c r="BO131">
        <v>96.305700000000002</v>
      </c>
      <c r="BP131" s="5">
        <v>0.90004327131112105</v>
      </c>
      <c r="BQ131">
        <v>38.764044943800002</v>
      </c>
      <c r="BR131" s="5" t="s">
        <v>8</v>
      </c>
      <c r="BS131">
        <v>2.9602880177889102</v>
      </c>
      <c r="BT131">
        <v>3670328.3163975398</v>
      </c>
      <c r="BU131" s="45">
        <v>70238241</v>
      </c>
      <c r="BV131" s="46">
        <v>89.903800000000004</v>
      </c>
      <c r="BW131" s="46">
        <v>26660</v>
      </c>
      <c r="BX131" s="5" t="s">
        <v>327</v>
      </c>
      <c r="BY131" s="5">
        <v>115.55</v>
      </c>
      <c r="BZ131" s="5" t="s">
        <v>7</v>
      </c>
      <c r="CA131" s="47" t="str">
        <f t="shared" si="288"/>
        <v>USD=</v>
      </c>
      <c r="CB131" s="22">
        <v>1</v>
      </c>
      <c r="CC131" s="5"/>
      <c r="CD131" s="5"/>
      <c r="CE131" s="5" t="s">
        <v>123</v>
      </c>
      <c r="CF131" s="5" t="s">
        <v>326</v>
      </c>
    </row>
    <row r="132" spans="1:84" x14ac:dyDescent="0.25">
      <c r="B132" s="5" t="s">
        <v>328</v>
      </c>
      <c r="C132" t="s">
        <v>120</v>
      </c>
      <c r="E132" t="s">
        <v>124</v>
      </c>
      <c r="F132" s="2"/>
      <c r="G132" s="20" t="str">
        <f t="shared" si="564"/>
        <v>CA85853F1053</v>
      </c>
      <c r="H132" s="34">
        <f t="shared" si="565"/>
        <v>2736719739.7512722</v>
      </c>
      <c r="I132" s="35">
        <f t="shared" si="566"/>
        <v>99.928299999999993</v>
      </c>
      <c r="J132" s="36">
        <f t="shared" si="567"/>
        <v>34514</v>
      </c>
      <c r="K132" s="35" t="str">
        <f t="shared" si="568"/>
        <v>CAD</v>
      </c>
      <c r="L132" s="37">
        <f t="shared" si="569"/>
        <v>70.67</v>
      </c>
      <c r="M132" s="35">
        <f t="shared" si="570"/>
        <v>49.016711999999998</v>
      </c>
      <c r="N132" s="38"/>
      <c r="O132" s="35">
        <f t="shared" si="571"/>
        <v>12.3948098597231</v>
      </c>
      <c r="P132" s="35">
        <f t="shared" si="572"/>
        <v>12.4831088540517</v>
      </c>
      <c r="Q132" s="35" t="str">
        <f t="shared" si="573"/>
        <v>NULL</v>
      </c>
      <c r="R132" s="35" t="str">
        <f t="shared" si="574"/>
        <v>NULL</v>
      </c>
      <c r="S132" s="35">
        <f t="shared" si="575"/>
        <v>2.1690261276624399</v>
      </c>
      <c r="T132" s="35">
        <f t="shared" si="576"/>
        <v>13.942312244770299</v>
      </c>
      <c r="U132" s="35">
        <f t="shared" si="577"/>
        <v>1.15134939167494</v>
      </c>
      <c r="V132" s="34">
        <f t="shared" si="578"/>
        <v>21993978.364999998</v>
      </c>
      <c r="W132" s="34">
        <f t="shared" si="579"/>
        <v>13401188.875499999</v>
      </c>
      <c r="X132" s="35">
        <f t="shared" si="580"/>
        <v>-64.119605874739236</v>
      </c>
      <c r="Y132" s="35">
        <f t="shared" si="581"/>
        <v>29.826716638380699</v>
      </c>
      <c r="Z132" s="35">
        <f t="shared" si="582"/>
        <v>34.856093622864897</v>
      </c>
      <c r="AA132" s="35">
        <f t="shared" si="583"/>
        <v>32.547828861415297</v>
      </c>
      <c r="AB132" s="35" t="str">
        <f t="shared" si="584"/>
        <v>#N/A</v>
      </c>
      <c r="AC132" s="35">
        <f t="shared" si="585"/>
        <v>0.43867717868678902</v>
      </c>
      <c r="AD132" s="35">
        <f t="shared" si="586"/>
        <v>0.39226877961509299</v>
      </c>
      <c r="AE132" s="35">
        <f t="shared" si="587"/>
        <v>0.53025467316624997</v>
      </c>
      <c r="AF132" s="35">
        <f t="shared" si="588"/>
        <v>0.686835761941051</v>
      </c>
      <c r="AG132" s="35">
        <f t="shared" si="589"/>
        <v>0.78803217392201597</v>
      </c>
      <c r="AH132" s="35">
        <f t="shared" si="590"/>
        <v>0.76214275537369303</v>
      </c>
      <c r="AI132" s="35">
        <f t="shared" si="591"/>
        <v>50</v>
      </c>
      <c r="AJ132" s="37">
        <f t="shared" si="592"/>
        <v>71.473200000000006</v>
      </c>
      <c r="AK132" s="37">
        <f t="shared" si="593"/>
        <v>83.187049999999999</v>
      </c>
      <c r="AL132" s="35">
        <f t="shared" si="594"/>
        <v>1.5848309042026301</v>
      </c>
      <c r="AM132" s="35">
        <f t="shared" si="595"/>
        <v>16.257668711699999</v>
      </c>
      <c r="AN132" s="35">
        <f t="shared" si="596"/>
        <v>0.62468243460836603</v>
      </c>
      <c r="AO132" s="35">
        <f t="shared" si="597"/>
        <v>1.8412937924274699</v>
      </c>
      <c r="AP132" s="34">
        <f t="shared" si="598"/>
        <v>398641.38070552098</v>
      </c>
      <c r="AR132" s="5"/>
      <c r="AS132" s="5" t="s">
        <v>124</v>
      </c>
      <c r="AT132" s="5">
        <v>12.3948098597231</v>
      </c>
      <c r="AU132" s="5">
        <v>12.4831088540517</v>
      </c>
      <c r="AV132" s="5" t="s">
        <v>8</v>
      </c>
      <c r="AW132" s="5" t="s">
        <v>8</v>
      </c>
      <c r="AX132">
        <v>2.1690261276624399</v>
      </c>
      <c r="AY132">
        <v>13.942312244770299</v>
      </c>
      <c r="AZ132">
        <v>1.15134939167494</v>
      </c>
      <c r="BA132">
        <v>21993978.364999998</v>
      </c>
      <c r="BB132">
        <v>13401188.875499999</v>
      </c>
      <c r="BC132">
        <v>29.826716638380699</v>
      </c>
      <c r="BD132">
        <v>34.856093622864897</v>
      </c>
      <c r="BE132">
        <v>32.547828861415297</v>
      </c>
      <c r="BF132" t="s">
        <v>14</v>
      </c>
      <c r="BG132">
        <v>0.43867717868678902</v>
      </c>
      <c r="BH132">
        <v>0.39226877961509299</v>
      </c>
      <c r="BI132">
        <v>0.53025467316624997</v>
      </c>
      <c r="BJ132">
        <v>0.686835761941051</v>
      </c>
      <c r="BK132">
        <v>0.78803217392201597</v>
      </c>
      <c r="BL132">
        <v>0.76214275537369303</v>
      </c>
      <c r="BM132">
        <v>50</v>
      </c>
      <c r="BN132">
        <v>71.473200000000006</v>
      </c>
      <c r="BO132" s="5">
        <v>83.187049999999999</v>
      </c>
      <c r="BP132" s="5">
        <v>1.5848309042026301</v>
      </c>
      <c r="BQ132">
        <v>16.257668711699999</v>
      </c>
      <c r="BR132">
        <v>0.62468243460836603</v>
      </c>
      <c r="BS132">
        <v>1.8412937924274699</v>
      </c>
      <c r="BT132">
        <v>398641.38070552098</v>
      </c>
      <c r="BU132" s="45">
        <v>55832381</v>
      </c>
      <c r="BV132" s="46">
        <v>99.928299999999993</v>
      </c>
      <c r="BW132" s="46">
        <v>34514</v>
      </c>
      <c r="BX132" s="5" t="s">
        <v>329</v>
      </c>
      <c r="BY132" s="5">
        <v>70.67</v>
      </c>
      <c r="BZ132" s="5" t="s">
        <v>16</v>
      </c>
      <c r="CA132" s="47" t="str">
        <f t="shared" si="288"/>
        <v>CADUSD=R</v>
      </c>
      <c r="CB132" s="22">
        <v>0.69359999999999999</v>
      </c>
      <c r="CC132" s="5"/>
      <c r="CD132" s="5"/>
      <c r="CE132" s="5" t="s">
        <v>124</v>
      </c>
      <c r="CF132" s="5" t="s">
        <v>328</v>
      </c>
    </row>
    <row r="133" spans="1:84" x14ac:dyDescent="0.25">
      <c r="B133" s="5" t="s">
        <v>330</v>
      </c>
      <c r="C133" t="s">
        <v>120</v>
      </c>
      <c r="E133" t="s">
        <v>125</v>
      </c>
      <c r="F133" s="2"/>
      <c r="G133" s="20" t="str">
        <f t="shared" si="564"/>
        <v>CA1375761048</v>
      </c>
      <c r="H133" s="34">
        <f t="shared" si="565"/>
        <v>1270485550.429368</v>
      </c>
      <c r="I133" s="35">
        <f t="shared" si="566"/>
        <v>46.0764</v>
      </c>
      <c r="J133" s="36">
        <f t="shared" si="567"/>
        <v>30566</v>
      </c>
      <c r="K133" s="35" t="str">
        <f t="shared" si="568"/>
        <v>CAD</v>
      </c>
      <c r="L133" s="37">
        <f t="shared" si="569"/>
        <v>15.47</v>
      </c>
      <c r="M133" s="35">
        <f t="shared" si="570"/>
        <v>10.729992000000001</v>
      </c>
      <c r="N133" s="38"/>
      <c r="O133" s="35" t="str">
        <f t="shared" si="571"/>
        <v>NULL</v>
      </c>
      <c r="P133" s="35" t="str">
        <f t="shared" si="572"/>
        <v>NULL</v>
      </c>
      <c r="Q133" s="35" t="str">
        <f t="shared" si="573"/>
        <v>NULL</v>
      </c>
      <c r="R133" s="35" t="str">
        <f t="shared" si="574"/>
        <v>NULL</v>
      </c>
      <c r="S133" s="35">
        <f t="shared" si="575"/>
        <v>0.56432009230038105</v>
      </c>
      <c r="T133" s="35">
        <f t="shared" si="576"/>
        <v>23.513819924646999</v>
      </c>
      <c r="U133" s="35">
        <f t="shared" si="577"/>
        <v>0.34890029945333401</v>
      </c>
      <c r="V133" s="34">
        <f t="shared" si="578"/>
        <v>1842656.7725</v>
      </c>
      <c r="W133" s="34">
        <f t="shared" si="579"/>
        <v>2915774.7245</v>
      </c>
      <c r="X133" s="35">
        <f t="shared" si="580"/>
        <v>36.803870442495153</v>
      </c>
      <c r="Y133" s="35">
        <f t="shared" si="581"/>
        <v>28.081252368489899</v>
      </c>
      <c r="Z133" s="35">
        <f t="shared" si="582"/>
        <v>33.795856984520498</v>
      </c>
      <c r="AA133" s="35">
        <f t="shared" si="583"/>
        <v>33.206043728533501</v>
      </c>
      <c r="AB133" s="35" t="str">
        <f t="shared" si="584"/>
        <v>#N/A</v>
      </c>
      <c r="AC133" s="35">
        <f t="shared" si="585"/>
        <v>0.92666181126701896</v>
      </c>
      <c r="AD133" s="35">
        <f t="shared" si="586"/>
        <v>1.52939903080231</v>
      </c>
      <c r="AE133" s="35">
        <f t="shared" si="587"/>
        <v>2.0929444375919699</v>
      </c>
      <c r="AF133" s="35">
        <f t="shared" si="588"/>
        <v>1.7286278964316899</v>
      </c>
      <c r="AG133" s="35">
        <f t="shared" si="589"/>
        <v>2.41709001632054</v>
      </c>
      <c r="AH133" s="35">
        <f t="shared" si="590"/>
        <v>1.8818810088553899</v>
      </c>
      <c r="AI133" s="35">
        <f t="shared" si="591"/>
        <v>58.8014981273408</v>
      </c>
      <c r="AJ133" s="37">
        <f t="shared" si="592"/>
        <v>16.302399999999999</v>
      </c>
      <c r="AK133" s="37">
        <f t="shared" si="593"/>
        <v>15.5578</v>
      </c>
      <c r="AL133" s="35" t="str">
        <f t="shared" si="594"/>
        <v>NULL</v>
      </c>
      <c r="AM133" s="35" t="str">
        <f t="shared" si="595"/>
        <v>NULL</v>
      </c>
      <c r="AN133" s="35">
        <f t="shared" si="596"/>
        <v>1.2324411975845599</v>
      </c>
      <c r="AO133" s="35">
        <f t="shared" si="597"/>
        <v>6.9406692113685899</v>
      </c>
      <c r="AP133" s="34">
        <f t="shared" si="598"/>
        <v>133866.169137686</v>
      </c>
      <c r="AR133" s="5"/>
      <c r="AS133" s="5" t="s">
        <v>125</v>
      </c>
      <c r="AT133" s="5" t="s">
        <v>8</v>
      </c>
      <c r="AU133" s="5" t="s">
        <v>8</v>
      </c>
      <c r="AV133" s="5" t="s">
        <v>8</v>
      </c>
      <c r="AW133" s="5" t="s">
        <v>8</v>
      </c>
      <c r="AX133">
        <v>0.56432009230038105</v>
      </c>
      <c r="AY133">
        <v>23.513819924646999</v>
      </c>
      <c r="AZ133">
        <v>0.34890029945333401</v>
      </c>
      <c r="BA133">
        <v>1842656.7725</v>
      </c>
      <c r="BB133">
        <v>2915774.7245</v>
      </c>
      <c r="BC133">
        <v>28.081252368489899</v>
      </c>
      <c r="BD133">
        <v>33.795856984520498</v>
      </c>
      <c r="BE133">
        <v>33.206043728533501</v>
      </c>
      <c r="BF133" s="5" t="s">
        <v>14</v>
      </c>
      <c r="BG133">
        <v>0.92666181126701896</v>
      </c>
      <c r="BH133">
        <v>1.52939903080231</v>
      </c>
      <c r="BI133">
        <v>2.0929444375919699</v>
      </c>
      <c r="BJ133">
        <v>1.7286278964316899</v>
      </c>
      <c r="BK133">
        <v>2.41709001632054</v>
      </c>
      <c r="BL133">
        <v>1.8818810088553899</v>
      </c>
      <c r="BM133">
        <v>58.8014981273408</v>
      </c>
      <c r="BN133" s="5">
        <v>16.302399999999999</v>
      </c>
      <c r="BO133" s="5">
        <v>15.5578</v>
      </c>
      <c r="BP133" s="5" t="s">
        <v>8</v>
      </c>
      <c r="BQ133" s="5" t="s">
        <v>8</v>
      </c>
      <c r="BR133">
        <v>1.2324411975845599</v>
      </c>
      <c r="BS133">
        <v>6.9406692113685899</v>
      </c>
      <c r="BT133">
        <v>133866.169137686</v>
      </c>
      <c r="BU133" s="45">
        <v>118405079</v>
      </c>
      <c r="BV133" s="46">
        <v>46.0764</v>
      </c>
      <c r="BW133" s="46">
        <v>30566</v>
      </c>
      <c r="BX133" s="5" t="s">
        <v>331</v>
      </c>
      <c r="BY133" s="5">
        <v>15.47</v>
      </c>
      <c r="BZ133" s="5" t="s">
        <v>16</v>
      </c>
      <c r="CA133" s="47" t="str">
        <f t="shared" ref="CA133:CA143" si="599">IF(BZ133="EUR","EUR=",IF(BZ133="USD","USD=",IF(BZ133="CHF","CHFUSD=R",IF(BZ133="HKD","HKDUSD=R",IF(BZ133="GBp","GBP=",IF(BZ133="CAD","CADUSD=R",IF(BZ133="DKK","DKKUSD=R",IF(BZ133="SEK","SEKUSD=R",IF(BZ133="AUD","AUD=",IF(BZ133="JPY","JPYUSD=R",IF(BZ133="KRW","KRWUSD=R",IF(BZ133="TWD","TWDUSD=R",IF(BZ133="MXN","MXNUSD=R",IF(BZ133="SGD","SGDUSD=R",IF(BZ133="NOK","NOKUSD=R",IF(BZ133="NZD","NZD=",IF(BZ133="CNY","CNYUSD=R",IF(BZ133="ILS","ILSUSD=R",IF(BZ133="BRL","BRLUSD=R",IF(BZ133="INR","INR=",IF(BZ133="ZAc","ZARUSD=R")))))))))))))))))))))</f>
        <v>CADUSD=R</v>
      </c>
      <c r="CB133" s="22">
        <v>0.69359999999999999</v>
      </c>
      <c r="CC133" s="5"/>
      <c r="CD133" s="5"/>
      <c r="CE133" s="5" t="s">
        <v>125</v>
      </c>
      <c r="CF133" s="5" t="s">
        <v>330</v>
      </c>
    </row>
    <row r="134" spans="1:84" x14ac:dyDescent="0.25">
      <c r="F134" s="2"/>
      <c r="G134" s="10" t="s">
        <v>349</v>
      </c>
      <c r="H134" s="49">
        <f>AVERAGE(H129:H133)</f>
        <v>5479367194.6606293</v>
      </c>
      <c r="I134" s="40">
        <f>AVERAGE(I129:I133)</f>
        <v>80.224799999999988</v>
      </c>
      <c r="J134" s="39"/>
      <c r="K134" s="39"/>
      <c r="L134" s="39"/>
      <c r="M134" s="39"/>
      <c r="N134" s="42"/>
      <c r="O134" s="40">
        <f>AVERAGE(O129:O133)</f>
        <v>19.732561556334034</v>
      </c>
      <c r="P134" s="40">
        <f t="shared" ref="P134:U134" si="600">AVERAGE(P129:P133)</f>
        <v>18.032702464887073</v>
      </c>
      <c r="Q134" s="40">
        <f t="shared" si="600"/>
        <v>2.2615337578943202</v>
      </c>
      <c r="R134" s="40">
        <f t="shared" si="600"/>
        <v>3.2879484592451353</v>
      </c>
      <c r="S134" s="40">
        <f t="shared" si="600"/>
        <v>1.906799456246361</v>
      </c>
      <c r="T134" s="40">
        <f t="shared" si="600"/>
        <v>20.8380768663013</v>
      </c>
      <c r="U134" s="40">
        <f t="shared" si="600"/>
        <v>2.0985179330267605</v>
      </c>
      <c r="V134" s="12">
        <f t="shared" ref="V134:AP134" si="601">AVERAGE(V129:V133)</f>
        <v>64858653.975999996</v>
      </c>
      <c r="W134" s="49">
        <f t="shared" si="601"/>
        <v>64636559.175858811</v>
      </c>
      <c r="X134" s="40">
        <f t="shared" si="601"/>
        <v>-5.1744601248096105</v>
      </c>
      <c r="Y134" s="40">
        <f t="shared" si="601"/>
        <v>26.672101181272524</v>
      </c>
      <c r="Z134" s="40">
        <f t="shared" si="601"/>
        <v>30.06380433863696</v>
      </c>
      <c r="AA134" s="40">
        <f t="shared" si="601"/>
        <v>29.946108879375242</v>
      </c>
      <c r="AB134" s="40">
        <f t="shared" si="601"/>
        <v>0.36730000000000002</v>
      </c>
      <c r="AC134" s="40">
        <f t="shared" si="601"/>
        <v>0.78015480643417179</v>
      </c>
      <c r="AD134" s="40">
        <f t="shared" si="601"/>
        <v>1.10803888885656</v>
      </c>
      <c r="AE134" s="40">
        <f t="shared" si="601"/>
        <v>1.4159070187100262</v>
      </c>
      <c r="AF134" s="40">
        <f t="shared" si="601"/>
        <v>1.2772700685353402</v>
      </c>
      <c r="AG134" s="40">
        <f t="shared" si="601"/>
        <v>1.5106135500736557</v>
      </c>
      <c r="AH134" s="40">
        <f t="shared" si="601"/>
        <v>1.3194187994782771</v>
      </c>
      <c r="AI134" s="40">
        <f t="shared" si="601"/>
        <v>59.351123200219455</v>
      </c>
      <c r="AJ134" s="12">
        <f t="shared" si="601"/>
        <v>93.729399999999998</v>
      </c>
      <c r="AK134" s="49">
        <f t="shared" si="601"/>
        <v>92.460630000000009</v>
      </c>
      <c r="AL134" s="40">
        <f t="shared" si="601"/>
        <v>1.4709490128932228</v>
      </c>
      <c r="AM134" s="40">
        <f t="shared" si="601"/>
        <v>35.859318157266671</v>
      </c>
      <c r="AN134" s="40">
        <f t="shared" si="601"/>
        <v>0.73849060305106473</v>
      </c>
      <c r="AO134" s="40">
        <f t="shared" si="601"/>
        <v>3.4629325437378773</v>
      </c>
      <c r="AP134" s="49">
        <f t="shared" si="601"/>
        <v>1245645.4734964238</v>
      </c>
      <c r="AR134" s="5"/>
      <c r="AS134" s="5"/>
      <c r="CC134" s="5"/>
      <c r="CE134" s="5"/>
    </row>
    <row r="135" spans="1:84" x14ac:dyDescent="0.25">
      <c r="F135" s="2"/>
      <c r="G135" s="11"/>
      <c r="H135" s="41"/>
      <c r="I135" s="41"/>
      <c r="J135" s="41"/>
      <c r="K135" s="41"/>
      <c r="L135" s="41"/>
      <c r="M135" s="41"/>
      <c r="N135" s="43"/>
      <c r="O135" s="41"/>
      <c r="P135" s="41"/>
      <c r="Q135" s="41"/>
      <c r="R135" s="41"/>
      <c r="S135" s="41"/>
      <c r="T135" s="41"/>
      <c r="U135" s="11"/>
      <c r="V135" s="1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11"/>
      <c r="AJ135" s="11"/>
      <c r="AK135" s="41"/>
      <c r="AL135" s="41"/>
      <c r="AM135" s="41"/>
      <c r="AN135" s="41"/>
      <c r="AO135" s="11"/>
      <c r="AP135" s="11"/>
    </row>
    <row r="136" spans="1:84" x14ac:dyDescent="0.25">
      <c r="A136" s="7"/>
      <c r="B136" s="7"/>
      <c r="C136" s="7" t="s">
        <v>126</v>
      </c>
      <c r="D136" s="7"/>
      <c r="E136" s="7"/>
      <c r="F136" s="2"/>
      <c r="AR136" s="7"/>
      <c r="AS136" s="7"/>
      <c r="CC136" s="48"/>
      <c r="CE136" s="7"/>
    </row>
    <row r="137" spans="1:84" x14ac:dyDescent="0.25">
      <c r="B137" s="5" t="s">
        <v>332</v>
      </c>
      <c r="C137" t="s">
        <v>126</v>
      </c>
      <c r="D137" t="s">
        <v>127</v>
      </c>
      <c r="E137" t="s">
        <v>128</v>
      </c>
      <c r="F137" s="2"/>
      <c r="G137" s="20" t="str">
        <f>BX137</f>
        <v>FI0009005987</v>
      </c>
      <c r="H137" s="34">
        <f>(BU137*BY137)*CB137</f>
        <v>14761762671.212202</v>
      </c>
      <c r="I137" s="35">
        <f>BV137</f>
        <v>97.0732</v>
      </c>
      <c r="J137" s="36">
        <f>BW137</f>
        <v>35186</v>
      </c>
      <c r="K137" s="35" t="str">
        <f>BZ137</f>
        <v>EUR</v>
      </c>
      <c r="L137" s="37">
        <f>BY137</f>
        <v>26.87</v>
      </c>
      <c r="M137" s="35">
        <f>BY137*CB137</f>
        <v>27.678787</v>
      </c>
      <c r="N137" s="38"/>
      <c r="O137" s="35">
        <f>AT137</f>
        <v>20.465794421210099</v>
      </c>
      <c r="P137" s="35">
        <f t="shared" ref="P137" si="602">AU137</f>
        <v>12.4234307674392</v>
      </c>
      <c r="Q137" s="35">
        <f t="shared" ref="Q137" si="603">AV137</f>
        <v>0.80573993784291897</v>
      </c>
      <c r="R137" s="35">
        <f t="shared" ref="R137" si="604">AW137</f>
        <v>0.489111447536974</v>
      </c>
      <c r="S137" s="35">
        <f t="shared" ref="S137" si="605">AX137</f>
        <v>1.3167702660137599</v>
      </c>
      <c r="T137" s="35">
        <f t="shared" ref="T137" si="606">AY137</f>
        <v>11.5074624836944</v>
      </c>
      <c r="U137" s="35">
        <f t="shared" ref="U137" si="607">AZ137</f>
        <v>1.3903820172230901</v>
      </c>
      <c r="V137" s="34">
        <f t="shared" ref="V137" si="608">BA137</f>
        <v>31485407.927499998</v>
      </c>
      <c r="W137" s="34">
        <f t="shared" ref="W137" si="609">BB137</f>
        <v>33700530.8605882</v>
      </c>
      <c r="X137" s="35">
        <f>((W137-V137)/W137)*100</f>
        <v>6.5729615425100754</v>
      </c>
      <c r="Y137" s="35">
        <f>BC137</f>
        <v>20.717318066238199</v>
      </c>
      <c r="Z137" s="35">
        <f t="shared" ref="Z137" si="610">BD137</f>
        <v>24.386010958872301</v>
      </c>
      <c r="AA137" s="35">
        <f t="shared" ref="AA137" si="611">BE137</f>
        <v>21.396018743923999</v>
      </c>
      <c r="AB137" s="35" t="str">
        <f t="shared" ref="AB137" si="612">BF137</f>
        <v>#N/A</v>
      </c>
      <c r="AC137" s="35">
        <f t="shared" ref="AC137" si="613">BG137</f>
        <v>1.1896779755467599</v>
      </c>
      <c r="AD137" s="35">
        <f t="shared" ref="AD137" si="614">BH137</f>
        <v>1.0142556370913001</v>
      </c>
      <c r="AE137" s="35">
        <f t="shared" ref="AE137" si="615">BI137</f>
        <v>0.760296884312472</v>
      </c>
      <c r="AF137" s="35">
        <f t="shared" ref="AF137" si="616">BJ137</f>
        <v>0.84019708267705895</v>
      </c>
      <c r="AG137" s="35">
        <f t="shared" ref="AG137" si="617">BK137</f>
        <v>0.92425219852055396</v>
      </c>
      <c r="AH137" s="35">
        <f t="shared" ref="AH137" si="618">BL137</f>
        <v>0.97419825804873605</v>
      </c>
      <c r="AI137" s="35">
        <f t="shared" ref="AI137" si="619">BM137</f>
        <v>60.714285714285701</v>
      </c>
      <c r="AJ137" s="37">
        <f t="shared" ref="AJ137" si="620">BN137</f>
        <v>26.223400000000002</v>
      </c>
      <c r="AK137" s="37">
        <f t="shared" ref="AK137" si="621">BO137</f>
        <v>30.097650000000002</v>
      </c>
      <c r="AL137" s="35">
        <f t="shared" ref="AL137" si="622">BP137</f>
        <v>5.6242969628796402</v>
      </c>
      <c r="AM137" s="35">
        <f t="shared" ref="AM137" si="623">BQ137</f>
        <v>206.18556701029999</v>
      </c>
      <c r="AN137" s="35" t="str">
        <f t="shared" ref="AN137" si="624">BR137</f>
        <v>NULL</v>
      </c>
      <c r="AO137" s="35" t="str">
        <f t="shared" ref="AO137" si="625">BS137</f>
        <v>NULL</v>
      </c>
      <c r="AP137" s="34">
        <f t="shared" ref="AP137" si="626">BT137</f>
        <v>1013439.79116961</v>
      </c>
      <c r="AR137" s="5"/>
      <c r="AS137" s="5" t="s">
        <v>128</v>
      </c>
      <c r="AT137" s="5">
        <v>20.465794421210099</v>
      </c>
      <c r="AU137" s="5">
        <v>12.4234307674392</v>
      </c>
      <c r="AV137" s="5">
        <v>0.80573993784291897</v>
      </c>
      <c r="AW137" s="5">
        <v>0.489111447536974</v>
      </c>
      <c r="AX137">
        <v>1.3167702660137599</v>
      </c>
      <c r="AY137">
        <v>11.5074624836944</v>
      </c>
      <c r="AZ137">
        <v>1.3903820172230901</v>
      </c>
      <c r="BA137">
        <v>31485407.927499998</v>
      </c>
      <c r="BB137" s="5">
        <v>33700530.8605882</v>
      </c>
      <c r="BC137" s="5">
        <v>20.717318066238199</v>
      </c>
      <c r="BD137">
        <v>24.386010958872301</v>
      </c>
      <c r="BE137">
        <v>21.396018743923999</v>
      </c>
      <c r="BF137" t="s">
        <v>14</v>
      </c>
      <c r="BG137">
        <v>1.1896779755467599</v>
      </c>
      <c r="BH137">
        <v>1.0142556370913001</v>
      </c>
      <c r="BI137">
        <v>0.760296884312472</v>
      </c>
      <c r="BJ137">
        <v>0.84019708267705895</v>
      </c>
      <c r="BK137">
        <v>0.92425219852055396</v>
      </c>
      <c r="BL137">
        <v>0.97419825804873605</v>
      </c>
      <c r="BM137">
        <v>60.714285714285701</v>
      </c>
      <c r="BN137">
        <v>26.223400000000002</v>
      </c>
      <c r="BO137">
        <v>30.097650000000002</v>
      </c>
      <c r="BP137" s="5">
        <v>5.6242969628796402</v>
      </c>
      <c r="BQ137" s="5">
        <v>206.18556701029999</v>
      </c>
      <c r="BR137" s="5" t="s">
        <v>8</v>
      </c>
      <c r="BS137" s="5" t="s">
        <v>8</v>
      </c>
      <c r="BT137">
        <v>1013439.79116961</v>
      </c>
      <c r="BU137" s="45">
        <v>533324046</v>
      </c>
      <c r="BV137" s="46">
        <v>97.0732</v>
      </c>
      <c r="BW137" s="46">
        <v>35186</v>
      </c>
      <c r="BX137" s="5" t="s">
        <v>333</v>
      </c>
      <c r="BY137" s="5">
        <v>26.87</v>
      </c>
      <c r="BZ137" s="5" t="s">
        <v>11</v>
      </c>
      <c r="CA137" s="47" t="str">
        <f t="shared" si="599"/>
        <v>EUR=</v>
      </c>
      <c r="CB137" s="22">
        <v>1.0301</v>
      </c>
      <c r="CC137" s="5"/>
      <c r="CD137" s="5"/>
      <c r="CE137" s="5" t="s">
        <v>128</v>
      </c>
      <c r="CF137" s="5" t="s">
        <v>332</v>
      </c>
    </row>
    <row r="138" spans="1:84" x14ac:dyDescent="0.25">
      <c r="B138" s="5" t="s">
        <v>334</v>
      </c>
      <c r="C138" t="s">
        <v>126</v>
      </c>
      <c r="D138" t="s">
        <v>127</v>
      </c>
      <c r="E138" t="s">
        <v>129</v>
      </c>
      <c r="F138" s="2"/>
      <c r="G138" s="20" t="str">
        <f t="shared" ref="G138:G143" si="627">BX138</f>
        <v>FI0009005961</v>
      </c>
      <c r="H138" s="34">
        <f t="shared" ref="H138:H141" si="628">(BU138*BY138)*CB138</f>
        <v>6241139512.0916262</v>
      </c>
      <c r="I138" s="35">
        <f t="shared" ref="I138:I143" si="629">BV138</f>
        <v>95.711299999999994</v>
      </c>
      <c r="J138" s="36">
        <f t="shared" ref="J138:J143" si="630">BW138</f>
        <v>35796</v>
      </c>
      <c r="K138" s="35" t="str">
        <f t="shared" ref="K138:K143" si="631">BZ138</f>
        <v>EUR</v>
      </c>
      <c r="L138" s="37">
        <f t="shared" ref="L138:L143" si="632">BY138</f>
        <v>9.8879999999999999</v>
      </c>
      <c r="M138" s="35">
        <f t="shared" ref="M138:M143" si="633">BY138*CB138</f>
        <v>10.1856288</v>
      </c>
      <c r="N138" s="38"/>
      <c r="O138" s="35" t="str">
        <f t="shared" ref="O138:O143" si="634">AT138</f>
        <v>NULL</v>
      </c>
      <c r="P138" s="35">
        <f t="shared" ref="P138:P143" si="635">AU138</f>
        <v>14.544157214847401</v>
      </c>
      <c r="Q138" s="35" t="str">
        <f t="shared" ref="Q138:Q143" si="636">AV138</f>
        <v>NULL</v>
      </c>
      <c r="R138" s="35" t="str">
        <f t="shared" ref="R138:R143" si="637">AW138</f>
        <v>NULL</v>
      </c>
      <c r="S138" s="35">
        <f t="shared" ref="S138:S143" si="638">AX138</f>
        <v>0.71271549807282897</v>
      </c>
      <c r="T138" s="35">
        <f t="shared" ref="T138:T143" si="639">AY138</f>
        <v>7.9463006723048304</v>
      </c>
      <c r="U138" s="35">
        <f t="shared" ref="U138:U143" si="640">AZ138</f>
        <v>0.86685293257027196</v>
      </c>
      <c r="V138" s="34">
        <f t="shared" ref="V138:V143" si="641">BA138</f>
        <v>17588163.245999999</v>
      </c>
      <c r="W138" s="34">
        <f t="shared" ref="W138:W143" si="642">BB138</f>
        <v>18333266.784000002</v>
      </c>
      <c r="X138" s="35">
        <f t="shared" ref="X138:X143" si="643">((W138-V138)/W138)*100</f>
        <v>4.0642158693194661</v>
      </c>
      <c r="Y138" s="35">
        <f t="shared" ref="Y138:Y143" si="644">BC138</f>
        <v>25.064809917406102</v>
      </c>
      <c r="Z138" s="35">
        <f t="shared" ref="Z138:Z143" si="645">BD138</f>
        <v>28.955193069847699</v>
      </c>
      <c r="AA138" s="35">
        <f t="shared" ref="AA138:AA143" si="646">BE138</f>
        <v>26.381083762520799</v>
      </c>
      <c r="AB138" s="35" t="str">
        <f t="shared" ref="AB138:AB143" si="647">BF138</f>
        <v>#N/A</v>
      </c>
      <c r="AC138" s="35">
        <f t="shared" ref="AC138:AC143" si="648">BG138</f>
        <v>1.3219007645913099</v>
      </c>
      <c r="AD138" s="35">
        <f t="shared" ref="AD138:AD143" si="649">BH138</f>
        <v>1.39933239446726</v>
      </c>
      <c r="AE138" s="35">
        <f t="shared" ref="AE138:AE143" si="650">BI138</f>
        <v>0.996707055200868</v>
      </c>
      <c r="AF138" s="35">
        <f t="shared" ref="AF138:AF143" si="651">BJ138</f>
        <v>0.99780370566254195</v>
      </c>
      <c r="AG138" s="35">
        <f t="shared" ref="AG138:AG143" si="652">BK138</f>
        <v>1.4858411273846801</v>
      </c>
      <c r="AH138" s="35">
        <f t="shared" ref="AH138:AH143" si="653">BL138</f>
        <v>1.1772520048667801</v>
      </c>
      <c r="AI138" s="35">
        <f t="shared" ref="AI138:AI143" si="654">BM138</f>
        <v>68.609865470852</v>
      </c>
      <c r="AJ138" s="37">
        <f t="shared" ref="AJ138:AJ143" si="655">BN138</f>
        <v>9.7252799999999997</v>
      </c>
      <c r="AK138" s="37">
        <f t="shared" ref="AK138:AK143" si="656">BO138</f>
        <v>11.506494999999999</v>
      </c>
      <c r="AL138" s="35">
        <f t="shared" ref="AL138:AL143" si="657">BP138</f>
        <v>2.0441537203597702</v>
      </c>
      <c r="AM138" s="35" t="str">
        <f t="shared" ref="AM138:AM143" si="658">BQ138</f>
        <v>NULL</v>
      </c>
      <c r="AN138" s="35" t="str">
        <f t="shared" ref="AN138:AN143" si="659">BR138</f>
        <v>NULL</v>
      </c>
      <c r="AO138" s="35" t="str">
        <f t="shared" ref="AO138:AO143" si="660">BS138</f>
        <v>NULL</v>
      </c>
      <c r="AP138" s="34">
        <f t="shared" ref="AP138:AP143" si="661">BT138</f>
        <v>4342932.3358790604</v>
      </c>
      <c r="AR138" s="5"/>
      <c r="AS138" s="5" t="s">
        <v>129</v>
      </c>
      <c r="AT138" s="5" t="s">
        <v>8</v>
      </c>
      <c r="AU138" s="5">
        <v>14.544157214847401</v>
      </c>
      <c r="AV138" s="5" t="s">
        <v>8</v>
      </c>
      <c r="AW138" s="5" t="s">
        <v>8</v>
      </c>
      <c r="AX138">
        <v>0.71271549807282897</v>
      </c>
      <c r="AY138">
        <v>7.9463006723048304</v>
      </c>
      <c r="AZ138">
        <v>0.86685293257027196</v>
      </c>
      <c r="BA138">
        <v>17588163.245999999</v>
      </c>
      <c r="BB138" s="5">
        <v>18333266.784000002</v>
      </c>
      <c r="BC138" s="5">
        <v>25.064809917406102</v>
      </c>
      <c r="BD138">
        <v>28.955193069847699</v>
      </c>
      <c r="BE138">
        <v>26.381083762520799</v>
      </c>
      <c r="BF138" t="s">
        <v>14</v>
      </c>
      <c r="BG138">
        <v>1.3219007645913099</v>
      </c>
      <c r="BH138">
        <v>1.39933239446726</v>
      </c>
      <c r="BI138">
        <v>0.996707055200868</v>
      </c>
      <c r="BJ138">
        <v>0.99780370566254195</v>
      </c>
      <c r="BK138">
        <v>1.4858411273846801</v>
      </c>
      <c r="BL138">
        <v>1.1772520048667801</v>
      </c>
      <c r="BM138">
        <v>68.609865470852</v>
      </c>
      <c r="BN138">
        <v>9.7252799999999997</v>
      </c>
      <c r="BO138" s="5">
        <v>11.506494999999999</v>
      </c>
      <c r="BP138" s="5">
        <v>2.0441537203597702</v>
      </c>
      <c r="BQ138" s="5" t="s">
        <v>8</v>
      </c>
      <c r="BR138" s="5" t="s">
        <v>8</v>
      </c>
      <c r="BS138" s="5" t="s">
        <v>8</v>
      </c>
      <c r="BT138">
        <v>4342932.3358790604</v>
      </c>
      <c r="BU138" s="45">
        <v>612739737</v>
      </c>
      <c r="BV138" s="46">
        <v>95.711299999999994</v>
      </c>
      <c r="BW138" s="46">
        <v>35796</v>
      </c>
      <c r="BX138" s="5" t="s">
        <v>335</v>
      </c>
      <c r="BY138" s="5">
        <v>9.8879999999999999</v>
      </c>
      <c r="BZ138" s="5" t="s">
        <v>11</v>
      </c>
      <c r="CA138" s="47" t="str">
        <f t="shared" si="599"/>
        <v>EUR=</v>
      </c>
      <c r="CB138" s="22">
        <v>1.0301</v>
      </c>
      <c r="CC138" s="5"/>
      <c r="CD138" s="5"/>
      <c r="CE138" s="5" t="s">
        <v>129</v>
      </c>
      <c r="CF138" s="5" t="s">
        <v>334</v>
      </c>
    </row>
    <row r="139" spans="1:84" x14ac:dyDescent="0.25">
      <c r="B139" s="5" t="s">
        <v>336</v>
      </c>
      <c r="C139" t="s">
        <v>126</v>
      </c>
      <c r="D139" t="s">
        <v>127</v>
      </c>
      <c r="E139" t="s">
        <v>130</v>
      </c>
      <c r="F139" s="2"/>
      <c r="G139" s="20" t="str">
        <f t="shared" si="627"/>
        <v>SE0011090018</v>
      </c>
      <c r="H139" s="34">
        <f t="shared" si="628"/>
        <v>4154178221.2403202</v>
      </c>
      <c r="I139" s="35">
        <f t="shared" si="629"/>
        <v>78.502499999999998</v>
      </c>
      <c r="J139" s="36">
        <f t="shared" si="630"/>
        <v>13281</v>
      </c>
      <c r="K139" s="35" t="str">
        <f t="shared" si="631"/>
        <v>SEK</v>
      </c>
      <c r="L139" s="37">
        <f t="shared" si="632"/>
        <v>410.8</v>
      </c>
      <c r="M139" s="35">
        <f t="shared" si="633"/>
        <v>36.807679999999998</v>
      </c>
      <c r="N139" s="38"/>
      <c r="O139" s="35">
        <f t="shared" si="634"/>
        <v>23.1829538437133</v>
      </c>
      <c r="P139" s="35">
        <f t="shared" si="635"/>
        <v>19.735442820026901</v>
      </c>
      <c r="Q139" s="35" t="str">
        <f t="shared" si="636"/>
        <v>NULL</v>
      </c>
      <c r="R139" s="35" t="str">
        <f t="shared" si="637"/>
        <v>NULL</v>
      </c>
      <c r="S139" s="35">
        <f t="shared" si="638"/>
        <v>1.1407139190719899</v>
      </c>
      <c r="T139" s="35">
        <f t="shared" si="639"/>
        <v>18.711323292290398</v>
      </c>
      <c r="U139" s="35">
        <f t="shared" si="640"/>
        <v>2.9365028252583198</v>
      </c>
      <c r="V139" s="34">
        <f t="shared" si="641"/>
        <v>55429792</v>
      </c>
      <c r="W139" s="34">
        <f t="shared" si="642"/>
        <v>65095392.376470603</v>
      </c>
      <c r="X139" s="35">
        <f t="shared" si="643"/>
        <v>14.848363338177425</v>
      </c>
      <c r="Y139" s="35">
        <f t="shared" si="644"/>
        <v>19.196980175179199</v>
      </c>
      <c r="Z139" s="35">
        <f t="shared" si="645"/>
        <v>18.602936178979199</v>
      </c>
      <c r="AA139" s="35">
        <f t="shared" si="646"/>
        <v>17.941959839448199</v>
      </c>
      <c r="AB139" s="35" t="str">
        <f t="shared" si="647"/>
        <v>#N/A</v>
      </c>
      <c r="AC139" s="35">
        <f t="shared" si="648"/>
        <v>0.67537524251141601</v>
      </c>
      <c r="AD139" s="35">
        <f t="shared" si="649"/>
        <v>0.68333917189938798</v>
      </c>
      <c r="AE139" s="35">
        <f t="shared" si="650"/>
        <v>0.40496953992455698</v>
      </c>
      <c r="AF139" s="35">
        <f t="shared" si="651"/>
        <v>0.603312423303345</v>
      </c>
      <c r="AG139" s="35">
        <f t="shared" si="652"/>
        <v>0.50044666719164399</v>
      </c>
      <c r="AH139" s="35">
        <f t="shared" si="653"/>
        <v>0.14377323802913999</v>
      </c>
      <c r="AI139" s="35">
        <f t="shared" si="654"/>
        <v>61.923076923076898</v>
      </c>
      <c r="AJ139" s="37">
        <f t="shared" si="655"/>
        <v>413.21600000000001</v>
      </c>
      <c r="AK139" s="37">
        <f t="shared" si="656"/>
        <v>423.38099999999997</v>
      </c>
      <c r="AL139" s="35">
        <f t="shared" si="657"/>
        <v>2.8103616813294199</v>
      </c>
      <c r="AM139" s="35">
        <f t="shared" si="658"/>
        <v>49.528187178800003</v>
      </c>
      <c r="AN139" s="35" t="str">
        <f t="shared" si="659"/>
        <v>NULL</v>
      </c>
      <c r="AO139" s="35" t="str">
        <f t="shared" si="660"/>
        <v>NULL</v>
      </c>
      <c r="AP139" s="34">
        <f t="shared" si="661"/>
        <v>531365.146738415</v>
      </c>
      <c r="AR139" s="5"/>
      <c r="AS139" s="5" t="s">
        <v>130</v>
      </c>
      <c r="AT139" s="5">
        <v>23.1829538437133</v>
      </c>
      <c r="AU139" s="5">
        <v>19.735442820026901</v>
      </c>
      <c r="AV139" s="5" t="s">
        <v>8</v>
      </c>
      <c r="AW139" s="5" t="s">
        <v>8</v>
      </c>
      <c r="AX139">
        <v>1.1407139190719899</v>
      </c>
      <c r="AY139">
        <v>18.711323292290398</v>
      </c>
      <c r="AZ139">
        <v>2.9365028252583198</v>
      </c>
      <c r="BA139">
        <v>55429792</v>
      </c>
      <c r="BB139" s="5">
        <v>65095392.376470603</v>
      </c>
      <c r="BC139" s="5">
        <v>19.196980175179199</v>
      </c>
      <c r="BD139">
        <v>18.602936178979199</v>
      </c>
      <c r="BE139">
        <v>17.941959839448199</v>
      </c>
      <c r="BF139" t="s">
        <v>14</v>
      </c>
      <c r="BG139">
        <v>0.67537524251141601</v>
      </c>
      <c r="BH139">
        <v>0.68333917189938798</v>
      </c>
      <c r="BI139">
        <v>0.40496953992455698</v>
      </c>
      <c r="BJ139">
        <v>0.603312423303345</v>
      </c>
      <c r="BK139">
        <v>0.50044666719164399</v>
      </c>
      <c r="BL139">
        <v>0.14377323802913999</v>
      </c>
      <c r="BM139">
        <v>61.923076923076898</v>
      </c>
      <c r="BN139">
        <v>413.21600000000001</v>
      </c>
      <c r="BO139">
        <v>423.38099999999997</v>
      </c>
      <c r="BP139" s="5">
        <v>2.8103616813294199</v>
      </c>
      <c r="BQ139" s="5">
        <v>49.528187178800003</v>
      </c>
      <c r="BR139" s="5" t="s">
        <v>8</v>
      </c>
      <c r="BS139" s="5" t="s">
        <v>8</v>
      </c>
      <c r="BT139">
        <v>531365.146738415</v>
      </c>
      <c r="BU139" s="45">
        <v>112861724</v>
      </c>
      <c r="BV139" s="46">
        <v>78.502499999999998</v>
      </c>
      <c r="BW139" s="46">
        <v>13281</v>
      </c>
      <c r="BX139" s="5" t="s">
        <v>337</v>
      </c>
      <c r="BY139" s="5">
        <v>410.8</v>
      </c>
      <c r="BZ139" s="5" t="s">
        <v>147</v>
      </c>
      <c r="CA139" s="47" t="str">
        <f t="shared" si="599"/>
        <v>SEKUSD=R</v>
      </c>
      <c r="CB139" s="22">
        <v>8.9599999999999999E-2</v>
      </c>
      <c r="CC139" s="5"/>
      <c r="CD139" s="5"/>
      <c r="CE139" s="5" t="s">
        <v>130</v>
      </c>
      <c r="CF139" s="5" t="s">
        <v>336</v>
      </c>
    </row>
    <row r="140" spans="1:84" x14ac:dyDescent="0.25">
      <c r="B140" s="5" t="s">
        <v>338</v>
      </c>
      <c r="C140" t="s">
        <v>126</v>
      </c>
      <c r="D140" t="s">
        <v>127</v>
      </c>
      <c r="E140" t="s">
        <v>131</v>
      </c>
      <c r="F140" s="2"/>
      <c r="G140" s="20" t="str">
        <f t="shared" si="627"/>
        <v>GB00BMWC6P49</v>
      </c>
      <c r="H140" s="34">
        <f>(BU140*BY140)*CB140/100</f>
        <v>6427915253.0332346</v>
      </c>
      <c r="I140" s="35">
        <f t="shared" si="629"/>
        <v>98.632800000000003</v>
      </c>
      <c r="J140" s="36">
        <f t="shared" si="630"/>
        <v>39265</v>
      </c>
      <c r="K140" s="35" t="str">
        <f t="shared" si="631"/>
        <v>GBp</v>
      </c>
      <c r="L140" s="37">
        <f t="shared" si="632"/>
        <v>1194.5</v>
      </c>
      <c r="M140" s="35">
        <f t="shared" si="633"/>
        <v>1456.21495</v>
      </c>
      <c r="N140" s="38"/>
      <c r="O140" s="35">
        <f t="shared" si="634"/>
        <v>15.869178565980899</v>
      </c>
      <c r="P140" s="35">
        <f t="shared" si="635"/>
        <v>11.3427766249354</v>
      </c>
      <c r="Q140" s="35">
        <f t="shared" si="636"/>
        <v>3.2386078706083499</v>
      </c>
      <c r="R140" s="35" t="str">
        <f t="shared" si="637"/>
        <v>NULL</v>
      </c>
      <c r="S140" s="35">
        <f t="shared" si="638"/>
        <v>1.2516325342380701</v>
      </c>
      <c r="T140" s="35">
        <f t="shared" si="639"/>
        <v>5.9410341967101896</v>
      </c>
      <c r="U140" s="35">
        <f t="shared" si="640"/>
        <v>0.85792897832292403</v>
      </c>
      <c r="V140" s="34">
        <f t="shared" si="641"/>
        <v>1614911042.75</v>
      </c>
      <c r="W140" s="34">
        <f t="shared" si="642"/>
        <v>1142060578.5238099</v>
      </c>
      <c r="X140" s="35">
        <f t="shared" si="643"/>
        <v>-41.403273444336996</v>
      </c>
      <c r="Y140" s="35">
        <f t="shared" si="644"/>
        <v>19.494572208786298</v>
      </c>
      <c r="Z140" s="35">
        <f t="shared" si="645"/>
        <v>25.338886636565402</v>
      </c>
      <c r="AA140" s="35">
        <f t="shared" si="646"/>
        <v>24.572597100404</v>
      </c>
      <c r="AB140" s="35" t="str">
        <f t="shared" si="647"/>
        <v>#N/A</v>
      </c>
      <c r="AC140" s="35">
        <f t="shared" si="648"/>
        <v>1.19724975310682</v>
      </c>
      <c r="AD140" s="35">
        <f t="shared" si="649"/>
        <v>1.05326516492689</v>
      </c>
      <c r="AE140" s="35">
        <f t="shared" si="650"/>
        <v>0.98701499370850898</v>
      </c>
      <c r="AF140" s="35">
        <f t="shared" si="651"/>
        <v>0.99134233779567704</v>
      </c>
      <c r="AG140" s="35">
        <f t="shared" si="652"/>
        <v>1.24564338772748</v>
      </c>
      <c r="AH140" s="35">
        <f t="shared" si="653"/>
        <v>0.37850387122102203</v>
      </c>
      <c r="AI140" s="35">
        <f t="shared" si="654"/>
        <v>56.441717791411001</v>
      </c>
      <c r="AJ140" s="37">
        <f t="shared" si="655"/>
        <v>1180.588</v>
      </c>
      <c r="AK140" s="37">
        <f t="shared" si="656"/>
        <v>1397.402</v>
      </c>
      <c r="AL140" s="35">
        <f t="shared" si="657"/>
        <v>5.0998324117396896</v>
      </c>
      <c r="AM140" s="35">
        <f t="shared" si="658"/>
        <v>220.1612903226</v>
      </c>
      <c r="AN140" s="35" t="str">
        <f t="shared" si="659"/>
        <v>NULL</v>
      </c>
      <c r="AO140" s="35" t="str">
        <f t="shared" si="660"/>
        <v>NULL</v>
      </c>
      <c r="AP140" s="34">
        <f t="shared" si="661"/>
        <v>3840872.6563141099</v>
      </c>
      <c r="AR140" s="5"/>
      <c r="AS140" s="5" t="s">
        <v>131</v>
      </c>
      <c r="AT140" s="5">
        <v>15.869178565980899</v>
      </c>
      <c r="AU140" s="5">
        <v>11.3427766249354</v>
      </c>
      <c r="AV140" s="5">
        <v>3.2386078706083499</v>
      </c>
      <c r="AW140" s="5" t="s">
        <v>8</v>
      </c>
      <c r="AX140">
        <v>1.2516325342380701</v>
      </c>
      <c r="AY140">
        <v>5.9410341967101896</v>
      </c>
      <c r="AZ140">
        <v>0.85792897832292403</v>
      </c>
      <c r="BA140">
        <v>1614911042.75</v>
      </c>
      <c r="BB140">
        <v>1142060578.5238099</v>
      </c>
      <c r="BC140">
        <v>19.494572208786298</v>
      </c>
      <c r="BD140">
        <v>25.338886636565402</v>
      </c>
      <c r="BE140">
        <v>24.572597100404</v>
      </c>
      <c r="BF140" t="s">
        <v>14</v>
      </c>
      <c r="BG140">
        <v>1.19724975310682</v>
      </c>
      <c r="BH140">
        <v>1.05326516492689</v>
      </c>
      <c r="BI140">
        <v>0.98701499370850898</v>
      </c>
      <c r="BJ140">
        <v>0.99134233779567704</v>
      </c>
      <c r="BK140">
        <v>1.24564338772748</v>
      </c>
      <c r="BL140">
        <v>0.37850387122102203</v>
      </c>
      <c r="BM140">
        <v>56.441717791411001</v>
      </c>
      <c r="BN140">
        <v>1180.588</v>
      </c>
      <c r="BO140">
        <v>1397.402</v>
      </c>
      <c r="BP140" s="5">
        <v>5.0998324117396896</v>
      </c>
      <c r="BQ140" s="5">
        <v>220.1612903226</v>
      </c>
      <c r="BR140" s="5" t="s">
        <v>8</v>
      </c>
      <c r="BS140" s="5" t="s">
        <v>8</v>
      </c>
      <c r="BT140">
        <v>3840872.6563141099</v>
      </c>
      <c r="BU140" s="45">
        <v>441412530</v>
      </c>
      <c r="BV140" s="46">
        <v>98.632800000000003</v>
      </c>
      <c r="BW140" s="46">
        <v>39265</v>
      </c>
      <c r="BX140" s="5" t="s">
        <v>339</v>
      </c>
      <c r="BY140" s="5">
        <v>1194.5</v>
      </c>
      <c r="BZ140" s="5" t="s">
        <v>10</v>
      </c>
      <c r="CA140" s="47" t="str">
        <f t="shared" si="599"/>
        <v>GBP=</v>
      </c>
      <c r="CB140" s="22">
        <v>1.2191000000000001</v>
      </c>
      <c r="CC140" s="5"/>
      <c r="CD140" s="5"/>
      <c r="CE140" s="5" t="s">
        <v>131</v>
      </c>
      <c r="CF140" s="5" t="s">
        <v>338</v>
      </c>
    </row>
    <row r="141" spans="1:84" x14ac:dyDescent="0.25">
      <c r="B141" s="5" t="s">
        <v>340</v>
      </c>
      <c r="C141" t="s">
        <v>126</v>
      </c>
      <c r="D141" t="s">
        <v>127</v>
      </c>
      <c r="E141" t="s">
        <v>132</v>
      </c>
      <c r="F141" s="2"/>
      <c r="G141" s="20" t="str">
        <f t="shared" si="627"/>
        <v>PTPTI0AM0006</v>
      </c>
      <c r="H141" s="34">
        <f t="shared" si="628"/>
        <v>2581646030.1241956</v>
      </c>
      <c r="I141" s="35">
        <f t="shared" si="629"/>
        <v>29.969899999999999</v>
      </c>
      <c r="J141" s="36">
        <f t="shared" si="630"/>
        <v>39034</v>
      </c>
      <c r="K141" s="35" t="str">
        <f t="shared" si="631"/>
        <v>EUR</v>
      </c>
      <c r="L141" s="37">
        <f t="shared" si="632"/>
        <v>3.524</v>
      </c>
      <c r="M141" s="35">
        <f t="shared" si="633"/>
        <v>3.6300724</v>
      </c>
      <c r="N141" s="38"/>
      <c r="O141" s="35">
        <f t="shared" si="634"/>
        <v>7.9181594898487999</v>
      </c>
      <c r="P141" s="35">
        <f t="shared" si="635"/>
        <v>8.9187817258883193</v>
      </c>
      <c r="Q141" s="35" t="str">
        <f t="shared" si="636"/>
        <v>NULL</v>
      </c>
      <c r="R141" s="35" t="str">
        <f t="shared" si="637"/>
        <v>NULL</v>
      </c>
      <c r="S141" s="35">
        <f t="shared" si="638"/>
        <v>1.7769138897772701</v>
      </c>
      <c r="T141" s="35">
        <f t="shared" si="639"/>
        <v>6.4583572332761596</v>
      </c>
      <c r="U141" s="35">
        <f t="shared" si="640"/>
        <v>1.2124327221084601</v>
      </c>
      <c r="V141" s="34">
        <f t="shared" si="641"/>
        <v>1384815.4979999999</v>
      </c>
      <c r="W141" s="34">
        <f t="shared" si="642"/>
        <v>3206072.1409</v>
      </c>
      <c r="X141" s="35">
        <f t="shared" si="643"/>
        <v>56.806477298690538</v>
      </c>
      <c r="Y141" s="35">
        <f t="shared" si="644"/>
        <v>21.554291316248101</v>
      </c>
      <c r="Z141" s="35">
        <f t="shared" si="645"/>
        <v>18.682250293836301</v>
      </c>
      <c r="AA141" s="35">
        <f t="shared" si="646"/>
        <v>20.6878550928027</v>
      </c>
      <c r="AB141" s="35" t="str">
        <f t="shared" si="647"/>
        <v>#N/A</v>
      </c>
      <c r="AC141" s="35">
        <f t="shared" si="648"/>
        <v>0.61879628053026403</v>
      </c>
      <c r="AD141" s="35">
        <f t="shared" si="649"/>
        <v>0.38949738856559302</v>
      </c>
      <c r="AE141" s="35">
        <f t="shared" si="650"/>
        <v>0.79148031393595297</v>
      </c>
      <c r="AF141" s="35">
        <f t="shared" si="651"/>
        <v>0.86098601497042604</v>
      </c>
      <c r="AG141" s="35">
        <f t="shared" si="652"/>
        <v>1.10572420820615</v>
      </c>
      <c r="AH141" s="35">
        <f t="shared" si="653"/>
        <v>1.2535331805391099</v>
      </c>
      <c r="AI141" s="35">
        <f t="shared" si="654"/>
        <v>46.031746031746003</v>
      </c>
      <c r="AJ141" s="37">
        <f t="shared" si="655"/>
        <v>3.516</v>
      </c>
      <c r="AK141" s="37">
        <f t="shared" si="656"/>
        <v>3.7519800000000001</v>
      </c>
      <c r="AL141" s="35">
        <f t="shared" si="657"/>
        <v>6.0019920318725104</v>
      </c>
      <c r="AM141" s="35">
        <f t="shared" si="658"/>
        <v>72.741852633899995</v>
      </c>
      <c r="AN141" s="35" t="str">
        <f t="shared" si="659"/>
        <v>NULL</v>
      </c>
      <c r="AO141" s="35" t="str">
        <f t="shared" si="660"/>
        <v>NULL</v>
      </c>
      <c r="AP141" s="34">
        <f t="shared" si="661"/>
        <v>1808666.1537020199</v>
      </c>
      <c r="AR141" s="5"/>
      <c r="AS141" s="5" t="s">
        <v>132</v>
      </c>
      <c r="AT141" s="5">
        <v>7.9181594898487999</v>
      </c>
      <c r="AU141" s="5">
        <v>8.9187817258883193</v>
      </c>
      <c r="AV141" s="5" t="s">
        <v>8</v>
      </c>
      <c r="AW141" s="5" t="s">
        <v>8</v>
      </c>
      <c r="AX141">
        <v>1.7769138897772701</v>
      </c>
      <c r="AY141">
        <v>6.4583572332761596</v>
      </c>
      <c r="AZ141">
        <v>1.2124327221084601</v>
      </c>
      <c r="BA141">
        <v>1384815.4979999999</v>
      </c>
      <c r="BB141">
        <v>3206072.1409</v>
      </c>
      <c r="BC141">
        <v>21.554291316248101</v>
      </c>
      <c r="BD141">
        <v>18.682250293836301</v>
      </c>
      <c r="BE141">
        <v>20.6878550928027</v>
      </c>
      <c r="BF141" t="s">
        <v>14</v>
      </c>
      <c r="BG141">
        <v>0.61879628053026403</v>
      </c>
      <c r="BH141">
        <v>0.38949738856559302</v>
      </c>
      <c r="BI141">
        <v>0.79148031393595297</v>
      </c>
      <c r="BJ141">
        <v>0.86098601497042604</v>
      </c>
      <c r="BK141">
        <v>1.10572420820615</v>
      </c>
      <c r="BL141">
        <v>1.2535331805391099</v>
      </c>
      <c r="BM141" s="5">
        <v>46.031746031746003</v>
      </c>
      <c r="BN141" s="5">
        <v>3.516</v>
      </c>
      <c r="BO141">
        <v>3.7519800000000001</v>
      </c>
      <c r="BP141" s="5">
        <v>6.0019920318725104</v>
      </c>
      <c r="BQ141" s="5">
        <v>72.741852633899995</v>
      </c>
      <c r="BR141" s="5" t="s">
        <v>8</v>
      </c>
      <c r="BS141" s="5" t="s">
        <v>8</v>
      </c>
      <c r="BT141">
        <v>1808666.1537020199</v>
      </c>
      <c r="BU141" s="45">
        <v>711183069</v>
      </c>
      <c r="BV141" s="46">
        <v>29.969899999999999</v>
      </c>
      <c r="BW141" s="46">
        <v>39034</v>
      </c>
      <c r="BX141" s="5" t="s">
        <v>341</v>
      </c>
      <c r="BY141" s="5">
        <v>3.524</v>
      </c>
      <c r="BZ141" s="5" t="s">
        <v>11</v>
      </c>
      <c r="CA141" s="47" t="str">
        <f t="shared" si="599"/>
        <v>EUR=</v>
      </c>
      <c r="CB141" s="22">
        <v>1.0301</v>
      </c>
      <c r="CC141" s="5"/>
      <c r="CD141" s="5"/>
      <c r="CE141" s="5" t="s">
        <v>132</v>
      </c>
      <c r="CF141" s="5" t="s">
        <v>340</v>
      </c>
    </row>
    <row r="142" spans="1:84" x14ac:dyDescent="0.25">
      <c r="B142" s="5" t="s">
        <v>342</v>
      </c>
      <c r="C142" t="s">
        <v>126</v>
      </c>
      <c r="D142" t="s">
        <v>127</v>
      </c>
      <c r="E142" t="s">
        <v>133</v>
      </c>
      <c r="F142" s="2"/>
      <c r="G142" s="20" t="str">
        <f t="shared" si="627"/>
        <v>JP3440400004</v>
      </c>
      <c r="H142" s="34">
        <f>(BU142*BY142)*CB142/100</f>
        <v>910792105.406304</v>
      </c>
      <c r="I142" s="35">
        <f t="shared" si="629"/>
        <v>58.380400000000002</v>
      </c>
      <c r="J142" s="36">
        <f t="shared" si="630"/>
        <v>30256</v>
      </c>
      <c r="K142" s="35" t="str">
        <f t="shared" si="631"/>
        <v>JPY</v>
      </c>
      <c r="L142" s="37">
        <f t="shared" si="632"/>
        <v>852</v>
      </c>
      <c r="M142" s="35">
        <f t="shared" si="633"/>
        <v>547.32479999999998</v>
      </c>
      <c r="N142" s="38"/>
      <c r="O142" s="35" t="str">
        <f t="shared" si="634"/>
        <v>NULL</v>
      </c>
      <c r="P142" s="35">
        <f t="shared" si="635"/>
        <v>27.598823137717101</v>
      </c>
      <c r="Q142" s="35" t="str">
        <f t="shared" si="636"/>
        <v>NULL</v>
      </c>
      <c r="R142" s="35" t="str">
        <f t="shared" si="637"/>
        <v>NULL</v>
      </c>
      <c r="S142" s="35">
        <f t="shared" si="638"/>
        <v>0.56569055878961205</v>
      </c>
      <c r="T142" s="35">
        <f t="shared" si="639"/>
        <v>2.4292970671435299</v>
      </c>
      <c r="U142" s="35">
        <f t="shared" si="640"/>
        <v>0.21361352442776399</v>
      </c>
      <c r="V142" s="34">
        <f t="shared" si="641"/>
        <v>240462425</v>
      </c>
      <c r="W142" s="34">
        <f t="shared" si="642"/>
        <v>189440494.444444</v>
      </c>
      <c r="X142" s="35">
        <f t="shared" si="643"/>
        <v>-26.93295892474503</v>
      </c>
      <c r="Y142" s="35">
        <f t="shared" si="644"/>
        <v>16.665028473804298</v>
      </c>
      <c r="Z142" s="35">
        <f t="shared" si="645"/>
        <v>22.305365403919101</v>
      </c>
      <c r="AA142" s="35">
        <f t="shared" si="646"/>
        <v>32.346783495370502</v>
      </c>
      <c r="AB142" s="35" t="str">
        <f t="shared" si="647"/>
        <v>#N/A</v>
      </c>
      <c r="AC142" s="35">
        <f t="shared" si="648"/>
        <v>0.72490520367685696</v>
      </c>
      <c r="AD142" s="35">
        <f t="shared" si="649"/>
        <v>0.56430346431101497</v>
      </c>
      <c r="AE142" s="35">
        <f t="shared" si="650"/>
        <v>0.44147327793355301</v>
      </c>
      <c r="AF142" s="35">
        <f t="shared" si="651"/>
        <v>0.62764822430684997</v>
      </c>
      <c r="AG142" s="35">
        <f t="shared" si="652"/>
        <v>0.87227370111347502</v>
      </c>
      <c r="AH142" s="35">
        <f t="shared" si="653"/>
        <v>0.22442771937320999</v>
      </c>
      <c r="AI142" s="35">
        <f t="shared" si="654"/>
        <v>61.363636363636402</v>
      </c>
      <c r="AJ142" s="37">
        <f t="shared" si="655"/>
        <v>825.26</v>
      </c>
      <c r="AK142" s="37">
        <f t="shared" si="656"/>
        <v>909.75750000000005</v>
      </c>
      <c r="AL142" s="35">
        <f t="shared" si="657"/>
        <v>1.90930787589499</v>
      </c>
      <c r="AM142" s="35">
        <f t="shared" si="658"/>
        <v>59.485245174200003</v>
      </c>
      <c r="AN142" s="35" t="str">
        <f t="shared" si="659"/>
        <v>NULL</v>
      </c>
      <c r="AO142" s="35" t="str">
        <f t="shared" si="660"/>
        <v>NULL</v>
      </c>
      <c r="AP142" s="34">
        <f t="shared" si="661"/>
        <v>302534.60690883402</v>
      </c>
      <c r="AR142" s="5"/>
      <c r="AS142" s="5" t="s">
        <v>133</v>
      </c>
      <c r="AT142" s="5" t="s">
        <v>8</v>
      </c>
      <c r="AU142" s="5">
        <v>27.598823137717101</v>
      </c>
      <c r="AV142" s="5" t="s">
        <v>8</v>
      </c>
      <c r="AW142" s="5" t="s">
        <v>8</v>
      </c>
      <c r="AX142">
        <v>0.56569055878961205</v>
      </c>
      <c r="AY142">
        <v>2.4292970671435299</v>
      </c>
      <c r="AZ142">
        <v>0.21361352442776399</v>
      </c>
      <c r="BA142">
        <v>240462425</v>
      </c>
      <c r="BB142">
        <v>189440494.444444</v>
      </c>
      <c r="BC142">
        <v>16.665028473804298</v>
      </c>
      <c r="BD142">
        <v>22.305365403919101</v>
      </c>
      <c r="BE142">
        <v>32.346783495370502</v>
      </c>
      <c r="BF142" t="s">
        <v>14</v>
      </c>
      <c r="BG142">
        <v>0.72490520367685696</v>
      </c>
      <c r="BH142">
        <v>0.56430346431101497</v>
      </c>
      <c r="BI142">
        <v>0.44147327793355301</v>
      </c>
      <c r="BJ142">
        <v>0.62764822430684997</v>
      </c>
      <c r="BK142">
        <v>0.87227370111347502</v>
      </c>
      <c r="BL142">
        <v>0.22442771937320999</v>
      </c>
      <c r="BM142">
        <v>61.363636363636402</v>
      </c>
      <c r="BN142">
        <v>825.26</v>
      </c>
      <c r="BO142">
        <v>909.75750000000005</v>
      </c>
      <c r="BP142" s="5">
        <v>1.90930787589499</v>
      </c>
      <c r="BQ142" s="5">
        <v>59.485245174200003</v>
      </c>
      <c r="BR142" s="5" t="s">
        <v>8</v>
      </c>
      <c r="BS142" s="5" t="s">
        <v>8</v>
      </c>
      <c r="BT142">
        <v>302534.60690883402</v>
      </c>
      <c r="BU142" s="45">
        <v>166407973</v>
      </c>
      <c r="BV142" s="46">
        <v>58.380400000000002</v>
      </c>
      <c r="BW142" s="46">
        <v>30256</v>
      </c>
      <c r="BX142" s="5" t="s">
        <v>343</v>
      </c>
      <c r="BY142" s="5">
        <v>852</v>
      </c>
      <c r="BZ142" s="5" t="s">
        <v>9</v>
      </c>
      <c r="CA142" s="47" t="str">
        <f t="shared" si="599"/>
        <v>JPYUSD=R</v>
      </c>
      <c r="CB142" s="22">
        <v>0.64239999999999997</v>
      </c>
      <c r="CC142" s="5"/>
      <c r="CD142" s="5"/>
      <c r="CE142" s="5" t="s">
        <v>133</v>
      </c>
      <c r="CF142" s="5" t="s">
        <v>342</v>
      </c>
    </row>
    <row r="143" spans="1:84" x14ac:dyDescent="0.25">
      <c r="B143" s="5" t="s">
        <v>344</v>
      </c>
      <c r="C143" t="s">
        <v>126</v>
      </c>
      <c r="D143" t="s">
        <v>127</v>
      </c>
      <c r="E143" t="s">
        <v>134</v>
      </c>
      <c r="F143" s="2"/>
      <c r="G143" s="20" t="str">
        <f t="shared" si="627"/>
        <v>JP3174410005</v>
      </c>
      <c r="H143" s="34">
        <f>(BU143*BY143)*CB143/100</f>
        <v>3701796913.9177661</v>
      </c>
      <c r="I143" s="35">
        <f t="shared" si="629"/>
        <v>89.560199999999995</v>
      </c>
      <c r="J143" s="36">
        <f t="shared" si="630"/>
        <v>18248</v>
      </c>
      <c r="K143" s="35" t="str">
        <f t="shared" si="631"/>
        <v>JPY</v>
      </c>
      <c r="L143" s="37">
        <f t="shared" si="632"/>
        <v>598.6</v>
      </c>
      <c r="M143" s="35">
        <f t="shared" si="633"/>
        <v>384.54064</v>
      </c>
      <c r="N143" s="38"/>
      <c r="O143" s="35">
        <f t="shared" si="634"/>
        <v>13.6143137246429</v>
      </c>
      <c r="P143" s="35">
        <f t="shared" si="635"/>
        <v>9.1934591453695305</v>
      </c>
      <c r="Q143" s="35" t="str">
        <f t="shared" si="636"/>
        <v>NULL</v>
      </c>
      <c r="R143" s="35" t="str">
        <f t="shared" si="637"/>
        <v>NULL</v>
      </c>
      <c r="S143" s="35">
        <f t="shared" si="638"/>
        <v>0.50647724343244505</v>
      </c>
      <c r="T143" s="35">
        <f t="shared" si="639"/>
        <v>2.9616192856330401</v>
      </c>
      <c r="U143" s="35">
        <f t="shared" si="640"/>
        <v>0.34265672174912598</v>
      </c>
      <c r="V143" s="34">
        <f t="shared" si="641"/>
        <v>2876148275</v>
      </c>
      <c r="W143" s="34">
        <f t="shared" si="642"/>
        <v>2507823095.5555601</v>
      </c>
      <c r="X143" s="35">
        <f t="shared" si="643"/>
        <v>-14.687047906098197</v>
      </c>
      <c r="Y143" s="35">
        <f t="shared" si="644"/>
        <v>32.799780415588998</v>
      </c>
      <c r="Z143" s="35">
        <f t="shared" si="645"/>
        <v>23.215324780656601</v>
      </c>
      <c r="AA143" s="35">
        <f t="shared" si="646"/>
        <v>25.5543536231316</v>
      </c>
      <c r="AB143" s="35" t="str">
        <f t="shared" si="647"/>
        <v>#N/A</v>
      </c>
      <c r="AC143" s="35">
        <f t="shared" si="648"/>
        <v>0.52230917902009</v>
      </c>
      <c r="AD143" s="35">
        <f t="shared" si="649"/>
        <v>0.55739976009646497</v>
      </c>
      <c r="AE143" s="35">
        <f t="shared" si="650"/>
        <v>0.38674862915664199</v>
      </c>
      <c r="AF143" s="35">
        <f t="shared" si="651"/>
        <v>0.59116516160534205</v>
      </c>
      <c r="AG143" s="35">
        <f t="shared" si="652"/>
        <v>0.322155932525927</v>
      </c>
      <c r="AH143" s="35">
        <f t="shared" si="653"/>
        <v>-8.9239518497850005E-3</v>
      </c>
      <c r="AI143" s="35">
        <f t="shared" si="654"/>
        <v>56</v>
      </c>
      <c r="AJ143" s="37">
        <f t="shared" si="655"/>
        <v>573.28399999999999</v>
      </c>
      <c r="AK143" s="37">
        <f t="shared" si="656"/>
        <v>598.98199999999997</v>
      </c>
      <c r="AL143" s="35">
        <f t="shared" si="657"/>
        <v>3.3551417547391398</v>
      </c>
      <c r="AM143" s="35">
        <f t="shared" si="658"/>
        <v>31.161930252699999</v>
      </c>
      <c r="AN143" s="35" t="str">
        <f t="shared" si="659"/>
        <v>NULL</v>
      </c>
      <c r="AO143" s="35" t="str">
        <f t="shared" si="660"/>
        <v>NULL</v>
      </c>
      <c r="AP143" s="34">
        <f t="shared" si="661"/>
        <v>35147160.669683099</v>
      </c>
      <c r="AR143" s="5"/>
      <c r="AS143" s="5" t="s">
        <v>134</v>
      </c>
      <c r="AT143" s="5">
        <v>13.6143137246429</v>
      </c>
      <c r="AU143" s="5">
        <v>9.1934591453695305</v>
      </c>
      <c r="AV143" s="5" t="s">
        <v>8</v>
      </c>
      <c r="AW143" s="5" t="s">
        <v>8</v>
      </c>
      <c r="AX143">
        <v>0.50647724343244505</v>
      </c>
      <c r="AY143">
        <v>2.9616192856330401</v>
      </c>
      <c r="AZ143">
        <v>0.34265672174912598</v>
      </c>
      <c r="BA143">
        <v>2876148275</v>
      </c>
      <c r="BB143">
        <v>2507823095.5555601</v>
      </c>
      <c r="BC143">
        <v>32.799780415588998</v>
      </c>
      <c r="BD143">
        <v>23.215324780656601</v>
      </c>
      <c r="BE143">
        <v>25.5543536231316</v>
      </c>
      <c r="BF143" t="s">
        <v>14</v>
      </c>
      <c r="BG143">
        <v>0.52230917902009</v>
      </c>
      <c r="BH143">
        <v>0.55739976009646497</v>
      </c>
      <c r="BI143">
        <v>0.38674862915664199</v>
      </c>
      <c r="BJ143">
        <v>0.59116516160534205</v>
      </c>
      <c r="BK143">
        <v>0.322155932525927</v>
      </c>
      <c r="BL143">
        <v>-8.9239518497850005E-3</v>
      </c>
      <c r="BM143">
        <v>56</v>
      </c>
      <c r="BN143">
        <v>573.28399999999999</v>
      </c>
      <c r="BO143">
        <v>598.98199999999997</v>
      </c>
      <c r="BP143" s="5">
        <v>3.3551417547391398</v>
      </c>
      <c r="BQ143" s="5">
        <v>31.161930252699999</v>
      </c>
      <c r="BR143" s="5" t="s">
        <v>8</v>
      </c>
      <c r="BS143" s="5" t="s">
        <v>8</v>
      </c>
      <c r="BT143">
        <v>35147160.669683099</v>
      </c>
      <c r="BU143" s="45">
        <v>962654276</v>
      </c>
      <c r="BV143" s="46">
        <v>89.560199999999995</v>
      </c>
      <c r="BW143" s="46">
        <v>18248</v>
      </c>
      <c r="BX143" s="5" t="s">
        <v>345</v>
      </c>
      <c r="BY143" s="5">
        <v>598.6</v>
      </c>
      <c r="BZ143" s="5" t="s">
        <v>9</v>
      </c>
      <c r="CA143" s="47" t="str">
        <f t="shared" si="599"/>
        <v>JPYUSD=R</v>
      </c>
      <c r="CB143" s="22">
        <v>0.64239999999999997</v>
      </c>
      <c r="CC143" s="5"/>
      <c r="CD143" s="5"/>
      <c r="CE143" s="5" t="s">
        <v>134</v>
      </c>
      <c r="CF143" s="5" t="s">
        <v>344</v>
      </c>
    </row>
    <row r="144" spans="1:84" x14ac:dyDescent="0.25">
      <c r="F144" s="2"/>
      <c r="G144" s="10" t="s">
        <v>349</v>
      </c>
      <c r="H144" s="49">
        <f>AVERAGE(H137:H143)</f>
        <v>5539890101.003664</v>
      </c>
      <c r="I144" s="40">
        <f>AVERAGE(I137:I143)</f>
        <v>78.261471428571426</v>
      </c>
      <c r="J144" s="39"/>
      <c r="K144" s="39"/>
      <c r="L144" s="39"/>
      <c r="M144" s="39"/>
      <c r="N144" s="39"/>
      <c r="O144" s="40">
        <f>AVERAGE(O137:O143)</f>
        <v>16.210080009079199</v>
      </c>
      <c r="P144" s="40">
        <f>AVERAGE(P137:P143)</f>
        <v>14.822410205174837</v>
      </c>
      <c r="Q144" s="40">
        <f t="shared" ref="Q144:U144" si="662">AVERAGE(Q137:Q143)</f>
        <v>2.0221739042256344</v>
      </c>
      <c r="R144" s="40">
        <f t="shared" si="662"/>
        <v>0.489111447536974</v>
      </c>
      <c r="S144" s="40">
        <f t="shared" si="662"/>
        <v>1.0387019870565679</v>
      </c>
      <c r="T144" s="40">
        <f t="shared" si="662"/>
        <v>7.993627747293222</v>
      </c>
      <c r="U144" s="40">
        <f t="shared" si="662"/>
        <v>1.1171956745228508</v>
      </c>
      <c r="V144" s="12">
        <f t="shared" ref="V144:AP144" si="663">AVERAGE(V137:V143)</f>
        <v>691058560.20307148</v>
      </c>
      <c r="W144" s="49">
        <f t="shared" si="663"/>
        <v>565665632.95511043</v>
      </c>
      <c r="X144" s="40">
        <f t="shared" si="663"/>
        <v>-0.10446603235467375</v>
      </c>
      <c r="Y144" s="40">
        <f t="shared" si="663"/>
        <v>22.213254367607313</v>
      </c>
      <c r="Z144" s="40">
        <f t="shared" si="663"/>
        <v>23.069423903239517</v>
      </c>
      <c r="AA144" s="40">
        <f t="shared" si="663"/>
        <v>24.125807379657399</v>
      </c>
      <c r="AB144" s="40" t="e">
        <f t="shared" si="663"/>
        <v>#DIV/0!</v>
      </c>
      <c r="AC144" s="40">
        <f t="shared" si="663"/>
        <v>0.89288777128335972</v>
      </c>
      <c r="AD144" s="40">
        <f t="shared" si="663"/>
        <v>0.80877042590827297</v>
      </c>
      <c r="AE144" s="40">
        <f t="shared" si="663"/>
        <v>0.68124152773893631</v>
      </c>
      <c r="AF144" s="40">
        <f t="shared" si="663"/>
        <v>0.78749356433160589</v>
      </c>
      <c r="AG144" s="40">
        <f t="shared" si="663"/>
        <v>0.92233388895284441</v>
      </c>
      <c r="AH144" s="40">
        <f t="shared" si="663"/>
        <v>0.59182347431831617</v>
      </c>
      <c r="AI144" s="40">
        <f t="shared" si="663"/>
        <v>58.72633261357258</v>
      </c>
      <c r="AJ144" s="12">
        <f t="shared" si="663"/>
        <v>433.1160971428572</v>
      </c>
      <c r="AK144" s="49">
        <f t="shared" si="663"/>
        <v>482.12551785714288</v>
      </c>
      <c r="AL144" s="40">
        <f t="shared" si="663"/>
        <v>3.8350123484021656</v>
      </c>
      <c r="AM144" s="40">
        <f t="shared" si="663"/>
        <v>106.54401209541668</v>
      </c>
      <c r="AN144" s="40" t="e">
        <f t="shared" si="663"/>
        <v>#DIV/0!</v>
      </c>
      <c r="AO144" s="12" t="e">
        <f t="shared" si="663"/>
        <v>#DIV/0!</v>
      </c>
      <c r="AP144" s="49">
        <f t="shared" si="663"/>
        <v>6712424.4800564498</v>
      </c>
    </row>
    <row r="145" spans="6:42" x14ac:dyDescent="0.25">
      <c r="F145" s="2"/>
      <c r="G145" s="1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11"/>
      <c r="V145" s="1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11"/>
      <c r="AJ145" s="11"/>
      <c r="AK145" s="41"/>
      <c r="AL145" s="41"/>
      <c r="AM145" s="41"/>
      <c r="AN145" s="41"/>
      <c r="AO145" s="11"/>
      <c r="AP145" s="11"/>
    </row>
  </sheetData>
  <pageMargins left="0.7" right="0.7" top="0.78740157499999996" bottom="0.78740157499999996" header="0.3" footer="0.3"/>
  <pageSetup orientation="portrait" r:id="rId1"/>
  <customProperties>
    <customPr name="REFI_OFFICE_FUNCTION_CLICK_THROUGH_WORKSHEET_NAME" r:id="rId2"/>
    <customPr name="REFI_OFFICE_FUNCTION_DATA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B5B3-994D-42B5-97A2-9E008BB9EB67}">
  <dimension ref="R4:AE143"/>
  <sheetViews>
    <sheetView workbookViewId="0"/>
  </sheetViews>
  <sheetFormatPr baseColWidth="10" defaultRowHeight="15" x14ac:dyDescent="0.25"/>
  <sheetData>
    <row r="4" spans="18:31" x14ac:dyDescent="0.25">
      <c r="R4" t="s">
        <v>351</v>
      </c>
      <c r="S4" t="s">
        <v>351</v>
      </c>
      <c r="T4" t="s">
        <v>351</v>
      </c>
      <c r="U4" t="s">
        <v>598</v>
      </c>
      <c r="V4" t="s">
        <v>355</v>
      </c>
      <c r="W4" t="s">
        <v>599</v>
      </c>
      <c r="X4" t="s">
        <v>600</v>
      </c>
      <c r="Y4" t="s">
        <v>601</v>
      </c>
      <c r="Z4" t="s">
        <v>602</v>
      </c>
      <c r="AE4" t="s">
        <v>579</v>
      </c>
    </row>
    <row r="5" spans="18:31" x14ac:dyDescent="0.25">
      <c r="R5" t="s">
        <v>351</v>
      </c>
      <c r="S5" t="s">
        <v>351</v>
      </c>
      <c r="T5" t="s">
        <v>351</v>
      </c>
      <c r="U5" t="s">
        <v>598</v>
      </c>
      <c r="V5" t="s">
        <v>355</v>
      </c>
      <c r="W5" t="s">
        <v>599</v>
      </c>
      <c r="X5" t="s">
        <v>600</v>
      </c>
      <c r="Y5" t="s">
        <v>601</v>
      </c>
      <c r="Z5" t="s">
        <v>602</v>
      </c>
      <c r="AE5" t="s">
        <v>579</v>
      </c>
    </row>
    <row r="6" spans="18:31" x14ac:dyDescent="0.25">
      <c r="R6" t="s">
        <v>351</v>
      </c>
      <c r="S6" t="s">
        <v>351</v>
      </c>
      <c r="T6" t="s">
        <v>351</v>
      </c>
      <c r="U6" t="s">
        <v>603</v>
      </c>
      <c r="V6" t="s">
        <v>355</v>
      </c>
      <c r="W6" t="s">
        <v>599</v>
      </c>
      <c r="X6" t="s">
        <v>600</v>
      </c>
      <c r="Y6" t="s">
        <v>601</v>
      </c>
      <c r="Z6" t="s">
        <v>602</v>
      </c>
      <c r="AE6" t="s">
        <v>579</v>
      </c>
    </row>
    <row r="7" spans="18:31" x14ac:dyDescent="0.25">
      <c r="R7" t="s">
        <v>351</v>
      </c>
      <c r="S7" t="s">
        <v>351</v>
      </c>
      <c r="T7" t="s">
        <v>351</v>
      </c>
      <c r="U7" t="s">
        <v>603</v>
      </c>
      <c r="V7" t="s">
        <v>355</v>
      </c>
      <c r="W7" t="s">
        <v>599</v>
      </c>
      <c r="X7" t="s">
        <v>600</v>
      </c>
      <c r="Y7" t="s">
        <v>601</v>
      </c>
      <c r="Z7" t="s">
        <v>602</v>
      </c>
      <c r="AE7" t="s">
        <v>579</v>
      </c>
    </row>
    <row r="8" spans="18:31" x14ac:dyDescent="0.25">
      <c r="R8" t="s">
        <v>351</v>
      </c>
      <c r="S8" t="s">
        <v>351</v>
      </c>
      <c r="T8" t="s">
        <v>351</v>
      </c>
      <c r="U8" t="s">
        <v>604</v>
      </c>
      <c r="V8" t="s">
        <v>355</v>
      </c>
      <c r="W8" t="s">
        <v>599</v>
      </c>
      <c r="X8" t="s">
        <v>600</v>
      </c>
      <c r="Y8" t="s">
        <v>601</v>
      </c>
      <c r="Z8" t="s">
        <v>602</v>
      </c>
      <c r="AE8" t="s">
        <v>579</v>
      </c>
    </row>
    <row r="9" spans="18:31" x14ac:dyDescent="0.25">
      <c r="R9" t="s">
        <v>351</v>
      </c>
      <c r="S9" t="s">
        <v>351</v>
      </c>
      <c r="T9" t="s">
        <v>351</v>
      </c>
      <c r="U9" t="s">
        <v>605</v>
      </c>
      <c r="V9" t="s">
        <v>355</v>
      </c>
      <c r="W9" t="s">
        <v>599</v>
      </c>
      <c r="X9" t="s">
        <v>600</v>
      </c>
      <c r="Y9" t="s">
        <v>601</v>
      </c>
      <c r="Z9" t="s">
        <v>602</v>
      </c>
      <c r="AE9" t="s">
        <v>579</v>
      </c>
    </row>
    <row r="10" spans="18:31" x14ac:dyDescent="0.25">
      <c r="R10" t="s">
        <v>351</v>
      </c>
      <c r="S10" t="s">
        <v>351</v>
      </c>
      <c r="T10" t="s">
        <v>351</v>
      </c>
      <c r="U10" t="s">
        <v>606</v>
      </c>
      <c r="V10" t="s">
        <v>355</v>
      </c>
      <c r="W10" t="s">
        <v>599</v>
      </c>
      <c r="X10" t="s">
        <v>600</v>
      </c>
      <c r="Y10" t="s">
        <v>601</v>
      </c>
      <c r="Z10" t="s">
        <v>602</v>
      </c>
      <c r="AE10" t="s">
        <v>579</v>
      </c>
    </row>
    <row r="11" spans="18:31" x14ac:dyDescent="0.25">
      <c r="R11" t="s">
        <v>351</v>
      </c>
      <c r="S11" t="s">
        <v>351</v>
      </c>
      <c r="T11" t="s">
        <v>351</v>
      </c>
      <c r="U11" t="s">
        <v>603</v>
      </c>
      <c r="V11" t="s">
        <v>355</v>
      </c>
      <c r="W11" t="s">
        <v>599</v>
      </c>
      <c r="X11" t="s">
        <v>600</v>
      </c>
      <c r="Y11" t="s">
        <v>601</v>
      </c>
      <c r="Z11" t="s">
        <v>602</v>
      </c>
      <c r="AE11" t="s">
        <v>579</v>
      </c>
    </row>
    <row r="12" spans="18:31" x14ac:dyDescent="0.25">
      <c r="R12" t="s">
        <v>351</v>
      </c>
      <c r="S12" t="s">
        <v>351</v>
      </c>
      <c r="T12" t="s">
        <v>351</v>
      </c>
      <c r="U12" t="s">
        <v>607</v>
      </c>
      <c r="V12" t="s">
        <v>355</v>
      </c>
      <c r="W12" t="s">
        <v>599</v>
      </c>
      <c r="X12" t="s">
        <v>600</v>
      </c>
      <c r="Y12" t="s">
        <v>601</v>
      </c>
      <c r="Z12" t="s">
        <v>602</v>
      </c>
      <c r="AE12" t="s">
        <v>579</v>
      </c>
    </row>
    <row r="16" spans="18:31" x14ac:dyDescent="0.25">
      <c r="R16" t="s">
        <v>351</v>
      </c>
      <c r="S16" t="s">
        <v>351</v>
      </c>
      <c r="T16" t="s">
        <v>351</v>
      </c>
      <c r="U16" t="s">
        <v>598</v>
      </c>
      <c r="V16" t="s">
        <v>355</v>
      </c>
      <c r="W16" t="s">
        <v>599</v>
      </c>
      <c r="X16" t="s">
        <v>600</v>
      </c>
      <c r="Y16" t="s">
        <v>601</v>
      </c>
      <c r="Z16" t="s">
        <v>602</v>
      </c>
      <c r="AE16" t="s">
        <v>579</v>
      </c>
    </row>
    <row r="17" spans="18:31" x14ac:dyDescent="0.25">
      <c r="R17" t="s">
        <v>351</v>
      </c>
      <c r="S17" t="s">
        <v>351</v>
      </c>
      <c r="T17" t="s">
        <v>351</v>
      </c>
      <c r="U17" t="s">
        <v>608</v>
      </c>
      <c r="V17" t="s">
        <v>355</v>
      </c>
      <c r="W17" t="s">
        <v>599</v>
      </c>
      <c r="X17" t="s">
        <v>600</v>
      </c>
      <c r="Y17" t="s">
        <v>601</v>
      </c>
      <c r="Z17" t="s">
        <v>602</v>
      </c>
      <c r="AE17" t="s">
        <v>579</v>
      </c>
    </row>
    <row r="18" spans="18:31" x14ac:dyDescent="0.25">
      <c r="R18" t="s">
        <v>351</v>
      </c>
      <c r="S18" t="s">
        <v>351</v>
      </c>
      <c r="T18" t="s">
        <v>351</v>
      </c>
      <c r="U18" t="s">
        <v>598</v>
      </c>
      <c r="V18" t="s">
        <v>355</v>
      </c>
      <c r="W18" t="s">
        <v>599</v>
      </c>
      <c r="X18" t="s">
        <v>600</v>
      </c>
      <c r="Y18" t="s">
        <v>601</v>
      </c>
      <c r="Z18" t="s">
        <v>602</v>
      </c>
      <c r="AE18" t="s">
        <v>579</v>
      </c>
    </row>
    <row r="22" spans="18:31" x14ac:dyDescent="0.25">
      <c r="R22" t="s">
        <v>351</v>
      </c>
      <c r="S22" t="s">
        <v>351</v>
      </c>
      <c r="T22" t="s">
        <v>351</v>
      </c>
      <c r="U22" t="s">
        <v>609</v>
      </c>
      <c r="V22" t="s">
        <v>355</v>
      </c>
      <c r="W22" t="s">
        <v>599</v>
      </c>
      <c r="X22" t="s">
        <v>600</v>
      </c>
      <c r="Y22" t="s">
        <v>601</v>
      </c>
      <c r="Z22" t="s">
        <v>602</v>
      </c>
      <c r="AE22" t="s">
        <v>579</v>
      </c>
    </row>
    <row r="23" spans="18:31" x14ac:dyDescent="0.25">
      <c r="R23" t="s">
        <v>351</v>
      </c>
      <c r="S23" t="s">
        <v>351</v>
      </c>
      <c r="T23" t="s">
        <v>351</v>
      </c>
      <c r="U23" t="s">
        <v>610</v>
      </c>
      <c r="V23" t="s">
        <v>355</v>
      </c>
      <c r="W23" t="s">
        <v>599</v>
      </c>
      <c r="X23" t="s">
        <v>600</v>
      </c>
      <c r="Y23" t="s">
        <v>601</v>
      </c>
      <c r="Z23" t="s">
        <v>602</v>
      </c>
      <c r="AE23" t="s">
        <v>579</v>
      </c>
    </row>
    <row r="24" spans="18:31" x14ac:dyDescent="0.25">
      <c r="R24" t="s">
        <v>351</v>
      </c>
      <c r="S24" t="s">
        <v>351</v>
      </c>
      <c r="T24" t="s">
        <v>351</v>
      </c>
      <c r="U24" t="s">
        <v>598</v>
      </c>
      <c r="V24" t="s">
        <v>355</v>
      </c>
      <c r="W24" t="s">
        <v>599</v>
      </c>
      <c r="X24" t="s">
        <v>600</v>
      </c>
      <c r="Y24" t="s">
        <v>601</v>
      </c>
      <c r="Z24" t="s">
        <v>602</v>
      </c>
      <c r="AE24" t="s">
        <v>579</v>
      </c>
    </row>
    <row r="25" spans="18:31" x14ac:dyDescent="0.25">
      <c r="R25" t="s">
        <v>351</v>
      </c>
      <c r="S25" t="s">
        <v>351</v>
      </c>
      <c r="T25" t="s">
        <v>351</v>
      </c>
      <c r="U25" t="s">
        <v>611</v>
      </c>
      <c r="V25" t="s">
        <v>355</v>
      </c>
      <c r="W25" t="s">
        <v>599</v>
      </c>
      <c r="X25" t="s">
        <v>600</v>
      </c>
      <c r="Y25" t="s">
        <v>601</v>
      </c>
      <c r="Z25" t="s">
        <v>602</v>
      </c>
      <c r="AE25" t="s">
        <v>579</v>
      </c>
    </row>
    <row r="26" spans="18:31" x14ac:dyDescent="0.25">
      <c r="R26" t="s">
        <v>351</v>
      </c>
      <c r="S26" t="s">
        <v>351</v>
      </c>
      <c r="T26" t="s">
        <v>351</v>
      </c>
      <c r="U26" t="s">
        <v>598</v>
      </c>
      <c r="V26" t="s">
        <v>355</v>
      </c>
      <c r="W26" t="s">
        <v>599</v>
      </c>
      <c r="X26" t="s">
        <v>600</v>
      </c>
      <c r="Y26" t="s">
        <v>601</v>
      </c>
      <c r="Z26" t="s">
        <v>602</v>
      </c>
      <c r="AE26" t="s">
        <v>579</v>
      </c>
    </row>
    <row r="27" spans="18:31" x14ac:dyDescent="0.25">
      <c r="R27" t="s">
        <v>351</v>
      </c>
      <c r="S27" t="s">
        <v>351</v>
      </c>
      <c r="T27" t="s">
        <v>351</v>
      </c>
      <c r="U27" t="s">
        <v>611</v>
      </c>
      <c r="V27" t="s">
        <v>355</v>
      </c>
      <c r="W27" t="s">
        <v>599</v>
      </c>
      <c r="X27" t="s">
        <v>600</v>
      </c>
      <c r="Y27" t="s">
        <v>601</v>
      </c>
      <c r="Z27" t="s">
        <v>602</v>
      </c>
      <c r="AE27" t="s">
        <v>579</v>
      </c>
    </row>
    <row r="28" spans="18:31" x14ac:dyDescent="0.25">
      <c r="R28" t="s">
        <v>351</v>
      </c>
      <c r="S28" t="s">
        <v>351</v>
      </c>
      <c r="T28" t="s">
        <v>351</v>
      </c>
      <c r="U28" t="s">
        <v>598</v>
      </c>
      <c r="V28" t="s">
        <v>355</v>
      </c>
      <c r="W28" t="s">
        <v>599</v>
      </c>
      <c r="X28" t="s">
        <v>600</v>
      </c>
      <c r="Y28" t="s">
        <v>601</v>
      </c>
      <c r="Z28" t="s">
        <v>602</v>
      </c>
      <c r="AE28" t="s">
        <v>579</v>
      </c>
    </row>
    <row r="29" spans="18:31" x14ac:dyDescent="0.25">
      <c r="R29" t="s">
        <v>351</v>
      </c>
      <c r="S29" t="s">
        <v>351</v>
      </c>
      <c r="T29" t="s">
        <v>351</v>
      </c>
      <c r="U29" t="s">
        <v>607</v>
      </c>
      <c r="V29" t="s">
        <v>355</v>
      </c>
      <c r="W29" t="s">
        <v>599</v>
      </c>
      <c r="X29" t="s">
        <v>600</v>
      </c>
      <c r="Y29" t="s">
        <v>601</v>
      </c>
      <c r="Z29" t="s">
        <v>602</v>
      </c>
      <c r="AE29" t="s">
        <v>579</v>
      </c>
    </row>
    <row r="30" spans="18:31" x14ac:dyDescent="0.25">
      <c r="R30" t="s">
        <v>351</v>
      </c>
      <c r="S30" t="s">
        <v>351</v>
      </c>
      <c r="T30" t="s">
        <v>351</v>
      </c>
      <c r="U30" t="s">
        <v>598</v>
      </c>
      <c r="V30" t="s">
        <v>355</v>
      </c>
      <c r="W30" t="s">
        <v>599</v>
      </c>
      <c r="X30" t="s">
        <v>600</v>
      </c>
      <c r="Y30" t="s">
        <v>601</v>
      </c>
      <c r="Z30" t="s">
        <v>602</v>
      </c>
      <c r="AE30" t="s">
        <v>579</v>
      </c>
    </row>
    <row r="31" spans="18:31" x14ac:dyDescent="0.25">
      <c r="R31" t="s">
        <v>351</v>
      </c>
      <c r="S31" t="s">
        <v>351</v>
      </c>
      <c r="T31" t="s">
        <v>351</v>
      </c>
      <c r="U31" t="s">
        <v>598</v>
      </c>
      <c r="V31" t="s">
        <v>355</v>
      </c>
      <c r="W31" t="s">
        <v>599</v>
      </c>
      <c r="X31" t="s">
        <v>600</v>
      </c>
      <c r="Y31" t="s">
        <v>601</v>
      </c>
      <c r="Z31" t="s">
        <v>602</v>
      </c>
      <c r="AE31" t="s">
        <v>579</v>
      </c>
    </row>
    <row r="32" spans="18:31" x14ac:dyDescent="0.25">
      <c r="R32" t="s">
        <v>351</v>
      </c>
      <c r="S32" t="s">
        <v>351</v>
      </c>
      <c r="T32" t="s">
        <v>351</v>
      </c>
      <c r="U32" t="s">
        <v>606</v>
      </c>
      <c r="V32" t="s">
        <v>355</v>
      </c>
      <c r="W32" t="s">
        <v>599</v>
      </c>
      <c r="X32" t="s">
        <v>600</v>
      </c>
      <c r="Y32" t="s">
        <v>601</v>
      </c>
      <c r="Z32" t="s">
        <v>602</v>
      </c>
      <c r="AE32" t="s">
        <v>579</v>
      </c>
    </row>
    <row r="33" spans="18:31" x14ac:dyDescent="0.25">
      <c r="R33" t="s">
        <v>351</v>
      </c>
      <c r="S33" t="s">
        <v>351</v>
      </c>
      <c r="T33" t="s">
        <v>351</v>
      </c>
      <c r="U33" t="s">
        <v>607</v>
      </c>
      <c r="V33" t="s">
        <v>355</v>
      </c>
      <c r="W33" t="s">
        <v>599</v>
      </c>
      <c r="X33" t="s">
        <v>600</v>
      </c>
      <c r="Y33" t="s">
        <v>601</v>
      </c>
      <c r="Z33" t="s">
        <v>602</v>
      </c>
      <c r="AE33" t="s">
        <v>579</v>
      </c>
    </row>
    <row r="34" spans="18:31" x14ac:dyDescent="0.25">
      <c r="R34" t="s">
        <v>351</v>
      </c>
      <c r="S34" t="s">
        <v>351</v>
      </c>
      <c r="T34" t="s">
        <v>351</v>
      </c>
      <c r="U34" t="s">
        <v>598</v>
      </c>
      <c r="V34" t="s">
        <v>355</v>
      </c>
      <c r="W34" t="s">
        <v>599</v>
      </c>
      <c r="X34" t="s">
        <v>600</v>
      </c>
      <c r="Y34" t="s">
        <v>601</v>
      </c>
      <c r="Z34" t="s">
        <v>602</v>
      </c>
      <c r="AE34" t="s">
        <v>579</v>
      </c>
    </row>
    <row r="35" spans="18:31" x14ac:dyDescent="0.25">
      <c r="R35" t="s">
        <v>351</v>
      </c>
      <c r="S35" t="s">
        <v>351</v>
      </c>
      <c r="T35" t="s">
        <v>351</v>
      </c>
      <c r="U35" t="s">
        <v>606</v>
      </c>
      <c r="V35" t="s">
        <v>355</v>
      </c>
      <c r="W35" t="s">
        <v>599</v>
      </c>
      <c r="X35" t="s">
        <v>600</v>
      </c>
      <c r="Y35" t="s">
        <v>601</v>
      </c>
      <c r="Z35" t="s">
        <v>602</v>
      </c>
      <c r="AE35" t="s">
        <v>579</v>
      </c>
    </row>
    <row r="36" spans="18:31" x14ac:dyDescent="0.25">
      <c r="R36" t="s">
        <v>351</v>
      </c>
      <c r="S36" t="s">
        <v>351</v>
      </c>
      <c r="T36" t="s">
        <v>351</v>
      </c>
      <c r="U36" t="s">
        <v>605</v>
      </c>
      <c r="V36" t="s">
        <v>355</v>
      </c>
      <c r="W36" t="s">
        <v>599</v>
      </c>
      <c r="X36" t="s">
        <v>600</v>
      </c>
      <c r="Y36" t="s">
        <v>601</v>
      </c>
      <c r="Z36" t="s">
        <v>602</v>
      </c>
      <c r="AE36" t="s">
        <v>579</v>
      </c>
    </row>
    <row r="37" spans="18:31" x14ac:dyDescent="0.25">
      <c r="R37" t="s">
        <v>351</v>
      </c>
      <c r="S37" t="s">
        <v>351</v>
      </c>
      <c r="T37" t="s">
        <v>351</v>
      </c>
      <c r="U37" t="s">
        <v>598</v>
      </c>
      <c r="V37" t="s">
        <v>355</v>
      </c>
      <c r="W37" t="s">
        <v>599</v>
      </c>
      <c r="X37" t="s">
        <v>600</v>
      </c>
      <c r="Y37" t="s">
        <v>601</v>
      </c>
      <c r="Z37" t="s">
        <v>602</v>
      </c>
      <c r="AE37" t="s">
        <v>579</v>
      </c>
    </row>
    <row r="38" spans="18:31" x14ac:dyDescent="0.25">
      <c r="R38" t="s">
        <v>351</v>
      </c>
      <c r="S38" t="s">
        <v>351</v>
      </c>
      <c r="T38" t="s">
        <v>351</v>
      </c>
      <c r="U38" t="s">
        <v>611</v>
      </c>
      <c r="V38" t="s">
        <v>355</v>
      </c>
      <c r="W38" t="s">
        <v>599</v>
      </c>
      <c r="X38" t="s">
        <v>600</v>
      </c>
      <c r="Y38" t="s">
        <v>601</v>
      </c>
      <c r="Z38" t="s">
        <v>602</v>
      </c>
      <c r="AE38" t="s">
        <v>579</v>
      </c>
    </row>
    <row r="39" spans="18:31" x14ac:dyDescent="0.25">
      <c r="R39" t="s">
        <v>351</v>
      </c>
      <c r="S39" t="s">
        <v>351</v>
      </c>
      <c r="T39" t="s">
        <v>351</v>
      </c>
      <c r="U39" t="s">
        <v>606</v>
      </c>
      <c r="V39" t="s">
        <v>355</v>
      </c>
      <c r="W39" t="s">
        <v>599</v>
      </c>
      <c r="X39" t="s">
        <v>600</v>
      </c>
      <c r="Y39" t="s">
        <v>601</v>
      </c>
      <c r="Z39" t="s">
        <v>602</v>
      </c>
      <c r="AE39" t="s">
        <v>579</v>
      </c>
    </row>
    <row r="40" spans="18:31" x14ac:dyDescent="0.25">
      <c r="R40" t="s">
        <v>351</v>
      </c>
      <c r="S40" t="s">
        <v>351</v>
      </c>
      <c r="T40" t="s">
        <v>351</v>
      </c>
      <c r="U40" t="s">
        <v>606</v>
      </c>
      <c r="V40" t="s">
        <v>355</v>
      </c>
      <c r="W40" t="s">
        <v>599</v>
      </c>
      <c r="X40" t="s">
        <v>600</v>
      </c>
      <c r="Y40" t="s">
        <v>601</v>
      </c>
      <c r="Z40" t="s">
        <v>602</v>
      </c>
      <c r="AE40" t="s">
        <v>579</v>
      </c>
    </row>
    <row r="41" spans="18:31" x14ac:dyDescent="0.25">
      <c r="R41" t="s">
        <v>351</v>
      </c>
      <c r="S41" t="s">
        <v>351</v>
      </c>
      <c r="T41" t="s">
        <v>351</v>
      </c>
      <c r="U41" t="s">
        <v>598</v>
      </c>
      <c r="V41" t="s">
        <v>355</v>
      </c>
      <c r="W41" t="s">
        <v>599</v>
      </c>
      <c r="X41" t="s">
        <v>600</v>
      </c>
      <c r="Y41" t="s">
        <v>601</v>
      </c>
      <c r="Z41" t="s">
        <v>602</v>
      </c>
      <c r="AE41" t="s">
        <v>579</v>
      </c>
    </row>
    <row r="42" spans="18:31" x14ac:dyDescent="0.25">
      <c r="R42" t="s">
        <v>351</v>
      </c>
      <c r="S42" t="s">
        <v>351</v>
      </c>
      <c r="T42" t="s">
        <v>351</v>
      </c>
      <c r="U42" t="s">
        <v>606</v>
      </c>
      <c r="V42" t="s">
        <v>355</v>
      </c>
      <c r="W42" t="s">
        <v>599</v>
      </c>
      <c r="X42" t="s">
        <v>600</v>
      </c>
      <c r="Y42" t="s">
        <v>601</v>
      </c>
      <c r="Z42" t="s">
        <v>602</v>
      </c>
      <c r="AE42" t="s">
        <v>579</v>
      </c>
    </row>
    <row r="43" spans="18:31" x14ac:dyDescent="0.25">
      <c r="R43" t="s">
        <v>351</v>
      </c>
      <c r="S43" t="s">
        <v>351</v>
      </c>
      <c r="T43" t="s">
        <v>351</v>
      </c>
      <c r="U43" t="s">
        <v>606</v>
      </c>
      <c r="V43" t="s">
        <v>355</v>
      </c>
      <c r="W43" t="s">
        <v>599</v>
      </c>
      <c r="X43" t="s">
        <v>600</v>
      </c>
      <c r="Y43" t="s">
        <v>601</v>
      </c>
      <c r="Z43" t="s">
        <v>602</v>
      </c>
      <c r="AE43" t="s">
        <v>579</v>
      </c>
    </row>
    <row r="44" spans="18:31" x14ac:dyDescent="0.25">
      <c r="R44" t="s">
        <v>351</v>
      </c>
      <c r="S44" t="s">
        <v>351</v>
      </c>
      <c r="T44" t="s">
        <v>351</v>
      </c>
      <c r="U44" t="s">
        <v>607</v>
      </c>
      <c r="V44" t="s">
        <v>355</v>
      </c>
      <c r="W44" t="s">
        <v>599</v>
      </c>
      <c r="X44" t="s">
        <v>600</v>
      </c>
      <c r="Y44" t="s">
        <v>601</v>
      </c>
      <c r="Z44" t="s">
        <v>602</v>
      </c>
      <c r="AE44" t="s">
        <v>579</v>
      </c>
    </row>
    <row r="48" spans="18:31" x14ac:dyDescent="0.25">
      <c r="R48" t="s">
        <v>351</v>
      </c>
      <c r="S48" t="s">
        <v>351</v>
      </c>
      <c r="T48" t="s">
        <v>351</v>
      </c>
      <c r="U48" t="s">
        <v>598</v>
      </c>
      <c r="V48" t="s">
        <v>355</v>
      </c>
      <c r="W48" t="s">
        <v>599</v>
      </c>
      <c r="X48" t="s">
        <v>600</v>
      </c>
      <c r="Y48" t="s">
        <v>601</v>
      </c>
      <c r="Z48" t="s">
        <v>602</v>
      </c>
      <c r="AE48" t="s">
        <v>579</v>
      </c>
    </row>
    <row r="49" spans="18:31" x14ac:dyDescent="0.25">
      <c r="R49" t="s">
        <v>351</v>
      </c>
      <c r="S49" t="s">
        <v>351</v>
      </c>
      <c r="T49" t="s">
        <v>351</v>
      </c>
      <c r="U49" t="s">
        <v>604</v>
      </c>
      <c r="V49" t="s">
        <v>355</v>
      </c>
      <c r="W49" t="s">
        <v>599</v>
      </c>
      <c r="X49" t="s">
        <v>600</v>
      </c>
      <c r="Y49" t="s">
        <v>601</v>
      </c>
      <c r="Z49" t="s">
        <v>602</v>
      </c>
      <c r="AE49" t="s">
        <v>579</v>
      </c>
    </row>
    <row r="50" spans="18:31" x14ac:dyDescent="0.25">
      <c r="R50" t="s">
        <v>351</v>
      </c>
      <c r="S50" t="s">
        <v>351</v>
      </c>
      <c r="T50" t="s">
        <v>351</v>
      </c>
      <c r="U50" t="s">
        <v>604</v>
      </c>
      <c r="V50" t="s">
        <v>355</v>
      </c>
      <c r="W50" t="s">
        <v>599</v>
      </c>
      <c r="X50" t="s">
        <v>600</v>
      </c>
      <c r="Y50" t="s">
        <v>601</v>
      </c>
      <c r="Z50" t="s">
        <v>602</v>
      </c>
      <c r="AE50" t="s">
        <v>579</v>
      </c>
    </row>
    <row r="51" spans="18:31" x14ac:dyDescent="0.25">
      <c r="R51" t="s">
        <v>351</v>
      </c>
      <c r="S51" t="s">
        <v>351</v>
      </c>
      <c r="T51" t="s">
        <v>351</v>
      </c>
      <c r="U51" t="s">
        <v>604</v>
      </c>
      <c r="V51" t="s">
        <v>355</v>
      </c>
      <c r="W51" t="s">
        <v>599</v>
      </c>
      <c r="X51" t="s">
        <v>600</v>
      </c>
      <c r="Y51" t="s">
        <v>601</v>
      </c>
      <c r="Z51" t="s">
        <v>602</v>
      </c>
      <c r="AE51" t="s">
        <v>579</v>
      </c>
    </row>
    <row r="52" spans="18:31" x14ac:dyDescent="0.25">
      <c r="R52" t="s">
        <v>351</v>
      </c>
      <c r="S52" t="s">
        <v>351</v>
      </c>
      <c r="T52" t="s">
        <v>351</v>
      </c>
      <c r="U52" t="s">
        <v>611</v>
      </c>
      <c r="V52" t="s">
        <v>355</v>
      </c>
      <c r="W52" t="s">
        <v>599</v>
      </c>
      <c r="X52" t="s">
        <v>600</v>
      </c>
      <c r="Y52" t="s">
        <v>601</v>
      </c>
      <c r="Z52" t="s">
        <v>602</v>
      </c>
      <c r="AE52" t="s">
        <v>579</v>
      </c>
    </row>
    <row r="53" spans="18:31" x14ac:dyDescent="0.25">
      <c r="R53" t="s">
        <v>351</v>
      </c>
      <c r="S53" t="s">
        <v>351</v>
      </c>
      <c r="T53" t="s">
        <v>351</v>
      </c>
      <c r="U53" t="s">
        <v>607</v>
      </c>
      <c r="V53" t="s">
        <v>355</v>
      </c>
      <c r="W53" t="s">
        <v>599</v>
      </c>
      <c r="X53" t="s">
        <v>600</v>
      </c>
      <c r="Y53" t="s">
        <v>601</v>
      </c>
      <c r="Z53" t="s">
        <v>602</v>
      </c>
      <c r="AE53" t="s">
        <v>579</v>
      </c>
    </row>
    <row r="54" spans="18:31" x14ac:dyDescent="0.25">
      <c r="R54" t="s">
        <v>351</v>
      </c>
      <c r="S54" t="s">
        <v>351</v>
      </c>
      <c r="T54" t="s">
        <v>351</v>
      </c>
      <c r="U54" t="s">
        <v>607</v>
      </c>
      <c r="V54" t="s">
        <v>355</v>
      </c>
      <c r="W54" t="s">
        <v>599</v>
      </c>
      <c r="X54" t="s">
        <v>600</v>
      </c>
      <c r="Y54" t="s">
        <v>601</v>
      </c>
      <c r="Z54" t="s">
        <v>602</v>
      </c>
      <c r="AE54" t="s">
        <v>579</v>
      </c>
    </row>
    <row r="55" spans="18:31" x14ac:dyDescent="0.25">
      <c r="R55" t="s">
        <v>351</v>
      </c>
      <c r="S55" t="s">
        <v>351</v>
      </c>
      <c r="T55" t="s">
        <v>351</v>
      </c>
      <c r="U55" t="s">
        <v>607</v>
      </c>
      <c r="V55" t="s">
        <v>355</v>
      </c>
      <c r="W55" t="s">
        <v>599</v>
      </c>
      <c r="X55" t="s">
        <v>600</v>
      </c>
      <c r="Y55" t="s">
        <v>601</v>
      </c>
      <c r="Z55" t="s">
        <v>602</v>
      </c>
      <c r="AE55" t="s">
        <v>579</v>
      </c>
    </row>
    <row r="56" spans="18:31" x14ac:dyDescent="0.25">
      <c r="R56" t="s">
        <v>351</v>
      </c>
      <c r="S56" t="s">
        <v>351</v>
      </c>
      <c r="T56" t="s">
        <v>351</v>
      </c>
      <c r="U56" t="s">
        <v>607</v>
      </c>
      <c r="V56" t="s">
        <v>355</v>
      </c>
      <c r="W56" t="s">
        <v>599</v>
      </c>
      <c r="X56" t="s">
        <v>600</v>
      </c>
      <c r="Y56" t="s">
        <v>601</v>
      </c>
      <c r="Z56" t="s">
        <v>602</v>
      </c>
      <c r="AE56" t="s">
        <v>579</v>
      </c>
    </row>
    <row r="57" spans="18:31" x14ac:dyDescent="0.25">
      <c r="R57" t="s">
        <v>351</v>
      </c>
      <c r="S57" t="s">
        <v>351</v>
      </c>
      <c r="T57" t="s">
        <v>351</v>
      </c>
      <c r="U57" t="s">
        <v>612</v>
      </c>
      <c r="V57" t="s">
        <v>355</v>
      </c>
      <c r="W57" t="s">
        <v>599</v>
      </c>
      <c r="X57" t="s">
        <v>600</v>
      </c>
      <c r="Y57" t="s">
        <v>601</v>
      </c>
      <c r="Z57" t="s">
        <v>602</v>
      </c>
      <c r="AE57" t="s">
        <v>579</v>
      </c>
    </row>
    <row r="58" spans="18:31" x14ac:dyDescent="0.25">
      <c r="R58" t="s">
        <v>351</v>
      </c>
      <c r="S58" t="s">
        <v>351</v>
      </c>
      <c r="T58" t="s">
        <v>351</v>
      </c>
      <c r="U58" t="s">
        <v>611</v>
      </c>
      <c r="V58" t="s">
        <v>355</v>
      </c>
      <c r="W58" t="s">
        <v>599</v>
      </c>
      <c r="X58" t="s">
        <v>600</v>
      </c>
      <c r="Y58" t="s">
        <v>601</v>
      </c>
      <c r="Z58" t="s">
        <v>602</v>
      </c>
      <c r="AE58" t="s">
        <v>579</v>
      </c>
    </row>
    <row r="59" spans="18:31" x14ac:dyDescent="0.25">
      <c r="R59" t="s">
        <v>351</v>
      </c>
      <c r="S59" t="s">
        <v>351</v>
      </c>
      <c r="T59" t="s">
        <v>351</v>
      </c>
      <c r="U59" t="s">
        <v>603</v>
      </c>
      <c r="V59" t="s">
        <v>355</v>
      </c>
      <c r="W59" t="s">
        <v>599</v>
      </c>
      <c r="X59" t="s">
        <v>600</v>
      </c>
      <c r="Y59" t="s">
        <v>601</v>
      </c>
      <c r="Z59" t="s">
        <v>602</v>
      </c>
      <c r="AE59" t="s">
        <v>579</v>
      </c>
    </row>
    <row r="60" spans="18:31" x14ac:dyDescent="0.25">
      <c r="R60" t="s">
        <v>351</v>
      </c>
      <c r="S60" t="s">
        <v>351</v>
      </c>
      <c r="T60" t="s">
        <v>351</v>
      </c>
      <c r="U60" t="s">
        <v>598</v>
      </c>
      <c r="V60" t="s">
        <v>355</v>
      </c>
      <c r="W60" t="s">
        <v>599</v>
      </c>
      <c r="X60" t="s">
        <v>600</v>
      </c>
      <c r="Y60" t="s">
        <v>601</v>
      </c>
      <c r="Z60" t="s">
        <v>602</v>
      </c>
      <c r="AE60" t="s">
        <v>579</v>
      </c>
    </row>
    <row r="61" spans="18:31" x14ac:dyDescent="0.25">
      <c r="R61" t="s">
        <v>351</v>
      </c>
      <c r="S61" t="s">
        <v>351</v>
      </c>
      <c r="T61" t="s">
        <v>351</v>
      </c>
      <c r="U61" t="s">
        <v>603</v>
      </c>
      <c r="V61" t="s">
        <v>355</v>
      </c>
      <c r="W61" t="s">
        <v>599</v>
      </c>
      <c r="X61" t="s">
        <v>600</v>
      </c>
      <c r="Y61" t="s">
        <v>601</v>
      </c>
      <c r="Z61" t="s">
        <v>602</v>
      </c>
      <c r="AE61" t="s">
        <v>579</v>
      </c>
    </row>
    <row r="62" spans="18:31" x14ac:dyDescent="0.25">
      <c r="R62" t="s">
        <v>351</v>
      </c>
      <c r="S62" t="s">
        <v>351</v>
      </c>
      <c r="T62" t="s">
        <v>351</v>
      </c>
      <c r="U62" t="s">
        <v>607</v>
      </c>
      <c r="V62" t="s">
        <v>355</v>
      </c>
      <c r="W62" t="s">
        <v>599</v>
      </c>
      <c r="X62" t="s">
        <v>600</v>
      </c>
      <c r="Y62" t="s">
        <v>601</v>
      </c>
      <c r="Z62" t="s">
        <v>602</v>
      </c>
      <c r="AE62" t="s">
        <v>579</v>
      </c>
    </row>
    <row r="63" spans="18:31" x14ac:dyDescent="0.25">
      <c r="R63" t="s">
        <v>351</v>
      </c>
      <c r="S63" t="s">
        <v>351</v>
      </c>
      <c r="T63" t="s">
        <v>351</v>
      </c>
      <c r="U63" t="s">
        <v>607</v>
      </c>
      <c r="V63" t="s">
        <v>355</v>
      </c>
      <c r="W63" t="s">
        <v>599</v>
      </c>
      <c r="X63" t="s">
        <v>600</v>
      </c>
      <c r="Y63" t="s">
        <v>601</v>
      </c>
      <c r="Z63" t="s">
        <v>602</v>
      </c>
      <c r="AE63" t="s">
        <v>579</v>
      </c>
    </row>
    <row r="64" spans="18:31" x14ac:dyDescent="0.25">
      <c r="R64" t="s">
        <v>351</v>
      </c>
      <c r="S64" t="s">
        <v>351</v>
      </c>
      <c r="T64" t="s">
        <v>351</v>
      </c>
      <c r="U64" t="s">
        <v>607</v>
      </c>
      <c r="V64" t="s">
        <v>355</v>
      </c>
      <c r="W64" t="s">
        <v>599</v>
      </c>
      <c r="X64" t="s">
        <v>600</v>
      </c>
      <c r="Y64" t="s">
        <v>601</v>
      </c>
      <c r="Z64" t="s">
        <v>602</v>
      </c>
      <c r="AE64" t="s">
        <v>579</v>
      </c>
    </row>
    <row r="65" spans="18:31" x14ac:dyDescent="0.25">
      <c r="R65" t="s">
        <v>351</v>
      </c>
      <c r="S65" t="s">
        <v>351</v>
      </c>
      <c r="T65" t="s">
        <v>351</v>
      </c>
      <c r="U65" t="s">
        <v>607</v>
      </c>
      <c r="V65" t="s">
        <v>355</v>
      </c>
      <c r="W65" t="s">
        <v>599</v>
      </c>
      <c r="X65" t="s">
        <v>600</v>
      </c>
      <c r="Y65" t="s">
        <v>601</v>
      </c>
      <c r="Z65" t="s">
        <v>602</v>
      </c>
      <c r="AE65" t="s">
        <v>579</v>
      </c>
    </row>
    <row r="68" spans="18:31" x14ac:dyDescent="0.25">
      <c r="R68" t="s">
        <v>351</v>
      </c>
      <c r="S68" t="s">
        <v>351</v>
      </c>
      <c r="T68" t="s">
        <v>351</v>
      </c>
      <c r="U68" t="s">
        <v>603</v>
      </c>
      <c r="V68" t="s">
        <v>355</v>
      </c>
      <c r="W68" t="s">
        <v>599</v>
      </c>
      <c r="X68" t="s">
        <v>600</v>
      </c>
      <c r="Y68" t="s">
        <v>601</v>
      </c>
      <c r="Z68" t="s">
        <v>602</v>
      </c>
      <c r="AE68" t="s">
        <v>579</v>
      </c>
    </row>
    <row r="69" spans="18:31" x14ac:dyDescent="0.25">
      <c r="R69" t="s">
        <v>351</v>
      </c>
      <c r="S69" t="s">
        <v>351</v>
      </c>
      <c r="T69" t="s">
        <v>351</v>
      </c>
      <c r="U69" t="s">
        <v>603</v>
      </c>
      <c r="V69" t="s">
        <v>355</v>
      </c>
      <c r="W69" t="s">
        <v>599</v>
      </c>
      <c r="X69" t="s">
        <v>600</v>
      </c>
      <c r="Y69" t="s">
        <v>601</v>
      </c>
      <c r="Z69" t="s">
        <v>602</v>
      </c>
      <c r="AE69" t="s">
        <v>579</v>
      </c>
    </row>
    <row r="70" spans="18:31" x14ac:dyDescent="0.25">
      <c r="R70" t="s">
        <v>351</v>
      </c>
      <c r="S70" t="s">
        <v>351</v>
      </c>
      <c r="T70" t="s">
        <v>351</v>
      </c>
      <c r="U70" t="s">
        <v>598</v>
      </c>
      <c r="V70" t="s">
        <v>355</v>
      </c>
      <c r="W70" t="s">
        <v>599</v>
      </c>
      <c r="X70" t="s">
        <v>600</v>
      </c>
      <c r="Y70" t="s">
        <v>601</v>
      </c>
      <c r="Z70" t="s">
        <v>602</v>
      </c>
      <c r="AE70" t="s">
        <v>579</v>
      </c>
    </row>
    <row r="71" spans="18:31" x14ac:dyDescent="0.25">
      <c r="R71" t="s">
        <v>351</v>
      </c>
      <c r="S71" t="s">
        <v>351</v>
      </c>
      <c r="T71" t="s">
        <v>351</v>
      </c>
      <c r="U71" t="s">
        <v>603</v>
      </c>
      <c r="V71" t="s">
        <v>355</v>
      </c>
      <c r="W71" t="s">
        <v>599</v>
      </c>
      <c r="X71" t="s">
        <v>600</v>
      </c>
      <c r="Y71" t="s">
        <v>601</v>
      </c>
      <c r="Z71" t="s">
        <v>602</v>
      </c>
      <c r="AE71" t="s">
        <v>579</v>
      </c>
    </row>
    <row r="72" spans="18:31" x14ac:dyDescent="0.25">
      <c r="R72" t="s">
        <v>351</v>
      </c>
      <c r="S72" t="s">
        <v>351</v>
      </c>
      <c r="T72" t="s">
        <v>351</v>
      </c>
      <c r="U72" t="s">
        <v>603</v>
      </c>
      <c r="V72" t="s">
        <v>355</v>
      </c>
      <c r="W72" t="s">
        <v>599</v>
      </c>
      <c r="X72" t="s">
        <v>600</v>
      </c>
      <c r="Y72" t="s">
        <v>601</v>
      </c>
      <c r="Z72" t="s">
        <v>602</v>
      </c>
      <c r="AE72" t="s">
        <v>579</v>
      </c>
    </row>
    <row r="73" spans="18:31" x14ac:dyDescent="0.25">
      <c r="R73" t="s">
        <v>351</v>
      </c>
      <c r="S73" t="s">
        <v>351</v>
      </c>
      <c r="T73" t="s">
        <v>351</v>
      </c>
      <c r="U73" t="s">
        <v>603</v>
      </c>
      <c r="V73" t="s">
        <v>355</v>
      </c>
      <c r="W73" t="s">
        <v>599</v>
      </c>
      <c r="X73" t="s">
        <v>600</v>
      </c>
      <c r="Y73" t="s">
        <v>601</v>
      </c>
      <c r="Z73" t="s">
        <v>602</v>
      </c>
      <c r="AE73" t="s">
        <v>579</v>
      </c>
    </row>
    <row r="74" spans="18:31" x14ac:dyDescent="0.25">
      <c r="R74" t="s">
        <v>351</v>
      </c>
      <c r="S74" t="s">
        <v>351</v>
      </c>
      <c r="T74" t="s">
        <v>351</v>
      </c>
      <c r="U74" t="s">
        <v>598</v>
      </c>
      <c r="V74" t="s">
        <v>355</v>
      </c>
      <c r="W74" t="s">
        <v>599</v>
      </c>
      <c r="X74" t="s">
        <v>600</v>
      </c>
      <c r="Y74" t="s">
        <v>601</v>
      </c>
      <c r="Z74" t="s">
        <v>602</v>
      </c>
      <c r="AE74" t="s">
        <v>579</v>
      </c>
    </row>
    <row r="75" spans="18:31" x14ac:dyDescent="0.25">
      <c r="R75" t="s">
        <v>351</v>
      </c>
      <c r="S75" t="s">
        <v>351</v>
      </c>
      <c r="T75" t="s">
        <v>351</v>
      </c>
      <c r="U75" t="s">
        <v>603</v>
      </c>
      <c r="V75" t="s">
        <v>355</v>
      </c>
      <c r="W75" t="s">
        <v>599</v>
      </c>
      <c r="X75" t="s">
        <v>600</v>
      </c>
      <c r="Y75" t="s">
        <v>601</v>
      </c>
      <c r="Z75" t="s">
        <v>602</v>
      </c>
      <c r="AE75" t="s">
        <v>579</v>
      </c>
    </row>
    <row r="76" spans="18:31" x14ac:dyDescent="0.25">
      <c r="R76" t="s">
        <v>351</v>
      </c>
      <c r="S76" t="s">
        <v>351</v>
      </c>
      <c r="T76" t="s">
        <v>351</v>
      </c>
      <c r="U76" t="s">
        <v>607</v>
      </c>
      <c r="V76" t="s">
        <v>355</v>
      </c>
      <c r="W76" t="s">
        <v>599</v>
      </c>
      <c r="X76" t="s">
        <v>600</v>
      </c>
      <c r="Y76" t="s">
        <v>601</v>
      </c>
      <c r="Z76" t="s">
        <v>602</v>
      </c>
      <c r="AE76" t="s">
        <v>579</v>
      </c>
    </row>
    <row r="77" spans="18:31" x14ac:dyDescent="0.25">
      <c r="R77" t="s">
        <v>351</v>
      </c>
      <c r="S77" t="s">
        <v>351</v>
      </c>
      <c r="T77" t="s">
        <v>351</v>
      </c>
      <c r="U77" t="s">
        <v>613</v>
      </c>
      <c r="V77" t="s">
        <v>355</v>
      </c>
      <c r="W77" t="s">
        <v>599</v>
      </c>
      <c r="X77" t="s">
        <v>600</v>
      </c>
      <c r="Y77" t="s">
        <v>601</v>
      </c>
      <c r="Z77" t="s">
        <v>602</v>
      </c>
      <c r="AE77" t="s">
        <v>579</v>
      </c>
    </row>
    <row r="78" spans="18:31" x14ac:dyDescent="0.25">
      <c r="R78" t="s">
        <v>351</v>
      </c>
      <c r="S78" t="s">
        <v>351</v>
      </c>
      <c r="T78" t="s">
        <v>351</v>
      </c>
      <c r="U78" t="s">
        <v>613</v>
      </c>
      <c r="V78" t="s">
        <v>355</v>
      </c>
      <c r="W78" t="s">
        <v>599</v>
      </c>
      <c r="X78" t="s">
        <v>600</v>
      </c>
      <c r="Y78" t="s">
        <v>601</v>
      </c>
      <c r="Z78" t="s">
        <v>602</v>
      </c>
      <c r="AE78" t="s">
        <v>579</v>
      </c>
    </row>
    <row r="82" spans="18:31" x14ac:dyDescent="0.25">
      <c r="R82" t="s">
        <v>351</v>
      </c>
      <c r="S82" t="s">
        <v>351</v>
      </c>
      <c r="T82" t="s">
        <v>351</v>
      </c>
      <c r="U82" t="s">
        <v>613</v>
      </c>
      <c r="V82" t="s">
        <v>355</v>
      </c>
      <c r="W82" t="s">
        <v>599</v>
      </c>
      <c r="X82" t="s">
        <v>600</v>
      </c>
      <c r="Y82" t="s">
        <v>601</v>
      </c>
      <c r="Z82" t="s">
        <v>602</v>
      </c>
      <c r="AE82" t="s">
        <v>579</v>
      </c>
    </row>
    <row r="83" spans="18:31" x14ac:dyDescent="0.25">
      <c r="R83" t="s">
        <v>351</v>
      </c>
      <c r="S83" t="s">
        <v>351</v>
      </c>
      <c r="T83" t="s">
        <v>351</v>
      </c>
      <c r="U83" t="s">
        <v>604</v>
      </c>
      <c r="V83" t="s">
        <v>355</v>
      </c>
      <c r="W83" t="s">
        <v>599</v>
      </c>
      <c r="X83" t="s">
        <v>600</v>
      </c>
      <c r="Y83" t="s">
        <v>601</v>
      </c>
      <c r="Z83" t="s">
        <v>602</v>
      </c>
      <c r="AE83" t="s">
        <v>579</v>
      </c>
    </row>
    <row r="84" spans="18:31" x14ac:dyDescent="0.25">
      <c r="R84" t="s">
        <v>351</v>
      </c>
      <c r="S84" t="s">
        <v>351</v>
      </c>
      <c r="T84" t="s">
        <v>351</v>
      </c>
      <c r="U84" t="s">
        <v>613</v>
      </c>
      <c r="V84" t="s">
        <v>355</v>
      </c>
      <c r="W84" t="s">
        <v>599</v>
      </c>
      <c r="X84" t="s">
        <v>600</v>
      </c>
      <c r="Y84" t="s">
        <v>601</v>
      </c>
      <c r="Z84" t="s">
        <v>602</v>
      </c>
      <c r="AE84" t="s">
        <v>579</v>
      </c>
    </row>
    <row r="85" spans="18:31" x14ac:dyDescent="0.25">
      <c r="R85" t="s">
        <v>351</v>
      </c>
      <c r="S85" t="s">
        <v>351</v>
      </c>
      <c r="T85" t="s">
        <v>351</v>
      </c>
      <c r="U85" t="s">
        <v>613</v>
      </c>
      <c r="V85" t="s">
        <v>355</v>
      </c>
      <c r="W85" t="s">
        <v>599</v>
      </c>
      <c r="X85" t="s">
        <v>600</v>
      </c>
      <c r="Y85" t="s">
        <v>601</v>
      </c>
      <c r="Z85" t="s">
        <v>602</v>
      </c>
      <c r="AE85" t="s">
        <v>579</v>
      </c>
    </row>
    <row r="86" spans="18:31" x14ac:dyDescent="0.25">
      <c r="R86" t="s">
        <v>351</v>
      </c>
      <c r="S86" t="s">
        <v>351</v>
      </c>
      <c r="T86" t="s">
        <v>351</v>
      </c>
      <c r="U86" t="s">
        <v>613</v>
      </c>
      <c r="V86" t="s">
        <v>355</v>
      </c>
      <c r="W86" t="s">
        <v>599</v>
      </c>
      <c r="X86" t="s">
        <v>600</v>
      </c>
      <c r="Y86" t="s">
        <v>601</v>
      </c>
      <c r="Z86" t="s">
        <v>602</v>
      </c>
      <c r="AE86" t="s">
        <v>579</v>
      </c>
    </row>
    <row r="87" spans="18:31" x14ac:dyDescent="0.25">
      <c r="R87" t="s">
        <v>351</v>
      </c>
      <c r="S87" t="s">
        <v>351</v>
      </c>
      <c r="T87" t="s">
        <v>351</v>
      </c>
      <c r="U87" t="s">
        <v>612</v>
      </c>
      <c r="V87" t="s">
        <v>355</v>
      </c>
      <c r="W87" t="s">
        <v>599</v>
      </c>
      <c r="X87" t="s">
        <v>600</v>
      </c>
      <c r="Y87" t="s">
        <v>601</v>
      </c>
      <c r="Z87" t="s">
        <v>602</v>
      </c>
      <c r="AE87" t="s">
        <v>579</v>
      </c>
    </row>
    <row r="91" spans="18:31" x14ac:dyDescent="0.25">
      <c r="R91" t="s">
        <v>351</v>
      </c>
      <c r="S91" t="s">
        <v>351</v>
      </c>
      <c r="T91" t="s">
        <v>351</v>
      </c>
      <c r="U91" t="s">
        <v>598</v>
      </c>
      <c r="V91" t="s">
        <v>355</v>
      </c>
      <c r="W91" t="s">
        <v>599</v>
      </c>
      <c r="X91" t="s">
        <v>600</v>
      </c>
      <c r="Y91" t="s">
        <v>601</v>
      </c>
      <c r="Z91" t="s">
        <v>602</v>
      </c>
      <c r="AE91" t="s">
        <v>579</v>
      </c>
    </row>
    <row r="92" spans="18:31" x14ac:dyDescent="0.25">
      <c r="R92" t="s">
        <v>351</v>
      </c>
      <c r="S92" t="s">
        <v>351</v>
      </c>
      <c r="T92" t="s">
        <v>351</v>
      </c>
      <c r="U92" t="s">
        <v>603</v>
      </c>
      <c r="V92" t="s">
        <v>355</v>
      </c>
      <c r="W92" t="s">
        <v>599</v>
      </c>
      <c r="X92" t="s">
        <v>600</v>
      </c>
      <c r="Y92" t="s">
        <v>601</v>
      </c>
      <c r="Z92" t="s">
        <v>602</v>
      </c>
      <c r="AE92" t="s">
        <v>579</v>
      </c>
    </row>
    <row r="93" spans="18:31" x14ac:dyDescent="0.25">
      <c r="R93" t="s">
        <v>351</v>
      </c>
      <c r="S93" t="s">
        <v>351</v>
      </c>
      <c r="T93" t="s">
        <v>351</v>
      </c>
      <c r="U93" t="s">
        <v>603</v>
      </c>
      <c r="V93" t="s">
        <v>355</v>
      </c>
      <c r="W93" t="s">
        <v>599</v>
      </c>
      <c r="X93" t="s">
        <v>600</v>
      </c>
      <c r="Y93" t="s">
        <v>601</v>
      </c>
      <c r="Z93" t="s">
        <v>602</v>
      </c>
      <c r="AE93" t="s">
        <v>579</v>
      </c>
    </row>
    <row r="97" spans="18:31" x14ac:dyDescent="0.25">
      <c r="R97" t="s">
        <v>351</v>
      </c>
      <c r="S97" t="s">
        <v>351</v>
      </c>
      <c r="T97" t="s">
        <v>351</v>
      </c>
      <c r="U97" t="s">
        <v>598</v>
      </c>
      <c r="V97" t="s">
        <v>355</v>
      </c>
      <c r="W97" t="s">
        <v>599</v>
      </c>
      <c r="X97" t="s">
        <v>600</v>
      </c>
      <c r="Y97" t="s">
        <v>601</v>
      </c>
      <c r="Z97" t="s">
        <v>602</v>
      </c>
      <c r="AE97" t="s">
        <v>579</v>
      </c>
    </row>
    <row r="98" spans="18:31" x14ac:dyDescent="0.25">
      <c r="R98" t="s">
        <v>351</v>
      </c>
      <c r="S98" t="s">
        <v>351</v>
      </c>
      <c r="T98" t="s">
        <v>351</v>
      </c>
      <c r="U98" t="s">
        <v>598</v>
      </c>
      <c r="V98" t="s">
        <v>355</v>
      </c>
      <c r="W98" t="s">
        <v>599</v>
      </c>
      <c r="X98" t="s">
        <v>600</v>
      </c>
      <c r="Y98" t="s">
        <v>601</v>
      </c>
      <c r="Z98" t="s">
        <v>602</v>
      </c>
      <c r="AE98" t="s">
        <v>579</v>
      </c>
    </row>
    <row r="99" spans="18:31" x14ac:dyDescent="0.25">
      <c r="R99" t="s">
        <v>351</v>
      </c>
      <c r="S99" t="s">
        <v>351</v>
      </c>
      <c r="T99" t="s">
        <v>351</v>
      </c>
      <c r="U99" t="s">
        <v>598</v>
      </c>
      <c r="V99" t="s">
        <v>355</v>
      </c>
      <c r="W99" t="s">
        <v>599</v>
      </c>
      <c r="X99" t="s">
        <v>600</v>
      </c>
      <c r="Y99" t="s">
        <v>601</v>
      </c>
      <c r="Z99" t="s">
        <v>602</v>
      </c>
      <c r="AE99" t="s">
        <v>579</v>
      </c>
    </row>
    <row r="100" spans="18:31" x14ac:dyDescent="0.25">
      <c r="R100" t="s">
        <v>351</v>
      </c>
      <c r="S100" t="s">
        <v>351</v>
      </c>
      <c r="T100" t="s">
        <v>351</v>
      </c>
      <c r="U100" t="s">
        <v>598</v>
      </c>
      <c r="V100" t="s">
        <v>355</v>
      </c>
      <c r="W100" t="s">
        <v>599</v>
      </c>
      <c r="X100" t="s">
        <v>600</v>
      </c>
      <c r="Y100" t="s">
        <v>601</v>
      </c>
      <c r="Z100" t="s">
        <v>602</v>
      </c>
      <c r="AE100" t="s">
        <v>579</v>
      </c>
    </row>
    <row r="101" spans="18:31" x14ac:dyDescent="0.25">
      <c r="R101" t="s">
        <v>351</v>
      </c>
      <c r="S101" t="s">
        <v>351</v>
      </c>
      <c r="T101" t="s">
        <v>351</v>
      </c>
      <c r="U101" t="s">
        <v>598</v>
      </c>
      <c r="V101" t="s">
        <v>355</v>
      </c>
      <c r="W101" t="s">
        <v>599</v>
      </c>
      <c r="X101" t="s">
        <v>600</v>
      </c>
      <c r="Y101" t="s">
        <v>601</v>
      </c>
      <c r="Z101" t="s">
        <v>602</v>
      </c>
      <c r="AE101" t="s">
        <v>579</v>
      </c>
    </row>
    <row r="102" spans="18:31" x14ac:dyDescent="0.25">
      <c r="R102" t="s">
        <v>351</v>
      </c>
      <c r="S102" t="s">
        <v>351</v>
      </c>
      <c r="T102" t="s">
        <v>351</v>
      </c>
      <c r="U102" t="s">
        <v>614</v>
      </c>
      <c r="V102" t="s">
        <v>355</v>
      </c>
      <c r="W102" t="s">
        <v>599</v>
      </c>
      <c r="X102" t="s">
        <v>600</v>
      </c>
      <c r="Y102" t="s">
        <v>601</v>
      </c>
      <c r="Z102" t="s">
        <v>602</v>
      </c>
      <c r="AE102" t="s">
        <v>579</v>
      </c>
    </row>
    <row r="103" spans="18:31" x14ac:dyDescent="0.25">
      <c r="R103" t="s">
        <v>351</v>
      </c>
      <c r="S103" t="s">
        <v>351</v>
      </c>
      <c r="T103" t="s">
        <v>351</v>
      </c>
      <c r="U103" t="s">
        <v>598</v>
      </c>
      <c r="V103" t="s">
        <v>355</v>
      </c>
      <c r="W103" t="s">
        <v>599</v>
      </c>
      <c r="X103" t="s">
        <v>600</v>
      </c>
      <c r="Y103" t="s">
        <v>601</v>
      </c>
      <c r="Z103" t="s">
        <v>602</v>
      </c>
      <c r="AE103" t="s">
        <v>579</v>
      </c>
    </row>
    <row r="104" spans="18:31" x14ac:dyDescent="0.25">
      <c r="R104" t="s">
        <v>351</v>
      </c>
      <c r="S104" t="s">
        <v>351</v>
      </c>
      <c r="T104" t="s">
        <v>351</v>
      </c>
      <c r="U104" t="s">
        <v>598</v>
      </c>
      <c r="V104" t="s">
        <v>355</v>
      </c>
      <c r="W104" t="s">
        <v>599</v>
      </c>
      <c r="X104" t="s">
        <v>600</v>
      </c>
      <c r="Y104" t="s">
        <v>601</v>
      </c>
      <c r="Z104" t="s">
        <v>602</v>
      </c>
      <c r="AE104" t="s">
        <v>579</v>
      </c>
    </row>
    <row r="105" spans="18:31" x14ac:dyDescent="0.25">
      <c r="R105" t="s">
        <v>351</v>
      </c>
      <c r="S105" t="s">
        <v>351</v>
      </c>
      <c r="T105" t="s">
        <v>351</v>
      </c>
      <c r="U105" t="s">
        <v>604</v>
      </c>
      <c r="V105" t="s">
        <v>355</v>
      </c>
      <c r="W105" t="s">
        <v>599</v>
      </c>
      <c r="X105" t="s">
        <v>600</v>
      </c>
      <c r="Y105" t="s">
        <v>601</v>
      </c>
      <c r="Z105" t="s">
        <v>602</v>
      </c>
      <c r="AE105" t="s">
        <v>579</v>
      </c>
    </row>
    <row r="106" spans="18:31" x14ac:dyDescent="0.25">
      <c r="R106" t="s">
        <v>351</v>
      </c>
      <c r="S106" t="s">
        <v>351</v>
      </c>
      <c r="T106" t="s">
        <v>351</v>
      </c>
      <c r="U106" t="s">
        <v>598</v>
      </c>
      <c r="V106" t="s">
        <v>355</v>
      </c>
      <c r="W106" t="s">
        <v>599</v>
      </c>
      <c r="X106" t="s">
        <v>600</v>
      </c>
      <c r="Y106" t="s">
        <v>601</v>
      </c>
      <c r="Z106" t="s">
        <v>602</v>
      </c>
      <c r="AE106" t="s">
        <v>579</v>
      </c>
    </row>
    <row r="107" spans="18:31" x14ac:dyDescent="0.25">
      <c r="R107" t="s">
        <v>351</v>
      </c>
      <c r="S107" t="s">
        <v>351</v>
      </c>
      <c r="T107" t="s">
        <v>351</v>
      </c>
      <c r="U107" t="s">
        <v>606</v>
      </c>
      <c r="V107" t="s">
        <v>355</v>
      </c>
      <c r="W107" t="s">
        <v>599</v>
      </c>
      <c r="X107" t="s">
        <v>600</v>
      </c>
      <c r="Y107" t="s">
        <v>601</v>
      </c>
      <c r="Z107" t="s">
        <v>602</v>
      </c>
      <c r="AE107" t="s">
        <v>579</v>
      </c>
    </row>
    <row r="108" spans="18:31" x14ac:dyDescent="0.25">
      <c r="R108" t="s">
        <v>351</v>
      </c>
      <c r="S108" t="s">
        <v>351</v>
      </c>
      <c r="T108" t="s">
        <v>351</v>
      </c>
      <c r="U108" t="s">
        <v>606</v>
      </c>
      <c r="V108" t="s">
        <v>355</v>
      </c>
      <c r="W108" t="s">
        <v>599</v>
      </c>
      <c r="X108" t="s">
        <v>600</v>
      </c>
      <c r="Y108" t="s">
        <v>601</v>
      </c>
      <c r="Z108" t="s">
        <v>602</v>
      </c>
      <c r="AE108" t="s">
        <v>579</v>
      </c>
    </row>
    <row r="109" spans="18:31" x14ac:dyDescent="0.25">
      <c r="R109" t="s">
        <v>351</v>
      </c>
      <c r="S109" t="s">
        <v>351</v>
      </c>
      <c r="T109" t="s">
        <v>351</v>
      </c>
      <c r="U109" t="s">
        <v>606</v>
      </c>
      <c r="V109" t="s">
        <v>355</v>
      </c>
      <c r="W109" t="s">
        <v>599</v>
      </c>
      <c r="X109" t="s">
        <v>600</v>
      </c>
      <c r="Y109" t="s">
        <v>601</v>
      </c>
      <c r="Z109" t="s">
        <v>602</v>
      </c>
      <c r="AE109" t="s">
        <v>579</v>
      </c>
    </row>
    <row r="110" spans="18:31" x14ac:dyDescent="0.25">
      <c r="R110" t="s">
        <v>351</v>
      </c>
      <c r="S110" t="s">
        <v>351</v>
      </c>
      <c r="T110" t="s">
        <v>351</v>
      </c>
      <c r="U110" t="s">
        <v>605</v>
      </c>
      <c r="V110" t="s">
        <v>355</v>
      </c>
      <c r="W110" t="s">
        <v>599</v>
      </c>
      <c r="X110" t="s">
        <v>600</v>
      </c>
      <c r="Y110" t="s">
        <v>601</v>
      </c>
      <c r="Z110" t="s">
        <v>602</v>
      </c>
      <c r="AE110" t="s">
        <v>579</v>
      </c>
    </row>
    <row r="114" spans="18:31" x14ac:dyDescent="0.25">
      <c r="R114" t="s">
        <v>351</v>
      </c>
      <c r="S114" t="s">
        <v>351</v>
      </c>
      <c r="T114" t="s">
        <v>351</v>
      </c>
      <c r="U114" t="s">
        <v>598</v>
      </c>
      <c r="V114" t="s">
        <v>355</v>
      </c>
      <c r="W114" t="s">
        <v>599</v>
      </c>
      <c r="X114" t="s">
        <v>600</v>
      </c>
      <c r="Y114" t="s">
        <v>601</v>
      </c>
      <c r="Z114" t="s">
        <v>602</v>
      </c>
      <c r="AE114" t="s">
        <v>579</v>
      </c>
    </row>
    <row r="115" spans="18:31" x14ac:dyDescent="0.25">
      <c r="R115" t="s">
        <v>351</v>
      </c>
      <c r="S115" t="s">
        <v>351</v>
      </c>
      <c r="T115" t="s">
        <v>351</v>
      </c>
      <c r="U115" t="s">
        <v>598</v>
      </c>
      <c r="V115" t="s">
        <v>355</v>
      </c>
      <c r="W115" t="s">
        <v>599</v>
      </c>
      <c r="X115" t="s">
        <v>600</v>
      </c>
      <c r="Y115" t="s">
        <v>601</v>
      </c>
      <c r="Z115" t="s">
        <v>602</v>
      </c>
      <c r="AE115" t="s">
        <v>579</v>
      </c>
    </row>
    <row r="116" spans="18:31" x14ac:dyDescent="0.25">
      <c r="R116" t="s">
        <v>351</v>
      </c>
      <c r="S116" t="s">
        <v>351</v>
      </c>
      <c r="T116" t="s">
        <v>351</v>
      </c>
      <c r="U116" t="s">
        <v>598</v>
      </c>
      <c r="V116" t="s">
        <v>355</v>
      </c>
      <c r="W116" t="s">
        <v>599</v>
      </c>
      <c r="X116" t="s">
        <v>600</v>
      </c>
      <c r="Y116" t="s">
        <v>601</v>
      </c>
      <c r="Z116" t="s">
        <v>602</v>
      </c>
      <c r="AE116" t="s">
        <v>579</v>
      </c>
    </row>
    <row r="117" spans="18:31" x14ac:dyDescent="0.25">
      <c r="R117" t="s">
        <v>351</v>
      </c>
      <c r="S117" t="s">
        <v>351</v>
      </c>
      <c r="T117" t="s">
        <v>351</v>
      </c>
      <c r="U117" t="s">
        <v>603</v>
      </c>
      <c r="V117" t="s">
        <v>355</v>
      </c>
      <c r="W117" t="s">
        <v>599</v>
      </c>
      <c r="X117" t="s">
        <v>600</v>
      </c>
      <c r="Y117" t="s">
        <v>601</v>
      </c>
      <c r="Z117" t="s">
        <v>602</v>
      </c>
      <c r="AE117" t="s">
        <v>579</v>
      </c>
    </row>
    <row r="118" spans="18:31" x14ac:dyDescent="0.25">
      <c r="R118" t="s">
        <v>351</v>
      </c>
      <c r="S118" t="s">
        <v>351</v>
      </c>
      <c r="T118" t="s">
        <v>351</v>
      </c>
      <c r="U118" t="s">
        <v>598</v>
      </c>
      <c r="V118" t="s">
        <v>355</v>
      </c>
      <c r="W118" t="s">
        <v>599</v>
      </c>
      <c r="X118" t="s">
        <v>600</v>
      </c>
      <c r="Y118" t="s">
        <v>601</v>
      </c>
      <c r="Z118" t="s">
        <v>602</v>
      </c>
      <c r="AE118" t="s">
        <v>579</v>
      </c>
    </row>
    <row r="119" spans="18:31" x14ac:dyDescent="0.25">
      <c r="R119" t="s">
        <v>351</v>
      </c>
      <c r="S119" t="s">
        <v>351</v>
      </c>
      <c r="T119" t="s">
        <v>351</v>
      </c>
      <c r="U119" t="s">
        <v>606</v>
      </c>
      <c r="V119" t="s">
        <v>355</v>
      </c>
      <c r="W119" t="s">
        <v>599</v>
      </c>
      <c r="X119" t="s">
        <v>600</v>
      </c>
      <c r="Y119" t="s">
        <v>601</v>
      </c>
      <c r="Z119" t="s">
        <v>602</v>
      </c>
      <c r="AE119" t="s">
        <v>579</v>
      </c>
    </row>
    <row r="120" spans="18:31" x14ac:dyDescent="0.25">
      <c r="R120" t="s">
        <v>351</v>
      </c>
      <c r="S120" t="s">
        <v>351</v>
      </c>
      <c r="T120" t="s">
        <v>351</v>
      </c>
      <c r="U120" t="s">
        <v>598</v>
      </c>
      <c r="V120" t="s">
        <v>355</v>
      </c>
      <c r="W120" t="s">
        <v>599</v>
      </c>
      <c r="X120" t="s">
        <v>600</v>
      </c>
      <c r="Y120" t="s">
        <v>601</v>
      </c>
      <c r="Z120" t="s">
        <v>602</v>
      </c>
      <c r="AE120" t="s">
        <v>579</v>
      </c>
    </row>
    <row r="121" spans="18:31" x14ac:dyDescent="0.25">
      <c r="R121" t="s">
        <v>351</v>
      </c>
      <c r="S121" t="s">
        <v>351</v>
      </c>
      <c r="T121" t="s">
        <v>351</v>
      </c>
      <c r="U121" t="s">
        <v>611</v>
      </c>
      <c r="V121" t="s">
        <v>355</v>
      </c>
      <c r="W121" t="s">
        <v>599</v>
      </c>
      <c r="X121" t="s">
        <v>600</v>
      </c>
      <c r="Y121" t="s">
        <v>601</v>
      </c>
      <c r="Z121" t="s">
        <v>602</v>
      </c>
      <c r="AE121" t="s">
        <v>579</v>
      </c>
    </row>
    <row r="122" spans="18:31" x14ac:dyDescent="0.25">
      <c r="R122" t="s">
        <v>351</v>
      </c>
      <c r="S122" t="s">
        <v>351</v>
      </c>
      <c r="T122" t="s">
        <v>351</v>
      </c>
      <c r="U122" t="s">
        <v>598</v>
      </c>
      <c r="V122" t="s">
        <v>355</v>
      </c>
      <c r="W122" t="s">
        <v>599</v>
      </c>
      <c r="X122" t="s">
        <v>600</v>
      </c>
      <c r="Y122" t="s">
        <v>601</v>
      </c>
      <c r="Z122" t="s">
        <v>602</v>
      </c>
      <c r="AE122" t="s">
        <v>579</v>
      </c>
    </row>
    <row r="123" spans="18:31" x14ac:dyDescent="0.25">
      <c r="R123" t="s">
        <v>351</v>
      </c>
      <c r="S123" t="s">
        <v>351</v>
      </c>
      <c r="T123" t="s">
        <v>351</v>
      </c>
      <c r="U123" t="s">
        <v>607</v>
      </c>
      <c r="V123" t="s">
        <v>355</v>
      </c>
      <c r="W123" t="s">
        <v>599</v>
      </c>
      <c r="X123" t="s">
        <v>600</v>
      </c>
      <c r="Y123" t="s">
        <v>601</v>
      </c>
      <c r="Z123" t="s">
        <v>602</v>
      </c>
      <c r="AE123" t="s">
        <v>579</v>
      </c>
    </row>
    <row r="124" spans="18:31" x14ac:dyDescent="0.25">
      <c r="R124" t="s">
        <v>351</v>
      </c>
      <c r="S124" t="s">
        <v>351</v>
      </c>
      <c r="T124" t="s">
        <v>351</v>
      </c>
      <c r="U124" t="s">
        <v>603</v>
      </c>
      <c r="V124" t="s">
        <v>355</v>
      </c>
      <c r="W124" t="s">
        <v>599</v>
      </c>
      <c r="X124" t="s">
        <v>600</v>
      </c>
      <c r="Y124" t="s">
        <v>601</v>
      </c>
      <c r="Z124" t="s">
        <v>602</v>
      </c>
      <c r="AE124" t="s">
        <v>579</v>
      </c>
    </row>
    <row r="125" spans="18:31" x14ac:dyDescent="0.25">
      <c r="R125" t="s">
        <v>351</v>
      </c>
      <c r="S125" t="s">
        <v>351</v>
      </c>
      <c r="T125" t="s">
        <v>351</v>
      </c>
      <c r="U125" t="s">
        <v>614</v>
      </c>
      <c r="V125" t="s">
        <v>355</v>
      </c>
      <c r="W125" t="s">
        <v>599</v>
      </c>
      <c r="X125" t="s">
        <v>600</v>
      </c>
      <c r="Y125" t="s">
        <v>601</v>
      </c>
      <c r="Z125" t="s">
        <v>602</v>
      </c>
      <c r="AE125" t="s">
        <v>579</v>
      </c>
    </row>
    <row r="129" spans="18:31" x14ac:dyDescent="0.25">
      <c r="R129" t="s">
        <v>351</v>
      </c>
      <c r="S129" t="s">
        <v>351</v>
      </c>
      <c r="T129" t="s">
        <v>351</v>
      </c>
      <c r="U129" t="s">
        <v>603</v>
      </c>
      <c r="V129" t="s">
        <v>355</v>
      </c>
      <c r="W129" t="s">
        <v>599</v>
      </c>
      <c r="X129" t="s">
        <v>600</v>
      </c>
      <c r="Y129" t="s">
        <v>601</v>
      </c>
      <c r="Z129" t="s">
        <v>602</v>
      </c>
      <c r="AE129" t="s">
        <v>579</v>
      </c>
    </row>
    <row r="130" spans="18:31" x14ac:dyDescent="0.25">
      <c r="R130" t="s">
        <v>351</v>
      </c>
      <c r="S130" t="s">
        <v>351</v>
      </c>
      <c r="T130" t="s">
        <v>351</v>
      </c>
      <c r="U130" t="s">
        <v>605</v>
      </c>
      <c r="V130" t="s">
        <v>355</v>
      </c>
      <c r="W130" t="s">
        <v>599</v>
      </c>
      <c r="X130" t="s">
        <v>600</v>
      </c>
      <c r="Y130" t="s">
        <v>601</v>
      </c>
      <c r="Z130" t="s">
        <v>602</v>
      </c>
      <c r="AE130" t="s">
        <v>579</v>
      </c>
    </row>
    <row r="131" spans="18:31" x14ac:dyDescent="0.25">
      <c r="R131" t="s">
        <v>351</v>
      </c>
      <c r="S131" t="s">
        <v>351</v>
      </c>
      <c r="T131" t="s">
        <v>351</v>
      </c>
      <c r="U131" t="s">
        <v>598</v>
      </c>
      <c r="V131" t="s">
        <v>355</v>
      </c>
      <c r="W131" t="s">
        <v>599</v>
      </c>
      <c r="X131" t="s">
        <v>600</v>
      </c>
      <c r="Y131" t="s">
        <v>601</v>
      </c>
      <c r="Z131" t="s">
        <v>602</v>
      </c>
      <c r="AE131" t="s">
        <v>579</v>
      </c>
    </row>
    <row r="132" spans="18:31" x14ac:dyDescent="0.25">
      <c r="R132" t="s">
        <v>351</v>
      </c>
      <c r="S132" t="s">
        <v>351</v>
      </c>
      <c r="T132" t="s">
        <v>351</v>
      </c>
      <c r="U132" t="s">
        <v>603</v>
      </c>
      <c r="V132" t="s">
        <v>355</v>
      </c>
      <c r="W132" t="s">
        <v>599</v>
      </c>
      <c r="X132" t="s">
        <v>600</v>
      </c>
      <c r="Y132" t="s">
        <v>601</v>
      </c>
      <c r="Z132" t="s">
        <v>602</v>
      </c>
      <c r="AE132" t="s">
        <v>579</v>
      </c>
    </row>
    <row r="133" spans="18:31" x14ac:dyDescent="0.25">
      <c r="R133" t="s">
        <v>351</v>
      </c>
      <c r="S133" t="s">
        <v>351</v>
      </c>
      <c r="T133" t="s">
        <v>351</v>
      </c>
      <c r="U133" t="s">
        <v>603</v>
      </c>
      <c r="V133" t="s">
        <v>355</v>
      </c>
      <c r="W133" t="s">
        <v>599</v>
      </c>
      <c r="X133" t="s">
        <v>600</v>
      </c>
      <c r="Y133" t="s">
        <v>601</v>
      </c>
      <c r="Z133" t="s">
        <v>602</v>
      </c>
      <c r="AE133" t="s">
        <v>579</v>
      </c>
    </row>
    <row r="137" spans="18:31" x14ac:dyDescent="0.25">
      <c r="R137" t="s">
        <v>351</v>
      </c>
      <c r="S137" t="s">
        <v>351</v>
      </c>
      <c r="T137" t="s">
        <v>351</v>
      </c>
      <c r="U137" t="s">
        <v>606</v>
      </c>
      <c r="V137" t="s">
        <v>355</v>
      </c>
      <c r="W137" t="s">
        <v>599</v>
      </c>
      <c r="X137" t="s">
        <v>600</v>
      </c>
      <c r="Y137" t="s">
        <v>601</v>
      </c>
      <c r="Z137" t="s">
        <v>602</v>
      </c>
      <c r="AE137" t="s">
        <v>579</v>
      </c>
    </row>
    <row r="138" spans="18:31" x14ac:dyDescent="0.25">
      <c r="R138" t="s">
        <v>351</v>
      </c>
      <c r="S138" t="s">
        <v>351</v>
      </c>
      <c r="T138" t="s">
        <v>351</v>
      </c>
      <c r="U138" t="s">
        <v>606</v>
      </c>
      <c r="V138" t="s">
        <v>355</v>
      </c>
      <c r="W138" t="s">
        <v>599</v>
      </c>
      <c r="X138" t="s">
        <v>600</v>
      </c>
      <c r="Y138" t="s">
        <v>601</v>
      </c>
      <c r="Z138" t="s">
        <v>602</v>
      </c>
      <c r="AE138" t="s">
        <v>579</v>
      </c>
    </row>
    <row r="139" spans="18:31" x14ac:dyDescent="0.25">
      <c r="R139" t="s">
        <v>351</v>
      </c>
      <c r="S139" t="s">
        <v>351</v>
      </c>
      <c r="T139" t="s">
        <v>351</v>
      </c>
      <c r="U139" t="s">
        <v>605</v>
      </c>
      <c r="V139" t="s">
        <v>355</v>
      </c>
      <c r="W139" t="s">
        <v>599</v>
      </c>
      <c r="X139" t="s">
        <v>600</v>
      </c>
      <c r="Y139" t="s">
        <v>601</v>
      </c>
      <c r="Z139" t="s">
        <v>602</v>
      </c>
      <c r="AE139" t="s">
        <v>579</v>
      </c>
    </row>
    <row r="140" spans="18:31" x14ac:dyDescent="0.25">
      <c r="R140" t="s">
        <v>351</v>
      </c>
      <c r="S140" t="s">
        <v>351</v>
      </c>
      <c r="T140" t="s">
        <v>351</v>
      </c>
      <c r="U140" t="s">
        <v>604</v>
      </c>
      <c r="V140" t="s">
        <v>355</v>
      </c>
      <c r="W140" t="s">
        <v>599</v>
      </c>
      <c r="X140" t="s">
        <v>600</v>
      </c>
      <c r="Y140" t="s">
        <v>601</v>
      </c>
      <c r="Z140" t="s">
        <v>602</v>
      </c>
      <c r="AE140" t="s">
        <v>579</v>
      </c>
    </row>
    <row r="141" spans="18:31" x14ac:dyDescent="0.25">
      <c r="R141" t="s">
        <v>351</v>
      </c>
      <c r="S141" t="s">
        <v>351</v>
      </c>
      <c r="T141" t="s">
        <v>351</v>
      </c>
      <c r="U141" t="s">
        <v>606</v>
      </c>
      <c r="V141" t="s">
        <v>355</v>
      </c>
      <c r="W141" t="s">
        <v>599</v>
      </c>
      <c r="X141" t="s">
        <v>600</v>
      </c>
      <c r="Y141" t="s">
        <v>601</v>
      </c>
      <c r="Z141" t="s">
        <v>602</v>
      </c>
      <c r="AE141" t="s">
        <v>579</v>
      </c>
    </row>
    <row r="142" spans="18:31" x14ac:dyDescent="0.25">
      <c r="R142" t="s">
        <v>351</v>
      </c>
      <c r="S142" t="s">
        <v>351</v>
      </c>
      <c r="T142" t="s">
        <v>351</v>
      </c>
      <c r="U142" t="s">
        <v>611</v>
      </c>
      <c r="V142" t="s">
        <v>355</v>
      </c>
      <c r="W142" t="s">
        <v>599</v>
      </c>
      <c r="X142" t="s">
        <v>600</v>
      </c>
      <c r="Y142" t="s">
        <v>601</v>
      </c>
      <c r="Z142" t="s">
        <v>602</v>
      </c>
      <c r="AE142" t="s">
        <v>579</v>
      </c>
    </row>
    <row r="143" spans="18:31" x14ac:dyDescent="0.25">
      <c r="R143" t="s">
        <v>351</v>
      </c>
      <c r="S143" t="s">
        <v>351</v>
      </c>
      <c r="T143" t="s">
        <v>351</v>
      </c>
      <c r="U143" t="s">
        <v>611</v>
      </c>
      <c r="V143" t="s">
        <v>355</v>
      </c>
      <c r="W143" t="s">
        <v>599</v>
      </c>
      <c r="X143" t="s">
        <v>600</v>
      </c>
      <c r="Y143" t="s">
        <v>601</v>
      </c>
      <c r="Z143" t="s">
        <v>602</v>
      </c>
      <c r="AE143" t="s">
        <v>579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DB3D-F153-45C8-9B04-70C396615651}">
  <dimension ref="A1:AE145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baseColWidth="10" defaultColWidth="11.42578125" defaultRowHeight="15" outlineLevelRow="1" x14ac:dyDescent="0.25"/>
  <cols>
    <col min="1" max="1" width="23.5703125" customWidth="1"/>
    <col min="2" max="2" width="38.85546875" customWidth="1"/>
    <col min="3" max="3" width="40.85546875" bestFit="1" customWidth="1"/>
    <col min="4" max="4" width="13.140625" bestFit="1" customWidth="1"/>
    <col min="5" max="5" width="15" customWidth="1"/>
    <col min="6" max="6" width="2.85546875" customWidth="1"/>
    <col min="7" max="7" width="17" customWidth="1"/>
    <col min="8" max="8" width="22.140625" style="4" customWidth="1"/>
    <col min="9" max="9" width="11.5703125" style="4" bestFit="1" customWidth="1"/>
    <col min="10" max="10" width="20.5703125" style="4" customWidth="1"/>
    <col min="11" max="11" width="11.42578125" style="4"/>
    <col min="12" max="13" width="11.5703125" style="4" bestFit="1" customWidth="1"/>
    <col min="14" max="14" width="19.140625" style="9" customWidth="1"/>
    <col min="15" max="20" width="24.5703125" style="4" customWidth="1"/>
    <col min="21" max="22" width="17.5703125" customWidth="1"/>
    <col min="23" max="23" width="19.5703125" style="4" customWidth="1"/>
    <col min="24" max="24" width="21.42578125" style="4" customWidth="1"/>
    <col min="25" max="26" width="11.5703125" style="4" bestFit="1" customWidth="1"/>
    <col min="27" max="28" width="15" customWidth="1"/>
  </cols>
  <sheetData>
    <row r="1" spans="1:31" x14ac:dyDescent="0.25">
      <c r="G1" s="50"/>
      <c r="H1" s="50"/>
      <c r="I1" s="50"/>
      <c r="J1" s="51"/>
      <c r="K1" s="50"/>
      <c r="L1" s="52"/>
      <c r="M1" s="52"/>
      <c r="N1" s="50"/>
      <c r="O1" s="53"/>
      <c r="P1"/>
      <c r="Q1" s="20"/>
      <c r="R1" s="3"/>
      <c r="S1" s="3"/>
      <c r="T1" s="3"/>
      <c r="U1" s="3"/>
      <c r="V1" s="3"/>
      <c r="W1" s="3"/>
      <c r="X1" s="3"/>
      <c r="Y1" s="3"/>
      <c r="Z1" s="3"/>
    </row>
    <row r="2" spans="1:31" ht="45" x14ac:dyDescent="0.25">
      <c r="G2" s="54"/>
      <c r="H2" s="55"/>
      <c r="I2" s="53"/>
      <c r="J2" s="56"/>
      <c r="K2" s="54"/>
      <c r="L2" s="55"/>
      <c r="M2" s="55"/>
      <c r="N2" s="57"/>
      <c r="O2" s="58"/>
      <c r="P2"/>
      <c r="Q2" s="20"/>
      <c r="R2" s="55" t="s">
        <v>580</v>
      </c>
      <c r="S2" s="55" t="s">
        <v>581</v>
      </c>
      <c r="T2" s="55" t="s">
        <v>582</v>
      </c>
      <c r="U2" s="55" t="s">
        <v>583</v>
      </c>
      <c r="V2" s="55" t="s">
        <v>584</v>
      </c>
      <c r="W2" s="55" t="s">
        <v>585</v>
      </c>
      <c r="X2" s="55" t="s">
        <v>586</v>
      </c>
      <c r="Y2" s="55" t="s">
        <v>587</v>
      </c>
      <c r="Z2" s="55" t="s">
        <v>588</v>
      </c>
    </row>
    <row r="3" spans="1:31" ht="45" x14ac:dyDescent="0.25">
      <c r="A3" t="s">
        <v>2</v>
      </c>
      <c r="B3" t="s">
        <v>3</v>
      </c>
      <c r="C3" t="s">
        <v>0</v>
      </c>
      <c r="D3" t="s">
        <v>1</v>
      </c>
      <c r="E3" t="s">
        <v>4</v>
      </c>
      <c r="F3" s="2"/>
      <c r="G3" s="55" t="s">
        <v>580</v>
      </c>
      <c r="H3" s="55" t="s">
        <v>581</v>
      </c>
      <c r="I3" s="55" t="s">
        <v>582</v>
      </c>
      <c r="J3" s="55" t="s">
        <v>583</v>
      </c>
      <c r="K3" s="55" t="s">
        <v>584</v>
      </c>
      <c r="L3" s="55" t="s">
        <v>585</v>
      </c>
      <c r="M3" s="55" t="s">
        <v>586</v>
      </c>
      <c r="N3" s="55" t="s">
        <v>587</v>
      </c>
      <c r="O3" s="55" t="s">
        <v>588</v>
      </c>
      <c r="P3"/>
      <c r="Q3" s="20"/>
      <c r="R3" s="59" t="s">
        <v>589</v>
      </c>
      <c r="S3" s="59" t="s">
        <v>590</v>
      </c>
      <c r="T3" s="59" t="s">
        <v>591</v>
      </c>
      <c r="U3" s="59" t="s">
        <v>592</v>
      </c>
      <c r="V3" s="59" t="s">
        <v>593</v>
      </c>
      <c r="W3" s="59" t="s">
        <v>594</v>
      </c>
      <c r="X3" s="59" t="s">
        <v>595</v>
      </c>
      <c r="Y3" s="59" t="s">
        <v>596</v>
      </c>
      <c r="Z3" s="59" t="s">
        <v>597</v>
      </c>
      <c r="AE3" t="s">
        <v>429</v>
      </c>
    </row>
    <row r="4" spans="1:31" ht="15" customHeight="1" x14ac:dyDescent="0.25">
      <c r="A4" s="1" t="s">
        <v>135</v>
      </c>
      <c r="B4" s="1" t="s">
        <v>135</v>
      </c>
      <c r="C4" s="1" t="s">
        <v>19</v>
      </c>
      <c r="D4" s="1"/>
      <c r="E4" s="6" t="s">
        <v>20</v>
      </c>
      <c r="F4" s="2"/>
      <c r="G4" s="60">
        <f>R4</f>
        <v>5.1208</v>
      </c>
      <c r="H4" s="60">
        <f t="shared" ref="H4:O4" si="0">S4</f>
        <v>5.1208</v>
      </c>
      <c r="I4" s="60">
        <f t="shared" si="0"/>
        <v>4.681</v>
      </c>
      <c r="J4" s="60">
        <f t="shared" si="0"/>
        <v>-9.1878402903811196</v>
      </c>
      <c r="K4" s="60">
        <f t="shared" si="0"/>
        <v>211.51750972762599</v>
      </c>
      <c r="L4" s="60">
        <f t="shared" si="0"/>
        <v>109.438637502286</v>
      </c>
      <c r="M4" s="60">
        <f t="shared" si="0"/>
        <v>5.5147058823529402</v>
      </c>
      <c r="N4" s="60">
        <f t="shared" si="0"/>
        <v>-4.9930562662656897</v>
      </c>
      <c r="O4" s="60">
        <f t="shared" si="0"/>
        <v>229.060604260529</v>
      </c>
      <c r="P4" s="35"/>
      <c r="Q4" s="44" t="s">
        <v>20</v>
      </c>
      <c r="R4" s="35">
        <f>_xll.TR(Q4:Q144,R3:Z3)</f>
        <v>5.1208</v>
      </c>
      <c r="S4" s="35">
        <v>5.1208</v>
      </c>
      <c r="T4" s="35">
        <v>4.681</v>
      </c>
      <c r="U4" s="35">
        <v>-9.1878402903811196</v>
      </c>
      <c r="V4" s="34">
        <v>211.51750972762599</v>
      </c>
      <c r="W4" s="34">
        <v>109.438637502286</v>
      </c>
      <c r="X4" s="35">
        <v>5.5147058823529402</v>
      </c>
      <c r="Y4" s="35">
        <v>-4.9930562662656897</v>
      </c>
      <c r="Z4" s="35">
        <v>229.060604260529</v>
      </c>
      <c r="AA4" s="44"/>
      <c r="AB4" s="44"/>
      <c r="AD4" s="44" t="s">
        <v>20</v>
      </c>
      <c r="AE4" t="str">
        <f>_xll.TR(AD4:AD143,AE3)</f>
        <v>Freeport-McMoRan Inc</v>
      </c>
    </row>
    <row r="5" spans="1:31" outlineLevel="1" x14ac:dyDescent="0.25">
      <c r="B5" s="5" t="s">
        <v>137</v>
      </c>
      <c r="C5" t="s">
        <v>19</v>
      </c>
      <c r="E5" t="s">
        <v>21</v>
      </c>
      <c r="F5" s="2"/>
      <c r="G5" s="60">
        <f t="shared" ref="G5:G12" si="1">R5</f>
        <v>6.9021999999999997</v>
      </c>
      <c r="H5" s="60">
        <f t="shared" ref="H5:H12" si="2">S5</f>
        <v>6.9021999999999997</v>
      </c>
      <c r="I5" s="60">
        <f t="shared" ref="I5:I12" si="3">T5</f>
        <v>26.908899999999999</v>
      </c>
      <c r="J5" s="60">
        <f t="shared" ref="J5:J12" si="4">U5</f>
        <v>46.899912397752701</v>
      </c>
      <c r="K5" s="60">
        <f t="shared" ref="K5:K12" si="5">V5</f>
        <v>128.96124277235199</v>
      </c>
      <c r="L5" s="60">
        <f t="shared" ref="L5:L12" si="6">W5</f>
        <v>272.686254336351</v>
      </c>
      <c r="M5" s="60">
        <f t="shared" ref="M5:M12" si="7">X5</f>
        <v>6.9022275869636802</v>
      </c>
      <c r="N5" s="60">
        <f t="shared" ref="N5:N12" si="8">Y5</f>
        <v>68.404016843990107</v>
      </c>
      <c r="O5" s="60">
        <f t="shared" ref="O5:O12" si="9">Z5</f>
        <v>185.35936407927599</v>
      </c>
      <c r="P5" s="35"/>
      <c r="Q5" s="5" t="s">
        <v>21</v>
      </c>
      <c r="R5" s="35">
        <v>6.9021999999999997</v>
      </c>
      <c r="S5" s="35">
        <v>6.9021999999999997</v>
      </c>
      <c r="T5" s="35">
        <v>26.908899999999999</v>
      </c>
      <c r="U5" s="35">
        <v>46.899912397752701</v>
      </c>
      <c r="V5" s="34">
        <v>128.96124277235199</v>
      </c>
      <c r="W5" s="34">
        <v>272.686254336351</v>
      </c>
      <c r="X5" s="35">
        <v>6.9022275869636802</v>
      </c>
      <c r="Y5" s="35">
        <v>68.404016843990107</v>
      </c>
      <c r="Z5" s="35">
        <v>185.35936407927599</v>
      </c>
      <c r="AA5" s="5"/>
      <c r="AB5" s="5"/>
      <c r="AC5" s="5"/>
      <c r="AD5" s="5" t="s">
        <v>21</v>
      </c>
      <c r="AE5" s="5" t="s">
        <v>137</v>
      </c>
    </row>
    <row r="6" spans="1:31" outlineLevel="1" x14ac:dyDescent="0.25">
      <c r="B6" s="5" t="s">
        <v>139</v>
      </c>
      <c r="C6" t="s">
        <v>19</v>
      </c>
      <c r="E6" t="s">
        <v>22</v>
      </c>
      <c r="F6" s="2"/>
      <c r="G6" s="60">
        <f t="shared" si="1"/>
        <v>1.0792999999999999</v>
      </c>
      <c r="H6" s="60">
        <f t="shared" si="2"/>
        <v>1.0792999999999999</v>
      </c>
      <c r="I6" s="60">
        <f t="shared" si="3"/>
        <v>47.946300000000001</v>
      </c>
      <c r="J6" s="60">
        <f t="shared" si="4"/>
        <v>-46.455117209834199</v>
      </c>
      <c r="K6" s="60">
        <f t="shared" si="5"/>
        <v>46.4425332290852</v>
      </c>
      <c r="L6" s="60">
        <f t="shared" si="6"/>
        <v>41.039156626505999</v>
      </c>
      <c r="M6" s="60">
        <f t="shared" si="7"/>
        <v>1.07933081489475</v>
      </c>
      <c r="N6" s="60">
        <f t="shared" si="8"/>
        <v>-45.362228571487897</v>
      </c>
      <c r="O6" s="60">
        <f t="shared" si="9"/>
        <v>48.494995357306202</v>
      </c>
      <c r="P6" s="35"/>
      <c r="Q6" s="5" t="s">
        <v>22</v>
      </c>
      <c r="R6" s="35">
        <v>1.0792999999999999</v>
      </c>
      <c r="S6" s="35">
        <v>1.0792999999999999</v>
      </c>
      <c r="T6" s="35">
        <v>47.946300000000001</v>
      </c>
      <c r="U6" s="35">
        <v>-46.455117209834199</v>
      </c>
      <c r="V6" s="34">
        <v>46.4425332290852</v>
      </c>
      <c r="W6" s="34">
        <v>41.039156626505999</v>
      </c>
      <c r="X6" s="35">
        <v>1.07933081489475</v>
      </c>
      <c r="Y6" s="35">
        <v>-45.362228571487897</v>
      </c>
      <c r="Z6" s="35">
        <v>48.494995357306202</v>
      </c>
      <c r="AA6" s="5"/>
      <c r="AB6" s="5"/>
      <c r="AC6" s="5"/>
      <c r="AD6" s="5" t="s">
        <v>22</v>
      </c>
      <c r="AE6" s="5" t="s">
        <v>139</v>
      </c>
    </row>
    <row r="7" spans="1:31" outlineLevel="1" x14ac:dyDescent="0.25">
      <c r="B7" s="5" t="s">
        <v>141</v>
      </c>
      <c r="C7" t="s">
        <v>19</v>
      </c>
      <c r="E7" t="s">
        <v>23</v>
      </c>
      <c r="F7" s="2"/>
      <c r="G7" s="60">
        <f t="shared" si="1"/>
        <v>0.56589999999999996</v>
      </c>
      <c r="H7" s="60">
        <f t="shared" si="2"/>
        <v>0.56589999999999996</v>
      </c>
      <c r="I7" s="60">
        <f t="shared" si="3"/>
        <v>23.535299999999999</v>
      </c>
      <c r="J7" s="60">
        <f t="shared" si="4"/>
        <v>12.3757904245709</v>
      </c>
      <c r="K7" s="60">
        <f t="shared" si="5"/>
        <v>61.558441558441501</v>
      </c>
      <c r="L7" s="60">
        <f t="shared" si="6"/>
        <v>180.18018018018</v>
      </c>
      <c r="M7" s="60">
        <f t="shared" si="7"/>
        <v>0.56588520614391202</v>
      </c>
      <c r="N7" s="60">
        <f t="shared" si="8"/>
        <v>29.617219261255201</v>
      </c>
      <c r="O7" s="60">
        <f t="shared" si="9"/>
        <v>91.409458230938995</v>
      </c>
      <c r="P7" s="35"/>
      <c r="Q7" s="5" t="s">
        <v>23</v>
      </c>
      <c r="R7" s="35">
        <v>0.56589999999999996</v>
      </c>
      <c r="S7" s="35">
        <v>0.56589999999999996</v>
      </c>
      <c r="T7" s="35">
        <v>23.535299999999999</v>
      </c>
      <c r="U7" s="35">
        <v>12.3757904245709</v>
      </c>
      <c r="V7" s="34">
        <v>61.558441558441501</v>
      </c>
      <c r="W7" s="34">
        <v>180.18018018018</v>
      </c>
      <c r="X7" s="35">
        <v>0.56588520614391202</v>
      </c>
      <c r="Y7" s="35">
        <v>29.617219261255201</v>
      </c>
      <c r="Z7" s="35">
        <v>91.409458230938995</v>
      </c>
      <c r="AA7" s="5"/>
      <c r="AB7" s="5"/>
      <c r="AC7" s="5"/>
      <c r="AD7" s="5" t="s">
        <v>23</v>
      </c>
      <c r="AE7" s="5" t="s">
        <v>141</v>
      </c>
    </row>
    <row r="8" spans="1:31" outlineLevel="1" x14ac:dyDescent="0.25">
      <c r="B8" s="5" t="s">
        <v>143</v>
      </c>
      <c r="C8" t="s">
        <v>19</v>
      </c>
      <c r="E8" t="s">
        <v>24</v>
      </c>
      <c r="F8" s="2"/>
      <c r="G8" s="60">
        <f t="shared" si="1"/>
        <v>13.6242</v>
      </c>
      <c r="H8" s="60">
        <f t="shared" si="2"/>
        <v>13.6242</v>
      </c>
      <c r="I8" s="60">
        <f t="shared" si="3"/>
        <v>13.517099999999999</v>
      </c>
      <c r="J8" s="60">
        <f t="shared" si="4"/>
        <v>20.9885137486947</v>
      </c>
      <c r="K8" s="60">
        <f t="shared" si="5"/>
        <v>78.586107685984402</v>
      </c>
      <c r="L8" s="60">
        <f t="shared" si="6"/>
        <v>151.51953690303901</v>
      </c>
      <c r="M8" s="60">
        <f t="shared" si="7"/>
        <v>9.3081761006289696</v>
      </c>
      <c r="N8" s="60">
        <f t="shared" si="8"/>
        <v>40.967982335051197</v>
      </c>
      <c r="O8" s="60">
        <f t="shared" si="9"/>
        <v>108.467006966651</v>
      </c>
      <c r="P8" s="35"/>
      <c r="Q8" s="5" t="s">
        <v>24</v>
      </c>
      <c r="R8" s="35">
        <v>13.6242</v>
      </c>
      <c r="S8" s="35">
        <v>13.6242</v>
      </c>
      <c r="T8" s="35">
        <v>13.517099999999999</v>
      </c>
      <c r="U8" s="35">
        <v>20.9885137486947</v>
      </c>
      <c r="V8" s="34">
        <v>78.586107685984402</v>
      </c>
      <c r="W8" s="34">
        <v>151.51953690303901</v>
      </c>
      <c r="X8" s="35">
        <v>9.3081761006289696</v>
      </c>
      <c r="Y8" s="35">
        <v>40.967982335051197</v>
      </c>
      <c r="Z8" s="35">
        <v>108.467006966651</v>
      </c>
      <c r="AA8" s="5"/>
      <c r="AB8" s="5"/>
      <c r="AC8" s="5"/>
      <c r="AD8" s="5" t="s">
        <v>24</v>
      </c>
      <c r="AE8" s="5" t="s">
        <v>143</v>
      </c>
    </row>
    <row r="9" spans="1:31" outlineLevel="1" x14ac:dyDescent="0.25">
      <c r="B9" s="5" t="s">
        <v>145</v>
      </c>
      <c r="C9" t="s">
        <v>19</v>
      </c>
      <c r="E9" t="s">
        <v>25</v>
      </c>
      <c r="F9" s="2"/>
      <c r="G9" s="60">
        <f t="shared" si="1"/>
        <v>12.238300000000001</v>
      </c>
      <c r="H9" s="60">
        <f t="shared" si="2"/>
        <v>12.238300000000001</v>
      </c>
      <c r="I9" s="60">
        <f t="shared" si="3"/>
        <v>25.562999999999999</v>
      </c>
      <c r="J9" s="60">
        <f t="shared" si="4"/>
        <v>-3.12838465692802</v>
      </c>
      <c r="K9" s="60">
        <f t="shared" si="5"/>
        <v>46.234168580443402</v>
      </c>
      <c r="L9" s="60">
        <f t="shared" si="6"/>
        <v>224.626174698309</v>
      </c>
      <c r="M9" s="60">
        <f t="shared" si="7"/>
        <v>10.241545893719801</v>
      </c>
      <c r="N9" s="60">
        <f t="shared" si="8"/>
        <v>8.3156129709801405</v>
      </c>
      <c r="O9" s="60">
        <f t="shared" si="9"/>
        <v>68.926054528077103</v>
      </c>
      <c r="P9" s="35"/>
      <c r="Q9" s="5" t="s">
        <v>25</v>
      </c>
      <c r="R9" s="35">
        <v>12.238300000000001</v>
      </c>
      <c r="S9" s="35">
        <v>12.238300000000001</v>
      </c>
      <c r="T9" s="35">
        <v>25.562999999999999</v>
      </c>
      <c r="U9" s="35">
        <v>-3.12838465692802</v>
      </c>
      <c r="V9" s="34">
        <v>46.234168580443402</v>
      </c>
      <c r="W9" s="34">
        <v>224.626174698309</v>
      </c>
      <c r="X9" s="35">
        <v>10.241545893719801</v>
      </c>
      <c r="Y9" s="35">
        <v>8.3156129709801405</v>
      </c>
      <c r="Z9" s="35">
        <v>68.926054528077103</v>
      </c>
      <c r="AA9" s="5"/>
      <c r="AB9" s="5"/>
      <c r="AC9" s="5"/>
      <c r="AD9" s="5" t="s">
        <v>25</v>
      </c>
      <c r="AE9" s="5" t="s">
        <v>145</v>
      </c>
    </row>
    <row r="10" spans="1:31" outlineLevel="1" x14ac:dyDescent="0.25">
      <c r="B10" s="5" t="s">
        <v>148</v>
      </c>
      <c r="C10" t="s">
        <v>19</v>
      </c>
      <c r="E10" t="s">
        <v>26</v>
      </c>
      <c r="F10" s="2"/>
      <c r="G10" s="60">
        <f t="shared" si="1"/>
        <v>-2.9333999999999998</v>
      </c>
      <c r="H10" s="60">
        <f t="shared" si="2"/>
        <v>-2.9333999999999998</v>
      </c>
      <c r="I10" s="60">
        <f t="shared" si="3"/>
        <v>11.585699999999999</v>
      </c>
      <c r="J10" s="60">
        <f t="shared" si="4"/>
        <v>-22.534464475079499</v>
      </c>
      <c r="K10" s="60">
        <f t="shared" si="5"/>
        <v>38.404698749526297</v>
      </c>
      <c r="L10" s="60">
        <f t="shared" si="6"/>
        <v>58.580267014001997</v>
      </c>
      <c r="M10" s="60">
        <f t="shared" si="7"/>
        <v>-4.7588005215124101</v>
      </c>
      <c r="N10" s="60">
        <f t="shared" si="8"/>
        <v>-17.447459280878601</v>
      </c>
      <c r="O10" s="60">
        <f t="shared" si="9"/>
        <v>53.784031833269502</v>
      </c>
      <c r="P10" s="35"/>
      <c r="Q10" s="5" t="s">
        <v>26</v>
      </c>
      <c r="R10" s="35">
        <v>-2.9333999999999998</v>
      </c>
      <c r="S10" s="35">
        <v>-2.9333999999999998</v>
      </c>
      <c r="T10" s="35">
        <v>11.585699999999999</v>
      </c>
      <c r="U10" s="35">
        <v>-22.534464475079499</v>
      </c>
      <c r="V10" s="34">
        <v>38.404698749526297</v>
      </c>
      <c r="W10" s="34">
        <v>58.580267014001997</v>
      </c>
      <c r="X10" s="35">
        <v>-4.7588005215124101</v>
      </c>
      <c r="Y10" s="35">
        <v>-17.447459280878601</v>
      </c>
      <c r="Z10" s="35">
        <v>53.784031833269502</v>
      </c>
      <c r="AA10" s="5"/>
      <c r="AB10" s="5"/>
      <c r="AC10" s="5"/>
      <c r="AD10" s="5" t="s">
        <v>26</v>
      </c>
      <c r="AE10" s="5" t="s">
        <v>148</v>
      </c>
    </row>
    <row r="11" spans="1:31" outlineLevel="1" x14ac:dyDescent="0.25">
      <c r="B11" s="5" t="s">
        <v>150</v>
      </c>
      <c r="C11" t="s">
        <v>19</v>
      </c>
      <c r="E11" t="s">
        <v>27</v>
      </c>
      <c r="F11" s="2"/>
      <c r="G11" s="60">
        <f t="shared" si="1"/>
        <v>-1.3496999999999999</v>
      </c>
      <c r="H11" s="60">
        <f t="shared" si="2"/>
        <v>-1.3496999999999999</v>
      </c>
      <c r="I11" s="60">
        <f t="shared" si="3"/>
        <v>44.006599999999999</v>
      </c>
      <c r="J11" s="60">
        <f t="shared" si="4"/>
        <v>41.223832528180402</v>
      </c>
      <c r="K11" s="60">
        <f t="shared" si="5"/>
        <v>931.76470588235304</v>
      </c>
      <c r="L11" s="60">
        <f t="shared" si="6"/>
        <v>569.46564885496196</v>
      </c>
      <c r="M11" s="60">
        <f t="shared" si="7"/>
        <v>-1.34983127109114</v>
      </c>
      <c r="N11" s="60">
        <f t="shared" si="8"/>
        <v>45.198675494732001</v>
      </c>
      <c r="O11" s="60">
        <f t="shared" si="9"/>
        <v>931.76470589414203</v>
      </c>
      <c r="P11" s="35"/>
      <c r="Q11" s="5" t="s">
        <v>27</v>
      </c>
      <c r="R11" s="35">
        <v>-1.3496999999999999</v>
      </c>
      <c r="S11" s="35">
        <v>-1.3496999999999999</v>
      </c>
      <c r="T11" s="35">
        <v>44.006599999999999</v>
      </c>
      <c r="U11" s="35">
        <v>41.223832528180402</v>
      </c>
      <c r="V11" s="34">
        <v>931.76470588235304</v>
      </c>
      <c r="W11" s="34">
        <v>569.46564885496196</v>
      </c>
      <c r="X11" s="35">
        <v>-1.34983127109114</v>
      </c>
      <c r="Y11" s="35">
        <v>45.198675494732001</v>
      </c>
      <c r="Z11" s="35">
        <v>931.76470589414203</v>
      </c>
      <c r="AA11" s="5"/>
      <c r="AB11" s="5"/>
      <c r="AC11" s="5"/>
      <c r="AD11" s="5" t="s">
        <v>27</v>
      </c>
      <c r="AE11" s="5" t="s">
        <v>150</v>
      </c>
    </row>
    <row r="12" spans="1:31" outlineLevel="1" x14ac:dyDescent="0.25">
      <c r="B12" s="5" t="s">
        <v>152</v>
      </c>
      <c r="C12" t="s">
        <v>19</v>
      </c>
      <c r="E12" t="s">
        <v>28</v>
      </c>
      <c r="F12" s="2"/>
      <c r="G12" s="60">
        <f t="shared" si="1"/>
        <v>6.3578000000000001</v>
      </c>
      <c r="H12" s="60">
        <f t="shared" si="2"/>
        <v>6.3578000000000001</v>
      </c>
      <c r="I12" s="60">
        <f t="shared" si="3"/>
        <v>50.228299999999997</v>
      </c>
      <c r="J12" s="60">
        <f t="shared" si="4"/>
        <v>41.270917256178102</v>
      </c>
      <c r="K12" s="60">
        <f t="shared" si="5"/>
        <v>72.493782224113005</v>
      </c>
      <c r="L12" s="60">
        <f t="shared" si="6"/>
        <v>180.245803634119</v>
      </c>
      <c r="M12" s="60">
        <f t="shared" si="7"/>
        <v>4.9568965517241104</v>
      </c>
      <c r="N12" s="60">
        <f t="shared" si="8"/>
        <v>39.813809110779196</v>
      </c>
      <c r="O12" s="60">
        <f t="shared" si="9"/>
        <v>90.696122290543499</v>
      </c>
      <c r="P12" s="35"/>
      <c r="Q12" s="5" t="s">
        <v>28</v>
      </c>
      <c r="R12" s="35">
        <v>6.3578000000000001</v>
      </c>
      <c r="S12" s="35">
        <v>6.3578000000000001</v>
      </c>
      <c r="T12" s="35">
        <v>50.228299999999997</v>
      </c>
      <c r="U12" s="35">
        <v>41.270917256178102</v>
      </c>
      <c r="V12" s="34">
        <v>72.493782224113005</v>
      </c>
      <c r="W12" s="34">
        <v>180.245803634119</v>
      </c>
      <c r="X12" s="35">
        <v>4.9568965517241104</v>
      </c>
      <c r="Y12" s="35">
        <v>39.813809110779196</v>
      </c>
      <c r="Z12" s="35">
        <v>90.696122290543499</v>
      </c>
      <c r="AA12" s="5"/>
      <c r="AB12" s="5"/>
      <c r="AC12" s="5"/>
      <c r="AD12" s="5" t="s">
        <v>28</v>
      </c>
      <c r="AE12" s="5" t="s">
        <v>152</v>
      </c>
    </row>
    <row r="13" spans="1:31" outlineLevel="1" x14ac:dyDescent="0.25">
      <c r="F13" s="2"/>
      <c r="G13" s="40">
        <f>AVERAGE(G4:G12)</f>
        <v>4.6228222222222222</v>
      </c>
      <c r="H13" s="40">
        <f t="shared" ref="H13:O13" si="10">AVERAGE(H4:H12)</f>
        <v>4.6228222222222222</v>
      </c>
      <c r="I13" s="40">
        <f t="shared" si="10"/>
        <v>27.552466666666664</v>
      </c>
      <c r="J13" s="40">
        <f t="shared" si="10"/>
        <v>9.0503510803504401</v>
      </c>
      <c r="K13" s="40">
        <f t="shared" si="10"/>
        <v>179.55146560110276</v>
      </c>
      <c r="L13" s="40">
        <f t="shared" si="10"/>
        <v>198.64240663886156</v>
      </c>
      <c r="M13" s="40">
        <f t="shared" si="10"/>
        <v>3.6066818048694014</v>
      </c>
      <c r="N13" s="40">
        <f t="shared" si="10"/>
        <v>18.27939687757285</v>
      </c>
      <c r="O13" s="40">
        <f t="shared" si="10"/>
        <v>200.88470482674813</v>
      </c>
      <c r="P13" s="40"/>
      <c r="Q13" s="40"/>
      <c r="R13" s="40"/>
      <c r="S13" s="40"/>
      <c r="T13" s="40"/>
      <c r="U13" s="40"/>
      <c r="V13" s="12"/>
      <c r="W13" s="40"/>
      <c r="X13" s="40"/>
      <c r="Y13" s="40"/>
      <c r="Z13" s="40"/>
      <c r="AA13" s="5"/>
      <c r="AB13" s="5"/>
      <c r="AD13" s="5"/>
    </row>
    <row r="14" spans="1:31" outlineLevel="1" x14ac:dyDescent="0.25">
      <c r="F14" s="2"/>
      <c r="G14" s="1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1"/>
      <c r="V14" s="11"/>
      <c r="W14" s="41"/>
      <c r="X14" s="41"/>
      <c r="Y14" s="41"/>
      <c r="Z14" s="41"/>
    </row>
    <row r="15" spans="1:31" outlineLevel="1" x14ac:dyDescent="0.25">
      <c r="A15" s="7"/>
      <c r="B15" s="7"/>
      <c r="C15" s="7" t="s">
        <v>29</v>
      </c>
      <c r="D15" s="7"/>
      <c r="E15" s="7"/>
      <c r="F15" s="2"/>
      <c r="Q15" s="7"/>
      <c r="AA15" s="48"/>
      <c r="AB15" s="48"/>
      <c r="AD15" s="7"/>
    </row>
    <row r="16" spans="1:31" outlineLevel="1" x14ac:dyDescent="0.25">
      <c r="B16" s="5" t="s">
        <v>154</v>
      </c>
      <c r="C16" t="s">
        <v>29</v>
      </c>
      <c r="E16" t="s">
        <v>30</v>
      </c>
      <c r="F16" s="2"/>
      <c r="G16" s="60">
        <f>R16</f>
        <v>2.9910000000000001</v>
      </c>
      <c r="H16" s="60">
        <f t="shared" ref="H16" si="11">S16</f>
        <v>2.9910000000000001</v>
      </c>
      <c r="I16" s="60">
        <f t="shared" ref="I16" si="12">T16</f>
        <v>43.156700000000001</v>
      </c>
      <c r="J16" s="60">
        <f t="shared" ref="J16" si="13">U16</f>
        <v>-36.618341749470602</v>
      </c>
      <c r="K16" s="60">
        <f t="shared" ref="K16" si="14">V16</f>
        <v>118.841394825647</v>
      </c>
      <c r="L16" s="60" t="str">
        <f t="shared" ref="L16" si="15">W16</f>
        <v>NULL</v>
      </c>
      <c r="M16" s="60">
        <f t="shared" ref="M16" si="16">X16</f>
        <v>2.9910005293806199</v>
      </c>
      <c r="N16" s="60">
        <f t="shared" ref="N16" si="17">Y16</f>
        <v>-34.655783802165601</v>
      </c>
      <c r="O16" s="60">
        <f t="shared" ref="O16" si="18">Z16</f>
        <v>126.103349843682</v>
      </c>
      <c r="P16" s="35"/>
      <c r="Q16" s="5" t="s">
        <v>30</v>
      </c>
      <c r="R16" s="35">
        <v>2.9910000000000001</v>
      </c>
      <c r="S16" s="35">
        <v>2.9910000000000001</v>
      </c>
      <c r="T16" s="35">
        <v>43.156700000000001</v>
      </c>
      <c r="U16" s="35">
        <v>-36.618341749470602</v>
      </c>
      <c r="V16" s="34">
        <v>118.841394825647</v>
      </c>
      <c r="W16" s="61" t="s">
        <v>8</v>
      </c>
      <c r="X16" s="35">
        <v>2.9910005293806199</v>
      </c>
      <c r="Y16" s="35">
        <v>-34.655783802165601</v>
      </c>
      <c r="Z16" s="35">
        <v>126.103349843682</v>
      </c>
      <c r="AA16" s="5"/>
      <c r="AB16" s="5"/>
      <c r="AC16" s="5"/>
      <c r="AD16" s="5" t="s">
        <v>30</v>
      </c>
      <c r="AE16" s="5" t="s">
        <v>154</v>
      </c>
    </row>
    <row r="17" spans="1:31" outlineLevel="1" x14ac:dyDescent="0.25">
      <c r="B17" s="5" t="s">
        <v>156</v>
      </c>
      <c r="C17" t="s">
        <v>29</v>
      </c>
      <c r="E17" t="s">
        <v>31</v>
      </c>
      <c r="F17" s="2"/>
      <c r="G17" s="60">
        <f t="shared" ref="G17:G18" si="19">R17</f>
        <v>9.6577999999999999</v>
      </c>
      <c r="H17" s="60">
        <f t="shared" ref="H17:H18" si="20">S17</f>
        <v>9.6577999999999999</v>
      </c>
      <c r="I17" s="60">
        <f t="shared" ref="I17:I18" si="21">T17</f>
        <v>13.920299999999999</v>
      </c>
      <c r="J17" s="60">
        <f t="shared" ref="J17:J18" si="22">U17</f>
        <v>-9.0243902439024293</v>
      </c>
      <c r="K17" s="60">
        <f t="shared" ref="K17:K18" si="23">V17</f>
        <v>110.734463276836</v>
      </c>
      <c r="L17" s="60">
        <f t="shared" ref="L17:L18" si="24">W17</f>
        <v>65.044247787610601</v>
      </c>
      <c r="M17" s="60">
        <f t="shared" ref="M17:M18" si="25">X17</f>
        <v>7.3552926127278697</v>
      </c>
      <c r="N17" s="60">
        <f t="shared" ref="N17:N18" si="26">Y17</f>
        <v>15.2289645110035</v>
      </c>
      <c r="O17" s="60">
        <f t="shared" ref="O17:O18" si="27">Z17</f>
        <v>177.956321555621</v>
      </c>
      <c r="P17" s="35"/>
      <c r="Q17" s="5" t="s">
        <v>31</v>
      </c>
      <c r="R17" s="35">
        <v>9.6577999999999999</v>
      </c>
      <c r="S17" s="35">
        <v>9.6577999999999999</v>
      </c>
      <c r="T17" s="35">
        <v>13.920299999999999</v>
      </c>
      <c r="U17" s="35">
        <v>-9.0243902439024293</v>
      </c>
      <c r="V17" s="34">
        <v>110.734463276836</v>
      </c>
      <c r="W17" s="34">
        <v>65.044247787610601</v>
      </c>
      <c r="X17" s="35">
        <v>7.3552926127278697</v>
      </c>
      <c r="Y17" s="35">
        <v>15.2289645110035</v>
      </c>
      <c r="Z17" s="35">
        <v>177.956321555621</v>
      </c>
      <c r="AA17" s="5"/>
      <c r="AB17" s="5"/>
      <c r="AC17" s="5"/>
      <c r="AD17" s="5" t="s">
        <v>31</v>
      </c>
      <c r="AE17" s="5" t="s">
        <v>156</v>
      </c>
    </row>
    <row r="18" spans="1:31" outlineLevel="1" x14ac:dyDescent="0.25">
      <c r="B18" s="5" t="s">
        <v>158</v>
      </c>
      <c r="C18" t="s">
        <v>29</v>
      </c>
      <c r="E18" t="s">
        <v>32</v>
      </c>
      <c r="F18" s="2"/>
      <c r="G18" s="60">
        <f t="shared" si="19"/>
        <v>6.4264999999999999</v>
      </c>
      <c r="H18" s="60">
        <f t="shared" si="20"/>
        <v>6.4264999999999999</v>
      </c>
      <c r="I18" s="60">
        <f t="shared" si="21"/>
        <v>-39.445900000000002</v>
      </c>
      <c r="J18" s="60">
        <f t="shared" si="22"/>
        <v>-44.234693877551003</v>
      </c>
      <c r="K18" s="60">
        <f t="shared" si="23"/>
        <v>-14.2072213500785</v>
      </c>
      <c r="L18" s="60">
        <f t="shared" si="24"/>
        <v>-38.629983155530603</v>
      </c>
      <c r="M18" s="60">
        <f t="shared" si="25"/>
        <v>6.4264849074975796</v>
      </c>
      <c r="N18" s="60">
        <f t="shared" si="26"/>
        <v>-44.234693879128798</v>
      </c>
      <c r="O18" s="60">
        <f t="shared" si="27"/>
        <v>-14.207221354746901</v>
      </c>
      <c r="P18" s="35"/>
      <c r="Q18" s="5" t="s">
        <v>32</v>
      </c>
      <c r="R18" s="35">
        <v>6.4264999999999999</v>
      </c>
      <c r="S18" s="35">
        <v>6.4264999999999999</v>
      </c>
      <c r="T18" s="35">
        <v>-39.445900000000002</v>
      </c>
      <c r="U18" s="35">
        <v>-44.234693877551003</v>
      </c>
      <c r="V18" s="34">
        <v>-14.2072213500785</v>
      </c>
      <c r="W18" s="34">
        <v>-38.629983155530603</v>
      </c>
      <c r="X18" s="35">
        <v>6.4264849074975796</v>
      </c>
      <c r="Y18" s="35">
        <v>-44.234693879128798</v>
      </c>
      <c r="Z18" s="35">
        <v>-14.207221354746901</v>
      </c>
      <c r="AA18" s="5"/>
      <c r="AB18" s="5"/>
      <c r="AC18" s="5"/>
      <c r="AD18" s="5" t="s">
        <v>32</v>
      </c>
      <c r="AE18" s="5" t="s">
        <v>158</v>
      </c>
    </row>
    <row r="19" spans="1:31" outlineLevel="1" x14ac:dyDescent="0.25">
      <c r="F19" s="2"/>
      <c r="G19" s="40">
        <f>AVERAGE(G16:G18)</f>
        <v>6.3584333333333332</v>
      </c>
      <c r="H19" s="40">
        <f t="shared" ref="H19:O19" si="28">AVERAGE(H16:H18)</f>
        <v>6.3584333333333332</v>
      </c>
      <c r="I19" s="40">
        <f t="shared" si="28"/>
        <v>5.8770333333333324</v>
      </c>
      <c r="J19" s="40">
        <f t="shared" si="28"/>
        <v>-29.95914195697468</v>
      </c>
      <c r="K19" s="40">
        <f t="shared" si="28"/>
        <v>71.789545584134828</v>
      </c>
      <c r="L19" s="40">
        <f t="shared" si="28"/>
        <v>13.207132316039999</v>
      </c>
      <c r="M19" s="40">
        <f t="shared" si="28"/>
        <v>5.5909260165353558</v>
      </c>
      <c r="N19" s="40">
        <f t="shared" si="28"/>
        <v>-21.220504390096966</v>
      </c>
      <c r="O19" s="40">
        <f t="shared" si="28"/>
        <v>96.617483348185374</v>
      </c>
      <c r="P19" s="40"/>
      <c r="Q19" s="40"/>
      <c r="R19" s="40"/>
      <c r="S19" s="40"/>
      <c r="T19" s="40"/>
      <c r="U19" s="40"/>
      <c r="V19" s="12"/>
      <c r="W19" s="12"/>
      <c r="X19" s="40"/>
      <c r="Y19" s="40"/>
      <c r="Z19" s="40"/>
      <c r="AA19" s="5"/>
      <c r="AB19" s="5"/>
      <c r="AD19" s="5"/>
    </row>
    <row r="20" spans="1:31" outlineLevel="1" x14ac:dyDescent="0.25">
      <c r="F20" s="2"/>
      <c r="G20" s="11"/>
      <c r="H20" s="41"/>
      <c r="I20" s="41"/>
      <c r="J20" s="41"/>
      <c r="K20" s="41"/>
      <c r="L20" s="41"/>
      <c r="M20" s="41"/>
      <c r="N20" s="43"/>
      <c r="O20" s="41"/>
      <c r="P20" s="41"/>
      <c r="Q20" s="41"/>
      <c r="R20" s="41"/>
      <c r="S20" s="41"/>
      <c r="T20" s="41"/>
      <c r="U20" s="11"/>
      <c r="V20" s="11"/>
      <c r="W20" s="41"/>
      <c r="X20" s="41"/>
      <c r="Y20" s="41"/>
      <c r="Z20" s="41"/>
    </row>
    <row r="21" spans="1:31" outlineLevel="1" x14ac:dyDescent="0.25">
      <c r="A21" s="7"/>
      <c r="B21" s="7"/>
      <c r="C21" s="7" t="s">
        <v>33</v>
      </c>
      <c r="D21" s="7"/>
      <c r="E21" s="7"/>
      <c r="F21" s="2"/>
      <c r="Q21" s="7"/>
      <c r="AA21" s="48"/>
      <c r="AB21" s="48"/>
      <c r="AD21" s="7"/>
    </row>
    <row r="22" spans="1:31" outlineLevel="1" x14ac:dyDescent="0.25">
      <c r="B22" s="5" t="s">
        <v>160</v>
      </c>
      <c r="C22" t="s">
        <v>33</v>
      </c>
      <c r="E22" t="s">
        <v>34</v>
      </c>
      <c r="F22" s="2"/>
      <c r="G22" s="60">
        <f>R22</f>
        <v>2.5640999999999998</v>
      </c>
      <c r="H22" s="60">
        <f t="shared" ref="H22" si="29">S22</f>
        <v>2.5640999999999998</v>
      </c>
      <c r="I22" s="60">
        <f t="shared" ref="I22" si="30">T22</f>
        <v>-38.388500000000001</v>
      </c>
      <c r="J22" s="60">
        <f t="shared" ref="J22" si="31">U22</f>
        <v>-11.1111111111111</v>
      </c>
      <c r="K22" s="60">
        <f t="shared" ref="K22" si="32">V22</f>
        <v>7.6604554865424399</v>
      </c>
      <c r="L22" s="60">
        <f t="shared" ref="L22" si="33">W22</f>
        <v>-4.2357274401473299</v>
      </c>
      <c r="M22" s="60">
        <f t="shared" ref="M22" si="34">X22</f>
        <v>3.3530571992110398</v>
      </c>
      <c r="N22" s="60">
        <f t="shared" ref="N22" si="35">Y22</f>
        <v>-4.1214222537251297</v>
      </c>
      <c r="O22" s="60">
        <f t="shared" ref="O22" si="36">Z22</f>
        <v>29.876705424854698</v>
      </c>
      <c r="P22" s="35"/>
      <c r="Q22" s="5" t="s">
        <v>34</v>
      </c>
      <c r="R22" s="35">
        <v>2.5640999999999998</v>
      </c>
      <c r="S22" s="35">
        <v>2.5640999999999998</v>
      </c>
      <c r="T22" s="35">
        <v>-38.388500000000001</v>
      </c>
      <c r="U22" s="35">
        <v>-11.1111111111111</v>
      </c>
      <c r="V22" s="34">
        <v>7.6604554865424399</v>
      </c>
      <c r="W22" s="34">
        <v>-4.2357274401473299</v>
      </c>
      <c r="X22" s="35">
        <v>3.3530571992110398</v>
      </c>
      <c r="Y22" s="35">
        <v>-4.1214222537251297</v>
      </c>
      <c r="Z22" s="35">
        <v>29.876705424854698</v>
      </c>
      <c r="AA22" s="5"/>
      <c r="AB22" s="5"/>
      <c r="AC22" s="5"/>
      <c r="AD22" s="5" t="s">
        <v>34</v>
      </c>
      <c r="AE22" s="5" t="s">
        <v>160</v>
      </c>
    </row>
    <row r="23" spans="1:31" x14ac:dyDescent="0.25">
      <c r="B23" s="5" t="s">
        <v>162</v>
      </c>
      <c r="C23" t="s">
        <v>33</v>
      </c>
      <c r="E23" t="s">
        <v>35</v>
      </c>
      <c r="F23" s="2"/>
      <c r="G23" s="60">
        <f t="shared" ref="G23:G44" si="37">R23</f>
        <v>-3.4462999999999999</v>
      </c>
      <c r="H23" s="60">
        <f t="shared" ref="H23:H44" si="38">S23</f>
        <v>-3.4462999999999999</v>
      </c>
      <c r="I23" s="60">
        <f t="shared" ref="I23:I44" si="39">T23</f>
        <v>-17.141300000000001</v>
      </c>
      <c r="J23" s="60">
        <f t="shared" ref="J23:J44" si="40">U23</f>
        <v>-18.758348732853399</v>
      </c>
      <c r="K23" s="60">
        <f t="shared" ref="K23:K44" si="41">V23</f>
        <v>52.0484289631084</v>
      </c>
      <c r="L23" s="60">
        <f t="shared" ref="L23:L44" si="42">W23</f>
        <v>343.44571496307998</v>
      </c>
      <c r="M23" s="60">
        <f t="shared" ref="M23:M44" si="43">X23</f>
        <v>-3.4463794683776698</v>
      </c>
      <c r="N23" s="60">
        <f t="shared" ref="N23:N44" si="44">Y23</f>
        <v>-19.180433117725201</v>
      </c>
      <c r="O23" s="60">
        <f t="shared" ref="O23:O44" si="45">Z23</f>
        <v>52.0484289631084</v>
      </c>
      <c r="P23" s="35"/>
      <c r="Q23" s="5" t="s">
        <v>35</v>
      </c>
      <c r="R23" s="35">
        <v>-3.4462999999999999</v>
      </c>
      <c r="S23" s="35">
        <v>-3.4462999999999999</v>
      </c>
      <c r="T23" s="35">
        <v>-17.141300000000001</v>
      </c>
      <c r="U23" s="35">
        <v>-18.758348732853399</v>
      </c>
      <c r="V23" s="34">
        <v>52.0484289631084</v>
      </c>
      <c r="W23" s="34">
        <v>343.44571496307998</v>
      </c>
      <c r="X23" s="35">
        <v>-3.4463794683776698</v>
      </c>
      <c r="Y23" s="35">
        <v>-19.180433117725201</v>
      </c>
      <c r="Z23" s="35">
        <v>52.0484289631084</v>
      </c>
      <c r="AA23" s="5"/>
      <c r="AB23" s="5"/>
      <c r="AC23" s="5"/>
      <c r="AD23" s="5" t="s">
        <v>35</v>
      </c>
      <c r="AE23" s="5" t="s">
        <v>162</v>
      </c>
    </row>
    <row r="24" spans="1:31" x14ac:dyDescent="0.25">
      <c r="B24" s="5" t="s">
        <v>165</v>
      </c>
      <c r="C24" t="s">
        <v>33</v>
      </c>
      <c r="E24" t="s">
        <v>36</v>
      </c>
      <c r="F24" s="2"/>
      <c r="G24" s="60">
        <f t="shared" si="37"/>
        <v>5.6978999999999997</v>
      </c>
      <c r="H24" s="60">
        <f t="shared" si="38"/>
        <v>5.6978999999999997</v>
      </c>
      <c r="I24" s="60">
        <f t="shared" si="39"/>
        <v>-27.0274</v>
      </c>
      <c r="J24" s="60">
        <f t="shared" si="40"/>
        <v>11.315646995127199</v>
      </c>
      <c r="K24" s="60">
        <f t="shared" si="41"/>
        <v>131.22774133083399</v>
      </c>
      <c r="L24" s="60">
        <f t="shared" si="42"/>
        <v>177.71274200810399</v>
      </c>
      <c r="M24" s="60">
        <f t="shared" si="43"/>
        <v>5.69788364321826</v>
      </c>
      <c r="N24" s="60">
        <f t="shared" si="44"/>
        <v>16.298201377389301</v>
      </c>
      <c r="O24" s="60">
        <f t="shared" si="45"/>
        <v>155.37931443337601</v>
      </c>
      <c r="P24" s="35"/>
      <c r="Q24" s="5" t="s">
        <v>36</v>
      </c>
      <c r="R24" s="35">
        <v>5.6978999999999997</v>
      </c>
      <c r="S24" s="35">
        <v>5.6978999999999997</v>
      </c>
      <c r="T24" s="35">
        <v>-27.0274</v>
      </c>
      <c r="U24" s="35">
        <v>11.315646995127199</v>
      </c>
      <c r="V24" s="34">
        <v>131.22774133083399</v>
      </c>
      <c r="W24" s="34">
        <v>177.71274200810399</v>
      </c>
      <c r="X24" s="35">
        <v>5.69788364321826</v>
      </c>
      <c r="Y24" s="35">
        <v>16.298201377389301</v>
      </c>
      <c r="Z24" s="35">
        <v>155.37931443337601</v>
      </c>
      <c r="AA24" s="5"/>
      <c r="AB24" s="5"/>
      <c r="AC24" s="5"/>
      <c r="AD24" s="5" t="s">
        <v>36</v>
      </c>
      <c r="AE24" s="5" t="s">
        <v>165</v>
      </c>
    </row>
    <row r="25" spans="1:31" x14ac:dyDescent="0.25">
      <c r="B25" s="5" t="s">
        <v>167</v>
      </c>
      <c r="C25" t="s">
        <v>33</v>
      </c>
      <c r="E25" t="s">
        <v>37</v>
      </c>
      <c r="F25" s="2"/>
      <c r="G25" s="60">
        <f t="shared" si="37"/>
        <v>-3.8340000000000001</v>
      </c>
      <c r="H25" s="60">
        <f t="shared" si="38"/>
        <v>-3.8340000000000001</v>
      </c>
      <c r="I25" s="60">
        <f t="shared" si="39"/>
        <v>-10.6829</v>
      </c>
      <c r="J25" s="60">
        <f t="shared" si="40"/>
        <v>40.657320156285898</v>
      </c>
      <c r="K25" s="60">
        <f t="shared" si="41"/>
        <v>77.545691906005203</v>
      </c>
      <c r="L25" s="60">
        <f t="shared" si="42"/>
        <v>8.7806612157838604</v>
      </c>
      <c r="M25" s="60">
        <f t="shared" si="43"/>
        <v>-5.2482715273413003</v>
      </c>
      <c r="N25" s="60">
        <f t="shared" si="44"/>
        <v>65.013035415791805</v>
      </c>
      <c r="O25" s="60">
        <f t="shared" si="45"/>
        <v>124.50713865109999</v>
      </c>
      <c r="P25" s="35"/>
      <c r="Q25" s="5" t="s">
        <v>37</v>
      </c>
      <c r="R25" s="35">
        <v>-3.8340000000000001</v>
      </c>
      <c r="S25" s="35">
        <v>-3.8340000000000001</v>
      </c>
      <c r="T25" s="35">
        <v>-10.6829</v>
      </c>
      <c r="U25" s="35">
        <v>40.657320156285898</v>
      </c>
      <c r="V25" s="34">
        <v>77.545691906005203</v>
      </c>
      <c r="W25" s="34">
        <v>8.7806612157838604</v>
      </c>
      <c r="X25" s="35">
        <v>-5.2482715273413003</v>
      </c>
      <c r="Y25" s="35">
        <v>65.013035415791805</v>
      </c>
      <c r="Z25" s="35">
        <v>124.50713865109999</v>
      </c>
      <c r="AA25" s="5"/>
      <c r="AB25" s="5"/>
      <c r="AC25" s="5"/>
      <c r="AD25" s="5" t="s">
        <v>37</v>
      </c>
      <c r="AE25" s="5" t="s">
        <v>167</v>
      </c>
    </row>
    <row r="26" spans="1:31" x14ac:dyDescent="0.25">
      <c r="B26" s="5" t="s">
        <v>169</v>
      </c>
      <c r="C26" t="s">
        <v>33</v>
      </c>
      <c r="E26" t="s">
        <v>38</v>
      </c>
      <c r="F26" s="2"/>
      <c r="G26" s="60">
        <f t="shared" si="37"/>
        <v>9.5817999999999994</v>
      </c>
      <c r="H26" s="60">
        <f t="shared" si="38"/>
        <v>9.5817999999999994</v>
      </c>
      <c r="I26" s="60">
        <f t="shared" si="39"/>
        <v>11.259499999999999</v>
      </c>
      <c r="J26" s="60">
        <f t="shared" si="40"/>
        <v>100.932325992606</v>
      </c>
      <c r="K26" s="60">
        <f t="shared" si="41"/>
        <v>279.247572815534</v>
      </c>
      <c r="L26" s="60">
        <f t="shared" si="42"/>
        <v>620.46109510086501</v>
      </c>
      <c r="M26" s="60">
        <f t="shared" si="43"/>
        <v>9.5818357149119109</v>
      </c>
      <c r="N26" s="60">
        <f t="shared" si="44"/>
        <v>110.59654695211</v>
      </c>
      <c r="O26" s="60">
        <f t="shared" si="45"/>
        <v>319.78175043514898</v>
      </c>
      <c r="P26" s="35"/>
      <c r="Q26" s="5" t="s">
        <v>38</v>
      </c>
      <c r="R26" s="35">
        <v>9.5817999999999994</v>
      </c>
      <c r="S26" s="35">
        <v>9.5817999999999994</v>
      </c>
      <c r="T26" s="35">
        <v>11.259499999999999</v>
      </c>
      <c r="U26" s="35">
        <v>100.932325992606</v>
      </c>
      <c r="V26" s="34">
        <v>279.247572815534</v>
      </c>
      <c r="W26" s="34">
        <v>620.46109510086501</v>
      </c>
      <c r="X26" s="35">
        <v>9.5818357149119109</v>
      </c>
      <c r="Y26" s="35">
        <v>110.59654695211</v>
      </c>
      <c r="Z26" s="35">
        <v>319.78175043514898</v>
      </c>
      <c r="AA26" s="5"/>
      <c r="AB26" s="5"/>
      <c r="AC26" s="5"/>
      <c r="AD26" s="5" t="s">
        <v>38</v>
      </c>
      <c r="AE26" s="5" t="s">
        <v>169</v>
      </c>
    </row>
    <row r="27" spans="1:31" x14ac:dyDescent="0.25">
      <c r="B27" s="5" t="s">
        <v>171</v>
      </c>
      <c r="C27" t="s">
        <v>33</v>
      </c>
      <c r="E27" t="s">
        <v>39</v>
      </c>
      <c r="F27" s="2"/>
      <c r="G27" s="60">
        <f t="shared" si="37"/>
        <v>-3.3997000000000002</v>
      </c>
      <c r="H27" s="60">
        <f t="shared" si="38"/>
        <v>-3.3997000000000002</v>
      </c>
      <c r="I27" s="60">
        <f t="shared" si="39"/>
        <v>-25.195699999999999</v>
      </c>
      <c r="J27" s="60">
        <f t="shared" si="40"/>
        <v>2.1997621878715798</v>
      </c>
      <c r="K27" s="60">
        <f t="shared" si="41"/>
        <v>14.371257485029901</v>
      </c>
      <c r="L27" s="60">
        <f t="shared" si="42"/>
        <v>-28.180488823898099</v>
      </c>
      <c r="M27" s="60">
        <f t="shared" si="43"/>
        <v>-4.0179825793762101</v>
      </c>
      <c r="N27" s="60">
        <f t="shared" si="44"/>
        <v>17.555198826515301</v>
      </c>
      <c r="O27" s="60">
        <f t="shared" si="45"/>
        <v>42.293351240213497</v>
      </c>
      <c r="P27" s="35"/>
      <c r="Q27" s="5" t="s">
        <v>39</v>
      </c>
      <c r="R27" s="35">
        <v>-3.3997000000000002</v>
      </c>
      <c r="S27" s="35">
        <v>-3.3997000000000002</v>
      </c>
      <c r="T27" s="35">
        <v>-25.195699999999999</v>
      </c>
      <c r="U27" s="35">
        <v>2.1997621878715798</v>
      </c>
      <c r="V27" s="34">
        <v>14.371257485029901</v>
      </c>
      <c r="W27" s="34">
        <v>-28.180488823898099</v>
      </c>
      <c r="X27" s="35">
        <v>-4.0179825793762101</v>
      </c>
      <c r="Y27" s="35">
        <v>17.555198826515301</v>
      </c>
      <c r="Z27" s="35">
        <v>42.293351240213497</v>
      </c>
      <c r="AA27" s="5"/>
      <c r="AB27" s="5"/>
      <c r="AC27" s="5"/>
      <c r="AD27" s="5" t="s">
        <v>39</v>
      </c>
      <c r="AE27" s="5" t="s">
        <v>171</v>
      </c>
    </row>
    <row r="28" spans="1:31" x14ac:dyDescent="0.25">
      <c r="B28" s="5" t="s">
        <v>173</v>
      </c>
      <c r="C28" t="s">
        <v>33</v>
      </c>
      <c r="E28" t="s">
        <v>40</v>
      </c>
      <c r="F28" s="2"/>
      <c r="G28" s="60">
        <f t="shared" si="37"/>
        <v>-0.27500000000000002</v>
      </c>
      <c r="H28" s="60">
        <f t="shared" si="38"/>
        <v>-0.27500000000000002</v>
      </c>
      <c r="I28" s="60">
        <f t="shared" si="39"/>
        <v>-25.602799999999998</v>
      </c>
      <c r="J28" s="60">
        <f t="shared" si="40"/>
        <v>-37.714776632302403</v>
      </c>
      <c r="K28" s="60">
        <f t="shared" si="41"/>
        <v>27.5846898372195</v>
      </c>
      <c r="L28" s="60">
        <f t="shared" si="42"/>
        <v>82.9652996845426</v>
      </c>
      <c r="M28" s="60">
        <f t="shared" si="43"/>
        <v>-0.27510316368638499</v>
      </c>
      <c r="N28" s="60">
        <f t="shared" si="44"/>
        <v>-21.946961163424501</v>
      </c>
      <c r="O28" s="60">
        <f t="shared" si="45"/>
        <v>72.097639591488402</v>
      </c>
      <c r="P28" s="35"/>
      <c r="Q28" s="5" t="s">
        <v>40</v>
      </c>
      <c r="R28" s="35">
        <v>-0.27500000000000002</v>
      </c>
      <c r="S28" s="35">
        <v>-0.27500000000000002</v>
      </c>
      <c r="T28" s="35">
        <v>-25.602799999999998</v>
      </c>
      <c r="U28" s="35">
        <v>-37.714776632302403</v>
      </c>
      <c r="V28" s="34">
        <v>27.5846898372195</v>
      </c>
      <c r="W28" s="34">
        <v>82.9652996845426</v>
      </c>
      <c r="X28" s="35">
        <v>-0.27510316368638499</v>
      </c>
      <c r="Y28" s="35">
        <v>-21.946961163424501</v>
      </c>
      <c r="Z28" s="35">
        <v>72.097639591488402</v>
      </c>
      <c r="AA28" s="5"/>
      <c r="AB28" s="5"/>
      <c r="AC28" s="5"/>
      <c r="AD28" s="5" t="s">
        <v>40</v>
      </c>
      <c r="AE28" s="5" t="s">
        <v>173</v>
      </c>
    </row>
    <row r="29" spans="1:31" x14ac:dyDescent="0.25">
      <c r="B29" s="5" t="s">
        <v>175</v>
      </c>
      <c r="C29" t="s">
        <v>33</v>
      </c>
      <c r="E29" t="s">
        <v>41</v>
      </c>
      <c r="F29" s="2"/>
      <c r="G29" s="60">
        <f t="shared" si="37"/>
        <v>8.7211999999999996</v>
      </c>
      <c r="H29" s="60">
        <f t="shared" si="38"/>
        <v>8.7211999999999996</v>
      </c>
      <c r="I29" s="60">
        <f t="shared" si="39"/>
        <v>-8.7150999999999996</v>
      </c>
      <c r="J29" s="60">
        <f t="shared" si="40"/>
        <v>-3.6053130929791202</v>
      </c>
      <c r="K29" s="60">
        <f t="shared" si="41"/>
        <v>31.219573364561299</v>
      </c>
      <c r="L29" s="60">
        <f t="shared" si="42"/>
        <v>304.01134915597697</v>
      </c>
      <c r="M29" s="60">
        <f t="shared" si="43"/>
        <v>6.4740502942749902</v>
      </c>
      <c r="N29" s="60">
        <f t="shared" si="44"/>
        <v>1.5548736082988499</v>
      </c>
      <c r="O29" s="60">
        <f t="shared" si="45"/>
        <v>44.022997544386897</v>
      </c>
      <c r="P29" s="35"/>
      <c r="Q29" s="5" t="s">
        <v>41</v>
      </c>
      <c r="R29" s="35">
        <v>8.7211999999999996</v>
      </c>
      <c r="S29" s="35">
        <v>8.7211999999999996</v>
      </c>
      <c r="T29" s="35">
        <v>-8.7150999999999996</v>
      </c>
      <c r="U29" s="35">
        <v>-3.6053130929791202</v>
      </c>
      <c r="V29" s="34">
        <v>31.219573364561299</v>
      </c>
      <c r="W29" s="34">
        <v>304.01134915597697</v>
      </c>
      <c r="X29" s="35">
        <v>6.4740502942749902</v>
      </c>
      <c r="Y29" s="35">
        <v>1.5548736082988499</v>
      </c>
      <c r="Z29" s="35">
        <v>44.022997544386897</v>
      </c>
      <c r="AA29" s="5"/>
      <c r="AB29" s="5"/>
      <c r="AC29" s="5"/>
      <c r="AD29" s="5" t="s">
        <v>41</v>
      </c>
      <c r="AE29" s="5" t="s">
        <v>175</v>
      </c>
    </row>
    <row r="30" spans="1:31" x14ac:dyDescent="0.25">
      <c r="B30" s="5" t="s">
        <v>177</v>
      </c>
      <c r="C30" t="s">
        <v>33</v>
      </c>
      <c r="E30" t="s">
        <v>42</v>
      </c>
      <c r="F30" s="2"/>
      <c r="G30" s="60">
        <f t="shared" si="37"/>
        <v>5.3250999999999999</v>
      </c>
      <c r="H30" s="60">
        <f t="shared" si="38"/>
        <v>5.3250999999999999</v>
      </c>
      <c r="I30" s="60">
        <f t="shared" si="39"/>
        <v>-24.1846</v>
      </c>
      <c r="J30" s="60">
        <f t="shared" si="40"/>
        <v>41.000393855848699</v>
      </c>
      <c r="K30" s="60">
        <f t="shared" si="41"/>
        <v>242.25621414913999</v>
      </c>
      <c r="L30" s="60">
        <f t="shared" si="42"/>
        <v>62.653339391185803</v>
      </c>
      <c r="M30" s="60">
        <f t="shared" si="43"/>
        <v>5.3250956163577499</v>
      </c>
      <c r="N30" s="60">
        <f t="shared" si="44"/>
        <v>44.005875334817297</v>
      </c>
      <c r="O30" s="60">
        <f t="shared" si="45"/>
        <v>252.32998636362299</v>
      </c>
      <c r="P30" s="35"/>
      <c r="Q30" s="5" t="s">
        <v>42</v>
      </c>
      <c r="R30" s="35">
        <v>5.3250999999999999</v>
      </c>
      <c r="S30" s="35">
        <v>5.3250999999999999</v>
      </c>
      <c r="T30" s="35">
        <v>-24.1846</v>
      </c>
      <c r="U30" s="35">
        <v>41.000393855848699</v>
      </c>
      <c r="V30" s="34">
        <v>242.25621414913999</v>
      </c>
      <c r="W30" s="34">
        <v>62.653339391185803</v>
      </c>
      <c r="X30" s="35">
        <v>5.3250956163577499</v>
      </c>
      <c r="Y30" s="35">
        <v>44.005875334817297</v>
      </c>
      <c r="Z30" s="35">
        <v>252.32998636362299</v>
      </c>
      <c r="AA30" s="5"/>
      <c r="AB30" s="5"/>
      <c r="AC30" s="5"/>
      <c r="AD30" s="5" t="s">
        <v>42</v>
      </c>
      <c r="AE30" s="5" t="s">
        <v>177</v>
      </c>
    </row>
    <row r="31" spans="1:31" x14ac:dyDescent="0.25">
      <c r="B31" s="5" t="s">
        <v>179</v>
      </c>
      <c r="C31" t="s">
        <v>33</v>
      </c>
      <c r="E31" t="s">
        <v>43</v>
      </c>
      <c r="F31" s="2"/>
      <c r="G31" s="60">
        <f t="shared" si="37"/>
        <v>10.851100000000001</v>
      </c>
      <c r="H31" s="60">
        <f t="shared" si="38"/>
        <v>10.851100000000001</v>
      </c>
      <c r="I31" s="60">
        <f t="shared" si="39"/>
        <v>-41.949800000000003</v>
      </c>
      <c r="J31" s="60">
        <f t="shared" si="40"/>
        <v>-52.743764172335602</v>
      </c>
      <c r="K31" s="60">
        <f t="shared" si="41"/>
        <v>33.077905491698601</v>
      </c>
      <c r="L31" s="60">
        <f t="shared" si="42"/>
        <v>17.771382959963798</v>
      </c>
      <c r="M31" s="60">
        <f t="shared" si="43"/>
        <v>10.851063829787201</v>
      </c>
      <c r="N31" s="60">
        <f t="shared" si="44"/>
        <v>-52.743764171486497</v>
      </c>
      <c r="O31" s="60">
        <f t="shared" si="45"/>
        <v>35.212845150104499</v>
      </c>
      <c r="P31" s="35"/>
      <c r="Q31" s="5" t="s">
        <v>43</v>
      </c>
      <c r="R31" s="35">
        <v>10.851100000000001</v>
      </c>
      <c r="S31" s="35">
        <v>10.851100000000001</v>
      </c>
      <c r="T31" s="35">
        <v>-41.949800000000003</v>
      </c>
      <c r="U31" s="35">
        <v>-52.743764172335602</v>
      </c>
      <c r="V31" s="34">
        <v>33.077905491698601</v>
      </c>
      <c r="W31" s="34">
        <v>17.771382959963798</v>
      </c>
      <c r="X31" s="35">
        <v>10.851063829787201</v>
      </c>
      <c r="Y31" s="35">
        <v>-52.743764171486497</v>
      </c>
      <c r="Z31" s="35">
        <v>35.212845150104499</v>
      </c>
      <c r="AA31" s="5"/>
      <c r="AB31" s="5"/>
      <c r="AC31" s="5"/>
      <c r="AD31" s="5" t="s">
        <v>43</v>
      </c>
      <c r="AE31" s="5" t="s">
        <v>179</v>
      </c>
    </row>
    <row r="32" spans="1:31" x14ac:dyDescent="0.25">
      <c r="B32" s="5" t="s">
        <v>181</v>
      </c>
      <c r="C32" t="s">
        <v>33</v>
      </c>
      <c r="E32" t="s">
        <v>44</v>
      </c>
      <c r="F32" s="2"/>
      <c r="G32" s="60">
        <f t="shared" si="37"/>
        <v>1.2037</v>
      </c>
      <c r="H32" s="60">
        <f t="shared" si="38"/>
        <v>1.2037</v>
      </c>
      <c r="I32" s="60">
        <f t="shared" si="39"/>
        <v>-6.8907999999999996</v>
      </c>
      <c r="J32" s="60">
        <f t="shared" si="40"/>
        <v>-29.8218435321456</v>
      </c>
      <c r="K32" s="60">
        <f t="shared" si="41"/>
        <v>54.607508532423203</v>
      </c>
      <c r="L32" s="60">
        <f t="shared" si="42"/>
        <v>16.1585268063602</v>
      </c>
      <c r="M32" s="60">
        <f t="shared" si="43"/>
        <v>0.98082924654478998</v>
      </c>
      <c r="N32" s="60">
        <f t="shared" si="44"/>
        <v>-26.524437816966898</v>
      </c>
      <c r="O32" s="60">
        <f t="shared" si="45"/>
        <v>64.172188457676398</v>
      </c>
      <c r="P32" s="35"/>
      <c r="Q32" s="5" t="s">
        <v>44</v>
      </c>
      <c r="R32" s="35">
        <v>1.2037</v>
      </c>
      <c r="S32" s="35">
        <v>1.2037</v>
      </c>
      <c r="T32" s="35">
        <v>-6.8907999999999996</v>
      </c>
      <c r="U32" s="35">
        <v>-29.8218435321456</v>
      </c>
      <c r="V32" s="34">
        <v>54.607508532423203</v>
      </c>
      <c r="W32" s="34">
        <v>16.1585268063602</v>
      </c>
      <c r="X32" s="35">
        <v>0.98082924654478998</v>
      </c>
      <c r="Y32" s="35">
        <v>-26.524437816966898</v>
      </c>
      <c r="Z32" s="35">
        <v>64.172188457676398</v>
      </c>
      <c r="AA32" s="5"/>
      <c r="AB32" s="5"/>
      <c r="AC32" s="5"/>
      <c r="AD32" s="5" t="s">
        <v>44</v>
      </c>
      <c r="AE32" s="5" t="s">
        <v>181</v>
      </c>
    </row>
    <row r="33" spans="1:31" x14ac:dyDescent="0.25">
      <c r="B33" s="5" t="s">
        <v>183</v>
      </c>
      <c r="C33" t="s">
        <v>33</v>
      </c>
      <c r="E33" t="s">
        <v>45</v>
      </c>
      <c r="F33" s="2"/>
      <c r="G33" s="60">
        <f t="shared" si="37"/>
        <v>5.3151000000000002</v>
      </c>
      <c r="H33" s="60">
        <f t="shared" si="38"/>
        <v>5.3151000000000002</v>
      </c>
      <c r="I33" s="60">
        <f t="shared" si="39"/>
        <v>-28.946300000000001</v>
      </c>
      <c r="J33" s="60">
        <f t="shared" si="40"/>
        <v>-7.4626865671641802</v>
      </c>
      <c r="K33" s="60">
        <f t="shared" si="41"/>
        <v>68.448729184925497</v>
      </c>
      <c r="L33" s="60">
        <f t="shared" si="42"/>
        <v>807.080479033958</v>
      </c>
      <c r="M33" s="60">
        <f t="shared" si="43"/>
        <v>3.5068493150684601</v>
      </c>
      <c r="N33" s="60">
        <f t="shared" si="44"/>
        <v>18.766449698727001</v>
      </c>
      <c r="O33" s="60">
        <f t="shared" si="45"/>
        <v>213.285081772577</v>
      </c>
      <c r="P33" s="35"/>
      <c r="Q33" s="5" t="s">
        <v>45</v>
      </c>
      <c r="R33" s="35">
        <v>5.3151000000000002</v>
      </c>
      <c r="S33" s="35">
        <v>5.3151000000000002</v>
      </c>
      <c r="T33" s="35">
        <v>-28.946300000000001</v>
      </c>
      <c r="U33" s="35">
        <v>-7.4626865671641802</v>
      </c>
      <c r="V33" s="34">
        <v>68.448729184925497</v>
      </c>
      <c r="W33" s="34">
        <v>807.080479033958</v>
      </c>
      <c r="X33" s="35">
        <v>3.5068493150684601</v>
      </c>
      <c r="Y33" s="35">
        <v>18.766449698727001</v>
      </c>
      <c r="Z33" s="35">
        <v>213.285081772577</v>
      </c>
      <c r="AA33" s="5"/>
      <c r="AB33" s="5"/>
      <c r="AC33" s="5"/>
      <c r="AD33" s="5" t="s">
        <v>45</v>
      </c>
      <c r="AE33" s="5" t="s">
        <v>183</v>
      </c>
    </row>
    <row r="34" spans="1:31" x14ac:dyDescent="0.25">
      <c r="B34" s="5" t="s">
        <v>185</v>
      </c>
      <c r="C34" t="s">
        <v>33</v>
      </c>
      <c r="E34" t="s">
        <v>46</v>
      </c>
      <c r="F34" s="2"/>
      <c r="G34" s="60">
        <f t="shared" si="37"/>
        <v>5.5782999999999996</v>
      </c>
      <c r="H34" s="60">
        <f t="shared" si="38"/>
        <v>5.5782999999999996</v>
      </c>
      <c r="I34" s="60">
        <f t="shared" si="39"/>
        <v>1.9473</v>
      </c>
      <c r="J34" s="60">
        <f t="shared" si="40"/>
        <v>70.913244754403905</v>
      </c>
      <c r="K34" s="60">
        <f t="shared" si="41"/>
        <v>135.253227408143</v>
      </c>
      <c r="L34" s="60">
        <f t="shared" si="42"/>
        <v>434.26047735388102</v>
      </c>
      <c r="M34" s="60">
        <f t="shared" si="43"/>
        <v>5.5782515041224103</v>
      </c>
      <c r="N34" s="60">
        <f t="shared" si="44"/>
        <v>79.227924470981307</v>
      </c>
      <c r="O34" s="60">
        <f t="shared" si="45"/>
        <v>157.288956839246</v>
      </c>
      <c r="P34" s="35"/>
      <c r="Q34" s="5" t="s">
        <v>46</v>
      </c>
      <c r="R34" s="35">
        <v>5.5782999999999996</v>
      </c>
      <c r="S34" s="35">
        <v>5.5782999999999996</v>
      </c>
      <c r="T34" s="35">
        <v>1.9473</v>
      </c>
      <c r="U34" s="35">
        <v>70.913244754403905</v>
      </c>
      <c r="V34" s="34">
        <v>135.253227408143</v>
      </c>
      <c r="W34" s="34">
        <v>434.26047735388102</v>
      </c>
      <c r="X34" s="35">
        <v>5.5782515041224103</v>
      </c>
      <c r="Y34" s="35">
        <v>79.227924470981307</v>
      </c>
      <c r="Z34" s="35">
        <v>157.288956839246</v>
      </c>
      <c r="AA34" s="5"/>
      <c r="AB34" s="5"/>
      <c r="AC34" s="5"/>
      <c r="AD34" s="5" t="s">
        <v>46</v>
      </c>
      <c r="AE34" s="5" t="s">
        <v>185</v>
      </c>
    </row>
    <row r="35" spans="1:31" x14ac:dyDescent="0.25">
      <c r="B35" s="5" t="s">
        <v>350</v>
      </c>
      <c r="C35" t="s">
        <v>33</v>
      </c>
      <c r="E35" t="s">
        <v>47</v>
      </c>
      <c r="F35" s="2"/>
      <c r="G35" s="60">
        <f t="shared" si="37"/>
        <v>-1.2546999999999999</v>
      </c>
      <c r="H35" s="60">
        <f t="shared" si="38"/>
        <v>-1.2546999999999999</v>
      </c>
      <c r="I35" s="60">
        <f t="shared" si="39"/>
        <v>-33.160899999999998</v>
      </c>
      <c r="J35" s="60">
        <f t="shared" si="40"/>
        <v>-48.170731707317103</v>
      </c>
      <c r="K35" s="60">
        <f t="shared" si="41"/>
        <v>-26.573426573426602</v>
      </c>
      <c r="L35" s="60">
        <f t="shared" si="42"/>
        <v>-39.898989898989903</v>
      </c>
      <c r="M35" s="60">
        <f t="shared" si="43"/>
        <v>-2.6186579378068799</v>
      </c>
      <c r="N35" s="60">
        <f t="shared" si="44"/>
        <v>-39.891550625692197</v>
      </c>
      <c r="O35" s="60">
        <f t="shared" si="45"/>
        <v>-14.693346787985501</v>
      </c>
      <c r="P35" s="35"/>
      <c r="Q35" s="5" t="s">
        <v>47</v>
      </c>
      <c r="R35" s="35">
        <v>-1.2546999999999999</v>
      </c>
      <c r="S35" s="35">
        <v>-1.2546999999999999</v>
      </c>
      <c r="T35" s="35">
        <v>-33.160899999999998</v>
      </c>
      <c r="U35" s="35">
        <v>-48.170731707317103</v>
      </c>
      <c r="V35" s="34">
        <v>-26.573426573426602</v>
      </c>
      <c r="W35" s="34">
        <v>-39.898989898989903</v>
      </c>
      <c r="X35" s="35">
        <v>-2.6186579378068799</v>
      </c>
      <c r="Y35" s="35">
        <v>-39.891550625692197</v>
      </c>
      <c r="Z35" s="35">
        <v>-14.693346787985501</v>
      </c>
      <c r="AA35" s="5"/>
      <c r="AB35" s="5"/>
      <c r="AC35" s="5"/>
      <c r="AD35" s="5" t="s">
        <v>47</v>
      </c>
      <c r="AE35" s="5" t="s">
        <v>350</v>
      </c>
    </row>
    <row r="36" spans="1:31" x14ac:dyDescent="0.25">
      <c r="B36" s="5" t="s">
        <v>188</v>
      </c>
      <c r="C36" t="s">
        <v>33</v>
      </c>
      <c r="E36" t="s">
        <v>48</v>
      </c>
      <c r="F36" s="2"/>
      <c r="G36" s="60">
        <f t="shared" si="37"/>
        <v>0.13339999999999999</v>
      </c>
      <c r="H36" s="60">
        <f t="shared" si="38"/>
        <v>0.13339999999999999</v>
      </c>
      <c r="I36" s="60">
        <f t="shared" si="39"/>
        <v>-38.600900000000003</v>
      </c>
      <c r="J36" s="60">
        <f t="shared" si="40"/>
        <v>-24.663526244952902</v>
      </c>
      <c r="K36" s="60">
        <f t="shared" si="41"/>
        <v>40.950582310355699</v>
      </c>
      <c r="L36" s="60">
        <f t="shared" si="42"/>
        <v>50.3411049310442</v>
      </c>
      <c r="M36" s="60">
        <f t="shared" si="43"/>
        <v>-0.422503891483206</v>
      </c>
      <c r="N36" s="60">
        <f t="shared" si="44"/>
        <v>-2.00499398994415</v>
      </c>
      <c r="O36" s="60">
        <f t="shared" si="45"/>
        <v>86.304638460836401</v>
      </c>
      <c r="P36" s="35"/>
      <c r="Q36" s="5" t="s">
        <v>48</v>
      </c>
      <c r="R36" s="35">
        <v>0.13339999999999999</v>
      </c>
      <c r="S36" s="35">
        <v>0.13339999999999999</v>
      </c>
      <c r="T36" s="35">
        <v>-38.600900000000003</v>
      </c>
      <c r="U36" s="35">
        <v>-24.663526244952902</v>
      </c>
      <c r="V36" s="34">
        <v>40.950582310355699</v>
      </c>
      <c r="W36" s="34">
        <v>50.3411049310442</v>
      </c>
      <c r="X36" s="35">
        <v>-0.422503891483206</v>
      </c>
      <c r="Y36" s="35">
        <v>-2.00499398994415</v>
      </c>
      <c r="Z36" s="35">
        <v>86.304638460836401</v>
      </c>
      <c r="AA36" s="5"/>
      <c r="AB36" s="5"/>
      <c r="AC36" s="5"/>
      <c r="AD36" s="5" t="s">
        <v>48</v>
      </c>
      <c r="AE36" s="5" t="s">
        <v>188</v>
      </c>
    </row>
    <row r="37" spans="1:31" x14ac:dyDescent="0.25">
      <c r="B37" s="5" t="s">
        <v>190</v>
      </c>
      <c r="C37" t="s">
        <v>33</v>
      </c>
      <c r="E37" t="s">
        <v>49</v>
      </c>
      <c r="F37" s="2"/>
      <c r="G37" s="60">
        <f t="shared" si="37"/>
        <v>2.5806</v>
      </c>
      <c r="H37" s="60">
        <f t="shared" si="38"/>
        <v>2.5806</v>
      </c>
      <c r="I37" s="60">
        <f t="shared" si="39"/>
        <v>1.4961</v>
      </c>
      <c r="J37" s="60">
        <f t="shared" si="40"/>
        <v>34.177215189873401</v>
      </c>
      <c r="K37" s="60">
        <f t="shared" si="41"/>
        <v>130.74829931972801</v>
      </c>
      <c r="L37" s="60">
        <f t="shared" si="42"/>
        <v>288.99082568807302</v>
      </c>
      <c r="M37" s="60">
        <f t="shared" si="43"/>
        <v>2.9435483870967798</v>
      </c>
      <c r="N37" s="60">
        <f t="shared" si="44"/>
        <v>40.264796246994699</v>
      </c>
      <c r="O37" s="60">
        <f t="shared" si="45"/>
        <v>150.563824929682</v>
      </c>
      <c r="P37" s="35"/>
      <c r="Q37" s="5" t="s">
        <v>49</v>
      </c>
      <c r="R37" s="35">
        <v>2.5806</v>
      </c>
      <c r="S37" s="35">
        <v>2.5806</v>
      </c>
      <c r="T37" s="35">
        <v>1.4961</v>
      </c>
      <c r="U37" s="35">
        <v>34.177215189873401</v>
      </c>
      <c r="V37" s="34">
        <v>130.74829931972801</v>
      </c>
      <c r="W37" s="34">
        <v>288.99082568807302</v>
      </c>
      <c r="X37" s="35">
        <v>2.9435483870967798</v>
      </c>
      <c r="Y37" s="35">
        <v>40.264796246994699</v>
      </c>
      <c r="Z37" s="35">
        <v>150.563824929682</v>
      </c>
      <c r="AA37" s="5"/>
      <c r="AB37" s="5"/>
      <c r="AC37" s="5"/>
      <c r="AD37" s="5" t="s">
        <v>49</v>
      </c>
      <c r="AE37" s="5" t="s">
        <v>190</v>
      </c>
    </row>
    <row r="38" spans="1:31" x14ac:dyDescent="0.25">
      <c r="B38" s="5" t="s">
        <v>192</v>
      </c>
      <c r="C38" t="s">
        <v>33</v>
      </c>
      <c r="E38" t="s">
        <v>50</v>
      </c>
      <c r="F38" s="2"/>
      <c r="G38" s="60">
        <f t="shared" si="37"/>
        <v>-0.56989999999999996</v>
      </c>
      <c r="H38" s="60">
        <f t="shared" si="38"/>
        <v>-0.56989999999999996</v>
      </c>
      <c r="I38" s="60">
        <f t="shared" si="39"/>
        <v>-21.2242</v>
      </c>
      <c r="J38" s="60">
        <f t="shared" si="40"/>
        <v>154.045307443366</v>
      </c>
      <c r="K38" s="60">
        <f t="shared" si="41"/>
        <v>167.918088737201</v>
      </c>
      <c r="L38" s="60">
        <f t="shared" si="42"/>
        <v>-16.489361702127699</v>
      </c>
      <c r="M38" s="60">
        <f t="shared" si="43"/>
        <v>-1.9949335022165899</v>
      </c>
      <c r="N38" s="60">
        <f t="shared" si="44"/>
        <v>193.166945983283</v>
      </c>
      <c r="O38" s="60">
        <f t="shared" si="45"/>
        <v>233.389443431865</v>
      </c>
      <c r="P38" s="35"/>
      <c r="Q38" s="5" t="s">
        <v>50</v>
      </c>
      <c r="R38" s="35">
        <v>-0.56989999999999996</v>
      </c>
      <c r="S38" s="35">
        <v>-0.56989999999999996</v>
      </c>
      <c r="T38" s="35">
        <v>-21.2242</v>
      </c>
      <c r="U38" s="35">
        <v>154.045307443366</v>
      </c>
      <c r="V38" s="34">
        <v>167.918088737201</v>
      </c>
      <c r="W38" s="34">
        <v>-16.489361702127699</v>
      </c>
      <c r="X38" s="35">
        <v>-1.9949335022165899</v>
      </c>
      <c r="Y38" s="35">
        <v>193.166945983283</v>
      </c>
      <c r="Z38" s="35">
        <v>233.389443431865</v>
      </c>
      <c r="AA38" s="5"/>
      <c r="AB38" s="5"/>
      <c r="AC38" s="5"/>
      <c r="AD38" s="5" t="s">
        <v>50</v>
      </c>
      <c r="AE38" s="5" t="s">
        <v>192</v>
      </c>
    </row>
    <row r="39" spans="1:31" x14ac:dyDescent="0.25">
      <c r="B39" s="5" t="s">
        <v>350</v>
      </c>
      <c r="C39" t="s">
        <v>33</v>
      </c>
      <c r="E39" t="s">
        <v>47</v>
      </c>
      <c r="F39" s="2"/>
      <c r="G39" s="60">
        <f t="shared" si="37"/>
        <v>-1.2546999999999999</v>
      </c>
      <c r="H39" s="60">
        <f t="shared" si="38"/>
        <v>-1.2546999999999999</v>
      </c>
      <c r="I39" s="60">
        <f t="shared" si="39"/>
        <v>-33.160899999999998</v>
      </c>
      <c r="J39" s="60">
        <f t="shared" si="40"/>
        <v>-48.170731707317103</v>
      </c>
      <c r="K39" s="60">
        <f t="shared" si="41"/>
        <v>-26.573426573426602</v>
      </c>
      <c r="L39" s="60">
        <f t="shared" si="42"/>
        <v>-39.898989898989903</v>
      </c>
      <c r="M39" s="60">
        <f t="shared" si="43"/>
        <v>-2.6186579378068799</v>
      </c>
      <c r="N39" s="60">
        <f t="shared" si="44"/>
        <v>-39.891550625692197</v>
      </c>
      <c r="O39" s="60">
        <f t="shared" si="45"/>
        <v>-14.693346787985501</v>
      </c>
      <c r="P39" s="35"/>
      <c r="Q39" s="5" t="s">
        <v>47</v>
      </c>
      <c r="R39" s="35">
        <v>-1.2546999999999999</v>
      </c>
      <c r="S39" s="35">
        <v>-1.2546999999999999</v>
      </c>
      <c r="T39" s="35">
        <v>-33.160899999999998</v>
      </c>
      <c r="U39" s="35">
        <v>-48.170731707317103</v>
      </c>
      <c r="V39" s="34">
        <v>-26.573426573426602</v>
      </c>
      <c r="W39" s="34">
        <v>-39.898989898989903</v>
      </c>
      <c r="X39" s="35">
        <v>-2.6186579378068799</v>
      </c>
      <c r="Y39" s="35">
        <v>-39.891550625692197</v>
      </c>
      <c r="Z39" s="35">
        <v>-14.693346787985501</v>
      </c>
      <c r="AA39" s="5"/>
      <c r="AB39" s="5"/>
      <c r="AC39" s="5"/>
      <c r="AD39" s="5" t="s">
        <v>47</v>
      </c>
      <c r="AE39" s="5" t="s">
        <v>350</v>
      </c>
    </row>
    <row r="40" spans="1:31" x14ac:dyDescent="0.25">
      <c r="B40" s="5" t="s">
        <v>194</v>
      </c>
      <c r="C40" t="s">
        <v>33</v>
      </c>
      <c r="E40" t="s">
        <v>51</v>
      </c>
      <c r="F40" s="2"/>
      <c r="G40" s="60">
        <f t="shared" si="37"/>
        <v>6.8605</v>
      </c>
      <c r="H40" s="60">
        <f t="shared" si="38"/>
        <v>6.8605</v>
      </c>
      <c r="I40" s="60">
        <f t="shared" si="39"/>
        <v>-26.232299999999999</v>
      </c>
      <c r="J40" s="60">
        <f t="shared" si="40"/>
        <v>-61.863765373699202</v>
      </c>
      <c r="K40" s="60">
        <f t="shared" si="41"/>
        <v>-66.561592700124393</v>
      </c>
      <c r="L40" s="60">
        <f t="shared" si="42"/>
        <v>-80.559440559440603</v>
      </c>
      <c r="M40" s="60">
        <f t="shared" si="43"/>
        <v>2.8054067839836399</v>
      </c>
      <c r="N40" s="60">
        <f t="shared" si="44"/>
        <v>-59.4971904202338</v>
      </c>
      <c r="O40" s="60">
        <f t="shared" si="45"/>
        <v>-64.923323767755207</v>
      </c>
      <c r="P40" s="35"/>
      <c r="Q40" s="5" t="s">
        <v>51</v>
      </c>
      <c r="R40" s="35">
        <v>6.8605</v>
      </c>
      <c r="S40" s="35">
        <v>6.8605</v>
      </c>
      <c r="T40" s="35">
        <v>-26.232299999999999</v>
      </c>
      <c r="U40" s="35">
        <v>-61.863765373699202</v>
      </c>
      <c r="V40" s="34">
        <v>-66.561592700124393</v>
      </c>
      <c r="W40" s="34">
        <v>-80.559440559440603</v>
      </c>
      <c r="X40" s="35">
        <v>2.8054067839836399</v>
      </c>
      <c r="Y40" s="35">
        <v>-59.4971904202338</v>
      </c>
      <c r="Z40" s="35">
        <v>-64.923323767755207</v>
      </c>
      <c r="AA40" s="5"/>
      <c r="AB40" s="5"/>
      <c r="AC40" s="5"/>
      <c r="AD40" s="5" t="s">
        <v>51</v>
      </c>
      <c r="AE40" s="5" t="s">
        <v>194</v>
      </c>
    </row>
    <row r="41" spans="1:31" x14ac:dyDescent="0.25">
      <c r="B41" s="5" t="s">
        <v>196</v>
      </c>
      <c r="C41" t="s">
        <v>33</v>
      </c>
      <c r="E41" t="s">
        <v>52</v>
      </c>
      <c r="F41" s="2"/>
      <c r="G41" s="60">
        <f t="shared" si="37"/>
        <v>18.278199999999998</v>
      </c>
      <c r="H41" s="60">
        <f t="shared" si="38"/>
        <v>18.278199999999998</v>
      </c>
      <c r="I41" s="60">
        <f t="shared" si="39"/>
        <v>214.279</v>
      </c>
      <c r="J41" s="60">
        <f t="shared" si="40"/>
        <v>514.79326186829996</v>
      </c>
      <c r="K41" s="60">
        <f t="shared" si="41"/>
        <v>323.39168951698002</v>
      </c>
      <c r="L41" s="60">
        <f t="shared" si="42"/>
        <v>403.96685915139301</v>
      </c>
      <c r="M41" s="60">
        <f t="shared" si="43"/>
        <v>18.2782393494786</v>
      </c>
      <c r="N41" s="60">
        <f t="shared" si="44"/>
        <v>543.89319579353901</v>
      </c>
      <c r="O41" s="60">
        <f t="shared" si="45"/>
        <v>370.17236137248801</v>
      </c>
      <c r="P41" s="35"/>
      <c r="Q41" s="5" t="s">
        <v>52</v>
      </c>
      <c r="R41" s="35">
        <v>18.278199999999998</v>
      </c>
      <c r="S41" s="35">
        <v>18.278199999999998</v>
      </c>
      <c r="T41" s="35">
        <v>214.279</v>
      </c>
      <c r="U41" s="35">
        <v>514.79326186829996</v>
      </c>
      <c r="V41" s="34">
        <v>323.39168951698002</v>
      </c>
      <c r="W41" s="34">
        <v>403.96685915139301</v>
      </c>
      <c r="X41" s="35">
        <v>18.2782393494786</v>
      </c>
      <c r="Y41" s="35">
        <v>543.89319579353901</v>
      </c>
      <c r="Z41" s="35">
        <v>370.17236137248801</v>
      </c>
      <c r="AA41" s="5"/>
      <c r="AB41" s="5"/>
      <c r="AC41" s="5"/>
      <c r="AD41" s="5" t="s">
        <v>52</v>
      </c>
      <c r="AE41" s="5" t="s">
        <v>196</v>
      </c>
    </row>
    <row r="42" spans="1:31" x14ac:dyDescent="0.25">
      <c r="B42" s="5" t="s">
        <v>198</v>
      </c>
      <c r="C42" t="s">
        <v>33</v>
      </c>
      <c r="E42" t="s">
        <v>53</v>
      </c>
      <c r="F42" s="2"/>
      <c r="G42" s="60">
        <f t="shared" si="37"/>
        <v>3.1217000000000001</v>
      </c>
      <c r="H42" s="60">
        <f t="shared" si="38"/>
        <v>3.1217000000000001</v>
      </c>
      <c r="I42" s="60">
        <f t="shared" si="39"/>
        <v>-1.5258</v>
      </c>
      <c r="J42" s="60">
        <f t="shared" si="40"/>
        <v>-23.152903990517601</v>
      </c>
      <c r="K42" s="60">
        <f t="shared" si="41"/>
        <v>3.9396250956142702</v>
      </c>
      <c r="L42" s="60">
        <f t="shared" si="42"/>
        <v>-4.3174450065836103</v>
      </c>
      <c r="M42" s="60">
        <f t="shared" si="43"/>
        <v>2.9100529100529098</v>
      </c>
      <c r="N42" s="60">
        <f t="shared" si="44"/>
        <v>-8.3837727350445803</v>
      </c>
      <c r="O42" s="60">
        <f t="shared" si="45"/>
        <v>35.506117462895098</v>
      </c>
      <c r="P42" s="35"/>
      <c r="Q42" s="5" t="s">
        <v>53</v>
      </c>
      <c r="R42" s="35">
        <v>3.1217000000000001</v>
      </c>
      <c r="S42" s="35">
        <v>3.1217000000000001</v>
      </c>
      <c r="T42" s="35">
        <v>-1.5258</v>
      </c>
      <c r="U42" s="35">
        <v>-23.152903990517601</v>
      </c>
      <c r="V42" s="34">
        <v>3.9396250956142702</v>
      </c>
      <c r="W42" s="34">
        <v>-4.3174450065836103</v>
      </c>
      <c r="X42" s="35">
        <v>2.9100529100529098</v>
      </c>
      <c r="Y42" s="35">
        <v>-8.3837727350445803</v>
      </c>
      <c r="Z42" s="35">
        <v>35.506117462895098</v>
      </c>
      <c r="AA42" s="5"/>
      <c r="AB42" s="5"/>
      <c r="AC42" s="5"/>
      <c r="AD42" s="5" t="s">
        <v>53</v>
      </c>
      <c r="AE42" s="5" t="s">
        <v>198</v>
      </c>
    </row>
    <row r="43" spans="1:31" x14ac:dyDescent="0.25">
      <c r="B43" s="5" t="s">
        <v>200</v>
      </c>
      <c r="C43" t="s">
        <v>33</v>
      </c>
      <c r="E43" t="s">
        <v>54</v>
      </c>
      <c r="F43" s="2"/>
      <c r="G43" s="60">
        <f t="shared" si="37"/>
        <v>2.2204999999999999</v>
      </c>
      <c r="H43" s="60">
        <f t="shared" si="38"/>
        <v>2.2204999999999999</v>
      </c>
      <c r="I43" s="60">
        <f t="shared" si="39"/>
        <v>-11.6214</v>
      </c>
      <c r="J43" s="60">
        <f t="shared" si="40"/>
        <v>-53.2945030942847</v>
      </c>
      <c r="K43" s="60">
        <f t="shared" si="41"/>
        <v>-5.7310800881704598</v>
      </c>
      <c r="L43" s="60">
        <f t="shared" si="42"/>
        <v>14.3239028736912</v>
      </c>
      <c r="M43" s="60">
        <f t="shared" si="43"/>
        <v>1.7446471054718</v>
      </c>
      <c r="N43" s="60">
        <f t="shared" si="44"/>
        <v>-43.1610119737555</v>
      </c>
      <c r="O43" s="60">
        <f t="shared" si="45"/>
        <v>28.1313110406794</v>
      </c>
      <c r="P43" s="35"/>
      <c r="Q43" s="5" t="s">
        <v>54</v>
      </c>
      <c r="R43" s="35">
        <v>2.2204999999999999</v>
      </c>
      <c r="S43" s="35">
        <v>2.2204999999999999</v>
      </c>
      <c r="T43" s="35">
        <v>-11.6214</v>
      </c>
      <c r="U43" s="35">
        <v>-53.2945030942847</v>
      </c>
      <c r="V43" s="34">
        <v>-5.7310800881704598</v>
      </c>
      <c r="W43" s="34">
        <v>14.3239028736912</v>
      </c>
      <c r="X43" s="35">
        <v>1.7446471054718</v>
      </c>
      <c r="Y43" s="35">
        <v>-43.1610119737555</v>
      </c>
      <c r="Z43" s="35">
        <v>28.1313110406794</v>
      </c>
      <c r="AA43" s="5"/>
      <c r="AB43" s="5"/>
      <c r="AC43" s="5"/>
      <c r="AD43" s="5" t="s">
        <v>54</v>
      </c>
      <c r="AE43" s="5" t="s">
        <v>200</v>
      </c>
    </row>
    <row r="44" spans="1:31" x14ac:dyDescent="0.25">
      <c r="B44" s="5" t="s">
        <v>202</v>
      </c>
      <c r="C44" t="s">
        <v>33</v>
      </c>
      <c r="E44" t="s">
        <v>55</v>
      </c>
      <c r="F44" s="2"/>
      <c r="G44" s="60">
        <f t="shared" si="37"/>
        <v>5.2173999999999996</v>
      </c>
      <c r="H44" s="60">
        <f t="shared" si="38"/>
        <v>5.2173999999999996</v>
      </c>
      <c r="I44" s="60">
        <f t="shared" si="39"/>
        <v>-21.5304</v>
      </c>
      <c r="J44" s="60">
        <f t="shared" si="40"/>
        <v>-3.8155802861685202</v>
      </c>
      <c r="K44" s="60">
        <f t="shared" si="41"/>
        <v>110.801393728223</v>
      </c>
      <c r="L44" s="60">
        <f t="shared" si="42"/>
        <v>3566.6666666666702</v>
      </c>
      <c r="M44" s="60">
        <f t="shared" si="43"/>
        <v>2.9565217391304599</v>
      </c>
      <c r="N44" s="60">
        <f t="shared" si="44"/>
        <v>6.2922004495137704</v>
      </c>
      <c r="O44" s="60">
        <f t="shared" si="45"/>
        <v>132.14511834700801</v>
      </c>
      <c r="P44" s="35"/>
      <c r="Q44" s="5" t="s">
        <v>55</v>
      </c>
      <c r="R44" s="35">
        <v>5.2173999999999996</v>
      </c>
      <c r="S44" s="35">
        <v>5.2173999999999996</v>
      </c>
      <c r="T44" s="35">
        <v>-21.5304</v>
      </c>
      <c r="U44" s="35">
        <v>-3.8155802861685202</v>
      </c>
      <c r="V44" s="34">
        <v>110.801393728223</v>
      </c>
      <c r="W44" s="34">
        <v>3566.6666666666702</v>
      </c>
      <c r="X44" s="35">
        <v>2.9565217391304599</v>
      </c>
      <c r="Y44" s="35">
        <v>6.2922004495137704</v>
      </c>
      <c r="Z44" s="35">
        <v>132.14511834700801</v>
      </c>
      <c r="AA44" s="5"/>
      <c r="AB44" s="5"/>
      <c r="AC44" s="5"/>
      <c r="AD44" s="5" t="s">
        <v>55</v>
      </c>
      <c r="AE44" s="5" t="s">
        <v>202</v>
      </c>
    </row>
    <row r="45" spans="1:31" x14ac:dyDescent="0.25">
      <c r="F45" s="2"/>
      <c r="G45" s="40">
        <f>AVERAGE(G22:G44)</f>
        <v>3.4441869565217393</v>
      </c>
      <c r="H45" s="40">
        <f t="shared" ref="H45:O45" si="46">AVERAGE(H22:H44)</f>
        <v>3.4441869565217393</v>
      </c>
      <c r="I45" s="40">
        <f t="shared" si="46"/>
        <v>-9.2521782608695666</v>
      </c>
      <c r="J45" s="40">
        <f t="shared" si="46"/>
        <v>23.725430095588443</v>
      </c>
      <c r="K45" s="40">
        <f t="shared" si="46"/>
        <v>78.559093422961695</v>
      </c>
      <c r="L45" s="40">
        <f t="shared" si="46"/>
        <v>303.73956450671284</v>
      </c>
      <c r="M45" s="40">
        <f t="shared" si="46"/>
        <v>2.7106453317659085</v>
      </c>
      <c r="N45" s="40">
        <f t="shared" si="46"/>
        <v>35.621224141924813</v>
      </c>
      <c r="O45" s="40">
        <f t="shared" si="46"/>
        <v>108.87822532907093</v>
      </c>
      <c r="P45" s="40"/>
      <c r="Q45" s="40"/>
      <c r="R45" s="40"/>
      <c r="S45" s="40"/>
      <c r="T45" s="40"/>
      <c r="U45" s="40"/>
      <c r="V45" s="12"/>
      <c r="W45" s="49"/>
      <c r="X45" s="40"/>
      <c r="Y45" s="40"/>
      <c r="Z45" s="40"/>
      <c r="AA45" s="5"/>
      <c r="AB45" s="5"/>
      <c r="AD45" s="5"/>
    </row>
    <row r="46" spans="1:31" x14ac:dyDescent="0.25">
      <c r="F46" s="2"/>
      <c r="G46" s="1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11"/>
      <c r="V46" s="11"/>
      <c r="W46" s="41"/>
      <c r="X46" s="41"/>
      <c r="Y46" s="41"/>
      <c r="Z46" s="41"/>
    </row>
    <row r="47" spans="1:31" x14ac:dyDescent="0.25">
      <c r="A47" s="7"/>
      <c r="B47" s="7"/>
      <c r="C47" s="7" t="s">
        <v>56</v>
      </c>
      <c r="D47" s="7"/>
      <c r="E47" s="7"/>
      <c r="F47" s="2"/>
      <c r="Q47" s="7"/>
      <c r="AA47" s="48"/>
      <c r="AB47" s="48"/>
      <c r="AD47" s="7"/>
    </row>
    <row r="48" spans="1:31" x14ac:dyDescent="0.25">
      <c r="B48" s="5" t="s">
        <v>204</v>
      </c>
      <c r="C48" t="s">
        <v>56</v>
      </c>
      <c r="E48" t="s">
        <v>57</v>
      </c>
      <c r="F48" s="2"/>
      <c r="G48" s="60">
        <f>R48</f>
        <v>4.5152000000000001</v>
      </c>
      <c r="H48" s="60">
        <f t="shared" ref="H48" si="47">S48</f>
        <v>4.5152000000000001</v>
      </c>
      <c r="I48" s="60">
        <f t="shared" ref="I48" si="48">T48</f>
        <v>15.6235</v>
      </c>
      <c r="J48" s="60">
        <f t="shared" ref="J48" si="49">U48</f>
        <v>28.145978768333499</v>
      </c>
      <c r="K48" s="60">
        <f t="shared" ref="K48" si="50">V48</f>
        <v>175.59495940283901</v>
      </c>
      <c r="L48" s="60">
        <f t="shared" ref="L48" si="51">W48</f>
        <v>273.25140723177702</v>
      </c>
      <c r="M48" s="60">
        <f t="shared" ref="M48" si="52">X48</f>
        <v>4.51517394522571</v>
      </c>
      <c r="N48" s="60">
        <f t="shared" ref="N48" si="53">Y48</f>
        <v>31.682010519891001</v>
      </c>
      <c r="O48" s="60">
        <f t="shared" ref="O48" si="54">Z48</f>
        <v>188.893972575541</v>
      </c>
      <c r="P48" s="35"/>
      <c r="Q48" s="5" t="s">
        <v>57</v>
      </c>
      <c r="R48" s="35">
        <v>4.5152000000000001</v>
      </c>
      <c r="S48" s="35">
        <v>4.5152000000000001</v>
      </c>
      <c r="T48" s="35">
        <v>15.6235</v>
      </c>
      <c r="U48" s="35">
        <v>28.145978768333499</v>
      </c>
      <c r="V48" s="34">
        <v>175.59495940283901</v>
      </c>
      <c r="W48" s="34">
        <v>273.25140723177702</v>
      </c>
      <c r="X48" s="35">
        <v>4.51517394522571</v>
      </c>
      <c r="Y48" s="35">
        <v>31.682010519891001</v>
      </c>
      <c r="Z48" s="35">
        <v>188.893972575541</v>
      </c>
      <c r="AA48" s="5"/>
      <c r="AB48" s="5"/>
      <c r="AC48" s="5"/>
      <c r="AD48" s="5" t="s">
        <v>57</v>
      </c>
      <c r="AE48" s="5" t="s">
        <v>204</v>
      </c>
    </row>
    <row r="49" spans="2:31" x14ac:dyDescent="0.25">
      <c r="B49" s="5" t="s">
        <v>206</v>
      </c>
      <c r="C49" t="s">
        <v>56</v>
      </c>
      <c r="E49" t="s">
        <v>58</v>
      </c>
      <c r="F49" s="2"/>
      <c r="G49" s="60">
        <f t="shared" ref="G49:G65" si="55">R49</f>
        <v>7.5507999999999997</v>
      </c>
      <c r="H49" s="60">
        <f t="shared" ref="H49:H65" si="56">S49</f>
        <v>7.5507999999999997</v>
      </c>
      <c r="I49" s="60">
        <f t="shared" ref="I49:I65" si="57">T49</f>
        <v>42.309399999999997</v>
      </c>
      <c r="J49" s="60">
        <f t="shared" ref="J49:J65" si="58">U49</f>
        <v>-26.279216365798899</v>
      </c>
      <c r="K49" s="60">
        <f t="shared" ref="K49:K65" si="59">V49</f>
        <v>16.811273170054399</v>
      </c>
      <c r="L49" s="60">
        <f t="shared" ref="L49:L65" si="60">W49</f>
        <v>131.12589793669</v>
      </c>
      <c r="M49" s="60">
        <f t="shared" ref="M49:M65" si="61">X49</f>
        <v>4.0609137055837499</v>
      </c>
      <c r="N49" s="60">
        <f t="shared" ref="N49:N65" si="62">Y49</f>
        <v>-13.7590708728533</v>
      </c>
      <c r="O49" s="60">
        <f t="shared" ref="O49:O65" si="63">Z49</f>
        <v>47.700162119384203</v>
      </c>
      <c r="P49" s="35"/>
      <c r="Q49" s="5" t="s">
        <v>58</v>
      </c>
      <c r="R49" s="35">
        <v>7.5507999999999997</v>
      </c>
      <c r="S49" s="35">
        <v>7.5507999999999997</v>
      </c>
      <c r="T49" s="35">
        <v>42.309399999999997</v>
      </c>
      <c r="U49" s="35">
        <v>-26.279216365798899</v>
      </c>
      <c r="V49" s="34">
        <v>16.811273170054399</v>
      </c>
      <c r="W49" s="34">
        <v>131.12589793669</v>
      </c>
      <c r="X49" s="35">
        <v>4.0609137055837499</v>
      </c>
      <c r="Y49" s="35">
        <v>-13.7590708728533</v>
      </c>
      <c r="Z49" s="35">
        <v>47.700162119384203</v>
      </c>
      <c r="AA49" s="5"/>
      <c r="AB49" s="5"/>
      <c r="AC49" s="5"/>
      <c r="AD49" s="5" t="s">
        <v>58</v>
      </c>
      <c r="AE49" s="5" t="s">
        <v>206</v>
      </c>
    </row>
    <row r="50" spans="2:31" x14ac:dyDescent="0.25">
      <c r="B50" s="5" t="s">
        <v>208</v>
      </c>
      <c r="C50" t="s">
        <v>56</v>
      </c>
      <c r="E50" t="s">
        <v>59</v>
      </c>
      <c r="F50" s="2"/>
      <c r="G50" s="60">
        <f t="shared" si="55"/>
        <v>5.9283999999999999</v>
      </c>
      <c r="H50" s="60">
        <f t="shared" si="56"/>
        <v>5.9283999999999999</v>
      </c>
      <c r="I50" s="60">
        <f t="shared" si="57"/>
        <v>-7.9484000000000004</v>
      </c>
      <c r="J50" s="60">
        <f t="shared" si="58"/>
        <v>-7.8349070445551598</v>
      </c>
      <c r="K50" s="60">
        <f t="shared" si="59"/>
        <v>13.437104020437699</v>
      </c>
      <c r="L50" s="60">
        <f t="shared" si="60"/>
        <v>87.590243508987001</v>
      </c>
      <c r="M50" s="60">
        <f t="shared" si="61"/>
        <v>4.4145670124920997</v>
      </c>
      <c r="N50" s="60">
        <f t="shared" si="62"/>
        <v>15.7472782022398</v>
      </c>
      <c r="O50" s="60">
        <f t="shared" si="63"/>
        <v>66.570133588675603</v>
      </c>
      <c r="P50" s="35"/>
      <c r="Q50" s="5" t="s">
        <v>59</v>
      </c>
      <c r="R50" s="35">
        <v>5.9283999999999999</v>
      </c>
      <c r="S50" s="35">
        <v>5.9283999999999999</v>
      </c>
      <c r="T50" s="35">
        <v>-7.9484000000000004</v>
      </c>
      <c r="U50" s="35">
        <v>-7.8349070445551598</v>
      </c>
      <c r="V50" s="34">
        <v>13.437104020437699</v>
      </c>
      <c r="W50" s="34">
        <v>87.590243508987001</v>
      </c>
      <c r="X50" s="35">
        <v>4.4145670124920997</v>
      </c>
      <c r="Y50" s="35">
        <v>15.7472782022398</v>
      </c>
      <c r="Z50" s="35">
        <v>66.570133588675603</v>
      </c>
      <c r="AA50" s="5"/>
      <c r="AB50" s="5"/>
      <c r="AC50" s="5"/>
      <c r="AD50" s="5" t="s">
        <v>59</v>
      </c>
      <c r="AE50" s="5" t="s">
        <v>208</v>
      </c>
    </row>
    <row r="51" spans="2:31" x14ac:dyDescent="0.25">
      <c r="B51" s="5" t="s">
        <v>210</v>
      </c>
      <c r="C51" t="s">
        <v>56</v>
      </c>
      <c r="E51" t="s">
        <v>60</v>
      </c>
      <c r="F51" s="2"/>
      <c r="G51" s="60">
        <f t="shared" si="55"/>
        <v>7.6825000000000001</v>
      </c>
      <c r="H51" s="60">
        <f t="shared" si="56"/>
        <v>7.6825000000000001</v>
      </c>
      <c r="I51" s="60">
        <f t="shared" si="57"/>
        <v>-9.3604000000000003</v>
      </c>
      <c r="J51" s="60">
        <f t="shared" si="58"/>
        <v>-6.8586040417810699</v>
      </c>
      <c r="K51" s="60">
        <f t="shared" si="59"/>
        <v>59.677701710795297</v>
      </c>
      <c r="L51" s="60">
        <f t="shared" si="60"/>
        <v>53.8195878794103</v>
      </c>
      <c r="M51" s="60">
        <f t="shared" si="61"/>
        <v>4.7113752122241301</v>
      </c>
      <c r="N51" s="60">
        <f t="shared" si="62"/>
        <v>10.0444570077492</v>
      </c>
      <c r="O51" s="60">
        <f t="shared" si="63"/>
        <v>90.000802788961096</v>
      </c>
      <c r="P51" s="35"/>
      <c r="Q51" s="5" t="s">
        <v>60</v>
      </c>
      <c r="R51" s="35">
        <v>7.6825000000000001</v>
      </c>
      <c r="S51" s="35">
        <v>7.6825000000000001</v>
      </c>
      <c r="T51" s="35">
        <v>-9.3604000000000003</v>
      </c>
      <c r="U51" s="35">
        <v>-6.8586040417810699</v>
      </c>
      <c r="V51" s="34">
        <v>59.677701710795297</v>
      </c>
      <c r="W51" s="34">
        <v>53.8195878794103</v>
      </c>
      <c r="X51" s="35">
        <v>4.7113752122241301</v>
      </c>
      <c r="Y51" s="35">
        <v>10.0444570077492</v>
      </c>
      <c r="Z51" s="35">
        <v>90.000802788961096</v>
      </c>
      <c r="AA51" s="5"/>
      <c r="AB51" s="5"/>
      <c r="AC51" s="5"/>
      <c r="AD51" s="5" t="s">
        <v>60</v>
      </c>
      <c r="AE51" s="5" t="s">
        <v>210</v>
      </c>
    </row>
    <row r="52" spans="2:31" x14ac:dyDescent="0.25">
      <c r="B52" s="5" t="s">
        <v>212</v>
      </c>
      <c r="C52" t="s">
        <v>56</v>
      </c>
      <c r="E52" t="s">
        <v>61</v>
      </c>
      <c r="F52" s="2"/>
      <c r="G52" s="60">
        <f t="shared" si="55"/>
        <v>-0.52580000000000005</v>
      </c>
      <c r="H52" s="60">
        <f t="shared" si="56"/>
        <v>-0.52580000000000005</v>
      </c>
      <c r="I52" s="60">
        <f t="shared" si="57"/>
        <v>-11.083500000000001</v>
      </c>
      <c r="J52" s="60">
        <f t="shared" si="58"/>
        <v>-28.8175876411171</v>
      </c>
      <c r="K52" s="60">
        <f t="shared" si="59"/>
        <v>3.4244604316546701</v>
      </c>
      <c r="L52" s="60">
        <f t="shared" si="60"/>
        <v>9.7739767868051306</v>
      </c>
      <c r="M52" s="60">
        <f t="shared" si="61"/>
        <v>-1.57763631331305</v>
      </c>
      <c r="N52" s="60">
        <f t="shared" si="62"/>
        <v>-21.880014930615999</v>
      </c>
      <c r="O52" s="60">
        <f t="shared" si="63"/>
        <v>22.128598481015999</v>
      </c>
      <c r="P52" s="35"/>
      <c r="Q52" s="5" t="s">
        <v>61</v>
      </c>
      <c r="R52" s="35">
        <v>-0.52580000000000005</v>
      </c>
      <c r="S52" s="35">
        <v>-0.52580000000000005</v>
      </c>
      <c r="T52" s="35">
        <v>-11.083500000000001</v>
      </c>
      <c r="U52" s="35">
        <v>-28.8175876411171</v>
      </c>
      <c r="V52" s="34">
        <v>3.4244604316546701</v>
      </c>
      <c r="W52" s="34">
        <v>9.7739767868051306</v>
      </c>
      <c r="X52" s="35">
        <v>-1.57763631331305</v>
      </c>
      <c r="Y52" s="35">
        <v>-21.880014930615999</v>
      </c>
      <c r="Z52" s="35">
        <v>22.128598481015999</v>
      </c>
      <c r="AA52" s="5"/>
      <c r="AB52" s="5"/>
      <c r="AC52" s="5"/>
      <c r="AD52" s="5" t="s">
        <v>61</v>
      </c>
      <c r="AE52" s="5" t="s">
        <v>212</v>
      </c>
    </row>
    <row r="53" spans="2:31" x14ac:dyDescent="0.25">
      <c r="B53" s="5" t="s">
        <v>214</v>
      </c>
      <c r="C53" t="s">
        <v>56</v>
      </c>
      <c r="E53" t="s">
        <v>62</v>
      </c>
      <c r="F53" s="2"/>
      <c r="G53" s="60">
        <f t="shared" si="55"/>
        <v>1.2642</v>
      </c>
      <c r="H53" s="60">
        <f t="shared" si="56"/>
        <v>1.2642</v>
      </c>
      <c r="I53" s="60">
        <f t="shared" si="57"/>
        <v>-12.4206</v>
      </c>
      <c r="J53" s="60">
        <f t="shared" si="58"/>
        <v>-2.53567851229292</v>
      </c>
      <c r="K53" s="60">
        <f t="shared" si="59"/>
        <v>10.787646223095599</v>
      </c>
      <c r="L53" s="60">
        <f t="shared" si="60"/>
        <v>91.420298100584304</v>
      </c>
      <c r="M53" s="60">
        <f t="shared" si="61"/>
        <v>1.0872313527180699</v>
      </c>
      <c r="N53" s="60">
        <f t="shared" si="62"/>
        <v>19.4174051673638</v>
      </c>
      <c r="O53" s="60">
        <f t="shared" si="63"/>
        <v>59.4889731625899</v>
      </c>
      <c r="P53" s="35"/>
      <c r="Q53" s="5" t="s">
        <v>62</v>
      </c>
      <c r="R53" s="35">
        <v>1.2642</v>
      </c>
      <c r="S53" s="35">
        <v>1.2642</v>
      </c>
      <c r="T53" s="35">
        <v>-12.4206</v>
      </c>
      <c r="U53" s="35">
        <v>-2.53567851229292</v>
      </c>
      <c r="V53" s="34">
        <v>10.787646223095599</v>
      </c>
      <c r="W53" s="34">
        <v>91.420298100584304</v>
      </c>
      <c r="X53" s="35">
        <v>1.0872313527180699</v>
      </c>
      <c r="Y53" s="35">
        <v>19.4174051673638</v>
      </c>
      <c r="Z53" s="35">
        <v>59.4889731625899</v>
      </c>
      <c r="AA53" s="5"/>
      <c r="AB53" s="5"/>
      <c r="AC53" s="5"/>
      <c r="AD53" s="5" t="s">
        <v>62</v>
      </c>
      <c r="AE53" s="5" t="s">
        <v>214</v>
      </c>
    </row>
    <row r="54" spans="2:31" x14ac:dyDescent="0.25">
      <c r="B54" s="5" t="s">
        <v>216</v>
      </c>
      <c r="C54" t="s">
        <v>56</v>
      </c>
      <c r="E54" t="s">
        <v>63</v>
      </c>
      <c r="F54" s="2"/>
      <c r="G54" s="60">
        <f t="shared" si="55"/>
        <v>1.0896999999999999</v>
      </c>
      <c r="H54" s="60">
        <f t="shared" si="56"/>
        <v>1.0896999999999999</v>
      </c>
      <c r="I54" s="60">
        <f t="shared" si="57"/>
        <v>-6.4006999999999996</v>
      </c>
      <c r="J54" s="60">
        <f t="shared" si="58"/>
        <v>8.6939454705775994</v>
      </c>
      <c r="K54" s="60">
        <f t="shared" si="59"/>
        <v>16.968804166617801</v>
      </c>
      <c r="L54" s="60">
        <f t="shared" si="60"/>
        <v>139.08419683461</v>
      </c>
      <c r="M54" s="60">
        <f t="shared" si="61"/>
        <v>1.83041035246043</v>
      </c>
      <c r="N54" s="60">
        <f t="shared" si="62"/>
        <v>32.554396330844</v>
      </c>
      <c r="O54" s="60">
        <f t="shared" si="63"/>
        <v>66.649624809194805</v>
      </c>
      <c r="P54" s="35"/>
      <c r="Q54" s="5" t="s">
        <v>63</v>
      </c>
      <c r="R54" s="35">
        <v>1.0896999999999999</v>
      </c>
      <c r="S54" s="35">
        <v>1.0896999999999999</v>
      </c>
      <c r="T54" s="35">
        <v>-6.4006999999999996</v>
      </c>
      <c r="U54" s="35">
        <v>8.6939454705775994</v>
      </c>
      <c r="V54" s="34">
        <v>16.968804166617801</v>
      </c>
      <c r="W54" s="34">
        <v>139.08419683461</v>
      </c>
      <c r="X54" s="35">
        <v>1.83041035246043</v>
      </c>
      <c r="Y54" s="35">
        <v>32.554396330844</v>
      </c>
      <c r="Z54" s="35">
        <v>66.649624809194805</v>
      </c>
      <c r="AA54" s="5"/>
      <c r="AB54" s="5"/>
      <c r="AC54" s="5"/>
      <c r="AD54" s="5" t="s">
        <v>63</v>
      </c>
      <c r="AE54" s="5" t="s">
        <v>216</v>
      </c>
    </row>
    <row r="55" spans="2:31" x14ac:dyDescent="0.25">
      <c r="B55" s="5" t="s">
        <v>218</v>
      </c>
      <c r="C55" t="s">
        <v>56</v>
      </c>
      <c r="E55" t="s">
        <v>64</v>
      </c>
      <c r="F55" s="2"/>
      <c r="G55" s="60">
        <f t="shared" si="55"/>
        <v>8.1752000000000002</v>
      </c>
      <c r="H55" s="60">
        <f t="shared" si="56"/>
        <v>8.1752000000000002</v>
      </c>
      <c r="I55" s="60">
        <f t="shared" si="57"/>
        <v>-36.666600000000003</v>
      </c>
      <c r="J55" s="60">
        <f t="shared" si="58"/>
        <v>-42.973680160073897</v>
      </c>
      <c r="K55" s="60">
        <f t="shared" si="59"/>
        <v>112.808730614589</v>
      </c>
      <c r="L55" s="60">
        <f t="shared" si="60"/>
        <v>445.65537555228298</v>
      </c>
      <c r="M55" s="60">
        <f t="shared" si="61"/>
        <v>5.1386861313868604</v>
      </c>
      <c r="N55" s="60">
        <f t="shared" si="62"/>
        <v>-42.694714352220302</v>
      </c>
      <c r="O55" s="60">
        <f t="shared" si="63"/>
        <v>138.39674633784901</v>
      </c>
      <c r="P55" s="35"/>
      <c r="Q55" s="5" t="s">
        <v>64</v>
      </c>
      <c r="R55" s="35">
        <v>8.1752000000000002</v>
      </c>
      <c r="S55" s="35">
        <v>8.1752000000000002</v>
      </c>
      <c r="T55" s="35">
        <v>-36.666600000000003</v>
      </c>
      <c r="U55" s="35">
        <v>-42.973680160073897</v>
      </c>
      <c r="V55" s="34">
        <v>112.808730614589</v>
      </c>
      <c r="W55" s="34">
        <v>445.65537555228298</v>
      </c>
      <c r="X55" s="35">
        <v>5.1386861313868604</v>
      </c>
      <c r="Y55" s="35">
        <v>-42.694714352220302</v>
      </c>
      <c r="Z55" s="35">
        <v>138.39674633784901</v>
      </c>
      <c r="AA55" s="5"/>
      <c r="AB55" s="5"/>
      <c r="AC55" s="5"/>
      <c r="AD55" s="5" t="s">
        <v>64</v>
      </c>
      <c r="AE55" s="5" t="s">
        <v>218</v>
      </c>
    </row>
    <row r="56" spans="2:31" x14ac:dyDescent="0.25">
      <c r="B56" s="5" t="s">
        <v>220</v>
      </c>
      <c r="C56" t="s">
        <v>56</v>
      </c>
      <c r="E56" t="s">
        <v>71</v>
      </c>
      <c r="F56" s="2"/>
      <c r="G56" s="60">
        <f t="shared" si="55"/>
        <v>2.3529</v>
      </c>
      <c r="H56" s="60">
        <f t="shared" si="56"/>
        <v>2.3529</v>
      </c>
      <c r="I56" s="60">
        <f t="shared" si="57"/>
        <v>8.4111999999999991</v>
      </c>
      <c r="J56" s="60">
        <f t="shared" si="58"/>
        <v>-13.1741238679655</v>
      </c>
      <c r="K56" s="60">
        <f t="shared" si="59"/>
        <v>23.422771879173499</v>
      </c>
      <c r="L56" s="60" t="str">
        <f t="shared" si="60"/>
        <v>NULL</v>
      </c>
      <c r="M56" s="60">
        <f t="shared" si="61"/>
        <v>2.6470588235294001</v>
      </c>
      <c r="N56" s="60">
        <f t="shared" si="62"/>
        <v>-4.5847247313947097</v>
      </c>
      <c r="O56" s="60">
        <f t="shared" si="63"/>
        <v>47.502727538186697</v>
      </c>
      <c r="P56" s="35"/>
      <c r="Q56" s="5" t="s">
        <v>71</v>
      </c>
      <c r="R56" s="35">
        <v>2.3529</v>
      </c>
      <c r="S56" s="35">
        <v>2.3529</v>
      </c>
      <c r="T56" s="35">
        <v>8.4111999999999991</v>
      </c>
      <c r="U56" s="35">
        <v>-13.1741238679655</v>
      </c>
      <c r="V56" s="34">
        <v>23.422771879173499</v>
      </c>
      <c r="W56" s="61" t="s">
        <v>8</v>
      </c>
      <c r="X56" s="35">
        <v>2.6470588235294001</v>
      </c>
      <c r="Y56" s="35">
        <v>-4.5847247313947097</v>
      </c>
      <c r="Z56" s="35">
        <v>47.502727538186697</v>
      </c>
      <c r="AA56" s="5"/>
      <c r="AB56" s="5"/>
      <c r="AC56" s="5"/>
      <c r="AD56" s="5" t="s">
        <v>71</v>
      </c>
      <c r="AE56" s="5" t="s">
        <v>220</v>
      </c>
    </row>
    <row r="57" spans="2:31" x14ac:dyDescent="0.25">
      <c r="B57" s="5" t="s">
        <v>222</v>
      </c>
      <c r="C57" t="s">
        <v>56</v>
      </c>
      <c r="E57" t="s">
        <v>65</v>
      </c>
      <c r="F57" s="2"/>
      <c r="G57" s="60">
        <f t="shared" si="55"/>
        <v>3.9321000000000002</v>
      </c>
      <c r="H57" s="60">
        <f t="shared" si="56"/>
        <v>3.9321000000000002</v>
      </c>
      <c r="I57" s="60">
        <f t="shared" si="57"/>
        <v>23.285399999999999</v>
      </c>
      <c r="J57" s="60">
        <f t="shared" si="58"/>
        <v>9.5344625545967698</v>
      </c>
      <c r="K57" s="60">
        <f t="shared" si="59"/>
        <v>81.276445698166398</v>
      </c>
      <c r="L57" s="60">
        <f t="shared" si="60"/>
        <v>156.79320679320699</v>
      </c>
      <c r="M57" s="60">
        <f t="shared" si="61"/>
        <v>3.9320731830586801</v>
      </c>
      <c r="N57" s="60">
        <f t="shared" si="62"/>
        <v>27.488092104827199</v>
      </c>
      <c r="O57" s="60">
        <f t="shared" si="63"/>
        <v>135.366033524133</v>
      </c>
      <c r="P57" s="35"/>
      <c r="Q57" s="5" t="s">
        <v>65</v>
      </c>
      <c r="R57" s="35">
        <v>3.9321000000000002</v>
      </c>
      <c r="S57" s="35">
        <v>3.9321000000000002</v>
      </c>
      <c r="T57" s="35">
        <v>23.285399999999999</v>
      </c>
      <c r="U57" s="35">
        <v>9.5344625545967698</v>
      </c>
      <c r="V57" s="34">
        <v>81.276445698166398</v>
      </c>
      <c r="W57" s="34">
        <v>156.79320679320699</v>
      </c>
      <c r="X57" s="35">
        <v>3.9320731830586801</v>
      </c>
      <c r="Y57" s="35">
        <v>27.488092104827199</v>
      </c>
      <c r="Z57" s="35">
        <v>135.366033524133</v>
      </c>
      <c r="AA57" s="5"/>
      <c r="AB57" s="5"/>
      <c r="AC57" s="5"/>
      <c r="AD57" s="5" t="s">
        <v>65</v>
      </c>
      <c r="AE57" s="5" t="s">
        <v>222</v>
      </c>
    </row>
    <row r="58" spans="2:31" x14ac:dyDescent="0.25">
      <c r="B58" s="5" t="s">
        <v>224</v>
      </c>
      <c r="C58" t="s">
        <v>56</v>
      </c>
      <c r="E58" t="s">
        <v>66</v>
      </c>
      <c r="F58" s="2"/>
      <c r="G58" s="60">
        <f t="shared" si="55"/>
        <v>0.47810000000000002</v>
      </c>
      <c r="H58" s="60">
        <f t="shared" si="56"/>
        <v>0.47810000000000002</v>
      </c>
      <c r="I58" s="60">
        <f t="shared" si="57"/>
        <v>-5.6227</v>
      </c>
      <c r="J58" s="60">
        <f t="shared" si="58"/>
        <v>16.090297790586</v>
      </c>
      <c r="K58" s="60">
        <f t="shared" si="59"/>
        <v>-17.872918790349999</v>
      </c>
      <c r="L58" s="60">
        <f t="shared" si="60"/>
        <v>-33.598901098901102</v>
      </c>
      <c r="M58" s="60">
        <f t="shared" si="61"/>
        <v>-1.26792766576593</v>
      </c>
      <c r="N58" s="60">
        <f t="shared" si="62"/>
        <v>25.4788736561127</v>
      </c>
      <c r="O58" s="60">
        <f t="shared" si="63"/>
        <v>-4.5138109156545401</v>
      </c>
      <c r="P58" s="35"/>
      <c r="Q58" s="5" t="s">
        <v>66</v>
      </c>
      <c r="R58" s="35">
        <v>0.47810000000000002</v>
      </c>
      <c r="S58" s="35">
        <v>0.47810000000000002</v>
      </c>
      <c r="T58" s="35">
        <v>-5.6227</v>
      </c>
      <c r="U58" s="35">
        <v>16.090297790586</v>
      </c>
      <c r="V58" s="34">
        <v>-17.872918790349999</v>
      </c>
      <c r="W58" s="34">
        <v>-33.598901098901102</v>
      </c>
      <c r="X58" s="35">
        <v>-1.26792766576593</v>
      </c>
      <c r="Y58" s="35">
        <v>25.4788736561127</v>
      </c>
      <c r="Z58" s="35">
        <v>-4.5138109156545401</v>
      </c>
      <c r="AA58" s="5"/>
      <c r="AB58" s="5"/>
      <c r="AC58" s="5"/>
      <c r="AD58" s="5" t="s">
        <v>66</v>
      </c>
      <c r="AE58" s="5" t="s">
        <v>224</v>
      </c>
    </row>
    <row r="59" spans="2:31" x14ac:dyDescent="0.25">
      <c r="B59" s="5" t="s">
        <v>226</v>
      </c>
      <c r="C59" t="s">
        <v>56</v>
      </c>
      <c r="E59" t="s">
        <v>67</v>
      </c>
      <c r="F59" s="2"/>
      <c r="G59" s="60">
        <f t="shared" si="55"/>
        <v>-3.8685999999999998</v>
      </c>
      <c r="H59" s="60">
        <f t="shared" si="56"/>
        <v>-3.8685999999999998</v>
      </c>
      <c r="I59" s="60">
        <f t="shared" si="57"/>
        <v>25</v>
      </c>
      <c r="J59" s="60">
        <f t="shared" si="58"/>
        <v>40.772532188841197</v>
      </c>
      <c r="K59" s="60">
        <f t="shared" si="59"/>
        <v>319.43734015345302</v>
      </c>
      <c r="L59" s="60">
        <f t="shared" si="60"/>
        <v>1461.9047619047601</v>
      </c>
      <c r="M59" s="60">
        <f t="shared" si="61"/>
        <v>-3.8686987104337698</v>
      </c>
      <c r="N59" s="60">
        <f t="shared" si="62"/>
        <v>44.748455426163098</v>
      </c>
      <c r="O59" s="60">
        <f t="shared" si="63"/>
        <v>319.437340104496</v>
      </c>
      <c r="P59" s="35"/>
      <c r="Q59" s="5" t="s">
        <v>67</v>
      </c>
      <c r="R59" s="35">
        <v>-3.8685999999999998</v>
      </c>
      <c r="S59" s="35">
        <v>-3.8685999999999998</v>
      </c>
      <c r="T59" s="35">
        <v>25</v>
      </c>
      <c r="U59" s="35">
        <v>40.772532188841197</v>
      </c>
      <c r="V59" s="34">
        <v>319.43734015345302</v>
      </c>
      <c r="W59" s="34">
        <v>1461.9047619047601</v>
      </c>
      <c r="X59" s="35">
        <v>-3.8686987104337698</v>
      </c>
      <c r="Y59" s="35">
        <v>44.748455426163098</v>
      </c>
      <c r="Z59" s="35">
        <v>319.437340104496</v>
      </c>
      <c r="AA59" s="5"/>
      <c r="AB59" s="5"/>
      <c r="AC59" s="5"/>
      <c r="AD59" s="5" t="s">
        <v>67</v>
      </c>
      <c r="AE59" s="5" t="s">
        <v>226</v>
      </c>
    </row>
    <row r="60" spans="2:31" x14ac:dyDescent="0.25">
      <c r="B60" s="5" t="s">
        <v>228</v>
      </c>
      <c r="C60" t="s">
        <v>56</v>
      </c>
      <c r="E60" t="s">
        <v>68</v>
      </c>
      <c r="F60" s="2"/>
      <c r="G60" s="60">
        <f t="shared" si="55"/>
        <v>0.65739999999999998</v>
      </c>
      <c r="H60" s="60">
        <f t="shared" si="56"/>
        <v>0.65739999999999998</v>
      </c>
      <c r="I60" s="60">
        <f t="shared" si="57"/>
        <v>-15.4734</v>
      </c>
      <c r="J60" s="60">
        <f t="shared" si="58"/>
        <v>11.0701930588104</v>
      </c>
      <c r="K60" s="60">
        <f t="shared" si="59"/>
        <v>63.0570117955439</v>
      </c>
      <c r="L60" s="60">
        <f t="shared" si="60"/>
        <v>198.172558418215</v>
      </c>
      <c r="M60" s="60">
        <f t="shared" si="61"/>
        <v>0.65736245954697303</v>
      </c>
      <c r="N60" s="60">
        <f t="shared" si="62"/>
        <v>12.765537096068901</v>
      </c>
      <c r="O60" s="60">
        <f t="shared" si="63"/>
        <v>67.999136570104696</v>
      </c>
      <c r="P60" s="35"/>
      <c r="Q60" s="5" t="s">
        <v>68</v>
      </c>
      <c r="R60" s="35">
        <v>0.65739999999999998</v>
      </c>
      <c r="S60" s="35">
        <v>0.65739999999999998</v>
      </c>
      <c r="T60" s="35">
        <v>-15.4734</v>
      </c>
      <c r="U60" s="35">
        <v>11.0701930588104</v>
      </c>
      <c r="V60" s="34">
        <v>63.0570117955439</v>
      </c>
      <c r="W60" s="34">
        <v>198.172558418215</v>
      </c>
      <c r="X60" s="35">
        <v>0.65736245954697303</v>
      </c>
      <c r="Y60" s="35">
        <v>12.765537096068901</v>
      </c>
      <c r="Z60" s="35">
        <v>67.999136570104696</v>
      </c>
      <c r="AA60" s="5"/>
      <c r="AB60" s="5"/>
      <c r="AC60" s="5"/>
      <c r="AD60" s="5" t="s">
        <v>68</v>
      </c>
      <c r="AE60" s="5" t="s">
        <v>228</v>
      </c>
    </row>
    <row r="61" spans="2:31" x14ac:dyDescent="0.25">
      <c r="B61" s="5" t="s">
        <v>230</v>
      </c>
      <c r="C61" t="s">
        <v>56</v>
      </c>
      <c r="E61" t="s">
        <v>69</v>
      </c>
      <c r="F61" s="2"/>
      <c r="G61" s="60">
        <f t="shared" si="55"/>
        <v>6.6037999999999997</v>
      </c>
      <c r="H61" s="60">
        <f t="shared" si="56"/>
        <v>6.6037999999999997</v>
      </c>
      <c r="I61" s="60">
        <f t="shared" si="57"/>
        <v>76.062299999999993</v>
      </c>
      <c r="J61" s="60">
        <f t="shared" si="58"/>
        <v>23.191278493557999</v>
      </c>
      <c r="K61" s="60">
        <f t="shared" si="59"/>
        <v>167.88793103448299</v>
      </c>
      <c r="L61" s="60">
        <f t="shared" si="60"/>
        <v>45.720984759671801</v>
      </c>
      <c r="M61" s="60">
        <f t="shared" si="61"/>
        <v>6.60377358490567</v>
      </c>
      <c r="N61" s="60">
        <f t="shared" si="62"/>
        <v>26.809876137172601</v>
      </c>
      <c r="O61" s="60">
        <f t="shared" si="63"/>
        <v>172.234092958709</v>
      </c>
      <c r="P61" s="35"/>
      <c r="Q61" s="5" t="s">
        <v>69</v>
      </c>
      <c r="R61" s="35">
        <v>6.6037999999999997</v>
      </c>
      <c r="S61" s="35">
        <v>6.6037999999999997</v>
      </c>
      <c r="T61" s="35">
        <v>76.062299999999993</v>
      </c>
      <c r="U61" s="35">
        <v>23.191278493557999</v>
      </c>
      <c r="V61" s="34">
        <v>167.88793103448299</v>
      </c>
      <c r="W61" s="34">
        <v>45.720984759671801</v>
      </c>
      <c r="X61" s="35">
        <v>6.60377358490567</v>
      </c>
      <c r="Y61" s="35">
        <v>26.809876137172601</v>
      </c>
      <c r="Z61" s="35">
        <v>172.234092958709</v>
      </c>
      <c r="AA61" s="5"/>
      <c r="AB61" s="5"/>
      <c r="AC61" s="5"/>
      <c r="AD61" s="5" t="s">
        <v>69</v>
      </c>
      <c r="AE61" s="5" t="s">
        <v>230</v>
      </c>
    </row>
    <row r="62" spans="2:31" x14ac:dyDescent="0.25">
      <c r="B62" s="5" t="s">
        <v>232</v>
      </c>
      <c r="C62" t="s">
        <v>56</v>
      </c>
      <c r="E62" t="s">
        <v>70</v>
      </c>
      <c r="F62" s="2"/>
      <c r="G62" s="60">
        <f t="shared" si="55"/>
        <v>9.1324000000000005</v>
      </c>
      <c r="H62" s="60">
        <f t="shared" si="56"/>
        <v>9.1324000000000005</v>
      </c>
      <c r="I62" s="60">
        <f t="shared" si="57"/>
        <v>-30.924800000000001</v>
      </c>
      <c r="J62" s="60">
        <f t="shared" si="58"/>
        <v>-36.436170212766001</v>
      </c>
      <c r="K62" s="60">
        <f t="shared" si="59"/>
        <v>575.12598585342698</v>
      </c>
      <c r="L62" s="60">
        <f t="shared" si="60"/>
        <v>5244.7473880062998</v>
      </c>
      <c r="M62" s="60">
        <f t="shared" si="61"/>
        <v>6.8493150684931603</v>
      </c>
      <c r="N62" s="60">
        <f t="shared" si="62"/>
        <v>-33.476624009997899</v>
      </c>
      <c r="O62" s="60">
        <f t="shared" si="63"/>
        <v>658.96141416218995</v>
      </c>
      <c r="P62" s="35"/>
      <c r="Q62" s="5" t="s">
        <v>70</v>
      </c>
      <c r="R62" s="35">
        <v>9.1324000000000005</v>
      </c>
      <c r="S62" s="35">
        <v>9.1324000000000005</v>
      </c>
      <c r="T62" s="35">
        <v>-30.924800000000001</v>
      </c>
      <c r="U62" s="35">
        <v>-36.436170212766001</v>
      </c>
      <c r="V62" s="34">
        <v>575.12598585342698</v>
      </c>
      <c r="W62" s="34">
        <v>5244.7473880062998</v>
      </c>
      <c r="X62" s="35">
        <v>6.8493150684931603</v>
      </c>
      <c r="Y62" s="35">
        <v>-33.476624009997899</v>
      </c>
      <c r="Z62" s="35">
        <v>658.96141416218995</v>
      </c>
      <c r="AA62" s="5"/>
      <c r="AB62" s="5"/>
      <c r="AC62" s="5"/>
      <c r="AD62" s="5" t="s">
        <v>70</v>
      </c>
      <c r="AE62" s="5" t="s">
        <v>232</v>
      </c>
    </row>
    <row r="63" spans="2:31" x14ac:dyDescent="0.25">
      <c r="B63" s="5" t="s">
        <v>220</v>
      </c>
      <c r="C63" t="s">
        <v>56</v>
      </c>
      <c r="E63" t="s">
        <v>71</v>
      </c>
      <c r="F63" s="2"/>
      <c r="G63" s="60">
        <f t="shared" si="55"/>
        <v>2.3529</v>
      </c>
      <c r="H63" s="60">
        <f t="shared" si="56"/>
        <v>2.3529</v>
      </c>
      <c r="I63" s="60">
        <f t="shared" si="57"/>
        <v>8.4111999999999991</v>
      </c>
      <c r="J63" s="60">
        <f t="shared" si="58"/>
        <v>-13.1741238679655</v>
      </c>
      <c r="K63" s="60">
        <f t="shared" si="59"/>
        <v>23.422771879173499</v>
      </c>
      <c r="L63" s="60" t="str">
        <f t="shared" si="60"/>
        <v>NULL</v>
      </c>
      <c r="M63" s="60">
        <f t="shared" si="61"/>
        <v>2.6470588235294001</v>
      </c>
      <c r="N63" s="60">
        <f t="shared" si="62"/>
        <v>-4.5847247313947097</v>
      </c>
      <c r="O63" s="60">
        <f t="shared" si="63"/>
        <v>47.502727538186697</v>
      </c>
      <c r="P63" s="35"/>
      <c r="Q63" s="5" t="s">
        <v>71</v>
      </c>
      <c r="R63" s="35">
        <v>2.3529</v>
      </c>
      <c r="S63" s="35">
        <v>2.3529</v>
      </c>
      <c r="T63" s="35">
        <v>8.4111999999999991</v>
      </c>
      <c r="U63" s="35">
        <v>-13.1741238679655</v>
      </c>
      <c r="V63" s="34">
        <v>23.422771879173499</v>
      </c>
      <c r="W63" s="61" t="s">
        <v>8</v>
      </c>
      <c r="X63" s="35">
        <v>2.6470588235294001</v>
      </c>
      <c r="Y63" s="35">
        <v>-4.5847247313947097</v>
      </c>
      <c r="Z63" s="35">
        <v>47.502727538186697</v>
      </c>
      <c r="AA63" s="5"/>
      <c r="AB63" s="5"/>
      <c r="AC63" s="5"/>
      <c r="AD63" s="5" t="s">
        <v>71</v>
      </c>
      <c r="AE63" s="5" t="s">
        <v>220</v>
      </c>
    </row>
    <row r="64" spans="2:31" x14ac:dyDescent="0.25">
      <c r="B64" s="5" t="s">
        <v>218</v>
      </c>
      <c r="C64" t="s">
        <v>56</v>
      </c>
      <c r="E64" t="s">
        <v>64</v>
      </c>
      <c r="F64" s="2"/>
      <c r="G64" s="60">
        <f t="shared" si="55"/>
        <v>8.1752000000000002</v>
      </c>
      <c r="H64" s="60">
        <f t="shared" si="56"/>
        <v>8.1752000000000002</v>
      </c>
      <c r="I64" s="60">
        <f t="shared" si="57"/>
        <v>-36.666600000000003</v>
      </c>
      <c r="J64" s="60">
        <f t="shared" si="58"/>
        <v>-42.973680160073897</v>
      </c>
      <c r="K64" s="60">
        <f t="shared" si="59"/>
        <v>112.808730614589</v>
      </c>
      <c r="L64" s="60">
        <f t="shared" si="60"/>
        <v>445.65537555228298</v>
      </c>
      <c r="M64" s="60">
        <f t="shared" si="61"/>
        <v>5.1386861313868604</v>
      </c>
      <c r="N64" s="60">
        <f t="shared" si="62"/>
        <v>-42.694714352220302</v>
      </c>
      <c r="O64" s="60">
        <f t="shared" si="63"/>
        <v>138.39674633784901</v>
      </c>
      <c r="P64" s="35"/>
      <c r="Q64" s="5" t="s">
        <v>64</v>
      </c>
      <c r="R64" s="35">
        <v>8.1752000000000002</v>
      </c>
      <c r="S64" s="35">
        <v>8.1752000000000002</v>
      </c>
      <c r="T64" s="35">
        <v>-36.666600000000003</v>
      </c>
      <c r="U64" s="35">
        <v>-42.973680160073897</v>
      </c>
      <c r="V64" s="34">
        <v>112.808730614589</v>
      </c>
      <c r="W64" s="34">
        <v>445.65537555228298</v>
      </c>
      <c r="X64" s="35">
        <v>5.1386861313868604</v>
      </c>
      <c r="Y64" s="35">
        <v>-42.694714352220302</v>
      </c>
      <c r="Z64" s="35">
        <v>138.39674633784901</v>
      </c>
      <c r="AA64" s="5"/>
      <c r="AB64" s="5"/>
      <c r="AC64" s="5"/>
      <c r="AD64" s="5" t="s">
        <v>64</v>
      </c>
      <c r="AE64" s="5" t="s">
        <v>218</v>
      </c>
    </row>
    <row r="65" spans="1:31" x14ac:dyDescent="0.25">
      <c r="B65" s="5" t="s">
        <v>234</v>
      </c>
      <c r="C65" t="s">
        <v>56</v>
      </c>
      <c r="E65" t="s">
        <v>72</v>
      </c>
      <c r="F65" s="2"/>
      <c r="G65" s="60">
        <f t="shared" si="55"/>
        <v>11.5304</v>
      </c>
      <c r="H65" s="60">
        <f t="shared" si="56"/>
        <v>11.5304</v>
      </c>
      <c r="I65" s="60">
        <f t="shared" si="57"/>
        <v>-25.3856</v>
      </c>
      <c r="J65" s="60">
        <f t="shared" si="58"/>
        <v>-57.5677345615115</v>
      </c>
      <c r="K65" s="60">
        <f t="shared" si="59"/>
        <v>-18.624895224700101</v>
      </c>
      <c r="L65" s="60">
        <f t="shared" si="60"/>
        <v>27.602276973311</v>
      </c>
      <c r="M65" s="60">
        <f t="shared" si="61"/>
        <v>7.5471698113207797</v>
      </c>
      <c r="N65" s="60">
        <f t="shared" si="62"/>
        <v>-54.222875710260098</v>
      </c>
      <c r="O65" s="60">
        <f t="shared" si="63"/>
        <v>-9.0689005261877007</v>
      </c>
      <c r="P65" s="35"/>
      <c r="Q65" s="5" t="s">
        <v>72</v>
      </c>
      <c r="R65" s="35">
        <v>11.5304</v>
      </c>
      <c r="S65" s="35">
        <v>11.5304</v>
      </c>
      <c r="T65" s="35">
        <v>-25.3856</v>
      </c>
      <c r="U65" s="35">
        <v>-57.5677345615115</v>
      </c>
      <c r="V65" s="34">
        <v>-18.624895224700101</v>
      </c>
      <c r="W65" s="34">
        <v>27.602276973311</v>
      </c>
      <c r="X65" s="35">
        <v>7.5471698113207797</v>
      </c>
      <c r="Y65" s="35">
        <v>-54.222875710260098</v>
      </c>
      <c r="Z65" s="35">
        <v>-9.0689005261877007</v>
      </c>
      <c r="AA65" s="5"/>
      <c r="AB65" s="5"/>
      <c r="AC65" s="5"/>
      <c r="AD65" s="5" t="s">
        <v>72</v>
      </c>
      <c r="AE65" s="5" t="s">
        <v>234</v>
      </c>
    </row>
    <row r="66" spans="1:31" x14ac:dyDescent="0.25">
      <c r="F66" s="2"/>
      <c r="G66" s="40">
        <f>AVERAGE(G48:G65)</f>
        <v>4.2792666666666666</v>
      </c>
      <c r="H66" s="40">
        <f t="shared" ref="H66:O66" si="64">AVERAGE(H48:H65)</f>
        <v>4.2792666666666666</v>
      </c>
      <c r="I66" s="40">
        <f t="shared" si="64"/>
        <v>6.3872222222221386E-2</v>
      </c>
      <c r="J66" s="40">
        <f t="shared" si="64"/>
        <v>-7.8403787839221097</v>
      </c>
      <c r="K66" s="40">
        <f t="shared" si="64"/>
        <v>96.636214146280139</v>
      </c>
      <c r="L66" s="40">
        <f t="shared" si="64"/>
        <v>548.66991469624975</v>
      </c>
      <c r="M66" s="40">
        <f t="shared" si="64"/>
        <v>3.0592551615749568</v>
      </c>
      <c r="N66" s="40">
        <f t="shared" si="64"/>
        <v>1.6021621087486106</v>
      </c>
      <c r="O66" s="40">
        <f t="shared" si="64"/>
        <v>125.20258450862356</v>
      </c>
      <c r="P66" s="40"/>
      <c r="Q66" s="40"/>
      <c r="R66" s="40"/>
      <c r="S66" s="40"/>
      <c r="T66" s="40"/>
      <c r="U66" s="40"/>
      <c r="V66" s="12"/>
      <c r="W66" s="49"/>
      <c r="X66" s="40"/>
      <c r="Y66" s="40"/>
      <c r="Z66" s="40"/>
      <c r="AA66" s="5"/>
      <c r="AB66" s="5"/>
      <c r="AD66" s="5"/>
    </row>
    <row r="67" spans="1:31" x14ac:dyDescent="0.25">
      <c r="F67" s="2"/>
      <c r="G67" s="1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11"/>
      <c r="V67" s="11"/>
      <c r="W67" s="41"/>
      <c r="X67" s="41"/>
      <c r="Y67" s="41"/>
      <c r="Z67" s="41"/>
    </row>
    <row r="68" spans="1:31" x14ac:dyDescent="0.25">
      <c r="A68" s="13" t="s">
        <v>236</v>
      </c>
      <c r="B68" s="13" t="s">
        <v>236</v>
      </c>
      <c r="C68" s="1" t="s">
        <v>73</v>
      </c>
      <c r="D68" s="1"/>
      <c r="E68" s="6" t="s">
        <v>74</v>
      </c>
      <c r="F68" s="2"/>
      <c r="G68" s="60">
        <f>R68</f>
        <v>6.4054000000000002</v>
      </c>
      <c r="H68" s="60">
        <f t="shared" ref="H68" si="65">S68</f>
        <v>6.4054000000000002</v>
      </c>
      <c r="I68" s="60">
        <f t="shared" ref="I68" si="66">T68</f>
        <v>23.856100000000001</v>
      </c>
      <c r="J68" s="60">
        <f t="shared" ref="J68" si="67">U68</f>
        <v>10.4054054054054</v>
      </c>
      <c r="K68" s="60">
        <f t="shared" ref="K68" si="68">V68</f>
        <v>30.900881217682599</v>
      </c>
      <c r="L68" s="60">
        <f t="shared" ref="L68" si="69">W68</f>
        <v>172.49848392965399</v>
      </c>
      <c r="M68" s="60">
        <f t="shared" ref="M68" si="70">X68</f>
        <v>6.4053990054463696</v>
      </c>
      <c r="N68" s="60">
        <f t="shared" ref="N68" si="71">Y68</f>
        <v>13.651059722259999</v>
      </c>
      <c r="O68" s="60">
        <f t="shared" ref="O68" si="72">Z68</f>
        <v>37.366316980010403</v>
      </c>
      <c r="P68" s="35"/>
      <c r="Q68" s="8" t="s">
        <v>74</v>
      </c>
      <c r="R68" s="35">
        <v>6.4054000000000002</v>
      </c>
      <c r="S68" s="35">
        <v>6.4054000000000002</v>
      </c>
      <c r="T68" s="35">
        <v>23.856100000000001</v>
      </c>
      <c r="U68" s="35">
        <v>10.4054054054054</v>
      </c>
      <c r="V68" s="34">
        <v>30.900881217682599</v>
      </c>
      <c r="W68" s="34">
        <v>172.49848392965399</v>
      </c>
      <c r="X68" s="35">
        <v>6.4053990054463696</v>
      </c>
      <c r="Y68" s="35">
        <v>13.651059722259999</v>
      </c>
      <c r="Z68" s="35">
        <v>37.366316980010403</v>
      </c>
      <c r="AA68" s="33"/>
      <c r="AB68" s="33"/>
      <c r="AC68" s="5"/>
      <c r="AD68" s="8" t="s">
        <v>74</v>
      </c>
      <c r="AE68" s="5" t="s">
        <v>236</v>
      </c>
    </row>
    <row r="69" spans="1:31" x14ac:dyDescent="0.25">
      <c r="B69" s="5" t="s">
        <v>238</v>
      </c>
      <c r="C69" t="s">
        <v>73</v>
      </c>
      <c r="E69" t="s">
        <v>75</v>
      </c>
      <c r="F69" s="2"/>
      <c r="G69" s="60">
        <f t="shared" ref="G69:G78" si="73">R69</f>
        <v>2.2740999999999998</v>
      </c>
      <c r="H69" s="60">
        <f t="shared" ref="H69:H78" si="74">S69</f>
        <v>2.2740999999999998</v>
      </c>
      <c r="I69" s="60">
        <f t="shared" ref="I69:I78" si="75">T69</f>
        <v>33.038600000000002</v>
      </c>
      <c r="J69" s="60">
        <f t="shared" ref="J69:J78" si="76">U69</f>
        <v>65.400759544273399</v>
      </c>
      <c r="K69" s="60">
        <f t="shared" ref="K69:K78" si="77">V69</f>
        <v>126.588170865279</v>
      </c>
      <c r="L69" s="60">
        <f t="shared" ref="L69:L78" si="78">W69</f>
        <v>196.382521489971</v>
      </c>
      <c r="M69" s="60">
        <f t="shared" ref="M69:M78" si="79">X69</f>
        <v>2.2741317513286501</v>
      </c>
      <c r="N69" s="60">
        <f t="shared" ref="N69:N78" si="80">Y69</f>
        <v>72.943618544535596</v>
      </c>
      <c r="O69" s="60">
        <f t="shared" ref="O69:O78" si="81">Z69</f>
        <v>141.34101219555501</v>
      </c>
      <c r="P69" s="35"/>
      <c r="Q69" s="5" t="s">
        <v>75</v>
      </c>
      <c r="R69" s="35">
        <v>2.2740999999999998</v>
      </c>
      <c r="S69" s="35">
        <v>2.2740999999999998</v>
      </c>
      <c r="T69" s="35">
        <v>33.038600000000002</v>
      </c>
      <c r="U69" s="35">
        <v>65.400759544273399</v>
      </c>
      <c r="V69" s="34">
        <v>126.588170865279</v>
      </c>
      <c r="W69" s="34">
        <v>196.382521489971</v>
      </c>
      <c r="X69" s="35">
        <v>2.2741317513286501</v>
      </c>
      <c r="Y69" s="35">
        <v>72.943618544535596</v>
      </c>
      <c r="Z69" s="35">
        <v>141.34101219555501</v>
      </c>
      <c r="AA69" s="5"/>
      <c r="AB69" s="5"/>
      <c r="AC69" s="5"/>
      <c r="AD69" s="5" t="s">
        <v>75</v>
      </c>
      <c r="AE69" s="5" t="s">
        <v>238</v>
      </c>
    </row>
    <row r="70" spans="1:31" x14ac:dyDescent="0.25">
      <c r="B70" s="5" t="s">
        <v>240</v>
      </c>
      <c r="C70" t="s">
        <v>73</v>
      </c>
      <c r="E70" t="s">
        <v>76</v>
      </c>
      <c r="F70" s="2"/>
      <c r="G70" s="60">
        <f t="shared" si="73"/>
        <v>11.902200000000001</v>
      </c>
      <c r="H70" s="60">
        <f t="shared" si="74"/>
        <v>11.902200000000001</v>
      </c>
      <c r="I70" s="60">
        <f t="shared" si="75"/>
        <v>19.9251</v>
      </c>
      <c r="J70" s="60">
        <f t="shared" si="76"/>
        <v>-31.966677556354099</v>
      </c>
      <c r="K70" s="60">
        <f t="shared" si="77"/>
        <v>-4.9520766773162999</v>
      </c>
      <c r="L70" s="60">
        <f t="shared" si="78"/>
        <v>91.514643239510306</v>
      </c>
      <c r="M70" s="60">
        <f t="shared" si="79"/>
        <v>11.902203116603999</v>
      </c>
      <c r="N70" s="60">
        <f t="shared" si="80"/>
        <v>-24.538875809616201</v>
      </c>
      <c r="O70" s="60">
        <f t="shared" si="81"/>
        <v>11.3013755805035</v>
      </c>
      <c r="P70" s="35"/>
      <c r="Q70" s="5" t="s">
        <v>76</v>
      </c>
      <c r="R70" s="35">
        <v>11.902200000000001</v>
      </c>
      <c r="S70" s="35">
        <v>11.902200000000001</v>
      </c>
      <c r="T70" s="35">
        <v>19.9251</v>
      </c>
      <c r="U70" s="35">
        <v>-31.966677556354099</v>
      </c>
      <c r="V70" s="34">
        <v>-4.9520766773162999</v>
      </c>
      <c r="W70" s="34">
        <v>91.514643239510306</v>
      </c>
      <c r="X70" s="35">
        <v>11.902203116603999</v>
      </c>
      <c r="Y70" s="35">
        <v>-24.538875809616201</v>
      </c>
      <c r="Z70" s="35">
        <v>11.3013755805035</v>
      </c>
      <c r="AA70" s="5"/>
      <c r="AB70" s="5"/>
      <c r="AC70" s="5"/>
      <c r="AD70" s="5" t="s">
        <v>76</v>
      </c>
      <c r="AE70" s="5" t="s">
        <v>240</v>
      </c>
    </row>
    <row r="71" spans="1:31" x14ac:dyDescent="0.25">
      <c r="B71" s="5" t="s">
        <v>242</v>
      </c>
      <c r="C71" t="s">
        <v>73</v>
      </c>
      <c r="E71" t="s">
        <v>77</v>
      </c>
      <c r="F71" s="2"/>
      <c r="G71" s="60">
        <f t="shared" si="73"/>
        <v>1.5702</v>
      </c>
      <c r="H71" s="60">
        <f t="shared" si="74"/>
        <v>1.5702</v>
      </c>
      <c r="I71" s="60">
        <f t="shared" si="75"/>
        <v>7.7069000000000001</v>
      </c>
      <c r="J71" s="60">
        <f t="shared" si="76"/>
        <v>-3.6185610898254499</v>
      </c>
      <c r="K71" s="60">
        <f t="shared" si="77"/>
        <v>-2.4087216364244699</v>
      </c>
      <c r="L71" s="60">
        <f t="shared" si="78"/>
        <v>63.460196554515399</v>
      </c>
      <c r="M71" s="60">
        <f t="shared" si="79"/>
        <v>1.5702108568865301</v>
      </c>
      <c r="N71" s="60">
        <f t="shared" si="80"/>
        <v>5.0653204512587404</v>
      </c>
      <c r="O71" s="60">
        <f t="shared" si="81"/>
        <v>9.0754894421359893</v>
      </c>
      <c r="P71" s="35"/>
      <c r="Q71" s="5" t="s">
        <v>77</v>
      </c>
      <c r="R71" s="35">
        <v>1.5702</v>
      </c>
      <c r="S71" s="35">
        <v>1.5702</v>
      </c>
      <c r="T71" s="35">
        <v>7.7069000000000001</v>
      </c>
      <c r="U71" s="35">
        <v>-3.6185610898254499</v>
      </c>
      <c r="V71" s="34">
        <v>-2.4087216364244699</v>
      </c>
      <c r="W71" s="34">
        <v>63.460196554515399</v>
      </c>
      <c r="X71" s="35">
        <v>1.5702108568865301</v>
      </c>
      <c r="Y71" s="35">
        <v>5.0653204512587404</v>
      </c>
      <c r="Z71" s="35">
        <v>9.0754894421359893</v>
      </c>
      <c r="AA71" s="5"/>
      <c r="AB71" s="5"/>
      <c r="AC71" s="5"/>
      <c r="AD71" s="5" t="s">
        <v>77</v>
      </c>
      <c r="AE71" s="5" t="s">
        <v>242</v>
      </c>
    </row>
    <row r="72" spans="1:31" x14ac:dyDescent="0.25">
      <c r="B72" s="5" t="s">
        <v>244</v>
      </c>
      <c r="C72" t="s">
        <v>73</v>
      </c>
      <c r="E72" t="s">
        <v>78</v>
      </c>
      <c r="F72" s="2"/>
      <c r="G72" s="60">
        <f t="shared" si="73"/>
        <v>10.412000000000001</v>
      </c>
      <c r="H72" s="60">
        <f t="shared" si="74"/>
        <v>10.412000000000001</v>
      </c>
      <c r="I72" s="60">
        <f t="shared" si="75"/>
        <v>100.5442</v>
      </c>
      <c r="J72" s="60">
        <f t="shared" si="76"/>
        <v>107.605633802817</v>
      </c>
      <c r="K72" s="60">
        <f t="shared" si="77"/>
        <v>146.076794657763</v>
      </c>
      <c r="L72" s="60">
        <f t="shared" si="78"/>
        <v>243.58974358974399</v>
      </c>
      <c r="M72" s="60">
        <f t="shared" si="79"/>
        <v>10.4119850187266</v>
      </c>
      <c r="N72" s="60">
        <f t="shared" si="80"/>
        <v>125.83623596529399</v>
      </c>
      <c r="O72" s="60">
        <f t="shared" si="81"/>
        <v>170.961579098897</v>
      </c>
      <c r="P72" s="35"/>
      <c r="Q72" s="5" t="s">
        <v>78</v>
      </c>
      <c r="R72" s="35">
        <v>10.412000000000001</v>
      </c>
      <c r="S72" s="35">
        <v>10.412000000000001</v>
      </c>
      <c r="T72" s="35">
        <v>100.5442</v>
      </c>
      <c r="U72" s="35">
        <v>107.605633802817</v>
      </c>
      <c r="V72" s="34">
        <v>146.076794657763</v>
      </c>
      <c r="W72" s="34">
        <v>243.58974358974399</v>
      </c>
      <c r="X72" s="35">
        <v>10.4119850187266</v>
      </c>
      <c r="Y72" s="35">
        <v>125.83623596529399</v>
      </c>
      <c r="Z72" s="35">
        <v>170.961579098897</v>
      </c>
      <c r="AA72" s="5"/>
      <c r="AB72" s="5"/>
      <c r="AC72" s="5"/>
      <c r="AD72" s="5" t="s">
        <v>78</v>
      </c>
      <c r="AE72" s="5" t="s">
        <v>244</v>
      </c>
    </row>
    <row r="73" spans="1:31" x14ac:dyDescent="0.25">
      <c r="B73" s="5" t="s">
        <v>246</v>
      </c>
      <c r="C73" t="s">
        <v>73</v>
      </c>
      <c r="E73" t="s">
        <v>79</v>
      </c>
      <c r="F73" s="2"/>
      <c r="G73" s="60">
        <f t="shared" si="73"/>
        <v>7.7805</v>
      </c>
      <c r="H73" s="60">
        <f t="shared" si="74"/>
        <v>7.7805</v>
      </c>
      <c r="I73" s="60">
        <f t="shared" si="75"/>
        <v>83.124300000000005</v>
      </c>
      <c r="J73" s="60">
        <f t="shared" si="76"/>
        <v>88.009927097875007</v>
      </c>
      <c r="K73" s="60">
        <f t="shared" si="77"/>
        <v>53.995680345572403</v>
      </c>
      <c r="L73" s="60">
        <f t="shared" si="78"/>
        <v>209.36702399183301</v>
      </c>
      <c r="M73" s="60">
        <f t="shared" si="79"/>
        <v>7.7805441934910302</v>
      </c>
      <c r="N73" s="60">
        <f t="shared" si="80"/>
        <v>105.162699307902</v>
      </c>
      <c r="O73" s="60">
        <f t="shared" si="81"/>
        <v>73.836790558437698</v>
      </c>
      <c r="P73" s="35"/>
      <c r="Q73" s="5" t="s">
        <v>79</v>
      </c>
      <c r="R73" s="35">
        <v>7.7805</v>
      </c>
      <c r="S73" s="35">
        <v>7.7805</v>
      </c>
      <c r="T73" s="35">
        <v>83.124300000000005</v>
      </c>
      <c r="U73" s="35">
        <v>88.009927097875007</v>
      </c>
      <c r="V73" s="34">
        <v>53.995680345572403</v>
      </c>
      <c r="W73" s="34">
        <v>209.36702399183301</v>
      </c>
      <c r="X73" s="35">
        <v>7.7805441934910302</v>
      </c>
      <c r="Y73" s="35">
        <v>105.162699307902</v>
      </c>
      <c r="Z73" s="35">
        <v>73.836790558437698</v>
      </c>
      <c r="AA73" s="5"/>
      <c r="AB73" s="5"/>
      <c r="AC73" s="5"/>
      <c r="AD73" s="5" t="s">
        <v>79</v>
      </c>
      <c r="AE73" s="5" t="s">
        <v>615</v>
      </c>
    </row>
    <row r="74" spans="1:31" x14ac:dyDescent="0.25">
      <c r="B74" s="5" t="s">
        <v>248</v>
      </c>
      <c r="C74" t="s">
        <v>73</v>
      </c>
      <c r="E74" t="s">
        <v>80</v>
      </c>
      <c r="F74" s="2"/>
      <c r="G74" s="60">
        <f t="shared" si="73"/>
        <v>4.8918999999999997</v>
      </c>
      <c r="H74" s="60">
        <f t="shared" si="74"/>
        <v>4.8918999999999997</v>
      </c>
      <c r="I74" s="60">
        <f t="shared" si="75"/>
        <v>18.468399999999999</v>
      </c>
      <c r="J74" s="60">
        <f t="shared" si="76"/>
        <v>38.953079473525598</v>
      </c>
      <c r="K74" s="60">
        <f t="shared" si="77"/>
        <v>20.292250152213601</v>
      </c>
      <c r="L74" s="60">
        <f t="shared" si="78"/>
        <v>90.600882028665893</v>
      </c>
      <c r="M74" s="60">
        <f t="shared" si="79"/>
        <v>5.2430187803009796</v>
      </c>
      <c r="N74" s="60">
        <f t="shared" si="80"/>
        <v>44.323871157526703</v>
      </c>
      <c r="O74" s="60">
        <f t="shared" si="81"/>
        <v>27.774823833391299</v>
      </c>
      <c r="P74" s="35"/>
      <c r="Q74" s="5" t="s">
        <v>80</v>
      </c>
      <c r="R74" s="35">
        <v>4.8918999999999997</v>
      </c>
      <c r="S74" s="35">
        <v>4.8918999999999997</v>
      </c>
      <c r="T74" s="35">
        <v>18.468399999999999</v>
      </c>
      <c r="U74" s="35">
        <v>38.953079473525598</v>
      </c>
      <c r="V74" s="34">
        <v>20.292250152213601</v>
      </c>
      <c r="W74" s="34">
        <v>90.600882028665893</v>
      </c>
      <c r="X74" s="35">
        <v>5.2430187803009796</v>
      </c>
      <c r="Y74" s="35">
        <v>44.323871157526703</v>
      </c>
      <c r="Z74" s="35">
        <v>27.774823833391299</v>
      </c>
      <c r="AA74" s="5"/>
      <c r="AB74" s="5"/>
      <c r="AC74" s="5"/>
      <c r="AD74" s="5" t="s">
        <v>80</v>
      </c>
      <c r="AE74" s="5" t="s">
        <v>248</v>
      </c>
    </row>
    <row r="75" spans="1:31" x14ac:dyDescent="0.25">
      <c r="B75" s="5" t="s">
        <v>250</v>
      </c>
      <c r="C75" t="s">
        <v>73</v>
      </c>
      <c r="E75" t="s">
        <v>81</v>
      </c>
      <c r="F75" s="2"/>
      <c r="G75" s="60">
        <f t="shared" si="73"/>
        <v>3.7235999999999998</v>
      </c>
      <c r="H75" s="60">
        <f t="shared" si="74"/>
        <v>3.7235999999999998</v>
      </c>
      <c r="I75" s="60">
        <f t="shared" si="75"/>
        <v>14.4915</v>
      </c>
      <c r="J75" s="60">
        <f t="shared" si="76"/>
        <v>-2.1014492753623299</v>
      </c>
      <c r="K75" s="60">
        <f t="shared" si="77"/>
        <v>9.0835688332660407</v>
      </c>
      <c r="L75" s="60">
        <f t="shared" si="78"/>
        <v>357.96610169491498</v>
      </c>
      <c r="M75" s="60">
        <f t="shared" si="79"/>
        <v>3.72360844529751</v>
      </c>
      <c r="N75" s="60">
        <f t="shared" si="80"/>
        <v>9.7198869435151103</v>
      </c>
      <c r="O75" s="60">
        <f t="shared" si="81"/>
        <v>25.783110600532702</v>
      </c>
      <c r="P75" s="35"/>
      <c r="Q75" s="5" t="s">
        <v>81</v>
      </c>
      <c r="R75" s="35">
        <v>3.7235999999999998</v>
      </c>
      <c r="S75" s="35">
        <v>3.7235999999999998</v>
      </c>
      <c r="T75" s="35">
        <v>14.4915</v>
      </c>
      <c r="U75" s="35">
        <v>-2.1014492753623299</v>
      </c>
      <c r="V75" s="34">
        <v>9.0835688332660407</v>
      </c>
      <c r="W75" s="34">
        <v>357.96610169491498</v>
      </c>
      <c r="X75" s="35">
        <v>3.72360844529751</v>
      </c>
      <c r="Y75" s="35">
        <v>9.7198869435151103</v>
      </c>
      <c r="Z75" s="35">
        <v>25.783110600532702</v>
      </c>
      <c r="AA75" s="5"/>
      <c r="AB75" s="5"/>
      <c r="AC75" s="5"/>
      <c r="AD75" s="5" t="s">
        <v>81</v>
      </c>
      <c r="AE75" s="5" t="s">
        <v>250</v>
      </c>
    </row>
    <row r="76" spans="1:31" x14ac:dyDescent="0.25">
      <c r="B76" s="5" t="s">
        <v>252</v>
      </c>
      <c r="C76" t="s">
        <v>73</v>
      </c>
      <c r="E76" t="s">
        <v>82</v>
      </c>
      <c r="F76" s="2"/>
      <c r="G76" s="60">
        <f t="shared" si="73"/>
        <v>13.0181</v>
      </c>
      <c r="H76" s="60">
        <f t="shared" si="74"/>
        <v>13.0181</v>
      </c>
      <c r="I76" s="60">
        <f t="shared" si="75"/>
        <v>43.621400000000001</v>
      </c>
      <c r="J76" s="60">
        <f t="shared" si="76"/>
        <v>91.758241758241795</v>
      </c>
      <c r="K76" s="60">
        <f t="shared" si="77"/>
        <v>43.171037533220399</v>
      </c>
      <c r="L76" s="60">
        <f t="shared" si="78"/>
        <v>797.08094318218502</v>
      </c>
      <c r="M76" s="60">
        <f t="shared" si="79"/>
        <v>12.435233160621699</v>
      </c>
      <c r="N76" s="60">
        <f t="shared" si="80"/>
        <v>101.41684417589499</v>
      </c>
      <c r="O76" s="60">
        <f t="shared" si="81"/>
        <v>63.724111918572497</v>
      </c>
      <c r="P76" s="35"/>
      <c r="Q76" s="5" t="s">
        <v>82</v>
      </c>
      <c r="R76" s="35">
        <v>13.0181</v>
      </c>
      <c r="S76" s="35">
        <v>13.0181</v>
      </c>
      <c r="T76" s="35">
        <v>43.621400000000001</v>
      </c>
      <c r="U76" s="35">
        <v>91.758241758241795</v>
      </c>
      <c r="V76" s="34">
        <v>43.171037533220399</v>
      </c>
      <c r="W76" s="34">
        <v>797.08094318218502</v>
      </c>
      <c r="X76" s="35">
        <v>12.435233160621699</v>
      </c>
      <c r="Y76" s="35">
        <v>101.41684417589499</v>
      </c>
      <c r="Z76" s="35">
        <v>63.724111918572497</v>
      </c>
      <c r="AA76" s="5"/>
      <c r="AB76" s="5"/>
      <c r="AC76" s="5"/>
      <c r="AD76" s="5" t="s">
        <v>82</v>
      </c>
      <c r="AE76" s="5" t="s">
        <v>252</v>
      </c>
    </row>
    <row r="77" spans="1:31" x14ac:dyDescent="0.25">
      <c r="B77" s="5" t="s">
        <v>254</v>
      </c>
      <c r="C77" t="s">
        <v>73</v>
      </c>
      <c r="E77" t="s">
        <v>83</v>
      </c>
      <c r="F77" s="2"/>
      <c r="G77" s="60">
        <f t="shared" si="73"/>
        <v>16.875800000000002</v>
      </c>
      <c r="H77" s="60">
        <f t="shared" si="74"/>
        <v>16.875800000000002</v>
      </c>
      <c r="I77" s="60">
        <f t="shared" si="75"/>
        <v>21.0901</v>
      </c>
      <c r="J77" s="60">
        <f t="shared" si="76"/>
        <v>83.793993578039405</v>
      </c>
      <c r="K77" s="60">
        <f t="shared" si="77"/>
        <v>227.889475457711</v>
      </c>
      <c r="L77" s="60">
        <f t="shared" si="78"/>
        <v>340.10251771445797</v>
      </c>
      <c r="M77" s="60">
        <f t="shared" si="79"/>
        <v>18.138405503844599</v>
      </c>
      <c r="N77" s="60">
        <f t="shared" si="80"/>
        <v>95.907514364813196</v>
      </c>
      <c r="O77" s="60">
        <f t="shared" si="81"/>
        <v>281.64613427556202</v>
      </c>
      <c r="P77" s="35"/>
      <c r="Q77" s="5" t="s">
        <v>83</v>
      </c>
      <c r="R77" s="35">
        <v>16.875800000000002</v>
      </c>
      <c r="S77" s="35">
        <v>16.875800000000002</v>
      </c>
      <c r="T77" s="35">
        <v>21.0901</v>
      </c>
      <c r="U77" s="35">
        <v>83.793993578039405</v>
      </c>
      <c r="V77" s="34">
        <v>227.889475457711</v>
      </c>
      <c r="W77" s="34">
        <v>340.10251771445797</v>
      </c>
      <c r="X77" s="35">
        <v>18.138405503844599</v>
      </c>
      <c r="Y77" s="35">
        <v>95.907514364813196</v>
      </c>
      <c r="Z77" s="35">
        <v>281.64613427556202</v>
      </c>
      <c r="AA77" s="5"/>
      <c r="AB77" s="5"/>
      <c r="AC77" s="5"/>
      <c r="AD77" s="5" t="s">
        <v>83</v>
      </c>
      <c r="AE77" s="5" t="s">
        <v>254</v>
      </c>
    </row>
    <row r="78" spans="1:31" x14ac:dyDescent="0.25">
      <c r="B78" s="5" t="s">
        <v>257</v>
      </c>
      <c r="C78" t="s">
        <v>73</v>
      </c>
      <c r="E78" t="s">
        <v>84</v>
      </c>
      <c r="F78" s="2"/>
      <c r="G78" s="60">
        <f t="shared" si="73"/>
        <v>21.311199999999999</v>
      </c>
      <c r="H78" s="60">
        <f t="shared" si="74"/>
        <v>21.311199999999999</v>
      </c>
      <c r="I78" s="60">
        <f t="shared" si="75"/>
        <v>66.222899999999996</v>
      </c>
      <c r="J78" s="60">
        <f t="shared" si="76"/>
        <v>69.563931517202803</v>
      </c>
      <c r="K78" s="60">
        <f t="shared" si="77"/>
        <v>74.165457184325106</v>
      </c>
      <c r="L78" s="60">
        <f t="shared" si="78"/>
        <v>300.65222455159602</v>
      </c>
      <c r="M78" s="60">
        <f t="shared" si="79"/>
        <v>22.5653206650831</v>
      </c>
      <c r="N78" s="60">
        <f t="shared" si="80"/>
        <v>74.951608326421294</v>
      </c>
      <c r="O78" s="60">
        <f t="shared" si="81"/>
        <v>88.972731480022404</v>
      </c>
      <c r="P78" s="35"/>
      <c r="Q78" s="5" t="s">
        <v>84</v>
      </c>
      <c r="R78" s="35">
        <v>21.311199999999999</v>
      </c>
      <c r="S78" s="35">
        <v>21.311199999999999</v>
      </c>
      <c r="T78" s="35">
        <v>66.222899999999996</v>
      </c>
      <c r="U78" s="35">
        <v>69.563931517202803</v>
      </c>
      <c r="V78" s="34">
        <v>74.165457184325106</v>
      </c>
      <c r="W78" s="34">
        <v>300.65222455159602</v>
      </c>
      <c r="X78" s="35">
        <v>22.5653206650831</v>
      </c>
      <c r="Y78" s="35">
        <v>74.951608326421294</v>
      </c>
      <c r="Z78" s="35">
        <v>88.972731480022404</v>
      </c>
      <c r="AA78" s="5"/>
      <c r="AB78" s="5"/>
      <c r="AC78" s="5"/>
      <c r="AD78" s="5" t="s">
        <v>84</v>
      </c>
      <c r="AE78" s="5" t="s">
        <v>257</v>
      </c>
    </row>
    <row r="79" spans="1:31" x14ac:dyDescent="0.25">
      <c r="F79" s="2"/>
      <c r="G79" s="40">
        <f>AVERAGE(G68:G78)</f>
        <v>9.1059090909090923</v>
      </c>
      <c r="H79" s="40">
        <f t="shared" ref="H79:O79" si="82">AVERAGE(H68:H78)</f>
        <v>9.1059090909090923</v>
      </c>
      <c r="I79" s="40">
        <f t="shared" si="82"/>
        <v>39.280863636363627</v>
      </c>
      <c r="J79" s="40">
        <f t="shared" si="82"/>
        <v>47.073116750530772</v>
      </c>
      <c r="K79" s="40">
        <f t="shared" si="82"/>
        <v>65.891137993935672</v>
      </c>
      <c r="L79" s="40">
        <f t="shared" si="82"/>
        <v>260.2922983606407</v>
      </c>
      <c r="M79" s="40">
        <f t="shared" si="82"/>
        <v>9.3136418634210045</v>
      </c>
      <c r="N79" s="40">
        <f t="shared" si="82"/>
        <v>56.767253013618671</v>
      </c>
      <c r="O79" s="40">
        <f t="shared" si="82"/>
        <v>84.707588723965515</v>
      </c>
      <c r="P79" s="40"/>
      <c r="Q79" s="40"/>
      <c r="R79" s="40"/>
      <c r="S79" s="40"/>
      <c r="T79" s="40"/>
      <c r="U79" s="40"/>
      <c r="V79" s="12"/>
      <c r="W79" s="49"/>
      <c r="X79" s="40"/>
      <c r="Y79" s="40"/>
      <c r="Z79" s="40"/>
      <c r="AA79" s="5"/>
      <c r="AB79" s="5"/>
      <c r="AD79" s="5"/>
    </row>
    <row r="80" spans="1:31" x14ac:dyDescent="0.25">
      <c r="F80" s="2"/>
      <c r="G80" s="1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11"/>
      <c r="V80" s="11"/>
      <c r="W80" s="41"/>
      <c r="X80" s="41"/>
      <c r="Y80" s="41"/>
      <c r="Z80" s="41"/>
    </row>
    <row r="81" spans="1:31" x14ac:dyDescent="0.25">
      <c r="A81" s="7"/>
      <c r="B81" s="7"/>
      <c r="C81" s="7" t="s">
        <v>85</v>
      </c>
      <c r="D81" s="7"/>
      <c r="E81" s="7"/>
      <c r="F81" s="2"/>
      <c r="J81" s="9"/>
      <c r="K81" s="9"/>
      <c r="L81" s="9"/>
      <c r="M81" s="9"/>
      <c r="Q81" s="7"/>
      <c r="R81" s="9"/>
      <c r="S81" s="9"/>
      <c r="T81" s="9"/>
      <c r="U81" s="3"/>
      <c r="V81" s="3"/>
      <c r="W81" s="9"/>
      <c r="X81" s="9"/>
      <c r="Y81" s="9"/>
      <c r="Z81" s="9"/>
      <c r="AA81" s="48"/>
      <c r="AB81" s="48"/>
      <c r="AD81" s="7"/>
    </row>
    <row r="82" spans="1:31" x14ac:dyDescent="0.25">
      <c r="B82" s="5" t="s">
        <v>259</v>
      </c>
      <c r="C82" t="s">
        <v>85</v>
      </c>
      <c r="E82" t="s">
        <v>86</v>
      </c>
      <c r="F82" s="2"/>
      <c r="G82" s="60">
        <f>R82</f>
        <v>10.2188</v>
      </c>
      <c r="H82" s="60">
        <f t="shared" ref="H82" si="83">S82</f>
        <v>10.2188</v>
      </c>
      <c r="I82" s="60">
        <f t="shared" ref="I82" si="84">T82</f>
        <v>-23.5199</v>
      </c>
      <c r="J82" s="60">
        <f t="shared" ref="J82" si="85">U82</f>
        <v>-63.268814210953501</v>
      </c>
      <c r="K82" s="60">
        <f t="shared" ref="K82" si="86">V82</f>
        <v>-48.726337984502798</v>
      </c>
      <c r="L82" s="60">
        <f t="shared" ref="L82" si="87">W82</f>
        <v>96.2485170959269</v>
      </c>
      <c r="M82" s="60">
        <f t="shared" ref="M82" si="88">X82</f>
        <v>7.4224448545566304</v>
      </c>
      <c r="N82" s="60">
        <f t="shared" ref="N82" si="89">Y82</f>
        <v>-58.605248171366902</v>
      </c>
      <c r="O82" s="60">
        <f t="shared" ref="O82" si="90">Z82</f>
        <v>-36.705314810247501</v>
      </c>
      <c r="P82" s="35"/>
      <c r="Q82" s="5" t="s">
        <v>86</v>
      </c>
      <c r="R82" s="35">
        <v>10.2188</v>
      </c>
      <c r="S82" s="35">
        <v>10.2188</v>
      </c>
      <c r="T82" s="35">
        <v>-23.5199</v>
      </c>
      <c r="U82" s="35">
        <v>-63.268814210953501</v>
      </c>
      <c r="V82" s="34">
        <v>-48.726337984502798</v>
      </c>
      <c r="W82" s="34">
        <v>96.2485170959269</v>
      </c>
      <c r="X82" s="35">
        <v>7.4224448545566304</v>
      </c>
      <c r="Y82" s="35">
        <v>-58.605248171366902</v>
      </c>
      <c r="Z82" s="35">
        <v>-36.705314810247501</v>
      </c>
      <c r="AA82" s="5"/>
      <c r="AB82" s="5"/>
      <c r="AC82" s="5"/>
      <c r="AD82" s="5" t="s">
        <v>86</v>
      </c>
      <c r="AE82" s="5" t="s">
        <v>259</v>
      </c>
    </row>
    <row r="83" spans="1:31" x14ac:dyDescent="0.25">
      <c r="B83" s="5" t="s">
        <v>261</v>
      </c>
      <c r="C83" t="s">
        <v>85</v>
      </c>
      <c r="E83" t="s">
        <v>87</v>
      </c>
      <c r="F83" s="2"/>
      <c r="G83" s="60">
        <f t="shared" ref="G83:G87" si="91">R83</f>
        <v>6.8383000000000003</v>
      </c>
      <c r="H83" s="60">
        <f t="shared" ref="H83:H87" si="92">S83</f>
        <v>6.8383000000000003</v>
      </c>
      <c r="I83" s="60">
        <f t="shared" ref="I83:I87" si="93">T83</f>
        <v>37.588099999999997</v>
      </c>
      <c r="J83" s="60">
        <f t="shared" ref="J83:J87" si="94">U83</f>
        <v>-15.3817458343696</v>
      </c>
      <c r="K83" s="60">
        <f t="shared" ref="K83:K87" si="95">V83</f>
        <v>7.46999368288059</v>
      </c>
      <c r="L83" s="60">
        <f t="shared" ref="L83:L87" si="96">W83</f>
        <v>-23.063877897116999</v>
      </c>
      <c r="M83" s="60">
        <f t="shared" ref="M83:M87" si="97">X83</f>
        <v>9.4931617055511204</v>
      </c>
      <c r="N83" s="60">
        <f t="shared" ref="N83:N87" si="98">Y83</f>
        <v>-10.514213901739501</v>
      </c>
      <c r="O83" s="60">
        <f t="shared" ref="O83:O87" si="99">Z83</f>
        <v>18.9141379791463</v>
      </c>
      <c r="P83" s="35"/>
      <c r="Q83" s="5" t="s">
        <v>87</v>
      </c>
      <c r="R83" s="35">
        <v>6.8383000000000003</v>
      </c>
      <c r="S83" s="35">
        <v>6.8383000000000003</v>
      </c>
      <c r="T83" s="35">
        <v>37.588099999999997</v>
      </c>
      <c r="U83" s="35">
        <v>-15.3817458343696</v>
      </c>
      <c r="V83" s="34">
        <v>7.46999368288059</v>
      </c>
      <c r="W83" s="34">
        <v>-23.063877897116999</v>
      </c>
      <c r="X83" s="35">
        <v>9.4931617055511204</v>
      </c>
      <c r="Y83" s="35">
        <v>-10.514213901739501</v>
      </c>
      <c r="Z83" s="35">
        <v>18.9141379791463</v>
      </c>
      <c r="AA83" s="5"/>
      <c r="AB83" s="5"/>
      <c r="AC83" s="5"/>
      <c r="AD83" s="5" t="s">
        <v>87</v>
      </c>
      <c r="AE83" s="5" t="s">
        <v>261</v>
      </c>
    </row>
    <row r="84" spans="1:31" x14ac:dyDescent="0.25">
      <c r="B84" s="5" t="s">
        <v>263</v>
      </c>
      <c r="C84" t="s">
        <v>85</v>
      </c>
      <c r="E84" t="s">
        <v>88</v>
      </c>
      <c r="F84" s="2"/>
      <c r="G84" s="60">
        <f t="shared" si="91"/>
        <v>13.8348</v>
      </c>
      <c r="H84" s="60">
        <f t="shared" si="92"/>
        <v>13.8348</v>
      </c>
      <c r="I84" s="60">
        <f t="shared" si="93"/>
        <v>35.997300000000003</v>
      </c>
      <c r="J84" s="60">
        <f t="shared" si="94"/>
        <v>-55.921052631578902</v>
      </c>
      <c r="K84" s="60">
        <f t="shared" si="95"/>
        <v>-34.313725490196099</v>
      </c>
      <c r="L84" s="60">
        <f t="shared" si="96"/>
        <v>33.346872461413497</v>
      </c>
      <c r="M84" s="60">
        <f t="shared" si="97"/>
        <v>12.239316239316199</v>
      </c>
      <c r="N84" s="60">
        <f t="shared" si="98"/>
        <v>-50.5834058780719</v>
      </c>
      <c r="O84" s="60">
        <f t="shared" si="99"/>
        <v>-13.5913681192336</v>
      </c>
      <c r="P84" s="35"/>
      <c r="Q84" s="5" t="s">
        <v>88</v>
      </c>
      <c r="R84" s="35">
        <v>13.8348</v>
      </c>
      <c r="S84" s="35">
        <v>13.8348</v>
      </c>
      <c r="T84" s="35">
        <v>35.997300000000003</v>
      </c>
      <c r="U84" s="35">
        <v>-55.921052631578902</v>
      </c>
      <c r="V84" s="34">
        <v>-34.313725490196099</v>
      </c>
      <c r="W84" s="34">
        <v>33.346872461413497</v>
      </c>
      <c r="X84" s="35">
        <v>12.239316239316199</v>
      </c>
      <c r="Y84" s="35">
        <v>-50.5834058780719</v>
      </c>
      <c r="Z84" s="35">
        <v>-13.5913681192336</v>
      </c>
      <c r="AA84" s="5"/>
      <c r="AB84" s="5"/>
      <c r="AC84" s="5"/>
      <c r="AD84" s="5" t="s">
        <v>88</v>
      </c>
      <c r="AE84" s="5" t="s">
        <v>263</v>
      </c>
    </row>
    <row r="85" spans="1:31" x14ac:dyDescent="0.25">
      <c r="B85" s="5" t="s">
        <v>259</v>
      </c>
      <c r="C85" t="s">
        <v>85</v>
      </c>
      <c r="E85" t="s">
        <v>86</v>
      </c>
      <c r="F85" s="2"/>
      <c r="G85" s="60">
        <f t="shared" si="91"/>
        <v>10.2188</v>
      </c>
      <c r="H85" s="60">
        <f t="shared" si="92"/>
        <v>10.2188</v>
      </c>
      <c r="I85" s="60">
        <f t="shared" si="93"/>
        <v>-23.5199</v>
      </c>
      <c r="J85" s="60">
        <f t="shared" si="94"/>
        <v>-63.268814210953501</v>
      </c>
      <c r="K85" s="60">
        <f t="shared" si="95"/>
        <v>-48.726337984502798</v>
      </c>
      <c r="L85" s="60">
        <f t="shared" si="96"/>
        <v>96.2485170959269</v>
      </c>
      <c r="M85" s="60">
        <f t="shared" si="97"/>
        <v>7.4224448545566304</v>
      </c>
      <c r="N85" s="60">
        <f t="shared" si="98"/>
        <v>-58.605248171366902</v>
      </c>
      <c r="O85" s="60">
        <f t="shared" si="99"/>
        <v>-36.705314810247501</v>
      </c>
      <c r="P85" s="35"/>
      <c r="Q85" s="5" t="s">
        <v>86</v>
      </c>
      <c r="R85" s="35">
        <v>10.2188</v>
      </c>
      <c r="S85" s="35">
        <v>10.2188</v>
      </c>
      <c r="T85" s="35">
        <v>-23.5199</v>
      </c>
      <c r="U85" s="35">
        <v>-63.268814210953501</v>
      </c>
      <c r="V85" s="34">
        <v>-48.726337984502798</v>
      </c>
      <c r="W85" s="34">
        <v>96.2485170959269</v>
      </c>
      <c r="X85" s="35">
        <v>7.4224448545566304</v>
      </c>
      <c r="Y85" s="35">
        <v>-58.605248171366902</v>
      </c>
      <c r="Z85" s="35">
        <v>-36.705314810247501</v>
      </c>
      <c r="AA85" s="5"/>
      <c r="AB85" s="5"/>
      <c r="AC85" s="5"/>
      <c r="AD85" s="5" t="s">
        <v>86</v>
      </c>
      <c r="AE85" s="5" t="s">
        <v>259</v>
      </c>
    </row>
    <row r="86" spans="1:31" x14ac:dyDescent="0.25">
      <c r="B86" s="5" t="s">
        <v>265</v>
      </c>
      <c r="C86" t="s">
        <v>85</v>
      </c>
      <c r="E86" t="s">
        <v>89</v>
      </c>
      <c r="F86" s="2"/>
      <c r="G86" s="60">
        <f t="shared" si="91"/>
        <v>17.072199999999999</v>
      </c>
      <c r="H86" s="60">
        <f t="shared" si="92"/>
        <v>17.072199999999999</v>
      </c>
      <c r="I86" s="60">
        <f t="shared" si="93"/>
        <v>-11.7951</v>
      </c>
      <c r="J86" s="60">
        <f t="shared" si="94"/>
        <v>-47.588785046729001</v>
      </c>
      <c r="K86" s="60">
        <f t="shared" si="95"/>
        <v>-19.598566308243701</v>
      </c>
      <c r="L86" s="60">
        <f t="shared" si="96"/>
        <v>202.308986281297</v>
      </c>
      <c r="M86" s="60">
        <f t="shared" si="97"/>
        <v>15.1421825274613</v>
      </c>
      <c r="N86" s="60">
        <f t="shared" si="98"/>
        <v>-43.391447841260003</v>
      </c>
      <c r="O86" s="60">
        <f t="shared" si="99"/>
        <v>-13.427465825487999</v>
      </c>
      <c r="P86" s="35"/>
      <c r="Q86" s="5" t="s">
        <v>89</v>
      </c>
      <c r="R86" s="35">
        <v>17.072199999999999</v>
      </c>
      <c r="S86" s="35">
        <v>17.072199999999999</v>
      </c>
      <c r="T86" s="35">
        <v>-11.7951</v>
      </c>
      <c r="U86" s="35">
        <v>-47.588785046729001</v>
      </c>
      <c r="V86" s="34">
        <v>-19.598566308243701</v>
      </c>
      <c r="W86" s="34">
        <v>202.308986281297</v>
      </c>
      <c r="X86" s="35">
        <v>15.1421825274613</v>
      </c>
      <c r="Y86" s="35">
        <v>-43.391447841260003</v>
      </c>
      <c r="Z86" s="35">
        <v>-13.427465825487999</v>
      </c>
      <c r="AA86" s="5"/>
      <c r="AB86" s="5"/>
      <c r="AC86" s="5"/>
      <c r="AD86" s="5" t="s">
        <v>89</v>
      </c>
      <c r="AE86" s="5" t="s">
        <v>265</v>
      </c>
    </row>
    <row r="87" spans="1:31" x14ac:dyDescent="0.25">
      <c r="B87" s="5" t="s">
        <v>267</v>
      </c>
      <c r="C87" t="s">
        <v>85</v>
      </c>
      <c r="E87" t="s">
        <v>90</v>
      </c>
      <c r="F87" s="2"/>
      <c r="G87" s="60">
        <f t="shared" si="91"/>
        <v>9.3575999999999997</v>
      </c>
      <c r="H87" s="60">
        <f t="shared" si="92"/>
        <v>9.3575999999999997</v>
      </c>
      <c r="I87" s="60">
        <f t="shared" si="93"/>
        <v>39.889499999999998</v>
      </c>
      <c r="J87" s="60">
        <f t="shared" si="94"/>
        <v>24.7044208361892</v>
      </c>
      <c r="K87" s="60">
        <f t="shared" si="95"/>
        <v>42.219942351849099</v>
      </c>
      <c r="L87" s="60">
        <f t="shared" si="96"/>
        <v>-1.5389298518568699</v>
      </c>
      <c r="M87" s="60">
        <f t="shared" si="97"/>
        <v>9.3576258452291405</v>
      </c>
      <c r="N87" s="60">
        <f t="shared" si="98"/>
        <v>25.230147142779401</v>
      </c>
      <c r="O87" s="60">
        <f t="shared" si="99"/>
        <v>43.577999060531397</v>
      </c>
      <c r="P87" s="35"/>
      <c r="Q87" s="5" t="s">
        <v>90</v>
      </c>
      <c r="R87" s="35">
        <v>9.3575999999999997</v>
      </c>
      <c r="S87" s="35">
        <v>9.3575999999999997</v>
      </c>
      <c r="T87" s="35">
        <v>39.889499999999998</v>
      </c>
      <c r="U87" s="35">
        <v>24.7044208361892</v>
      </c>
      <c r="V87" s="34">
        <v>42.219942351849099</v>
      </c>
      <c r="W87" s="34">
        <v>-1.5389298518568699</v>
      </c>
      <c r="X87" s="35">
        <v>9.3576258452291405</v>
      </c>
      <c r="Y87" s="35">
        <v>25.230147142779401</v>
      </c>
      <c r="Z87" s="35">
        <v>43.577999060531397</v>
      </c>
      <c r="AA87" s="5"/>
      <c r="AB87" s="5"/>
      <c r="AC87" s="5"/>
      <c r="AD87" s="5" t="s">
        <v>90</v>
      </c>
      <c r="AE87" s="5" t="s">
        <v>267</v>
      </c>
    </row>
    <row r="88" spans="1:31" x14ac:dyDescent="0.25">
      <c r="F88" s="2"/>
      <c r="G88" s="40">
        <f>AVERAGE(G82:G87)</f>
        <v>11.256750000000002</v>
      </c>
      <c r="H88" s="40">
        <f t="shared" ref="H88:O88" si="100">AVERAGE(H82:H87)</f>
        <v>11.256750000000002</v>
      </c>
      <c r="I88" s="40">
        <f t="shared" si="100"/>
        <v>9.1066666666666674</v>
      </c>
      <c r="J88" s="40">
        <f t="shared" si="100"/>
        <v>-36.787465183065891</v>
      </c>
      <c r="K88" s="40">
        <f t="shared" si="100"/>
        <v>-16.945838622119286</v>
      </c>
      <c r="L88" s="40">
        <f t="shared" si="100"/>
        <v>67.258347530931744</v>
      </c>
      <c r="M88" s="40">
        <f t="shared" si="100"/>
        <v>10.179529337778504</v>
      </c>
      <c r="N88" s="40">
        <f t="shared" si="100"/>
        <v>-32.744902803504303</v>
      </c>
      <c r="O88" s="40">
        <f t="shared" si="100"/>
        <v>-6.3228877542564845</v>
      </c>
      <c r="P88" s="40"/>
      <c r="Q88" s="40"/>
      <c r="R88" s="40"/>
      <c r="S88" s="40"/>
      <c r="T88" s="40"/>
      <c r="U88" s="40"/>
      <c r="V88" s="12"/>
      <c r="W88" s="49"/>
      <c r="X88" s="40"/>
      <c r="Y88" s="40"/>
      <c r="Z88" s="40"/>
      <c r="AA88" s="5"/>
      <c r="AB88" s="5"/>
      <c r="AD88" s="5"/>
    </row>
    <row r="89" spans="1:31" x14ac:dyDescent="0.25">
      <c r="F89" s="2"/>
      <c r="G89" s="1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11"/>
      <c r="V89" s="11"/>
      <c r="W89" s="41"/>
      <c r="X89" s="41"/>
      <c r="Y89" s="41"/>
      <c r="Z89" s="41"/>
    </row>
    <row r="90" spans="1:31" x14ac:dyDescent="0.25">
      <c r="A90" s="7"/>
      <c r="B90" s="7"/>
      <c r="C90" s="7" t="s">
        <v>91</v>
      </c>
      <c r="D90" s="7"/>
      <c r="E90" s="7"/>
      <c r="F90" s="2"/>
      <c r="Q90" s="7"/>
      <c r="AA90" s="48"/>
      <c r="AB90" s="48"/>
      <c r="AD90" s="7"/>
    </row>
    <row r="91" spans="1:31" x14ac:dyDescent="0.25">
      <c r="B91" s="5" t="s">
        <v>269</v>
      </c>
      <c r="C91" t="s">
        <v>91</v>
      </c>
      <c r="E91" t="s">
        <v>92</v>
      </c>
      <c r="F91" s="2"/>
      <c r="G91" s="60">
        <f>R91</f>
        <v>8.9612999999999996</v>
      </c>
      <c r="H91" s="60">
        <f t="shared" ref="H91" si="101">S91</f>
        <v>8.9612999999999996</v>
      </c>
      <c r="I91" s="60">
        <f t="shared" ref="I91" si="102">T91</f>
        <v>32.098799999999997</v>
      </c>
      <c r="J91" s="60">
        <f t="shared" ref="J91" si="103">U91</f>
        <v>5.3149606299212504</v>
      </c>
      <c r="K91" s="60">
        <f t="shared" ref="K91" si="104">V91</f>
        <v>65.634674922600595</v>
      </c>
      <c r="L91" s="60">
        <f t="shared" ref="L91" si="105">W91</f>
        <v>73.701298701298697</v>
      </c>
      <c r="M91" s="60">
        <f t="shared" ref="M91" si="106">X91</f>
        <v>8.9613034623217604</v>
      </c>
      <c r="N91" s="60">
        <f t="shared" ref="N91" si="107">Y91</f>
        <v>7.0866471712062404</v>
      </c>
      <c r="O91" s="60">
        <f t="shared" ref="O91" si="108">Z91</f>
        <v>70.034144549943093</v>
      </c>
      <c r="P91" s="35"/>
      <c r="Q91" s="5" t="s">
        <v>92</v>
      </c>
      <c r="R91" s="35">
        <v>8.9612999999999996</v>
      </c>
      <c r="S91" s="35">
        <v>8.9612999999999996</v>
      </c>
      <c r="T91" s="35">
        <v>32.098799999999997</v>
      </c>
      <c r="U91" s="35">
        <v>5.3149606299212504</v>
      </c>
      <c r="V91" s="34">
        <v>65.634674922600595</v>
      </c>
      <c r="W91" s="34">
        <v>73.701298701298697</v>
      </c>
      <c r="X91" s="35">
        <v>8.9613034623217604</v>
      </c>
      <c r="Y91" s="35">
        <v>7.0866471712062404</v>
      </c>
      <c r="Z91" s="35">
        <v>70.034144549943093</v>
      </c>
      <c r="AA91" s="5"/>
      <c r="AB91" s="5"/>
      <c r="AC91" s="5"/>
      <c r="AD91" s="5" t="s">
        <v>92</v>
      </c>
      <c r="AE91" s="5" t="s">
        <v>269</v>
      </c>
    </row>
    <row r="92" spans="1:31" x14ac:dyDescent="0.25">
      <c r="B92" s="5" t="s">
        <v>271</v>
      </c>
      <c r="C92" t="s">
        <v>91</v>
      </c>
      <c r="E92" t="s">
        <v>93</v>
      </c>
      <c r="F92" s="2"/>
      <c r="G92" s="60">
        <f t="shared" ref="G92:G93" si="109">R92</f>
        <v>6.2241999999999997</v>
      </c>
      <c r="H92" s="60">
        <f t="shared" ref="H92:H93" si="110">S92</f>
        <v>6.2241999999999997</v>
      </c>
      <c r="I92" s="60">
        <f t="shared" ref="I92:I93" si="111">T92</f>
        <v>66.882800000000003</v>
      </c>
      <c r="J92" s="60">
        <f t="shared" ref="J92:J93" si="112">U92</f>
        <v>7.6681770651795</v>
      </c>
      <c r="K92" s="60">
        <f t="shared" ref="K92:K93" si="113">V92</f>
        <v>9.4613749114103491</v>
      </c>
      <c r="L92" s="60">
        <f t="shared" ref="L92:L93" si="114">W92</f>
        <v>134.90494296577899</v>
      </c>
      <c r="M92" s="60">
        <f t="shared" ref="M92:M93" si="115">X92</f>
        <v>6.2242090784044199</v>
      </c>
      <c r="N92" s="60">
        <f t="shared" ref="N92:N93" si="116">Y92</f>
        <v>14.842033191116601</v>
      </c>
      <c r="O92" s="60">
        <f t="shared" ref="O92:O93" si="117">Z92</f>
        <v>19.766730438521201</v>
      </c>
      <c r="P92" s="35"/>
      <c r="Q92" s="5" t="s">
        <v>93</v>
      </c>
      <c r="R92" s="35">
        <v>6.2241999999999997</v>
      </c>
      <c r="S92" s="35">
        <v>6.2241999999999997</v>
      </c>
      <c r="T92" s="35">
        <v>66.882800000000003</v>
      </c>
      <c r="U92" s="35">
        <v>7.6681770651795</v>
      </c>
      <c r="V92" s="34">
        <v>9.4613749114103491</v>
      </c>
      <c r="W92" s="34">
        <v>134.90494296577899</v>
      </c>
      <c r="X92" s="35">
        <v>6.2242090784044199</v>
      </c>
      <c r="Y92" s="35">
        <v>14.842033191116601</v>
      </c>
      <c r="Z92" s="35">
        <v>19.766730438521201</v>
      </c>
      <c r="AA92" s="5"/>
      <c r="AB92" s="5"/>
      <c r="AC92" s="5"/>
      <c r="AD92" s="5" t="s">
        <v>93</v>
      </c>
      <c r="AE92" s="5" t="s">
        <v>271</v>
      </c>
    </row>
    <row r="93" spans="1:31" x14ac:dyDescent="0.25">
      <c r="B93" s="5" t="s">
        <v>273</v>
      </c>
      <c r="C93" t="s">
        <v>91</v>
      </c>
      <c r="E93" t="s">
        <v>578</v>
      </c>
      <c r="F93" s="2"/>
      <c r="G93" s="60">
        <f t="shared" si="109"/>
        <v>1.7722</v>
      </c>
      <c r="H93" s="60">
        <f t="shared" si="110"/>
        <v>1.7722</v>
      </c>
      <c r="I93" s="60">
        <f t="shared" si="111"/>
        <v>26.2166</v>
      </c>
      <c r="J93" s="60">
        <f t="shared" si="112"/>
        <v>-39.8653702318624</v>
      </c>
      <c r="K93" s="60">
        <f t="shared" si="113"/>
        <v>-44.1666666666667</v>
      </c>
      <c r="L93" s="60">
        <f t="shared" si="114"/>
        <v>7.9194630872483103</v>
      </c>
      <c r="M93" s="60">
        <f t="shared" si="115"/>
        <v>1.77215189873419</v>
      </c>
      <c r="N93" s="60">
        <f t="shared" si="116"/>
        <v>-39.576810203073798</v>
      </c>
      <c r="O93" s="60">
        <f t="shared" si="117"/>
        <v>-43.583183011564003</v>
      </c>
      <c r="P93" s="35"/>
      <c r="Q93" s="5" t="s">
        <v>578</v>
      </c>
      <c r="R93" s="35">
        <v>1.7722</v>
      </c>
      <c r="S93" s="35">
        <v>1.7722</v>
      </c>
      <c r="T93" s="35">
        <v>26.2166</v>
      </c>
      <c r="U93" s="35">
        <v>-39.8653702318624</v>
      </c>
      <c r="V93" s="34">
        <v>-44.1666666666667</v>
      </c>
      <c r="W93" s="34">
        <v>7.9194630872483103</v>
      </c>
      <c r="X93" s="35">
        <v>1.77215189873419</v>
      </c>
      <c r="Y93" s="35">
        <v>-39.576810203073798</v>
      </c>
      <c r="Z93" s="35">
        <v>-43.583183011564003</v>
      </c>
      <c r="AA93" s="5"/>
      <c r="AB93" s="5"/>
      <c r="AC93" s="5"/>
      <c r="AD93" s="5" t="s">
        <v>578</v>
      </c>
      <c r="AE93" s="5" t="s">
        <v>273</v>
      </c>
    </row>
    <row r="94" spans="1:31" x14ac:dyDescent="0.25">
      <c r="F94" s="2"/>
      <c r="G94" s="40">
        <f>AVERAGE(G91:G93)</f>
        <v>5.6525666666666661</v>
      </c>
      <c r="H94" s="40">
        <f t="shared" ref="H94:O94" si="118">AVERAGE(H91:H93)</f>
        <v>5.6525666666666661</v>
      </c>
      <c r="I94" s="40">
        <f t="shared" si="118"/>
        <v>41.732733333333336</v>
      </c>
      <c r="J94" s="40">
        <f t="shared" si="118"/>
        <v>-8.9607441789205495</v>
      </c>
      <c r="K94" s="40">
        <f t="shared" si="118"/>
        <v>10.309794389114748</v>
      </c>
      <c r="L94" s="40">
        <f t="shared" si="118"/>
        <v>72.175234918108671</v>
      </c>
      <c r="M94" s="40">
        <f t="shared" si="118"/>
        <v>5.6525548131534569</v>
      </c>
      <c r="N94" s="40">
        <f t="shared" si="118"/>
        <v>-5.8827099469169859</v>
      </c>
      <c r="O94" s="40">
        <f t="shared" si="118"/>
        <v>15.405897325633433</v>
      </c>
      <c r="P94" s="40"/>
      <c r="Q94" s="40"/>
      <c r="R94" s="40"/>
      <c r="S94" s="40"/>
      <c r="T94" s="40"/>
      <c r="U94" s="40"/>
      <c r="V94" s="12"/>
      <c r="W94" s="49"/>
      <c r="X94" s="40"/>
      <c r="Y94" s="40"/>
      <c r="Z94" s="40"/>
      <c r="AA94" s="5"/>
      <c r="AB94" s="5"/>
      <c r="AD94" s="5"/>
    </row>
    <row r="95" spans="1:31" x14ac:dyDescent="0.25">
      <c r="F95" s="2"/>
      <c r="G95" s="1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1"/>
      <c r="V95" s="11"/>
      <c r="W95" s="41"/>
      <c r="X95" s="41"/>
      <c r="Y95" s="41"/>
      <c r="Z95" s="41"/>
    </row>
    <row r="96" spans="1:31" x14ac:dyDescent="0.25">
      <c r="A96" s="7"/>
      <c r="B96" s="7"/>
      <c r="C96" s="7" t="s">
        <v>94</v>
      </c>
      <c r="D96" s="7"/>
      <c r="E96" s="7"/>
      <c r="F96" s="2"/>
      <c r="J96" s="9"/>
      <c r="K96" s="9"/>
      <c r="L96" s="9"/>
      <c r="M96" s="9"/>
      <c r="Q96" s="7"/>
      <c r="R96" s="9"/>
      <c r="S96" s="9"/>
      <c r="T96" s="9"/>
      <c r="U96" s="3"/>
      <c r="V96" s="3"/>
      <c r="W96" s="9"/>
      <c r="X96" s="9"/>
      <c r="Y96" s="9"/>
      <c r="Z96" s="9"/>
      <c r="AA96" s="48"/>
      <c r="AB96" s="48"/>
      <c r="AD96" s="7"/>
    </row>
    <row r="97" spans="2:31" x14ac:dyDescent="0.25">
      <c r="B97" s="5" t="s">
        <v>275</v>
      </c>
      <c r="C97" t="s">
        <v>94</v>
      </c>
      <c r="E97" t="s">
        <v>95</v>
      </c>
      <c r="F97" s="2"/>
      <c r="G97" s="60">
        <f>R97</f>
        <v>2.1962999999999999</v>
      </c>
      <c r="H97" s="60">
        <f t="shared" ref="H97" si="119">S97</f>
        <v>2.1962999999999999</v>
      </c>
      <c r="I97" s="60">
        <f t="shared" ref="I97" si="120">T97</f>
        <v>-2.6122999999999998</v>
      </c>
      <c r="J97" s="60">
        <f t="shared" ref="J97" si="121">U97</f>
        <v>-8.53261909317008</v>
      </c>
      <c r="K97" s="60">
        <f t="shared" ref="K97" si="122">V97</f>
        <v>42.7696901829041</v>
      </c>
      <c r="L97" s="60">
        <f t="shared" ref="L97" si="123">W97</f>
        <v>262.746585735964</v>
      </c>
      <c r="M97" s="60">
        <f t="shared" ref="M97" si="124">X97</f>
        <v>2.1963340992892801</v>
      </c>
      <c r="N97" s="60">
        <f t="shared" ref="N97" si="125">Y97</f>
        <v>-3.86140075513666</v>
      </c>
      <c r="O97" s="60">
        <f t="shared" ref="O97" si="126">Z97</f>
        <v>54.905766985100598</v>
      </c>
      <c r="P97" s="35"/>
      <c r="Q97" s="5" t="s">
        <v>95</v>
      </c>
      <c r="R97" s="35">
        <v>2.1962999999999999</v>
      </c>
      <c r="S97" s="35">
        <v>2.1962999999999999</v>
      </c>
      <c r="T97" s="35">
        <v>-2.6122999999999998</v>
      </c>
      <c r="U97" s="35">
        <v>-8.53261909317008</v>
      </c>
      <c r="V97" s="34">
        <v>42.7696901829041</v>
      </c>
      <c r="W97" s="34">
        <v>262.746585735964</v>
      </c>
      <c r="X97" s="35">
        <v>2.1963340992892801</v>
      </c>
      <c r="Y97" s="35">
        <v>-3.86140075513666</v>
      </c>
      <c r="Z97" s="35">
        <v>54.905766985100598</v>
      </c>
      <c r="AA97" s="5"/>
      <c r="AB97" s="5"/>
      <c r="AC97" s="5"/>
      <c r="AD97" s="5" t="s">
        <v>95</v>
      </c>
      <c r="AE97" s="5" t="s">
        <v>275</v>
      </c>
    </row>
    <row r="98" spans="2:31" ht="15" customHeight="1" x14ac:dyDescent="0.25">
      <c r="B98" s="5" t="s">
        <v>277</v>
      </c>
      <c r="C98" t="s">
        <v>94</v>
      </c>
      <c r="E98" t="s">
        <v>96</v>
      </c>
      <c r="F98" s="2"/>
      <c r="G98" s="60">
        <f t="shared" ref="G98:G110" si="127">R98</f>
        <v>4.5263</v>
      </c>
      <c r="H98" s="60">
        <f t="shared" ref="H98:H110" si="128">S98</f>
        <v>4.5263</v>
      </c>
      <c r="I98" s="60">
        <f t="shared" ref="I98:I110" si="129">T98</f>
        <v>43.252000000000002</v>
      </c>
      <c r="J98" s="60">
        <f t="shared" ref="J98:J110" si="130">U98</f>
        <v>71.378632291894206</v>
      </c>
      <c r="K98" s="60">
        <f t="shared" ref="K98:K110" si="131">V98</f>
        <v>115.73157315731601</v>
      </c>
      <c r="L98" s="60">
        <f t="shared" ref="L98:L110" si="132">W98</f>
        <v>192.79581933557299</v>
      </c>
      <c r="M98" s="60">
        <f t="shared" ref="M98:M110" si="133">X98</f>
        <v>4.5262737085239904</v>
      </c>
      <c r="N98" s="60">
        <f t="shared" ref="N98:N110" si="134">Y98</f>
        <v>88.535205563683903</v>
      </c>
      <c r="O98" s="60">
        <f t="shared" ref="O98:O110" si="135">Z98</f>
        <v>152.44372942269101</v>
      </c>
      <c r="P98" s="35"/>
      <c r="Q98" s="5" t="s">
        <v>96</v>
      </c>
      <c r="R98" s="35">
        <v>4.5263</v>
      </c>
      <c r="S98" s="35">
        <v>4.5263</v>
      </c>
      <c r="T98" s="35">
        <v>43.252000000000002</v>
      </c>
      <c r="U98" s="35">
        <v>71.378632291894206</v>
      </c>
      <c r="V98" s="34">
        <v>115.73157315731601</v>
      </c>
      <c r="W98" s="34">
        <v>192.79581933557299</v>
      </c>
      <c r="X98" s="35">
        <v>4.5262737085239904</v>
      </c>
      <c r="Y98" s="35">
        <v>88.535205563683903</v>
      </c>
      <c r="Z98" s="35">
        <v>152.44372942269101</v>
      </c>
      <c r="AA98" s="5"/>
      <c r="AB98" s="5"/>
      <c r="AC98" s="5"/>
      <c r="AD98" s="5" t="s">
        <v>96</v>
      </c>
      <c r="AE98" s="5" t="s">
        <v>277</v>
      </c>
    </row>
    <row r="99" spans="2:31" x14ac:dyDescent="0.25">
      <c r="B99" s="5" t="s">
        <v>279</v>
      </c>
      <c r="C99" t="s">
        <v>94</v>
      </c>
      <c r="E99" t="s">
        <v>97</v>
      </c>
      <c r="F99" s="2"/>
      <c r="G99" s="60">
        <f t="shared" si="127"/>
        <v>3.0817999999999999</v>
      </c>
      <c r="H99" s="60">
        <f t="shared" si="128"/>
        <v>3.0817999999999999</v>
      </c>
      <c r="I99" s="60">
        <f t="shared" si="129"/>
        <v>2.5369999999999999</v>
      </c>
      <c r="J99" s="60">
        <f t="shared" si="130"/>
        <v>-21.584478577202901</v>
      </c>
      <c r="K99" s="60">
        <f t="shared" si="131"/>
        <v>-10.3512014787431</v>
      </c>
      <c r="L99" s="60" t="str">
        <f t="shared" si="132"/>
        <v>NULL</v>
      </c>
      <c r="M99" s="60">
        <f t="shared" si="133"/>
        <v>3.0818278427204899</v>
      </c>
      <c r="N99" s="60">
        <f t="shared" si="134"/>
        <v>-9.9355738769553099</v>
      </c>
      <c r="O99" s="60">
        <f t="shared" si="135"/>
        <v>11.9446673891416</v>
      </c>
      <c r="P99" s="35"/>
      <c r="Q99" s="5" t="s">
        <v>97</v>
      </c>
      <c r="R99" s="35">
        <v>3.0817999999999999</v>
      </c>
      <c r="S99" s="35">
        <v>3.0817999999999999</v>
      </c>
      <c r="T99" s="35">
        <v>2.5369999999999999</v>
      </c>
      <c r="U99" s="35">
        <v>-21.584478577202901</v>
      </c>
      <c r="V99" s="34">
        <v>-10.3512014787431</v>
      </c>
      <c r="W99" s="61" t="s">
        <v>8</v>
      </c>
      <c r="X99" s="35">
        <v>3.0818278427204899</v>
      </c>
      <c r="Y99" s="35">
        <v>-9.9355738769553099</v>
      </c>
      <c r="Z99" s="35">
        <v>11.9446673891416</v>
      </c>
      <c r="AA99" s="5"/>
      <c r="AB99" s="5"/>
      <c r="AC99" s="5"/>
      <c r="AD99" s="5" t="s">
        <v>97</v>
      </c>
      <c r="AE99" s="5" t="s">
        <v>279</v>
      </c>
    </row>
    <row r="100" spans="2:31" x14ac:dyDescent="0.25">
      <c r="B100" s="5" t="s">
        <v>281</v>
      </c>
      <c r="C100" t="s">
        <v>94</v>
      </c>
      <c r="E100" t="s">
        <v>98</v>
      </c>
      <c r="F100" s="2"/>
      <c r="G100" s="60">
        <f t="shared" si="127"/>
        <v>4.5335999999999999</v>
      </c>
      <c r="H100" s="60">
        <f t="shared" si="128"/>
        <v>4.5335999999999999</v>
      </c>
      <c r="I100" s="60">
        <f t="shared" si="129"/>
        <v>52.466099999999997</v>
      </c>
      <c r="J100" s="60">
        <f t="shared" si="130"/>
        <v>13.6565656565657</v>
      </c>
      <c r="K100" s="60">
        <f t="shared" si="131"/>
        <v>31.015845446647901</v>
      </c>
      <c r="L100" s="60">
        <f t="shared" si="132"/>
        <v>9.8662831177049402</v>
      </c>
      <c r="M100" s="60">
        <f t="shared" si="133"/>
        <v>4.5336306205871404</v>
      </c>
      <c r="N100" s="60">
        <f t="shared" si="134"/>
        <v>30.4446260559981</v>
      </c>
      <c r="O100" s="60">
        <f t="shared" si="135"/>
        <v>64.167165445810696</v>
      </c>
      <c r="P100" s="35"/>
      <c r="Q100" s="5" t="s">
        <v>98</v>
      </c>
      <c r="R100" s="35">
        <v>4.5335999999999999</v>
      </c>
      <c r="S100" s="35">
        <v>4.5335999999999999</v>
      </c>
      <c r="T100" s="35">
        <v>52.466099999999997</v>
      </c>
      <c r="U100" s="35">
        <v>13.6565656565657</v>
      </c>
      <c r="V100" s="34">
        <v>31.015845446647901</v>
      </c>
      <c r="W100" s="34">
        <v>9.8662831177049402</v>
      </c>
      <c r="X100" s="35">
        <v>4.5336306205871404</v>
      </c>
      <c r="Y100" s="35">
        <v>30.4446260559981</v>
      </c>
      <c r="Z100" s="35">
        <v>64.167165445810696</v>
      </c>
      <c r="AA100" s="5"/>
      <c r="AB100" s="5"/>
      <c r="AC100" s="5"/>
      <c r="AD100" s="5" t="s">
        <v>98</v>
      </c>
      <c r="AE100" s="5" t="s">
        <v>281</v>
      </c>
    </row>
    <row r="101" spans="2:31" x14ac:dyDescent="0.25">
      <c r="B101" s="5" t="s">
        <v>356</v>
      </c>
      <c r="C101" t="s">
        <v>94</v>
      </c>
      <c r="E101" t="s">
        <v>577</v>
      </c>
      <c r="F101" s="2"/>
      <c r="G101" s="60">
        <f t="shared" si="127"/>
        <v>-3.0448</v>
      </c>
      <c r="H101" s="60">
        <f t="shared" si="128"/>
        <v>-3.0448</v>
      </c>
      <c r="I101" s="60">
        <f t="shared" si="129"/>
        <v>39.476900000000001</v>
      </c>
      <c r="J101" s="60" t="str">
        <f t="shared" si="130"/>
        <v>NULL</v>
      </c>
      <c r="K101" s="60">
        <f t="shared" si="131"/>
        <v>41.135135135135101</v>
      </c>
      <c r="L101" s="60">
        <f t="shared" si="132"/>
        <v>139.87138263665599</v>
      </c>
      <c r="M101" s="60">
        <f t="shared" si="133"/>
        <v>-3.0449313033791801</v>
      </c>
      <c r="N101" s="60">
        <f t="shared" si="134"/>
        <v>2.3627986121129498</v>
      </c>
      <c r="O101" s="60">
        <f t="shared" si="135"/>
        <v>68.456123203104497</v>
      </c>
      <c r="P101" s="35"/>
      <c r="Q101" s="5" t="s">
        <v>577</v>
      </c>
      <c r="R101" s="62">
        <v>-3.0448</v>
      </c>
      <c r="S101" s="35">
        <v>-3.0448</v>
      </c>
      <c r="T101" s="62">
        <v>39.476900000000001</v>
      </c>
      <c r="U101" s="62" t="s">
        <v>8</v>
      </c>
      <c r="V101" s="34">
        <v>41.135135135135101</v>
      </c>
      <c r="W101" s="34">
        <v>139.87138263665599</v>
      </c>
      <c r="X101" s="35">
        <v>-3.0449313033791801</v>
      </c>
      <c r="Y101" s="35">
        <v>2.3627986121129498</v>
      </c>
      <c r="Z101" s="35">
        <v>68.456123203104497</v>
      </c>
      <c r="AA101" s="5"/>
      <c r="AB101" s="5"/>
      <c r="AC101" s="5"/>
      <c r="AD101" s="5" t="s">
        <v>577</v>
      </c>
      <c r="AE101" s="5" t="s">
        <v>356</v>
      </c>
    </row>
    <row r="102" spans="2:31" x14ac:dyDescent="0.25">
      <c r="B102" s="5" t="s">
        <v>283</v>
      </c>
      <c r="C102" t="s">
        <v>94</v>
      </c>
      <c r="E102" t="s">
        <v>99</v>
      </c>
      <c r="F102" s="2"/>
      <c r="G102" s="60">
        <f t="shared" si="127"/>
        <v>6.3757999999999999</v>
      </c>
      <c r="H102" s="60">
        <f t="shared" si="128"/>
        <v>6.3757999999999999</v>
      </c>
      <c r="I102" s="60">
        <f t="shared" si="129"/>
        <v>3.0893999999999999</v>
      </c>
      <c r="J102" s="60">
        <f t="shared" si="130"/>
        <v>-18.087855297157599</v>
      </c>
      <c r="K102" s="60">
        <f t="shared" si="131"/>
        <v>23.346303501945499</v>
      </c>
      <c r="L102" s="60" t="str">
        <f t="shared" si="132"/>
        <v>NULL</v>
      </c>
      <c r="M102" s="60">
        <f t="shared" si="133"/>
        <v>6.3758389261744997</v>
      </c>
      <c r="N102" s="60">
        <f t="shared" si="134"/>
        <v>-11.8070313081948</v>
      </c>
      <c r="O102" s="60">
        <f t="shared" si="135"/>
        <v>37.423035939061698</v>
      </c>
      <c r="P102" s="35"/>
      <c r="Q102" s="5" t="s">
        <v>99</v>
      </c>
      <c r="R102" s="35">
        <v>6.3757999999999999</v>
      </c>
      <c r="S102" s="35">
        <v>6.3757999999999999</v>
      </c>
      <c r="T102" s="35">
        <v>3.0893999999999999</v>
      </c>
      <c r="U102" s="35">
        <v>-18.087855297157599</v>
      </c>
      <c r="V102" s="34">
        <v>23.346303501945499</v>
      </c>
      <c r="W102" s="61" t="s">
        <v>8</v>
      </c>
      <c r="X102" s="35">
        <v>6.3758389261744997</v>
      </c>
      <c r="Y102" s="35">
        <v>-11.8070313081948</v>
      </c>
      <c r="Z102" s="35">
        <v>37.423035939061698</v>
      </c>
      <c r="AA102" s="5"/>
      <c r="AB102" s="5"/>
      <c r="AC102" s="5"/>
      <c r="AD102" s="5" t="s">
        <v>99</v>
      </c>
      <c r="AE102" s="5" t="s">
        <v>283</v>
      </c>
    </row>
    <row r="103" spans="2:31" x14ac:dyDescent="0.25">
      <c r="B103" s="5" t="s">
        <v>285</v>
      </c>
      <c r="C103" t="s">
        <v>94</v>
      </c>
      <c r="E103" t="s">
        <v>100</v>
      </c>
      <c r="F103" s="2"/>
      <c r="G103" s="60">
        <f t="shared" si="127"/>
        <v>1.8041</v>
      </c>
      <c r="H103" s="60">
        <f t="shared" si="128"/>
        <v>1.8041</v>
      </c>
      <c r="I103" s="60">
        <f t="shared" si="129"/>
        <v>8.4739000000000004</v>
      </c>
      <c r="J103" s="60">
        <f t="shared" si="130"/>
        <v>41.867624422780899</v>
      </c>
      <c r="K103" s="60">
        <f t="shared" si="131"/>
        <v>64.779499404052402</v>
      </c>
      <c r="L103" s="60">
        <f t="shared" si="132"/>
        <v>97.7825464949928</v>
      </c>
      <c r="M103" s="60">
        <f t="shared" si="133"/>
        <v>1.80412371134022</v>
      </c>
      <c r="N103" s="60">
        <f t="shared" si="134"/>
        <v>48.498039213452401</v>
      </c>
      <c r="O103" s="60">
        <f t="shared" si="135"/>
        <v>79.080833086625006</v>
      </c>
      <c r="P103" s="35"/>
      <c r="Q103" s="5" t="s">
        <v>100</v>
      </c>
      <c r="R103" s="35">
        <v>1.8041</v>
      </c>
      <c r="S103" s="35">
        <v>1.8041</v>
      </c>
      <c r="T103" s="35">
        <v>8.4739000000000004</v>
      </c>
      <c r="U103" s="35">
        <v>41.867624422780899</v>
      </c>
      <c r="V103" s="34">
        <v>64.779499404052402</v>
      </c>
      <c r="W103" s="34">
        <v>97.7825464949928</v>
      </c>
      <c r="X103" s="35">
        <v>1.80412371134022</v>
      </c>
      <c r="Y103" s="35">
        <v>48.498039213452401</v>
      </c>
      <c r="Z103" s="35">
        <v>79.080833086625006</v>
      </c>
      <c r="AA103" s="5"/>
      <c r="AB103" s="5"/>
      <c r="AC103" s="5"/>
      <c r="AD103" s="5" t="s">
        <v>100</v>
      </c>
      <c r="AE103" s="5" t="s">
        <v>285</v>
      </c>
    </row>
    <row r="104" spans="2:31" x14ac:dyDescent="0.25">
      <c r="B104" s="5" t="s">
        <v>287</v>
      </c>
      <c r="C104" t="s">
        <v>94</v>
      </c>
      <c r="E104" t="s">
        <v>101</v>
      </c>
      <c r="F104" s="2"/>
      <c r="G104" s="60">
        <f t="shared" si="127"/>
        <v>-2.5588000000000002</v>
      </c>
      <c r="H104" s="60">
        <f t="shared" si="128"/>
        <v>-2.5588000000000002</v>
      </c>
      <c r="I104" s="60">
        <f t="shared" si="129"/>
        <v>-14.9695</v>
      </c>
      <c r="J104" s="60">
        <f t="shared" si="130"/>
        <v>-18.674184179053501</v>
      </c>
      <c r="K104" s="60">
        <f t="shared" si="131"/>
        <v>-20.956492859515102</v>
      </c>
      <c r="L104" s="60">
        <f t="shared" si="132"/>
        <v>8.0590238365493896</v>
      </c>
      <c r="M104" s="60">
        <f t="shared" si="133"/>
        <v>-2.5588536335721801</v>
      </c>
      <c r="N104" s="60">
        <f t="shared" si="134"/>
        <v>-9.5446451101799692</v>
      </c>
      <c r="O104" s="60">
        <f t="shared" si="135"/>
        <v>-6.4962629884449603</v>
      </c>
      <c r="P104" s="35"/>
      <c r="Q104" s="5" t="s">
        <v>101</v>
      </c>
      <c r="R104" s="35">
        <v>-2.5588000000000002</v>
      </c>
      <c r="S104" s="35">
        <v>-2.5588000000000002</v>
      </c>
      <c r="T104" s="35">
        <v>-14.9695</v>
      </c>
      <c r="U104" s="35">
        <v>-18.674184179053501</v>
      </c>
      <c r="V104" s="34">
        <v>-20.956492859515102</v>
      </c>
      <c r="W104" s="34">
        <v>8.0590238365493896</v>
      </c>
      <c r="X104" s="35">
        <v>-2.5588536335721801</v>
      </c>
      <c r="Y104" s="35">
        <v>-9.5446451101799692</v>
      </c>
      <c r="Z104" s="35">
        <v>-6.4962629884449603</v>
      </c>
      <c r="AA104" s="5"/>
      <c r="AB104" s="5"/>
      <c r="AC104" s="5"/>
      <c r="AD104" s="5" t="s">
        <v>101</v>
      </c>
      <c r="AE104" s="5" t="s">
        <v>287</v>
      </c>
    </row>
    <row r="105" spans="2:31" x14ac:dyDescent="0.25">
      <c r="B105" s="5" t="s">
        <v>289</v>
      </c>
      <c r="C105" t="s">
        <v>94</v>
      </c>
      <c r="E105" t="s">
        <v>102</v>
      </c>
      <c r="F105" s="2"/>
      <c r="G105" s="60">
        <f t="shared" si="127"/>
        <v>8.4870999999999999</v>
      </c>
      <c r="H105" s="60">
        <f t="shared" si="128"/>
        <v>8.4870999999999999</v>
      </c>
      <c r="I105" s="60">
        <f t="shared" si="129"/>
        <v>111.2069</v>
      </c>
      <c r="J105" s="60">
        <f t="shared" si="130"/>
        <v>46.396965865992399</v>
      </c>
      <c r="K105" s="60">
        <f t="shared" si="131"/>
        <v>62.184873949579803</v>
      </c>
      <c r="L105" s="60">
        <f t="shared" si="132"/>
        <v>94.889513731672395</v>
      </c>
      <c r="M105" s="60">
        <f t="shared" si="133"/>
        <v>6.8265682656826403</v>
      </c>
      <c r="N105" s="60">
        <f t="shared" si="134"/>
        <v>74.873613243989695</v>
      </c>
      <c r="O105" s="60">
        <f t="shared" si="135"/>
        <v>98.580921279543603</v>
      </c>
      <c r="P105" s="35"/>
      <c r="Q105" s="5" t="s">
        <v>102</v>
      </c>
      <c r="R105" s="35">
        <v>8.4870999999999999</v>
      </c>
      <c r="S105" s="35">
        <v>8.4870999999999999</v>
      </c>
      <c r="T105" s="35">
        <v>111.2069</v>
      </c>
      <c r="U105" s="35">
        <v>46.396965865992399</v>
      </c>
      <c r="V105" s="34">
        <v>62.184873949579803</v>
      </c>
      <c r="W105" s="34">
        <v>94.889513731672395</v>
      </c>
      <c r="X105" s="35">
        <v>6.8265682656826403</v>
      </c>
      <c r="Y105" s="35">
        <v>74.873613243989695</v>
      </c>
      <c r="Z105" s="35">
        <v>98.580921279543603</v>
      </c>
      <c r="AA105" s="5"/>
      <c r="AB105" s="5"/>
      <c r="AC105" s="5"/>
      <c r="AD105" s="5" t="s">
        <v>102</v>
      </c>
      <c r="AE105" s="5" t="s">
        <v>289</v>
      </c>
    </row>
    <row r="106" spans="2:31" x14ac:dyDescent="0.25">
      <c r="B106" s="5" t="s">
        <v>291</v>
      </c>
      <c r="C106" t="s">
        <v>94</v>
      </c>
      <c r="E106" t="s">
        <v>103</v>
      </c>
      <c r="F106" s="2"/>
      <c r="G106" s="60">
        <f t="shared" si="127"/>
        <v>2.5716999999999999</v>
      </c>
      <c r="H106" s="60">
        <f t="shared" si="128"/>
        <v>2.5716999999999999</v>
      </c>
      <c r="I106" s="60">
        <f t="shared" si="129"/>
        <v>0.376</v>
      </c>
      <c r="J106" s="60">
        <f t="shared" si="130"/>
        <v>-48.744460856720799</v>
      </c>
      <c r="K106" s="60">
        <f t="shared" si="131"/>
        <v>-12.6824358329139</v>
      </c>
      <c r="L106" s="60">
        <f t="shared" si="132"/>
        <v>-17.124432768091701</v>
      </c>
      <c r="M106" s="60">
        <f t="shared" si="133"/>
        <v>2.5716819391072798</v>
      </c>
      <c r="N106" s="60">
        <f t="shared" si="134"/>
        <v>-45.706535484415802</v>
      </c>
      <c r="O106" s="60">
        <f t="shared" si="135"/>
        <v>-4.5707806335646302</v>
      </c>
      <c r="P106" s="35"/>
      <c r="Q106" s="5" t="s">
        <v>103</v>
      </c>
      <c r="R106" s="35">
        <v>2.5716999999999999</v>
      </c>
      <c r="S106" s="35">
        <v>2.5716999999999999</v>
      </c>
      <c r="T106" s="35">
        <v>0.376</v>
      </c>
      <c r="U106" s="35">
        <v>-48.744460856720799</v>
      </c>
      <c r="V106" s="34">
        <v>-12.6824358329139</v>
      </c>
      <c r="W106" s="34">
        <v>-17.124432768091701</v>
      </c>
      <c r="X106" s="35">
        <v>2.5716819391072798</v>
      </c>
      <c r="Y106" s="35">
        <v>-45.706535484415802</v>
      </c>
      <c r="Z106" s="35">
        <v>-4.5707806335646302</v>
      </c>
      <c r="AA106" s="5"/>
      <c r="AB106" s="5"/>
      <c r="AC106" s="5"/>
      <c r="AD106" s="5" t="s">
        <v>103</v>
      </c>
      <c r="AE106" s="5" t="s">
        <v>616</v>
      </c>
    </row>
    <row r="107" spans="2:31" x14ac:dyDescent="0.25">
      <c r="B107" s="5" t="s">
        <v>347</v>
      </c>
      <c r="C107" t="s">
        <v>94</v>
      </c>
      <c r="E107" t="s">
        <v>346</v>
      </c>
      <c r="F107" s="2"/>
      <c r="G107" s="60">
        <f t="shared" si="127"/>
        <v>5.8500000000000003E-2</v>
      </c>
      <c r="H107" s="60">
        <f t="shared" si="128"/>
        <v>5.8500000000000003E-2</v>
      </c>
      <c r="I107" s="60">
        <f t="shared" si="129"/>
        <v>-7.3170000000000002</v>
      </c>
      <c r="J107" s="60">
        <f t="shared" si="130"/>
        <v>-8.6225596529284196</v>
      </c>
      <c r="K107" s="60">
        <f t="shared" si="131"/>
        <v>-17.804878048780498</v>
      </c>
      <c r="L107" s="60">
        <f t="shared" si="132"/>
        <v>46.013864818024302</v>
      </c>
      <c r="M107" s="60">
        <f t="shared" si="133"/>
        <v>-1.40433001755409</v>
      </c>
      <c r="N107" s="60">
        <f t="shared" si="134"/>
        <v>-1.0570115802615101</v>
      </c>
      <c r="O107" s="60">
        <f t="shared" si="135"/>
        <v>-6.1827454108472297</v>
      </c>
      <c r="P107" s="35"/>
      <c r="Q107" s="5" t="s">
        <v>346</v>
      </c>
      <c r="R107" s="35">
        <v>5.8500000000000003E-2</v>
      </c>
      <c r="S107" s="35">
        <v>5.8500000000000003E-2</v>
      </c>
      <c r="T107" s="35">
        <v>-7.3170000000000002</v>
      </c>
      <c r="U107" s="35">
        <v>-8.6225596529284196</v>
      </c>
      <c r="V107" s="34">
        <v>-17.804878048780498</v>
      </c>
      <c r="W107" s="34">
        <v>46.013864818024302</v>
      </c>
      <c r="X107" s="35">
        <v>-1.40433001755409</v>
      </c>
      <c r="Y107" s="35">
        <v>-1.0570115802615101</v>
      </c>
      <c r="Z107" s="35">
        <v>-6.1827454108472297</v>
      </c>
      <c r="AA107" s="5"/>
      <c r="AB107" s="5"/>
      <c r="AC107" s="5"/>
      <c r="AD107" s="5" t="s">
        <v>346</v>
      </c>
      <c r="AE107" s="5" t="s">
        <v>347</v>
      </c>
    </row>
    <row r="108" spans="2:31" x14ac:dyDescent="0.25">
      <c r="B108" s="5" t="s">
        <v>293</v>
      </c>
      <c r="C108" t="s">
        <v>94</v>
      </c>
      <c r="E108" t="s">
        <v>104</v>
      </c>
      <c r="F108" s="2"/>
      <c r="G108" s="60">
        <f t="shared" si="127"/>
        <v>2.3574000000000002</v>
      </c>
      <c r="H108" s="60">
        <f t="shared" si="128"/>
        <v>2.3574000000000002</v>
      </c>
      <c r="I108" s="60">
        <f t="shared" si="129"/>
        <v>-40.7639</v>
      </c>
      <c r="J108" s="60">
        <f t="shared" si="130"/>
        <v>-53.004980630879899</v>
      </c>
      <c r="K108" s="60">
        <f t="shared" si="131"/>
        <v>-23.441093338833301</v>
      </c>
      <c r="L108" s="60">
        <f t="shared" si="132"/>
        <v>0.603267874910422</v>
      </c>
      <c r="M108" s="60">
        <f t="shared" si="133"/>
        <v>9.4295143800104994E-2</v>
      </c>
      <c r="N108" s="60">
        <f t="shared" si="134"/>
        <v>-45.871768623504501</v>
      </c>
      <c r="O108" s="60">
        <f t="shared" si="135"/>
        <v>-8.0615388480966192</v>
      </c>
      <c r="P108" s="35"/>
      <c r="Q108" s="5" t="s">
        <v>104</v>
      </c>
      <c r="R108" s="35">
        <v>2.3574000000000002</v>
      </c>
      <c r="S108" s="35">
        <v>2.3574000000000002</v>
      </c>
      <c r="T108" s="35">
        <v>-40.7639</v>
      </c>
      <c r="U108" s="35">
        <v>-53.004980630879899</v>
      </c>
      <c r="V108" s="34">
        <v>-23.441093338833301</v>
      </c>
      <c r="W108" s="34">
        <v>0.603267874910422</v>
      </c>
      <c r="X108" s="35">
        <v>9.4295143800104994E-2</v>
      </c>
      <c r="Y108" s="35">
        <v>-45.871768623504501</v>
      </c>
      <c r="Z108" s="35">
        <v>-8.0615388480966192</v>
      </c>
      <c r="AA108" s="5"/>
      <c r="AB108" s="5"/>
      <c r="AC108" s="5"/>
      <c r="AD108" s="5" t="s">
        <v>104</v>
      </c>
      <c r="AE108" s="5" t="s">
        <v>293</v>
      </c>
    </row>
    <row r="109" spans="2:31" x14ac:dyDescent="0.25">
      <c r="B109" s="5" t="s">
        <v>358</v>
      </c>
      <c r="C109" t="s">
        <v>94</v>
      </c>
      <c r="E109" t="s">
        <v>105</v>
      </c>
      <c r="F109" s="2"/>
      <c r="G109" s="60">
        <f t="shared" si="127"/>
        <v>-3.6431</v>
      </c>
      <c r="H109" s="60">
        <f t="shared" si="128"/>
        <v>-3.6431</v>
      </c>
      <c r="I109" s="60">
        <f t="shared" si="129"/>
        <v>-34.444299999999998</v>
      </c>
      <c r="J109" s="60">
        <f t="shared" si="130"/>
        <v>-60.1147028154328</v>
      </c>
      <c r="K109" s="60">
        <f t="shared" si="131"/>
        <v>-39.477848101265799</v>
      </c>
      <c r="L109" s="60">
        <f t="shared" si="132"/>
        <v>-14.141414141414099</v>
      </c>
      <c r="M109" s="60">
        <f t="shared" si="133"/>
        <v>-3.89447236180904</v>
      </c>
      <c r="N109" s="60">
        <f t="shared" si="134"/>
        <v>-55.5894890380346</v>
      </c>
      <c r="O109" s="60">
        <f t="shared" si="135"/>
        <v>-34.305979431316899</v>
      </c>
      <c r="P109" s="35"/>
      <c r="Q109" s="5" t="s">
        <v>105</v>
      </c>
      <c r="R109" s="35">
        <v>-3.6431</v>
      </c>
      <c r="S109" s="35">
        <v>-3.6431</v>
      </c>
      <c r="T109" s="35">
        <v>-34.444299999999998</v>
      </c>
      <c r="U109" s="35">
        <v>-60.1147028154328</v>
      </c>
      <c r="V109" s="34">
        <v>-39.477848101265799</v>
      </c>
      <c r="W109" s="34">
        <v>-14.141414141414099</v>
      </c>
      <c r="X109" s="35">
        <v>-3.89447236180904</v>
      </c>
      <c r="Y109" s="35">
        <v>-55.5894890380346</v>
      </c>
      <c r="Z109" s="35">
        <v>-34.305979431316899</v>
      </c>
      <c r="AA109" s="5"/>
      <c r="AB109" s="5"/>
      <c r="AC109" s="5"/>
      <c r="AD109" s="5" t="s">
        <v>105</v>
      </c>
      <c r="AE109" s="5" t="s">
        <v>358</v>
      </c>
    </row>
    <row r="110" spans="2:31" x14ac:dyDescent="0.25">
      <c r="B110" s="5" t="s">
        <v>296</v>
      </c>
      <c r="C110" t="s">
        <v>94</v>
      </c>
      <c r="E110" t="s">
        <v>106</v>
      </c>
      <c r="F110" s="2"/>
      <c r="G110" s="60">
        <f t="shared" si="127"/>
        <v>6.7061000000000002</v>
      </c>
      <c r="H110" s="60">
        <f t="shared" si="128"/>
        <v>6.7061000000000002</v>
      </c>
      <c r="I110" s="60">
        <f t="shared" si="129"/>
        <v>17.201000000000001</v>
      </c>
      <c r="J110" s="60">
        <f t="shared" si="130"/>
        <v>-28.902831389819301</v>
      </c>
      <c r="K110" s="60">
        <f t="shared" si="131"/>
        <v>2.95840537397065</v>
      </c>
      <c r="L110" s="60">
        <f t="shared" si="132"/>
        <v>-2.0135176205843401</v>
      </c>
      <c r="M110" s="60">
        <f t="shared" si="133"/>
        <v>5.32544378698225</v>
      </c>
      <c r="N110" s="60">
        <f t="shared" si="134"/>
        <v>-18.872687294691801</v>
      </c>
      <c r="O110" s="60">
        <f t="shared" si="135"/>
        <v>24.645600404237602</v>
      </c>
      <c r="P110" s="35"/>
      <c r="Q110" s="5" t="s">
        <v>106</v>
      </c>
      <c r="R110" s="35">
        <v>6.7061000000000002</v>
      </c>
      <c r="S110" s="35">
        <v>6.7061000000000002</v>
      </c>
      <c r="T110" s="35">
        <v>17.201000000000001</v>
      </c>
      <c r="U110" s="35">
        <v>-28.902831389819301</v>
      </c>
      <c r="V110" s="34">
        <v>2.95840537397065</v>
      </c>
      <c r="W110" s="34">
        <v>-2.0135176205843401</v>
      </c>
      <c r="X110" s="35">
        <v>5.32544378698225</v>
      </c>
      <c r="Y110" s="35">
        <v>-18.872687294691801</v>
      </c>
      <c r="Z110" s="35">
        <v>24.645600404237602</v>
      </c>
      <c r="AA110" s="5"/>
      <c r="AB110" s="5"/>
      <c r="AC110" s="5"/>
      <c r="AD110" s="5" t="s">
        <v>106</v>
      </c>
      <c r="AE110" s="5" t="s">
        <v>296</v>
      </c>
    </row>
    <row r="111" spans="2:31" x14ac:dyDescent="0.25">
      <c r="F111" s="2"/>
      <c r="G111" s="40">
        <f>AVERAGE(G97:G110)</f>
        <v>2.3894285714285712</v>
      </c>
      <c r="H111" s="40">
        <f t="shared" ref="H111:O111" si="136">AVERAGE(H97:H110)</f>
        <v>2.3894285714285712</v>
      </c>
      <c r="I111" s="40">
        <f t="shared" si="136"/>
        <v>12.712299999999997</v>
      </c>
      <c r="J111" s="40">
        <f t="shared" si="136"/>
        <v>-7.1514526350101608</v>
      </c>
      <c r="K111" s="40">
        <f t="shared" si="136"/>
        <v>18.514812606535703</v>
      </c>
      <c r="L111" s="40">
        <f t="shared" si="136"/>
        <v>68.279076920996431</v>
      </c>
      <c r="M111" s="40">
        <f t="shared" si="136"/>
        <v>1.8881021948495291</v>
      </c>
      <c r="N111" s="40">
        <f t="shared" si="136"/>
        <v>3.0334385441330087</v>
      </c>
      <c r="O111" s="40">
        <f t="shared" si="136"/>
        <v>38.00218113164614</v>
      </c>
      <c r="P111" s="40"/>
      <c r="Q111" s="40"/>
      <c r="R111" s="40"/>
      <c r="S111" s="40"/>
      <c r="T111" s="40"/>
      <c r="U111" s="40"/>
      <c r="V111" s="12"/>
      <c r="W111" s="49"/>
      <c r="X111" s="40"/>
      <c r="Y111" s="40"/>
      <c r="Z111" s="40"/>
      <c r="AA111" s="5"/>
      <c r="AB111" s="5"/>
      <c r="AD111" s="5"/>
    </row>
    <row r="112" spans="2:31" x14ac:dyDescent="0.25">
      <c r="F112" s="2"/>
      <c r="G112" s="11"/>
      <c r="H112" s="41"/>
      <c r="I112" s="41"/>
      <c r="J112" s="41"/>
      <c r="K112" s="41"/>
      <c r="L112" s="41"/>
      <c r="M112" s="41"/>
      <c r="N112" s="43"/>
      <c r="O112" s="41"/>
      <c r="P112" s="41"/>
      <c r="Q112" s="41"/>
      <c r="R112" s="41"/>
      <c r="S112" s="41"/>
      <c r="T112" s="41"/>
      <c r="U112" s="11"/>
      <c r="V112" s="11"/>
      <c r="W112" s="41"/>
      <c r="X112" s="41"/>
      <c r="Y112" s="41"/>
      <c r="Z112" s="41"/>
    </row>
    <row r="113" spans="1:31" x14ac:dyDescent="0.25">
      <c r="A113" s="7"/>
      <c r="B113" s="7"/>
      <c r="C113" s="7" t="s">
        <v>107</v>
      </c>
      <c r="D113" s="7"/>
      <c r="E113" s="7"/>
      <c r="F113" s="2"/>
      <c r="Q113" s="7"/>
      <c r="AA113" s="48"/>
      <c r="AB113" s="48"/>
      <c r="AD113" s="7"/>
    </row>
    <row r="114" spans="1:31" x14ac:dyDescent="0.25">
      <c r="B114" s="5" t="s">
        <v>298</v>
      </c>
      <c r="C114" t="s">
        <v>107</v>
      </c>
      <c r="E114" t="s">
        <v>108</v>
      </c>
      <c r="F114" s="2"/>
      <c r="G114" s="60">
        <f>R114</f>
        <v>-1.5961000000000001</v>
      </c>
      <c r="H114" s="60">
        <f t="shared" ref="H114" si="137">S114</f>
        <v>-1.5961000000000001</v>
      </c>
      <c r="I114" s="60">
        <f t="shared" ref="I114" si="138">T114</f>
        <v>-0.69550000000000001</v>
      </c>
      <c r="J114" s="60">
        <f t="shared" ref="J114" si="139">U114</f>
        <v>-40.114802958383898</v>
      </c>
      <c r="K114" s="60">
        <f t="shared" ref="K114" si="140">V114</f>
        <v>-21.581381902283901</v>
      </c>
      <c r="L114" s="60">
        <f t="shared" ref="L114" si="141">W114</f>
        <v>67.257592107291501</v>
      </c>
      <c r="M114" s="60">
        <f t="shared" ref="M114" si="142">X114</f>
        <v>-1.59622709958284</v>
      </c>
      <c r="N114" s="60">
        <f t="shared" ref="N114" si="143">Y114</f>
        <v>-37.720653792120302</v>
      </c>
      <c r="O114" s="60">
        <f t="shared" ref="O114" si="144">Z114</f>
        <v>-17.1761504440884</v>
      </c>
      <c r="P114" s="35"/>
      <c r="Q114" s="5" t="s">
        <v>108</v>
      </c>
      <c r="R114" s="35">
        <v>-1.5961000000000001</v>
      </c>
      <c r="S114" s="35">
        <v>-1.5961000000000001</v>
      </c>
      <c r="T114" s="35">
        <v>-0.69550000000000001</v>
      </c>
      <c r="U114" s="35">
        <v>-40.114802958383898</v>
      </c>
      <c r="V114" s="34">
        <v>-21.581381902283901</v>
      </c>
      <c r="W114" s="34">
        <v>67.257592107291501</v>
      </c>
      <c r="X114" s="35">
        <v>-1.59622709958284</v>
      </c>
      <c r="Y114" s="35">
        <v>-37.720653792120302</v>
      </c>
      <c r="Z114" s="35">
        <v>-17.1761504440884</v>
      </c>
      <c r="AA114" s="5"/>
      <c r="AB114" s="5"/>
      <c r="AC114" s="5"/>
      <c r="AD114" s="5" t="s">
        <v>108</v>
      </c>
      <c r="AE114" s="5" t="s">
        <v>298</v>
      </c>
    </row>
    <row r="115" spans="1:31" x14ac:dyDescent="0.25">
      <c r="B115" s="5" t="s">
        <v>300</v>
      </c>
      <c r="C115" t="s">
        <v>107</v>
      </c>
      <c r="E115" t="s">
        <v>109</v>
      </c>
      <c r="F115" s="2"/>
      <c r="G115" s="60">
        <f t="shared" ref="G115:G125" si="145">R115</f>
        <v>3.0474999999999999</v>
      </c>
      <c r="H115" s="60">
        <f t="shared" ref="H115:H125" si="146">S115</f>
        <v>3.0474999999999999</v>
      </c>
      <c r="I115" s="60">
        <f t="shared" ref="I115:I125" si="147">T115</f>
        <v>-4.8570000000000002</v>
      </c>
      <c r="J115" s="60">
        <f t="shared" ref="J115:J125" si="148">U115</f>
        <v>-24.6795721736056</v>
      </c>
      <c r="K115" s="60">
        <f t="shared" ref="K115:K125" si="149">V115</f>
        <v>15.6173677069199</v>
      </c>
      <c r="L115" s="60">
        <f t="shared" ref="L115:L125" si="150">W115</f>
        <v>84.3973165981389</v>
      </c>
      <c r="M115" s="60">
        <f t="shared" ref="M115:M125" si="151">X115</f>
        <v>3.0475269077276499</v>
      </c>
      <c r="N115" s="60">
        <f t="shared" ref="N115:N125" si="152">Y115</f>
        <v>-22.178013579987201</v>
      </c>
      <c r="O115" s="60">
        <f t="shared" ref="O115:O125" si="153">Z115</f>
        <v>20.388259696004798</v>
      </c>
      <c r="P115" s="35"/>
      <c r="Q115" s="5" t="s">
        <v>109</v>
      </c>
      <c r="R115" s="35">
        <v>3.0474999999999999</v>
      </c>
      <c r="S115" s="35">
        <v>3.0474999999999999</v>
      </c>
      <c r="T115" s="35">
        <v>-4.8570000000000002</v>
      </c>
      <c r="U115" s="35">
        <v>-24.6795721736056</v>
      </c>
      <c r="V115" s="34">
        <v>15.6173677069199</v>
      </c>
      <c r="W115" s="34">
        <v>84.3973165981389</v>
      </c>
      <c r="X115" s="35">
        <v>3.0475269077276499</v>
      </c>
      <c r="Y115" s="35">
        <v>-22.178013579987201</v>
      </c>
      <c r="Z115" s="35">
        <v>20.388259696004798</v>
      </c>
      <c r="AA115" s="5"/>
      <c r="AB115" s="5"/>
      <c r="AC115" s="5"/>
      <c r="AD115" s="5" t="s">
        <v>109</v>
      </c>
      <c r="AE115" s="5" t="s">
        <v>300</v>
      </c>
    </row>
    <row r="116" spans="1:31" x14ac:dyDescent="0.25">
      <c r="B116" s="5" t="s">
        <v>302</v>
      </c>
      <c r="C116" t="s">
        <v>107</v>
      </c>
      <c r="E116" t="s">
        <v>110</v>
      </c>
      <c r="F116" s="2"/>
      <c r="G116" s="60">
        <f t="shared" si="145"/>
        <v>-0.43909999999999999</v>
      </c>
      <c r="H116" s="60">
        <f t="shared" si="146"/>
        <v>-0.43909999999999999</v>
      </c>
      <c r="I116" s="60">
        <f t="shared" si="147"/>
        <v>23.4588</v>
      </c>
      <c r="J116" s="60">
        <f t="shared" si="148"/>
        <v>29.072454200363101</v>
      </c>
      <c r="K116" s="60">
        <f t="shared" si="149"/>
        <v>32.304178649974602</v>
      </c>
      <c r="L116" s="60">
        <f t="shared" si="150"/>
        <v>142.60896541026801</v>
      </c>
      <c r="M116" s="60">
        <f t="shared" si="151"/>
        <v>-0.43921069382559802</v>
      </c>
      <c r="N116" s="60">
        <f t="shared" si="152"/>
        <v>34.2420822932107</v>
      </c>
      <c r="O116" s="60">
        <f t="shared" si="153"/>
        <v>40.877666113375497</v>
      </c>
      <c r="P116" s="35"/>
      <c r="Q116" s="5" t="s">
        <v>110</v>
      </c>
      <c r="R116" s="35">
        <v>-0.43909999999999999</v>
      </c>
      <c r="S116" s="35">
        <v>-0.43909999999999999</v>
      </c>
      <c r="T116" s="35">
        <v>23.4588</v>
      </c>
      <c r="U116" s="35">
        <v>29.072454200363101</v>
      </c>
      <c r="V116" s="34">
        <v>32.304178649974602</v>
      </c>
      <c r="W116" s="34">
        <v>142.60896541026801</v>
      </c>
      <c r="X116" s="35">
        <v>-0.43921069382559802</v>
      </c>
      <c r="Y116" s="35">
        <v>34.2420822932107</v>
      </c>
      <c r="Z116" s="35">
        <v>40.877666113375497</v>
      </c>
      <c r="AA116" s="5"/>
      <c r="AB116" s="5"/>
      <c r="AC116" s="5"/>
      <c r="AD116" s="5" t="s">
        <v>110</v>
      </c>
      <c r="AE116" s="5" t="s">
        <v>302</v>
      </c>
    </row>
    <row r="117" spans="1:31" x14ac:dyDescent="0.25">
      <c r="B117" s="5" t="s">
        <v>304</v>
      </c>
      <c r="C117" t="s">
        <v>107</v>
      </c>
      <c r="E117" t="s">
        <v>111</v>
      </c>
      <c r="F117" s="2"/>
      <c r="G117" s="60">
        <f t="shared" si="145"/>
        <v>-2.5150999999999999</v>
      </c>
      <c r="H117" s="60">
        <f t="shared" si="146"/>
        <v>-2.5150999999999999</v>
      </c>
      <c r="I117" s="60">
        <f t="shared" si="147"/>
        <v>28.755099999999999</v>
      </c>
      <c r="J117" s="60">
        <f t="shared" si="148"/>
        <v>6.9108705324039699</v>
      </c>
      <c r="K117" s="60">
        <f t="shared" si="149"/>
        <v>26.495876469556102</v>
      </c>
      <c r="L117" s="60">
        <f t="shared" si="150"/>
        <v>202.950075642965</v>
      </c>
      <c r="M117" s="60">
        <f t="shared" si="151"/>
        <v>-2.5152129817444102</v>
      </c>
      <c r="N117" s="60">
        <f t="shared" si="152"/>
        <v>12.9539501376756</v>
      </c>
      <c r="O117" s="60">
        <f t="shared" si="153"/>
        <v>36.555443850270699</v>
      </c>
      <c r="P117" s="35"/>
      <c r="Q117" s="5" t="s">
        <v>111</v>
      </c>
      <c r="R117" s="35">
        <v>-2.5150999999999999</v>
      </c>
      <c r="S117" s="35">
        <v>-2.5150999999999999</v>
      </c>
      <c r="T117" s="35">
        <v>28.755099999999999</v>
      </c>
      <c r="U117" s="35">
        <v>6.9108705324039699</v>
      </c>
      <c r="V117" s="34">
        <v>26.495876469556102</v>
      </c>
      <c r="W117" s="34">
        <v>202.950075642965</v>
      </c>
      <c r="X117" s="35">
        <v>-2.5152129817444102</v>
      </c>
      <c r="Y117" s="35">
        <v>12.9539501376756</v>
      </c>
      <c r="Z117" s="35">
        <v>36.555443850270699</v>
      </c>
      <c r="AA117" s="5"/>
      <c r="AB117" s="5"/>
      <c r="AC117" s="5"/>
      <c r="AD117" s="5" t="s">
        <v>111</v>
      </c>
      <c r="AE117" s="5" t="s">
        <v>304</v>
      </c>
    </row>
    <row r="118" spans="1:31" x14ac:dyDescent="0.25">
      <c r="B118" s="5" t="s">
        <v>306</v>
      </c>
      <c r="C118" t="s">
        <v>107</v>
      </c>
      <c r="E118" t="s">
        <v>112</v>
      </c>
      <c r="F118" s="2"/>
      <c r="G118" s="60">
        <f t="shared" si="145"/>
        <v>4.5770999999999997</v>
      </c>
      <c r="H118" s="60">
        <f t="shared" si="146"/>
        <v>4.5770999999999997</v>
      </c>
      <c r="I118" s="60">
        <f t="shared" si="147"/>
        <v>12.4719</v>
      </c>
      <c r="J118" s="60">
        <f t="shared" si="148"/>
        <v>1.54251960806624</v>
      </c>
      <c r="K118" s="60">
        <f t="shared" si="149"/>
        <v>54.5721736795049</v>
      </c>
      <c r="L118" s="60">
        <f t="shared" si="150"/>
        <v>122.36371257365499</v>
      </c>
      <c r="M118" s="60">
        <f t="shared" si="151"/>
        <v>4.5770836554816601</v>
      </c>
      <c r="N118" s="60">
        <f t="shared" si="152"/>
        <v>5.4892454674934097</v>
      </c>
      <c r="O118" s="60">
        <f t="shared" si="153"/>
        <v>60.580041096656601</v>
      </c>
      <c r="P118" s="35"/>
      <c r="Q118" s="5" t="s">
        <v>112</v>
      </c>
      <c r="R118" s="35">
        <v>4.5770999999999997</v>
      </c>
      <c r="S118" s="35">
        <v>4.5770999999999997</v>
      </c>
      <c r="T118" s="35">
        <v>12.4719</v>
      </c>
      <c r="U118" s="35">
        <v>1.54251960806624</v>
      </c>
      <c r="V118" s="34">
        <v>54.5721736795049</v>
      </c>
      <c r="W118" s="34">
        <v>122.36371257365499</v>
      </c>
      <c r="X118" s="35">
        <v>4.5770836554816601</v>
      </c>
      <c r="Y118" s="35">
        <v>5.4892454674934097</v>
      </c>
      <c r="Z118" s="35">
        <v>60.580041096656601</v>
      </c>
      <c r="AA118" s="5"/>
      <c r="AB118" s="5"/>
      <c r="AC118" s="5"/>
      <c r="AD118" s="5" t="s">
        <v>112</v>
      </c>
      <c r="AE118" s="5" t="s">
        <v>306</v>
      </c>
    </row>
    <row r="119" spans="1:31" x14ac:dyDescent="0.25">
      <c r="B119" s="5" t="s">
        <v>308</v>
      </c>
      <c r="C119" t="s">
        <v>107</v>
      </c>
      <c r="E119" t="s">
        <v>113</v>
      </c>
      <c r="F119" s="2"/>
      <c r="G119" s="60">
        <f t="shared" si="145"/>
        <v>-5.9306999999999999</v>
      </c>
      <c r="H119" s="60">
        <f t="shared" si="146"/>
        <v>-5.9306999999999999</v>
      </c>
      <c r="I119" s="60">
        <f t="shared" si="147"/>
        <v>-27.5839</v>
      </c>
      <c r="J119" s="60">
        <f t="shared" si="148"/>
        <v>-24.949832775919699</v>
      </c>
      <c r="K119" s="60">
        <f t="shared" si="149"/>
        <v>-26.353790613718399</v>
      </c>
      <c r="L119" s="60" t="str">
        <f t="shared" si="150"/>
        <v>NULL</v>
      </c>
      <c r="M119" s="60">
        <f t="shared" si="151"/>
        <v>-7.5782537067545297</v>
      </c>
      <c r="N119" s="60">
        <f t="shared" si="152"/>
        <v>-14.166719787965301</v>
      </c>
      <c r="O119" s="60">
        <f t="shared" si="153"/>
        <v>-9.8083478641657997</v>
      </c>
      <c r="P119" s="35"/>
      <c r="Q119" s="5" t="s">
        <v>113</v>
      </c>
      <c r="R119" s="35">
        <v>-5.9306999999999999</v>
      </c>
      <c r="S119" s="35">
        <v>-5.9306999999999999</v>
      </c>
      <c r="T119" s="35">
        <v>-27.5839</v>
      </c>
      <c r="U119" s="35">
        <v>-24.949832775919699</v>
      </c>
      <c r="V119" s="61">
        <v>-26.353790613718399</v>
      </c>
      <c r="W119" s="61" t="s">
        <v>8</v>
      </c>
      <c r="X119" s="35">
        <v>-7.5782537067545297</v>
      </c>
      <c r="Y119" s="35">
        <v>-14.166719787965301</v>
      </c>
      <c r="Z119" s="35">
        <v>-9.8083478641657997</v>
      </c>
      <c r="AA119" s="5"/>
      <c r="AB119" s="5"/>
      <c r="AC119" s="5"/>
      <c r="AD119" s="5" t="s">
        <v>113</v>
      </c>
      <c r="AE119" s="5" t="s">
        <v>308</v>
      </c>
    </row>
    <row r="120" spans="1:31" x14ac:dyDescent="0.25">
      <c r="B120" s="5" t="s">
        <v>310</v>
      </c>
      <c r="C120" t="s">
        <v>107</v>
      </c>
      <c r="E120" t="s">
        <v>114</v>
      </c>
      <c r="F120" s="2"/>
      <c r="G120" s="60">
        <f t="shared" si="145"/>
        <v>0.44180000000000003</v>
      </c>
      <c r="H120" s="60">
        <f t="shared" si="146"/>
        <v>0.44180000000000003</v>
      </c>
      <c r="I120" s="60">
        <f t="shared" si="147"/>
        <v>-2.9098999999999999</v>
      </c>
      <c r="J120" s="60">
        <f t="shared" si="148"/>
        <v>-0.83992892909060901</v>
      </c>
      <c r="K120" s="60">
        <f t="shared" si="149"/>
        <v>31.936385127874502</v>
      </c>
      <c r="L120" s="60">
        <f t="shared" si="150"/>
        <v>46.585482330467997</v>
      </c>
      <c r="M120" s="60">
        <f t="shared" si="151"/>
        <v>0.44175392670160502</v>
      </c>
      <c r="N120" s="60">
        <f t="shared" si="152"/>
        <v>9.0495974139897406</v>
      </c>
      <c r="O120" s="60">
        <f t="shared" si="153"/>
        <v>56.907776074881298</v>
      </c>
      <c r="P120" s="35"/>
      <c r="Q120" s="5" t="s">
        <v>114</v>
      </c>
      <c r="R120" s="35">
        <v>0.44180000000000003</v>
      </c>
      <c r="S120" s="35">
        <v>0.44180000000000003</v>
      </c>
      <c r="T120" s="35">
        <v>-2.9098999999999999</v>
      </c>
      <c r="U120" s="35">
        <v>-0.83992892909060901</v>
      </c>
      <c r="V120" s="34">
        <v>31.936385127874502</v>
      </c>
      <c r="W120" s="34">
        <v>46.585482330467997</v>
      </c>
      <c r="X120" s="35">
        <v>0.44175392670160502</v>
      </c>
      <c r="Y120" s="35">
        <v>9.0495974139897406</v>
      </c>
      <c r="Z120" s="35">
        <v>56.907776074881298</v>
      </c>
      <c r="AA120" s="5"/>
      <c r="AB120" s="5"/>
      <c r="AC120" s="5"/>
      <c r="AD120" s="5" t="s">
        <v>114</v>
      </c>
      <c r="AE120" s="5" t="s">
        <v>310</v>
      </c>
    </row>
    <row r="121" spans="1:31" x14ac:dyDescent="0.25">
      <c r="B121" s="5" t="s">
        <v>312</v>
      </c>
      <c r="C121" t="s">
        <v>107</v>
      </c>
      <c r="E121" t="s">
        <v>115</v>
      </c>
      <c r="F121" s="2"/>
      <c r="G121" s="60">
        <f t="shared" si="145"/>
        <v>-5.1318000000000001</v>
      </c>
      <c r="H121" s="60">
        <f t="shared" si="146"/>
        <v>-5.1318000000000001</v>
      </c>
      <c r="I121" s="60">
        <f t="shared" si="147"/>
        <v>-1.7641</v>
      </c>
      <c r="J121" s="60">
        <f t="shared" si="148"/>
        <v>61.3427561837456</v>
      </c>
      <c r="K121" s="60">
        <f t="shared" si="149"/>
        <v>14.035964035964</v>
      </c>
      <c r="L121" s="60">
        <f t="shared" si="150"/>
        <v>72.301886792452805</v>
      </c>
      <c r="M121" s="60">
        <f t="shared" si="151"/>
        <v>-5.9837938915437299</v>
      </c>
      <c r="N121" s="60">
        <f t="shared" si="152"/>
        <v>88.631340326036195</v>
      </c>
      <c r="O121" s="60">
        <f t="shared" si="153"/>
        <v>42.898444068929898</v>
      </c>
      <c r="P121" s="35"/>
      <c r="Q121" s="5" t="s">
        <v>115</v>
      </c>
      <c r="R121" s="35">
        <v>-5.1318000000000001</v>
      </c>
      <c r="S121" s="35">
        <v>-5.1318000000000001</v>
      </c>
      <c r="T121" s="35">
        <v>-1.7641</v>
      </c>
      <c r="U121" s="35">
        <v>61.3427561837456</v>
      </c>
      <c r="V121" s="34">
        <v>14.035964035964</v>
      </c>
      <c r="W121" s="34">
        <v>72.301886792452805</v>
      </c>
      <c r="X121" s="35">
        <v>-5.9837938915437299</v>
      </c>
      <c r="Y121" s="35">
        <v>88.631340326036195</v>
      </c>
      <c r="Z121" s="35">
        <v>42.898444068929898</v>
      </c>
      <c r="AA121" s="5"/>
      <c r="AB121" s="5"/>
      <c r="AC121" s="5"/>
      <c r="AD121" s="5" t="s">
        <v>115</v>
      </c>
      <c r="AE121" s="5" t="s">
        <v>312</v>
      </c>
    </row>
    <row r="122" spans="1:31" x14ac:dyDescent="0.25">
      <c r="B122" s="5" t="s">
        <v>314</v>
      </c>
      <c r="C122" t="s">
        <v>107</v>
      </c>
      <c r="E122" t="s">
        <v>116</v>
      </c>
      <c r="F122" s="2"/>
      <c r="G122" s="60">
        <f t="shared" si="145"/>
        <v>-4.6124000000000001</v>
      </c>
      <c r="H122" s="60">
        <f t="shared" si="146"/>
        <v>-4.6124000000000001</v>
      </c>
      <c r="I122" s="60">
        <f t="shared" si="147"/>
        <v>-29.515899999999998</v>
      </c>
      <c r="J122" s="60">
        <f t="shared" si="148"/>
        <v>-27.591036414565799</v>
      </c>
      <c r="K122" s="60">
        <f t="shared" si="149"/>
        <v>-22.138554216867501</v>
      </c>
      <c r="L122" s="60">
        <f t="shared" si="150"/>
        <v>-56.609315988250103</v>
      </c>
      <c r="M122" s="60">
        <f t="shared" si="151"/>
        <v>-4.6125461254612503</v>
      </c>
      <c r="N122" s="60">
        <f t="shared" si="152"/>
        <v>-27.591036410302099</v>
      </c>
      <c r="O122" s="60">
        <f t="shared" si="153"/>
        <v>-21.7973559421287</v>
      </c>
      <c r="P122" s="35"/>
      <c r="Q122" s="5" t="s">
        <v>116</v>
      </c>
      <c r="R122" s="35">
        <v>-4.6124000000000001</v>
      </c>
      <c r="S122" s="35">
        <v>-4.6124000000000001</v>
      </c>
      <c r="T122" s="35">
        <v>-29.515899999999998</v>
      </c>
      <c r="U122" s="35">
        <v>-27.591036414565799</v>
      </c>
      <c r="V122" s="34">
        <v>-22.138554216867501</v>
      </c>
      <c r="W122" s="34">
        <v>-56.609315988250103</v>
      </c>
      <c r="X122" s="35">
        <v>-4.6125461254612503</v>
      </c>
      <c r="Y122" s="35">
        <v>-27.591036410302099</v>
      </c>
      <c r="Z122" s="35">
        <v>-21.7973559421287</v>
      </c>
      <c r="AA122" s="5"/>
      <c r="AB122" s="5"/>
      <c r="AC122" s="5"/>
      <c r="AD122" s="5" t="s">
        <v>116</v>
      </c>
      <c r="AE122" s="5" t="s">
        <v>314</v>
      </c>
    </row>
    <row r="123" spans="1:31" x14ac:dyDescent="0.25">
      <c r="B123" s="5" t="s">
        <v>316</v>
      </c>
      <c r="C123" t="s">
        <v>107</v>
      </c>
      <c r="E123" t="s">
        <v>117</v>
      </c>
      <c r="F123" s="2"/>
      <c r="G123" s="60">
        <f t="shared" si="145"/>
        <v>-2.0324</v>
      </c>
      <c r="H123" s="60">
        <f t="shared" si="146"/>
        <v>-2.0324</v>
      </c>
      <c r="I123" s="60">
        <f t="shared" si="147"/>
        <v>-8.3649000000000004</v>
      </c>
      <c r="J123" s="60">
        <f t="shared" si="148"/>
        <v>-26.097558582250699</v>
      </c>
      <c r="K123" s="60">
        <f t="shared" si="149"/>
        <v>-23.494762994111198</v>
      </c>
      <c r="L123" s="60">
        <f t="shared" si="150"/>
        <v>21.442779117923202</v>
      </c>
      <c r="M123" s="60">
        <f t="shared" si="151"/>
        <v>-1.62601626016262</v>
      </c>
      <c r="N123" s="60">
        <f t="shared" si="152"/>
        <v>-16.843428624892798</v>
      </c>
      <c r="O123" s="60">
        <f t="shared" si="153"/>
        <v>-6.1813087482410296</v>
      </c>
      <c r="P123" s="35"/>
      <c r="Q123" s="5" t="s">
        <v>117</v>
      </c>
      <c r="R123" s="35">
        <v>-2.0324</v>
      </c>
      <c r="S123" s="35">
        <v>-2.0324</v>
      </c>
      <c r="T123" s="35">
        <v>-8.3649000000000004</v>
      </c>
      <c r="U123" s="35">
        <v>-26.097558582250699</v>
      </c>
      <c r="V123" s="34">
        <v>-23.494762994111198</v>
      </c>
      <c r="W123" s="34">
        <v>21.442779117923202</v>
      </c>
      <c r="X123" s="35">
        <v>-1.62601626016262</v>
      </c>
      <c r="Y123" s="35">
        <v>-16.843428624892798</v>
      </c>
      <c r="Z123" s="35">
        <v>-6.1813087482410296</v>
      </c>
      <c r="AA123" s="5"/>
      <c r="AB123" s="5"/>
      <c r="AC123" s="5"/>
      <c r="AD123" s="5" t="s">
        <v>117</v>
      </c>
      <c r="AE123" s="5" t="s">
        <v>316</v>
      </c>
    </row>
    <row r="124" spans="1:31" x14ac:dyDescent="0.25">
      <c r="B124" s="5" t="s">
        <v>318</v>
      </c>
      <c r="C124" t="s">
        <v>107</v>
      </c>
      <c r="E124" t="s">
        <v>118</v>
      </c>
      <c r="F124" s="2"/>
      <c r="G124" s="60">
        <f t="shared" si="145"/>
        <v>-0.58109999999999995</v>
      </c>
      <c r="H124" s="60">
        <f t="shared" si="146"/>
        <v>-0.58109999999999995</v>
      </c>
      <c r="I124" s="60">
        <f t="shared" si="147"/>
        <v>11.731999999999999</v>
      </c>
      <c r="J124" s="60">
        <f t="shared" si="148"/>
        <v>25.735518714025002</v>
      </c>
      <c r="K124" s="60">
        <f t="shared" si="149"/>
        <v>4.1269272420002601</v>
      </c>
      <c r="L124" s="60">
        <f t="shared" si="150"/>
        <v>52.629208819862001</v>
      </c>
      <c r="M124" s="60">
        <f t="shared" si="151"/>
        <v>-0.473411664452839</v>
      </c>
      <c r="N124" s="60">
        <f t="shared" si="152"/>
        <v>29.948296886125298</v>
      </c>
      <c r="O124" s="60">
        <f t="shared" si="153"/>
        <v>5.7136134088750596</v>
      </c>
      <c r="P124" s="35"/>
      <c r="Q124" s="5" t="s">
        <v>118</v>
      </c>
      <c r="R124" s="35">
        <v>-0.58109999999999995</v>
      </c>
      <c r="S124" s="35">
        <v>-0.58109999999999995</v>
      </c>
      <c r="T124" s="35">
        <v>11.731999999999999</v>
      </c>
      <c r="U124" s="35">
        <v>25.735518714025002</v>
      </c>
      <c r="V124" s="34">
        <v>4.1269272420002601</v>
      </c>
      <c r="W124" s="34">
        <v>52.629208819862001</v>
      </c>
      <c r="X124" s="35">
        <v>-0.473411664452839</v>
      </c>
      <c r="Y124" s="35">
        <v>29.948296886125298</v>
      </c>
      <c r="Z124" s="35">
        <v>5.7136134088750596</v>
      </c>
      <c r="AA124" s="5"/>
      <c r="AB124" s="5"/>
      <c r="AC124" s="5"/>
      <c r="AD124" s="5" t="s">
        <v>118</v>
      </c>
      <c r="AE124" s="5" t="s">
        <v>318</v>
      </c>
    </row>
    <row r="125" spans="1:31" x14ac:dyDescent="0.25">
      <c r="B125" s="5" t="s">
        <v>320</v>
      </c>
      <c r="C125" t="s">
        <v>107</v>
      </c>
      <c r="E125" t="s">
        <v>119</v>
      </c>
      <c r="F125" s="2"/>
      <c r="G125" s="60">
        <f t="shared" si="145"/>
        <v>-4.5096999999999996</v>
      </c>
      <c r="H125" s="60">
        <f t="shared" si="146"/>
        <v>-4.5096999999999996</v>
      </c>
      <c r="I125" s="60">
        <f t="shared" si="147"/>
        <v>-31.7926</v>
      </c>
      <c r="J125" s="60">
        <f t="shared" si="148"/>
        <v>-58.216783216783199</v>
      </c>
      <c r="K125" s="60">
        <f t="shared" si="149"/>
        <v>-62.123613312202899</v>
      </c>
      <c r="L125" s="60">
        <f t="shared" si="150"/>
        <v>-15.845070422535199</v>
      </c>
      <c r="M125" s="60">
        <f t="shared" si="151"/>
        <v>-6.2745098039215703</v>
      </c>
      <c r="N125" s="60">
        <f t="shared" si="152"/>
        <v>-54.833654898851599</v>
      </c>
      <c r="O125" s="60">
        <f t="shared" si="153"/>
        <v>-56.847847457871403</v>
      </c>
      <c r="P125" s="35"/>
      <c r="Q125" s="5" t="s">
        <v>119</v>
      </c>
      <c r="R125" s="35">
        <v>-4.5096999999999996</v>
      </c>
      <c r="S125" s="35">
        <v>-4.5096999999999996</v>
      </c>
      <c r="T125" s="35">
        <v>-31.7926</v>
      </c>
      <c r="U125" s="35">
        <v>-58.216783216783199</v>
      </c>
      <c r="V125" s="34">
        <v>-62.123613312202899</v>
      </c>
      <c r="W125" s="34">
        <v>-15.845070422535199</v>
      </c>
      <c r="X125" s="35">
        <v>-6.2745098039215703</v>
      </c>
      <c r="Y125" s="35">
        <v>-54.833654898851599</v>
      </c>
      <c r="Z125" s="35">
        <v>-56.847847457871403</v>
      </c>
      <c r="AA125" s="5"/>
      <c r="AB125" s="5"/>
      <c r="AC125" s="5"/>
      <c r="AD125" s="5" t="s">
        <v>119</v>
      </c>
      <c r="AE125" s="5" t="s">
        <v>320</v>
      </c>
    </row>
    <row r="126" spans="1:31" x14ac:dyDescent="0.25">
      <c r="F126" s="2"/>
      <c r="G126" s="40">
        <f>AVERAGE(G114:G125)</f>
        <v>-1.6068333333333331</v>
      </c>
      <c r="H126" s="40">
        <f t="shared" ref="H126:O126" si="154">AVERAGE(H114:H125)</f>
        <v>-1.6068333333333331</v>
      </c>
      <c r="I126" s="40">
        <f t="shared" si="154"/>
        <v>-2.5888333333333335</v>
      </c>
      <c r="J126" s="40">
        <f t="shared" si="154"/>
        <v>-6.4904496509996328</v>
      </c>
      <c r="K126" s="40">
        <f t="shared" si="154"/>
        <v>1.949730822717531</v>
      </c>
      <c r="L126" s="40">
        <f t="shared" si="154"/>
        <v>67.280239362021746</v>
      </c>
      <c r="M126" s="40">
        <f t="shared" si="154"/>
        <v>-1.9194014781282061</v>
      </c>
      <c r="N126" s="40">
        <f t="shared" si="154"/>
        <v>0.58175045253430413</v>
      </c>
      <c r="O126" s="40">
        <f t="shared" si="154"/>
        <v>12.675852821041545</v>
      </c>
      <c r="P126" s="40"/>
      <c r="Q126" s="40"/>
      <c r="R126" s="40"/>
      <c r="S126" s="40"/>
      <c r="T126" s="40"/>
      <c r="U126" s="40"/>
      <c r="V126" s="12"/>
      <c r="W126" s="49"/>
      <c r="X126" s="40"/>
      <c r="Y126" s="40"/>
      <c r="Z126" s="40"/>
      <c r="AA126" s="5"/>
      <c r="AB126" s="5"/>
      <c r="AD126" s="5"/>
    </row>
    <row r="127" spans="1:31" x14ac:dyDescent="0.25">
      <c r="F127" s="2"/>
      <c r="G127" s="11"/>
      <c r="H127" s="41"/>
      <c r="I127" s="41"/>
      <c r="J127" s="41"/>
      <c r="K127" s="41"/>
      <c r="L127" s="41"/>
      <c r="M127" s="41"/>
      <c r="N127" s="43"/>
      <c r="O127" s="41"/>
      <c r="P127" s="41"/>
      <c r="Q127" s="41"/>
      <c r="R127" s="41"/>
      <c r="S127" s="41"/>
      <c r="T127" s="41"/>
      <c r="U127" s="11"/>
      <c r="V127" s="11"/>
      <c r="W127" s="41"/>
      <c r="X127" s="41"/>
      <c r="Y127" s="41"/>
      <c r="Z127" s="41"/>
    </row>
    <row r="128" spans="1:31" x14ac:dyDescent="0.25">
      <c r="A128" s="7"/>
      <c r="B128" s="7"/>
      <c r="C128" s="7" t="s">
        <v>120</v>
      </c>
      <c r="D128" s="7"/>
      <c r="E128" s="7"/>
      <c r="F128" s="2"/>
      <c r="Q128" s="7"/>
      <c r="AA128" s="48"/>
      <c r="AB128" s="48"/>
      <c r="AD128" s="7"/>
    </row>
    <row r="129" spans="1:31" x14ac:dyDescent="0.25">
      <c r="B129" s="5" t="s">
        <v>322</v>
      </c>
      <c r="C129" t="s">
        <v>120</v>
      </c>
      <c r="E129" t="s">
        <v>121</v>
      </c>
      <c r="F129" s="2"/>
      <c r="G129" s="60">
        <f>R129</f>
        <v>2.4567999999999999</v>
      </c>
      <c r="H129" s="60">
        <f t="shared" ref="H129" si="155">S129</f>
        <v>2.4567999999999999</v>
      </c>
      <c r="I129" s="60">
        <f t="shared" ref="I129" si="156">T129</f>
        <v>14.9329</v>
      </c>
      <c r="J129" s="60">
        <f t="shared" ref="J129" si="157">U129</f>
        <v>3.1858979542330399</v>
      </c>
      <c r="K129" s="60">
        <f t="shared" ref="K129" si="158">V129</f>
        <v>119.676364262352</v>
      </c>
      <c r="L129" s="60">
        <f t="shared" ref="L129" si="159">W129</f>
        <v>109.78135788262399</v>
      </c>
      <c r="M129" s="60">
        <f t="shared" ref="M129" si="160">X129</f>
        <v>2.4568446407065001</v>
      </c>
      <c r="N129" s="60">
        <f t="shared" ref="N129" si="161">Y129</f>
        <v>9.2909890770970698</v>
      </c>
      <c r="O129" s="60">
        <f t="shared" ref="O129" si="162">Z129</f>
        <v>134.27403933984601</v>
      </c>
      <c r="P129" s="35"/>
      <c r="Q129" s="5" t="s">
        <v>121</v>
      </c>
      <c r="R129" s="35">
        <v>2.4567999999999999</v>
      </c>
      <c r="S129" s="35">
        <v>2.4567999999999999</v>
      </c>
      <c r="T129" s="35">
        <v>14.9329</v>
      </c>
      <c r="U129" s="35">
        <v>3.1858979542330399</v>
      </c>
      <c r="V129" s="34">
        <v>119.676364262352</v>
      </c>
      <c r="W129" s="34">
        <v>109.78135788262399</v>
      </c>
      <c r="X129" s="35">
        <v>2.4568446407065001</v>
      </c>
      <c r="Y129" s="35">
        <v>9.2909890770970698</v>
      </c>
      <c r="Z129" s="35">
        <v>134.27403933984601</v>
      </c>
      <c r="AA129" s="5"/>
      <c r="AB129" s="5"/>
      <c r="AC129" s="5"/>
      <c r="AD129" s="5" t="s">
        <v>121</v>
      </c>
      <c r="AE129" s="5" t="s">
        <v>322</v>
      </c>
    </row>
    <row r="130" spans="1:31" x14ac:dyDescent="0.25">
      <c r="B130" s="5" t="s">
        <v>324</v>
      </c>
      <c r="C130" t="s">
        <v>120</v>
      </c>
      <c r="E130" t="s">
        <v>122</v>
      </c>
      <c r="F130" s="2"/>
      <c r="G130" s="60">
        <f t="shared" ref="G130:G133" si="163">R130</f>
        <v>1.7088000000000001</v>
      </c>
      <c r="H130" s="60">
        <f t="shared" ref="H130:H133" si="164">S130</f>
        <v>1.7088000000000001</v>
      </c>
      <c r="I130" s="60">
        <f t="shared" ref="I130:I133" si="165">T130</f>
        <v>1.492</v>
      </c>
      <c r="J130" s="60">
        <f t="shared" ref="J130:J133" si="166">U130</f>
        <v>-10.207336523125999</v>
      </c>
      <c r="K130" s="60">
        <f t="shared" ref="K130:K133" si="167">V130</f>
        <v>53.590135312090801</v>
      </c>
      <c r="L130" s="60">
        <f t="shared" ref="L130:L133" si="168">W130</f>
        <v>343.226859062708</v>
      </c>
      <c r="M130" s="60">
        <f t="shared" ref="M130:M133" si="169">X130</f>
        <v>0.213599145603416</v>
      </c>
      <c r="N130" s="60">
        <f t="shared" ref="N130:N133" si="170">Y130</f>
        <v>-6.0310420303196102</v>
      </c>
      <c r="O130" s="60">
        <f t="shared" ref="O130:O133" si="171">Z130</f>
        <v>63.994715013053799</v>
      </c>
      <c r="P130" s="35"/>
      <c r="Q130" s="5" t="s">
        <v>122</v>
      </c>
      <c r="R130" s="35">
        <v>1.7088000000000001</v>
      </c>
      <c r="S130" s="35">
        <v>1.7088000000000001</v>
      </c>
      <c r="T130" s="35">
        <v>1.492</v>
      </c>
      <c r="U130" s="35">
        <v>-10.207336523125999</v>
      </c>
      <c r="V130" s="34">
        <v>53.590135312090801</v>
      </c>
      <c r="W130" s="34">
        <v>343.226859062708</v>
      </c>
      <c r="X130" s="35">
        <v>0.213599145603416</v>
      </c>
      <c r="Y130" s="35">
        <v>-6.0310420303196102</v>
      </c>
      <c r="Z130" s="35">
        <v>63.994715013053799</v>
      </c>
      <c r="AA130" s="5"/>
      <c r="AB130" s="5"/>
      <c r="AC130" s="5"/>
      <c r="AD130" s="5" t="s">
        <v>122</v>
      </c>
      <c r="AE130" s="5" t="s">
        <v>324</v>
      </c>
    </row>
    <row r="131" spans="1:31" x14ac:dyDescent="0.25">
      <c r="B131" s="5" t="s">
        <v>326</v>
      </c>
      <c r="C131" t="s">
        <v>120</v>
      </c>
      <c r="E131" t="s">
        <v>123</v>
      </c>
      <c r="F131" s="2"/>
      <c r="G131" s="60">
        <f t="shared" si="163"/>
        <v>11.5886</v>
      </c>
      <c r="H131" s="60">
        <f t="shared" si="164"/>
        <v>11.5886</v>
      </c>
      <c r="I131" s="60">
        <f t="shared" si="165"/>
        <v>71.134500000000003</v>
      </c>
      <c r="J131" s="60">
        <f t="shared" si="166"/>
        <v>52.843915343915299</v>
      </c>
      <c r="K131" s="60">
        <f t="shared" si="167"/>
        <v>265.66455696202502</v>
      </c>
      <c r="L131" s="60">
        <f t="shared" si="168"/>
        <v>633.65079365079396</v>
      </c>
      <c r="M131" s="60">
        <f t="shared" si="169"/>
        <v>11.588604538870101</v>
      </c>
      <c r="N131" s="60">
        <f t="shared" si="170"/>
        <v>59.354969695758903</v>
      </c>
      <c r="O131" s="60">
        <f t="shared" si="171"/>
        <v>293.99456438902598</v>
      </c>
      <c r="P131" s="35"/>
      <c r="Q131" s="5" t="s">
        <v>123</v>
      </c>
      <c r="R131" s="35">
        <v>11.5886</v>
      </c>
      <c r="S131" s="35">
        <v>11.5886</v>
      </c>
      <c r="T131" s="35">
        <v>71.134500000000003</v>
      </c>
      <c r="U131" s="35">
        <v>52.843915343915299</v>
      </c>
      <c r="V131" s="34">
        <v>265.66455696202502</v>
      </c>
      <c r="W131" s="34">
        <v>633.65079365079396</v>
      </c>
      <c r="X131" s="35">
        <v>11.588604538870101</v>
      </c>
      <c r="Y131" s="35">
        <v>59.354969695758903</v>
      </c>
      <c r="Z131" s="35">
        <v>293.99456438902598</v>
      </c>
      <c r="AA131" s="5"/>
      <c r="AB131" s="5"/>
      <c r="AC131" s="5"/>
      <c r="AD131" s="5" t="s">
        <v>123</v>
      </c>
      <c r="AE131" s="5" t="s">
        <v>326</v>
      </c>
    </row>
    <row r="132" spans="1:31" x14ac:dyDescent="0.25">
      <c r="B132" s="5" t="s">
        <v>328</v>
      </c>
      <c r="C132" t="s">
        <v>120</v>
      </c>
      <c r="E132" t="s">
        <v>124</v>
      </c>
      <c r="F132" s="2"/>
      <c r="G132" s="60">
        <f t="shared" si="163"/>
        <v>-0.73029999999999995</v>
      </c>
      <c r="H132" s="60">
        <f t="shared" si="164"/>
        <v>-0.73029999999999995</v>
      </c>
      <c r="I132" s="60">
        <f t="shared" si="165"/>
        <v>-12.2874</v>
      </c>
      <c r="J132" s="60">
        <f t="shared" si="166"/>
        <v>72.829542675470805</v>
      </c>
      <c r="K132" s="60">
        <f t="shared" si="167"/>
        <v>84.516971279373394</v>
      </c>
      <c r="L132" s="60">
        <f t="shared" si="168"/>
        <v>110.640834575261</v>
      </c>
      <c r="M132" s="60">
        <f t="shared" si="169"/>
        <v>-0.73043966849277697</v>
      </c>
      <c r="N132" s="60">
        <f t="shared" si="170"/>
        <v>81.833429456395294</v>
      </c>
      <c r="O132" s="60">
        <f t="shared" si="171"/>
        <v>99.981412350473406</v>
      </c>
      <c r="P132" s="35"/>
      <c r="Q132" s="5" t="s">
        <v>124</v>
      </c>
      <c r="R132" s="35">
        <v>-0.73029999999999995</v>
      </c>
      <c r="S132" s="35">
        <v>-0.73029999999999995</v>
      </c>
      <c r="T132" s="35">
        <v>-12.2874</v>
      </c>
      <c r="U132" s="35">
        <v>72.829542675470805</v>
      </c>
      <c r="V132" s="34">
        <v>84.516971279373394</v>
      </c>
      <c r="W132" s="34">
        <v>110.640834575261</v>
      </c>
      <c r="X132" s="35">
        <v>-0.73043966849277697</v>
      </c>
      <c r="Y132" s="35">
        <v>81.833429456395294</v>
      </c>
      <c r="Z132" s="35">
        <v>99.981412350473406</v>
      </c>
      <c r="AA132" s="5"/>
      <c r="AB132" s="5"/>
      <c r="AC132" s="5"/>
      <c r="AD132" s="5" t="s">
        <v>124</v>
      </c>
      <c r="AE132" s="5" t="s">
        <v>328</v>
      </c>
    </row>
    <row r="133" spans="1:31" x14ac:dyDescent="0.25">
      <c r="B133" s="5" t="s">
        <v>330</v>
      </c>
      <c r="C133" t="s">
        <v>120</v>
      </c>
      <c r="E133" t="s">
        <v>125</v>
      </c>
      <c r="F133" s="2"/>
      <c r="G133" s="60">
        <f t="shared" si="163"/>
        <v>1.9104000000000001</v>
      </c>
      <c r="H133" s="60">
        <f t="shared" si="164"/>
        <v>1.9104000000000001</v>
      </c>
      <c r="I133" s="60">
        <f t="shared" si="165"/>
        <v>-12.7958</v>
      </c>
      <c r="J133" s="60">
        <f t="shared" si="166"/>
        <v>-52.516881522406401</v>
      </c>
      <c r="K133" s="60">
        <f t="shared" si="167"/>
        <v>16.6666666666667</v>
      </c>
      <c r="L133" s="60">
        <f t="shared" si="168"/>
        <v>-42.533432392273397</v>
      </c>
      <c r="M133" s="60">
        <f t="shared" si="169"/>
        <v>1.91040843214763</v>
      </c>
      <c r="N133" s="60">
        <f t="shared" si="170"/>
        <v>-52.7921879728626</v>
      </c>
      <c r="O133" s="60">
        <f t="shared" si="171"/>
        <v>16.666666670342199</v>
      </c>
      <c r="P133" s="35"/>
      <c r="Q133" s="5" t="s">
        <v>125</v>
      </c>
      <c r="R133" s="35">
        <v>1.9104000000000001</v>
      </c>
      <c r="S133" s="35">
        <v>1.9104000000000001</v>
      </c>
      <c r="T133" s="35">
        <v>-12.7958</v>
      </c>
      <c r="U133" s="35">
        <v>-52.516881522406401</v>
      </c>
      <c r="V133" s="34">
        <v>16.6666666666667</v>
      </c>
      <c r="W133" s="34">
        <v>-42.533432392273397</v>
      </c>
      <c r="X133" s="35">
        <v>1.91040843214763</v>
      </c>
      <c r="Y133" s="35">
        <v>-52.7921879728626</v>
      </c>
      <c r="Z133" s="35">
        <v>16.666666670342199</v>
      </c>
      <c r="AA133" s="5"/>
      <c r="AB133" s="5"/>
      <c r="AC133" s="5"/>
      <c r="AD133" s="5" t="s">
        <v>125</v>
      </c>
      <c r="AE133" s="5" t="s">
        <v>330</v>
      </c>
    </row>
    <row r="134" spans="1:31" x14ac:dyDescent="0.25">
      <c r="F134" s="2"/>
      <c r="G134" s="40">
        <f>AVERAGE(G129:G133)</f>
        <v>3.38686</v>
      </c>
      <c r="H134" s="40">
        <f t="shared" ref="H134:O134" si="172">AVERAGE(H129:H133)</f>
        <v>3.38686</v>
      </c>
      <c r="I134" s="40">
        <f t="shared" si="172"/>
        <v>12.495240000000001</v>
      </c>
      <c r="J134" s="40">
        <f t="shared" si="172"/>
        <v>13.22702758561735</v>
      </c>
      <c r="K134" s="40">
        <f t="shared" si="172"/>
        <v>108.02293889650159</v>
      </c>
      <c r="L134" s="40">
        <f t="shared" si="172"/>
        <v>230.95328255582268</v>
      </c>
      <c r="M134" s="40">
        <f t="shared" si="172"/>
        <v>3.087803417766974</v>
      </c>
      <c r="N134" s="40">
        <f t="shared" si="172"/>
        <v>18.331231645213812</v>
      </c>
      <c r="O134" s="40">
        <f t="shared" si="172"/>
        <v>121.78227955254829</v>
      </c>
      <c r="P134" s="40"/>
      <c r="Q134" s="40"/>
      <c r="R134" s="40"/>
      <c r="S134" s="40"/>
      <c r="T134" s="40"/>
      <c r="U134" s="40"/>
      <c r="V134" s="12"/>
      <c r="W134" s="49"/>
      <c r="X134" s="40"/>
      <c r="Y134" s="40"/>
      <c r="Z134" s="40"/>
      <c r="AA134" s="5"/>
      <c r="AB134" s="5"/>
      <c r="AD134" s="5"/>
    </row>
    <row r="135" spans="1:31" x14ac:dyDescent="0.25">
      <c r="F135" s="2"/>
      <c r="G135" s="11"/>
      <c r="H135" s="41"/>
      <c r="I135" s="41"/>
      <c r="J135" s="41"/>
      <c r="K135" s="41"/>
      <c r="L135" s="41"/>
      <c r="M135" s="41"/>
      <c r="N135" s="43"/>
      <c r="O135" s="41"/>
      <c r="P135" s="41"/>
      <c r="Q135" s="41"/>
      <c r="R135" s="41"/>
      <c r="S135" s="41"/>
      <c r="T135" s="41"/>
      <c r="U135" s="11"/>
      <c r="V135" s="11"/>
      <c r="W135" s="41"/>
      <c r="X135" s="41"/>
      <c r="Y135" s="41"/>
      <c r="Z135" s="41"/>
    </row>
    <row r="136" spans="1:31" x14ac:dyDescent="0.25">
      <c r="A136" s="7"/>
      <c r="B136" s="7"/>
      <c r="C136" s="7" t="s">
        <v>126</v>
      </c>
      <c r="D136" s="7"/>
      <c r="E136" s="7"/>
      <c r="F136" s="2"/>
      <c r="Q136" s="7"/>
      <c r="AA136" s="48"/>
      <c r="AB136" s="48"/>
      <c r="AD136" s="7"/>
    </row>
    <row r="137" spans="1:31" x14ac:dyDescent="0.25">
      <c r="B137" s="5" t="s">
        <v>332</v>
      </c>
      <c r="C137" t="s">
        <v>126</v>
      </c>
      <c r="D137" t="s">
        <v>127</v>
      </c>
      <c r="E137" t="s">
        <v>128</v>
      </c>
      <c r="F137" s="2"/>
      <c r="G137" s="60">
        <f>R137</f>
        <v>1.1672</v>
      </c>
      <c r="H137" s="60">
        <f t="shared" ref="H137" si="173">S137</f>
        <v>1.1672</v>
      </c>
      <c r="I137" s="60">
        <f t="shared" ref="I137" si="174">T137</f>
        <v>-21.4556</v>
      </c>
      <c r="J137" s="60">
        <f t="shared" ref="J137" si="175">U137</f>
        <v>-22.874493927125499</v>
      </c>
      <c r="K137" s="60">
        <f t="shared" ref="K137" si="176">V137</f>
        <v>-6.81341719077568</v>
      </c>
      <c r="L137" s="60">
        <f t="shared" ref="L137" si="177">W137</f>
        <v>84.185082872928206</v>
      </c>
      <c r="M137" s="60">
        <f t="shared" ref="M137" si="178">X137</f>
        <v>0.41415662650603502</v>
      </c>
      <c r="N137" s="60">
        <f t="shared" ref="N137" si="179">Y137</f>
        <v>-10.9832286087551</v>
      </c>
      <c r="O137" s="60">
        <f t="shared" ref="O137" si="180">Z137</f>
        <v>18.128655197691302</v>
      </c>
      <c r="P137" s="35"/>
      <c r="Q137" s="5" t="s">
        <v>128</v>
      </c>
      <c r="R137" s="35">
        <v>1.1672</v>
      </c>
      <c r="S137" s="35">
        <v>1.1672</v>
      </c>
      <c r="T137" s="35">
        <v>-21.4556</v>
      </c>
      <c r="U137" s="35">
        <v>-22.874493927125499</v>
      </c>
      <c r="V137" s="34">
        <v>-6.81341719077568</v>
      </c>
      <c r="W137" s="34">
        <v>84.185082872928206</v>
      </c>
      <c r="X137" s="35">
        <v>0.41415662650603502</v>
      </c>
      <c r="Y137" s="35">
        <v>-10.9832286087551</v>
      </c>
      <c r="Z137" s="35">
        <v>18.128655197691302</v>
      </c>
      <c r="AA137" s="5"/>
      <c r="AB137" s="5"/>
      <c r="AC137" s="5"/>
      <c r="AD137" s="5" t="s">
        <v>128</v>
      </c>
      <c r="AE137" s="5" t="s">
        <v>332</v>
      </c>
    </row>
    <row r="138" spans="1:31" x14ac:dyDescent="0.25">
      <c r="B138" s="5" t="s">
        <v>334</v>
      </c>
      <c r="C138" t="s">
        <v>126</v>
      </c>
      <c r="D138" t="s">
        <v>127</v>
      </c>
      <c r="E138" t="s">
        <v>129</v>
      </c>
      <c r="F138" s="2"/>
      <c r="G138" s="60">
        <f t="shared" ref="G138:G143" si="181">R138</f>
        <v>1.7493000000000001</v>
      </c>
      <c r="H138" s="60">
        <f t="shared" ref="H138:H143" si="182">S138</f>
        <v>1.7493000000000001</v>
      </c>
      <c r="I138" s="60">
        <f t="shared" ref="I138:I143" si="183">T138</f>
        <v>-17.427900000000001</v>
      </c>
      <c r="J138" s="60">
        <f t="shared" ref="J138:J143" si="184">U138</f>
        <v>-41.744566835367699</v>
      </c>
      <c r="K138" s="60">
        <f t="shared" ref="K138:K143" si="185">V138</f>
        <v>-18.022622538751602</v>
      </c>
      <c r="L138" s="60">
        <f t="shared" ref="L138:L143" si="186">W138</f>
        <v>26.326662362814702</v>
      </c>
      <c r="M138" s="60">
        <f t="shared" ref="M138:M143" si="187">X138</f>
        <v>0.67915208890720902</v>
      </c>
      <c r="N138" s="60">
        <f t="shared" ref="N138:N143" si="188">Y138</f>
        <v>-35.6127717689468</v>
      </c>
      <c r="O138" s="60">
        <f t="shared" ref="O138:O143" si="189">Z138</f>
        <v>-5.4023109816241499</v>
      </c>
      <c r="P138" s="35"/>
      <c r="Q138" s="5" t="s">
        <v>129</v>
      </c>
      <c r="R138" s="35">
        <v>1.7493000000000001</v>
      </c>
      <c r="S138" s="35">
        <v>1.7493000000000001</v>
      </c>
      <c r="T138" s="35">
        <v>-17.427900000000001</v>
      </c>
      <c r="U138" s="35">
        <v>-41.744566835367699</v>
      </c>
      <c r="V138" s="34">
        <v>-18.022622538751602</v>
      </c>
      <c r="W138" s="34">
        <v>26.326662362814702</v>
      </c>
      <c r="X138" s="35">
        <v>0.67915208890720902</v>
      </c>
      <c r="Y138" s="35">
        <v>-35.6127717689468</v>
      </c>
      <c r="Z138" s="35">
        <v>-5.4023109816241499</v>
      </c>
      <c r="AA138" s="5"/>
      <c r="AB138" s="5"/>
      <c r="AC138" s="5"/>
      <c r="AD138" s="5" t="s">
        <v>129</v>
      </c>
      <c r="AE138" s="5" t="s">
        <v>334</v>
      </c>
    </row>
    <row r="139" spans="1:31" x14ac:dyDescent="0.25">
      <c r="B139" s="5" t="s">
        <v>336</v>
      </c>
      <c r="C139" t="s">
        <v>126</v>
      </c>
      <c r="D139" t="s">
        <v>127</v>
      </c>
      <c r="E139" t="s">
        <v>130</v>
      </c>
      <c r="F139" s="2"/>
      <c r="G139" s="60">
        <f t="shared" si="181"/>
        <v>1.1324000000000001</v>
      </c>
      <c r="H139" s="60">
        <f t="shared" si="182"/>
        <v>1.1324000000000001</v>
      </c>
      <c r="I139" s="60">
        <f t="shared" si="183"/>
        <v>0.29299999999999998</v>
      </c>
      <c r="J139" s="60">
        <f t="shared" si="184"/>
        <v>-6.3186813186813202</v>
      </c>
      <c r="K139" s="60">
        <f t="shared" si="185"/>
        <v>47.619047619047599</v>
      </c>
      <c r="L139" s="60">
        <f t="shared" si="186"/>
        <v>197.05989110707799</v>
      </c>
      <c r="M139" s="60">
        <f t="shared" si="187"/>
        <v>0.73855243722304997</v>
      </c>
      <c r="N139" s="60">
        <f t="shared" si="188"/>
        <v>2.12482178614533</v>
      </c>
      <c r="O139" s="60">
        <f t="shared" si="189"/>
        <v>67.355325475657907</v>
      </c>
      <c r="P139" s="35"/>
      <c r="Q139" s="5" t="s">
        <v>130</v>
      </c>
      <c r="R139" s="35">
        <v>1.1324000000000001</v>
      </c>
      <c r="S139" s="35">
        <v>1.1324000000000001</v>
      </c>
      <c r="T139" s="35">
        <v>0.29299999999999998</v>
      </c>
      <c r="U139" s="35">
        <v>-6.3186813186813202</v>
      </c>
      <c r="V139" s="34">
        <v>47.619047619047599</v>
      </c>
      <c r="W139" s="34">
        <v>197.05989110707799</v>
      </c>
      <c r="X139" s="35">
        <v>0.73855243722304997</v>
      </c>
      <c r="Y139" s="35">
        <v>2.12482178614533</v>
      </c>
      <c r="Z139" s="35">
        <v>67.355325475657907</v>
      </c>
      <c r="AA139" s="5"/>
      <c r="AB139" s="5"/>
      <c r="AC139" s="5"/>
      <c r="AD139" s="5" t="s">
        <v>130</v>
      </c>
      <c r="AE139" s="5" t="s">
        <v>336</v>
      </c>
    </row>
    <row r="140" spans="1:31" x14ac:dyDescent="0.25">
      <c r="B140" s="5" t="s">
        <v>338</v>
      </c>
      <c r="C140" t="s">
        <v>126</v>
      </c>
      <c r="D140" t="s">
        <v>127</v>
      </c>
      <c r="E140" t="s">
        <v>131</v>
      </c>
      <c r="F140" s="2"/>
      <c r="G140" s="60">
        <f t="shared" si="181"/>
        <v>0.2097</v>
      </c>
      <c r="H140" s="60">
        <f t="shared" si="182"/>
        <v>0.2097</v>
      </c>
      <c r="I140" s="60">
        <f t="shared" si="183"/>
        <v>-15.5334</v>
      </c>
      <c r="J140" s="60">
        <f t="shared" si="184"/>
        <v>-37.552987402468297</v>
      </c>
      <c r="K140" s="60">
        <f t="shared" si="185"/>
        <v>-26.165129800721299</v>
      </c>
      <c r="L140" s="60">
        <f t="shared" si="186"/>
        <v>15.646835690866499</v>
      </c>
      <c r="M140" s="60">
        <f t="shared" si="187"/>
        <v>-1.38422818791949</v>
      </c>
      <c r="N140" s="60">
        <f t="shared" si="188"/>
        <v>-28.656177911444299</v>
      </c>
      <c r="O140" s="60">
        <f t="shared" si="189"/>
        <v>-11.0273419069566</v>
      </c>
      <c r="P140" s="35"/>
      <c r="Q140" s="5" t="s">
        <v>131</v>
      </c>
      <c r="R140" s="35">
        <v>0.2097</v>
      </c>
      <c r="S140" s="35">
        <v>0.2097</v>
      </c>
      <c r="T140" s="35">
        <v>-15.5334</v>
      </c>
      <c r="U140" s="35">
        <v>-37.552987402468297</v>
      </c>
      <c r="V140" s="34">
        <v>-26.165129800721299</v>
      </c>
      <c r="W140" s="34">
        <v>15.646835690866499</v>
      </c>
      <c r="X140" s="35">
        <v>-1.38422818791949</v>
      </c>
      <c r="Y140" s="35">
        <v>-28.656177911444299</v>
      </c>
      <c r="Z140" s="35">
        <v>-11.0273419069566</v>
      </c>
      <c r="AA140" s="5"/>
      <c r="AB140" s="5"/>
      <c r="AC140" s="5"/>
      <c r="AD140" s="5" t="s">
        <v>131</v>
      </c>
      <c r="AE140" s="5" t="s">
        <v>338</v>
      </c>
    </row>
    <row r="141" spans="1:31" x14ac:dyDescent="0.25">
      <c r="B141" s="5" t="s">
        <v>340</v>
      </c>
      <c r="C141" t="s">
        <v>126</v>
      </c>
      <c r="D141" t="s">
        <v>127</v>
      </c>
      <c r="E141" t="s">
        <v>132</v>
      </c>
      <c r="F141" s="2"/>
      <c r="G141" s="60">
        <f t="shared" si="181"/>
        <v>-1.8383</v>
      </c>
      <c r="H141" s="60">
        <f t="shared" si="182"/>
        <v>-1.8383</v>
      </c>
      <c r="I141" s="60">
        <f t="shared" si="183"/>
        <v>-0.62029999999999996</v>
      </c>
      <c r="J141" s="60">
        <f t="shared" si="184"/>
        <v>5.9710494571773198</v>
      </c>
      <c r="K141" s="60">
        <f t="shared" si="185"/>
        <v>3.9644970414201199</v>
      </c>
      <c r="L141" s="60">
        <f t="shared" si="186"/>
        <v>7.7253218884120098</v>
      </c>
      <c r="M141" s="60">
        <f t="shared" si="187"/>
        <v>1.87701004111183</v>
      </c>
      <c r="N141" s="60">
        <f t="shared" si="188"/>
        <v>36.134654359477103</v>
      </c>
      <c r="O141" s="60">
        <f t="shared" si="189"/>
        <v>52.023093903537699</v>
      </c>
      <c r="P141" s="35"/>
      <c r="Q141" s="5" t="s">
        <v>132</v>
      </c>
      <c r="R141" s="35">
        <v>-1.8383</v>
      </c>
      <c r="S141" s="35">
        <v>-1.8383</v>
      </c>
      <c r="T141" s="35">
        <v>-0.62029999999999996</v>
      </c>
      <c r="U141" s="35">
        <v>5.9710494571773198</v>
      </c>
      <c r="V141" s="34">
        <v>3.9644970414201199</v>
      </c>
      <c r="W141" s="34">
        <v>7.7253218884120098</v>
      </c>
      <c r="X141" s="35">
        <v>1.87701004111183</v>
      </c>
      <c r="Y141" s="35">
        <v>36.134654359477103</v>
      </c>
      <c r="Z141" s="35">
        <v>52.023093903537699</v>
      </c>
      <c r="AA141" s="5"/>
      <c r="AB141" s="5"/>
      <c r="AC141" s="5"/>
      <c r="AD141" s="5" t="s">
        <v>132</v>
      </c>
      <c r="AE141" s="5" t="s">
        <v>340</v>
      </c>
    </row>
    <row r="142" spans="1:31" x14ac:dyDescent="0.25">
      <c r="B142" s="5" t="s">
        <v>342</v>
      </c>
      <c r="C142" t="s">
        <v>126</v>
      </c>
      <c r="D142" t="s">
        <v>127</v>
      </c>
      <c r="E142" t="s">
        <v>133</v>
      </c>
      <c r="F142" s="2"/>
      <c r="G142" s="60">
        <f t="shared" si="181"/>
        <v>2.4037999999999999</v>
      </c>
      <c r="H142" s="60">
        <f t="shared" si="182"/>
        <v>2.4037999999999999</v>
      </c>
      <c r="I142" s="60">
        <f t="shared" si="183"/>
        <v>-23.312200000000001</v>
      </c>
      <c r="J142" s="60">
        <f t="shared" si="184"/>
        <v>-54.632587859424902</v>
      </c>
      <c r="K142" s="60">
        <f t="shared" si="185"/>
        <v>-42.548887390424802</v>
      </c>
      <c r="L142" s="60">
        <f t="shared" si="186"/>
        <v>-10.3157894736842</v>
      </c>
      <c r="M142" s="60">
        <f t="shared" si="187"/>
        <v>0.72115384615387701</v>
      </c>
      <c r="N142" s="60">
        <f t="shared" si="188"/>
        <v>-53.426460479221902</v>
      </c>
      <c r="O142" s="60">
        <f t="shared" si="189"/>
        <v>-38.9849912953417</v>
      </c>
      <c r="P142" s="35"/>
      <c r="Q142" s="5" t="s">
        <v>133</v>
      </c>
      <c r="R142" s="35">
        <v>2.4037999999999999</v>
      </c>
      <c r="S142" s="35">
        <v>2.4037999999999999</v>
      </c>
      <c r="T142" s="35">
        <v>-23.312200000000001</v>
      </c>
      <c r="U142" s="35">
        <v>-54.632587859424902</v>
      </c>
      <c r="V142" s="34">
        <v>-42.548887390424802</v>
      </c>
      <c r="W142" s="34">
        <v>-10.3157894736842</v>
      </c>
      <c r="X142" s="35">
        <v>0.72115384615387701</v>
      </c>
      <c r="Y142" s="35">
        <v>-53.426460479221902</v>
      </c>
      <c r="Z142" s="35">
        <v>-38.9849912953417</v>
      </c>
      <c r="AA142" s="5"/>
      <c r="AB142" s="5"/>
      <c r="AC142" s="5"/>
      <c r="AD142" s="5" t="s">
        <v>133</v>
      </c>
      <c r="AE142" s="5" t="s">
        <v>342</v>
      </c>
    </row>
    <row r="143" spans="1:31" x14ac:dyDescent="0.25">
      <c r="B143" s="5" t="s">
        <v>344</v>
      </c>
      <c r="C143" t="s">
        <v>126</v>
      </c>
      <c r="D143" t="s">
        <v>127</v>
      </c>
      <c r="E143" t="s">
        <v>134</v>
      </c>
      <c r="F143" s="2"/>
      <c r="G143" s="60">
        <f t="shared" si="181"/>
        <v>-0.9103</v>
      </c>
      <c r="H143" s="60">
        <f t="shared" si="182"/>
        <v>-0.9103</v>
      </c>
      <c r="I143" s="60">
        <f t="shared" si="183"/>
        <v>2.6230000000000002</v>
      </c>
      <c r="J143" s="60">
        <f t="shared" si="184"/>
        <v>-1.05785123966942</v>
      </c>
      <c r="K143" s="60">
        <f t="shared" si="185"/>
        <v>1.62988115449916</v>
      </c>
      <c r="L143" s="60">
        <f t="shared" si="186"/>
        <v>50.025062656641602</v>
      </c>
      <c r="M143" s="60">
        <f t="shared" si="187"/>
        <v>-1.32428405893061</v>
      </c>
      <c r="N143" s="60">
        <f t="shared" si="188"/>
        <v>10.029942500715199</v>
      </c>
      <c r="O143" s="60">
        <f t="shared" si="189"/>
        <v>15.9548242921202</v>
      </c>
      <c r="P143" s="35"/>
      <c r="Q143" s="5" t="s">
        <v>134</v>
      </c>
      <c r="R143" s="35">
        <v>-0.9103</v>
      </c>
      <c r="S143" s="35">
        <v>-0.9103</v>
      </c>
      <c r="T143" s="35">
        <v>2.6230000000000002</v>
      </c>
      <c r="U143" s="35">
        <v>-1.05785123966942</v>
      </c>
      <c r="V143" s="34">
        <v>1.62988115449916</v>
      </c>
      <c r="W143" s="34">
        <v>50.025062656641602</v>
      </c>
      <c r="X143" s="35">
        <v>-1.32428405893061</v>
      </c>
      <c r="Y143" s="35">
        <v>10.029942500715199</v>
      </c>
      <c r="Z143" s="35">
        <v>15.9548242921202</v>
      </c>
      <c r="AA143" s="5"/>
      <c r="AB143" s="5"/>
      <c r="AC143" s="5"/>
      <c r="AD143" s="5" t="s">
        <v>134</v>
      </c>
      <c r="AE143" s="5" t="s">
        <v>344</v>
      </c>
    </row>
    <row r="144" spans="1:31" x14ac:dyDescent="0.25">
      <c r="F144" s="2"/>
      <c r="G144" s="40">
        <f>AVERAGE(G137:G143)</f>
        <v>0.55911428571428567</v>
      </c>
      <c r="H144" s="40">
        <f t="shared" ref="H144:O144" si="190">AVERAGE(H137:H143)</f>
        <v>0.55911428571428567</v>
      </c>
      <c r="I144" s="40">
        <f t="shared" si="190"/>
        <v>-10.776199999999999</v>
      </c>
      <c r="J144" s="40">
        <f t="shared" si="190"/>
        <v>-22.601445589365689</v>
      </c>
      <c r="K144" s="40">
        <f t="shared" si="190"/>
        <v>-5.762375872243787</v>
      </c>
      <c r="L144" s="40">
        <f t="shared" si="190"/>
        <v>52.950438157865257</v>
      </c>
      <c r="M144" s="40">
        <f t="shared" si="190"/>
        <v>0.24593039900741448</v>
      </c>
      <c r="N144" s="40">
        <f t="shared" si="190"/>
        <v>-11.48417430314721</v>
      </c>
      <c r="O144" s="40">
        <f t="shared" si="190"/>
        <v>14.006750669297807</v>
      </c>
      <c r="P144" s="40"/>
      <c r="Q144" s="40"/>
      <c r="R144" s="40"/>
      <c r="S144" s="40"/>
      <c r="T144" s="40"/>
      <c r="U144" s="40"/>
      <c r="V144" s="12"/>
      <c r="W144" s="49"/>
      <c r="X144" s="40"/>
      <c r="Y144" s="40"/>
      <c r="Z144" s="40"/>
    </row>
    <row r="145" spans="6:26" x14ac:dyDescent="0.25">
      <c r="F145" s="2"/>
      <c r="G145" s="1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11"/>
      <c r="V145" s="11"/>
      <c r="W145" s="41"/>
      <c r="X145" s="41"/>
      <c r="Y145" s="41"/>
      <c r="Z145" s="41"/>
    </row>
  </sheetData>
  <pageMargins left="0.7" right="0.7" top="0.78740157499999996" bottom="0.78740157499999996" header="0.3" footer="0.3"/>
  <customProperties>
    <customPr name="REFI_OFFICE_FUNCTION_CLICK_THROUGH_WORKSHEET_NAME" r:id="rId1"/>
    <customPr name="REFI_OFFICE_FUNCTION_DATA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53559CC884F4781DCE832A8CB1D80" ma:contentTypeVersion="13" ma:contentTypeDescription="Ein neues Dokument erstellen." ma:contentTypeScope="" ma:versionID="26fe4eeb414f89c99b7c2c97f3b22ef3">
  <xsd:schema xmlns:xsd="http://www.w3.org/2001/XMLSchema" xmlns:xs="http://www.w3.org/2001/XMLSchema" xmlns:p="http://schemas.microsoft.com/office/2006/metadata/properties" xmlns:ns2="eb00d37f-1d19-4fa1-b301-8f3f4b367310" xmlns:ns3="1b4b421c-b62c-43b7-a7e1-127b2a74bbe1" targetNamespace="http://schemas.microsoft.com/office/2006/metadata/properties" ma:root="true" ma:fieldsID="c7af0977d678a6be0e6f430e6b840b42" ns2:_="" ns3:_="">
    <xsd:import namespace="eb00d37f-1d19-4fa1-b301-8f3f4b367310"/>
    <xsd:import namespace="1b4b421c-b62c-43b7-a7e1-127b2a74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d37f-1d19-4fa1-b301-8f3f4b367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6b6c136-bc47-4ed8-85d4-a5e04dd032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421c-b62c-43b7-a7e1-127b2a74bb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0e1c61-5a2d-4b27-a940-45ed445afe45}" ma:internalName="TaxCatchAll" ma:showField="CatchAllData" ma:web="1b4b421c-b62c-43b7-a7e1-127b2a74bb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3AE5FC-6674-4C76-AB82-E3BF27A05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B17B95-6037-4403-852E-9F8B3CD14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0d37f-1d19-4fa1-b301-8f3f4b367310"/>
    <ds:schemaRef ds:uri="1b4b421c-b62c-43b7-a7e1-127b2a74b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Equity_Key_Figures</vt:lpstr>
      <vt:lpstr>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Riesen</dc:creator>
  <cp:lastModifiedBy>André Riesen</cp:lastModifiedBy>
  <dcterms:created xsi:type="dcterms:W3CDTF">2023-10-25T17:08:58Z</dcterms:created>
  <dcterms:modified xsi:type="dcterms:W3CDTF">2025-01-17T12:20:45Z</dcterms:modified>
</cp:coreProperties>
</file>