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dr\source\repos\iCompBio-Summer2021\Vas-Data\"/>
    </mc:Choice>
  </mc:AlternateContent>
  <xr:revisionPtr revIDLastSave="0" documentId="13_ncr:1_{C43EF358-FCF0-489D-A112-222B0E11FB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teinVas (2)" sheetId="2" r:id="rId1"/>
  </sheets>
  <definedNames>
    <definedName name="_xlchart.v1.0" hidden="1">'ProteinVas (2)'!$G$26:$G$40</definedName>
    <definedName name="_xlchart.v1.1" hidden="1">'ProteinVas (2)'!$H$26:$H$40</definedName>
    <definedName name="_xlchart.v1.2" hidden="1">'ProteinVas (2)'!$G$2:$G$12</definedName>
    <definedName name="_xlchart.v1.3" hidden="1">'ProteinVas (2)'!$G$2:$G$8</definedName>
    <definedName name="_xlchart.v1.4" hidden="1">'ProteinVas (2)'!$H$2:$H$12</definedName>
    <definedName name="_xlchart.v1.5" hidden="1">'ProteinVas (2)'!$H$2:$H$8</definedName>
    <definedName name="ExternalData_1" localSheetId="0" hidden="1">'ProteinVas (2)'!$A$1:$E$66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2" l="1"/>
  <c r="H10" i="2"/>
  <c r="H11" i="2"/>
  <c r="H12" i="2"/>
  <c r="G2" i="2" a="1"/>
  <c r="G2" i="2" s="1"/>
  <c r="H2" i="2" s="1"/>
  <c r="H31" i="2"/>
  <c r="H32" i="2"/>
  <c r="H33" i="2"/>
  <c r="H3" i="2"/>
  <c r="H4" i="2"/>
  <c r="H5" i="2"/>
  <c r="H6" i="2"/>
  <c r="H7" i="2"/>
  <c r="H8" i="2"/>
  <c r="G26" i="2" a="1"/>
  <c r="G26" i="2" s="1"/>
  <c r="U2" i="2"/>
  <c r="H28" i="2" l="1"/>
  <c r="H39" i="2"/>
  <c r="H35" i="2"/>
  <c r="H27" i="2"/>
  <c r="H34" i="2"/>
  <c r="H26" i="2"/>
  <c r="H40" i="2"/>
  <c r="H38" i="2"/>
  <c r="H30" i="2"/>
  <c r="H37" i="2"/>
  <c r="H29" i="2"/>
  <c r="H3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<sst xmlns="http://schemas.openxmlformats.org/spreadsheetml/2006/main" count="106" uniqueCount="36">
  <si>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</si>
  <si>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</si>
  <si>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</si>
  <si>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</si>
  <si>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</si>
  <si>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</si>
  <si>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</si>
  <si>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</si>
  <si>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</si>
  <si>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</si>
  <si>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</si>
  <si>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</si>
  <si>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</si>
  <si>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</si>
  <si>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Hours for Vas of half of the proteins at 1000 projections</t>
  </si>
  <si>
    <t>6acd</t>
  </si>
  <si>
    <t>6xkl</t>
  </si>
  <si>
    <t>6zgg</t>
  </si>
  <si>
    <t>7lww</t>
  </si>
  <si>
    <t>7lws</t>
  </si>
  <si>
    <t>7lyn</t>
  </si>
  <si>
    <t>7lwt</t>
  </si>
  <si>
    <t>Sort Legend</t>
  </si>
  <si>
    <t>rbd up</t>
  </si>
  <si>
    <t>uncleavable</t>
  </si>
  <si>
    <t>RBD down</t>
  </si>
  <si>
    <t>???</t>
  </si>
  <si>
    <t>rbd up south african</t>
  </si>
  <si>
    <t>rbd up u.k.</t>
  </si>
  <si>
    <t>rbd down u.k.</t>
  </si>
  <si>
    <t>rbd up brazillian</t>
  </si>
  <si>
    <t>rbd down south african</t>
  </si>
  <si>
    <t>rbd up hexapro</t>
  </si>
  <si>
    <t>rbd up SARS-CoV spike</t>
  </si>
  <si>
    <t>cleaved in closed conformation</t>
  </si>
  <si>
    <t>cleaved in interm. conformation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</si>
</sst>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Comparison of Projection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03618577713383E-2"/>
          <c:y val="0.16444020085359504"/>
          <c:w val="0.86865369218439192"/>
          <c:h val="0.73905770446483265"/>
        </c:manualLayout>
      </c:layout>
      <c:barChart>
        <c:barDir val="col"/>
        <c:grouping val="clustered"/>
        <c:varyColors val="0"/>
        <c:ser>
          <c:idx val="0"/>
          <c:order val="0"/>
          <c:tx>
            <c:v>100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(2)'!$G$2:$G$12</c:f>
              <c:strCache>
                <c:ptCount val="11"/>
                <c:pt idx="0">
                  <c:v>7kdk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6acd</c:v>
                </c:pt>
                <c:pt idx="6">
                  <c:v>6xkl</c:v>
                </c:pt>
                <c:pt idx="7">
                  <c:v>7m8k</c:v>
                </c:pt>
                <c:pt idx="8">
                  <c:v>7mjg</c:v>
                </c:pt>
                <c:pt idx="9">
                  <c:v>7krq</c:v>
                </c:pt>
                <c:pt idx="10">
                  <c:v>7lyl</c:v>
                </c:pt>
              </c:strCache>
            </c:strRef>
          </c:cat>
          <c:val>
            <c:numRef>
              <c:f>'ProteinVas (2)'!$H$2:$H$12</c:f>
              <c:numCache>
                <c:formatCode>General</c:formatCode>
                <c:ptCount val="11"/>
                <c:pt idx="0">
                  <c:v>2.4999999999999988E-3</c:v>
                </c:pt>
                <c:pt idx="1">
                  <c:v>0.08</c:v>
                </c:pt>
                <c:pt idx="2">
                  <c:v>0.185</c:v>
                </c:pt>
                <c:pt idx="3">
                  <c:v>9.7500000000000003E-2</c:v>
                </c:pt>
                <c:pt idx="4">
                  <c:v>0.11250000000000002</c:v>
                </c:pt>
                <c:pt idx="5">
                  <c:v>0.22</c:v>
                </c:pt>
                <c:pt idx="6">
                  <c:v>6.25E-2</c:v>
                </c:pt>
                <c:pt idx="7">
                  <c:v>0.02</c:v>
                </c:pt>
                <c:pt idx="8">
                  <c:v>0.255</c:v>
                </c:pt>
                <c:pt idx="9">
                  <c:v>0.06</c:v>
                </c:pt>
                <c:pt idx="10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311-98B5-AA7888C74949}"/>
            </c:ext>
          </c:extLst>
        </c:ser>
        <c:ser>
          <c:idx val="1"/>
          <c:order val="1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(2)'!$G$2:$G$12</c:f>
              <c:strCache>
                <c:ptCount val="11"/>
                <c:pt idx="0">
                  <c:v>7kdk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6acd</c:v>
                </c:pt>
                <c:pt idx="6">
                  <c:v>6xkl</c:v>
                </c:pt>
                <c:pt idx="7">
                  <c:v>7m8k</c:v>
                </c:pt>
                <c:pt idx="8">
                  <c:v>7mjg</c:v>
                </c:pt>
                <c:pt idx="9">
                  <c:v>7krq</c:v>
                </c:pt>
                <c:pt idx="10">
                  <c:v>7lyl</c:v>
                </c:pt>
              </c:strCache>
            </c:strRef>
          </c:cat>
          <c:val>
            <c:numRef>
              <c:f>'ProteinVas (2)'!$H$26:$H$36</c:f>
              <c:numCache>
                <c:formatCode>General</c:formatCode>
                <c:ptCount val="11"/>
                <c:pt idx="0">
                  <c:v>9.75E-3</c:v>
                </c:pt>
                <c:pt idx="1">
                  <c:v>0.12916666666666668</c:v>
                </c:pt>
                <c:pt idx="2">
                  <c:v>0.11616666666666665</c:v>
                </c:pt>
                <c:pt idx="3">
                  <c:v>0.11483333333333334</c:v>
                </c:pt>
                <c:pt idx="4">
                  <c:v>0.12083333333333335</c:v>
                </c:pt>
                <c:pt idx="5">
                  <c:v>0.22600000000000001</c:v>
                </c:pt>
                <c:pt idx="6">
                  <c:v>2.166666666666667E-3</c:v>
                </c:pt>
                <c:pt idx="7">
                  <c:v>8.7499999999999991E-3</c:v>
                </c:pt>
                <c:pt idx="8">
                  <c:v>0.17662500000000003</c:v>
                </c:pt>
                <c:pt idx="9">
                  <c:v>8.0250000000000002E-2</c:v>
                </c:pt>
                <c:pt idx="10">
                  <c:v>1.1124999999999999E-2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311-98B5-AA7888C7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5377462062807635E-2"/>
          <c:y val="0.16467112352889152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A226DC0E-2493-47D1-92B6-6966F57E7058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1000 Projections</a:t>
            </a:r>
          </a:p>
        </cx:rich>
      </cx:tx>
    </cx:title>
    <cx:plotArea>
      <cx:plotAreaRegion>
        <cx:series layoutId="clusteredColumn" uniqueId="{57A6FF9B-9984-4BD7-BD27-B05B8F37BC85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4140</xdr:colOff>
      <xdr:row>0</xdr:row>
      <xdr:rowOff>0</xdr:rowOff>
    </xdr:from>
    <xdr:to>
      <xdr:col>17</xdr:col>
      <xdr:colOff>33132</xdr:colOff>
      <xdr:row>16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9815" y="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8283</xdr:colOff>
      <xdr:row>34</xdr:row>
      <xdr:rowOff>0</xdr:rowOff>
    </xdr:from>
    <xdr:to>
      <xdr:col>17</xdr:col>
      <xdr:colOff>37275</xdr:colOff>
      <xdr:row>50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9CCA20-B5BE-4E5F-960B-3C07B297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3958" y="647700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612913</xdr:colOff>
      <xdr:row>18</xdr:row>
      <xdr:rowOff>1</xdr:rowOff>
    </xdr:from>
    <xdr:to>
      <xdr:col>17</xdr:col>
      <xdr:colOff>28992</xdr:colOff>
      <xdr:row>34</xdr:row>
      <xdr:rowOff>4971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B7533C-C2B6-4417-9BA3-686E908F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66" tableType="queryTable" totalsRowShown="0">
  <autoFilter ref="A1:E66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D22" zoomScale="115" zoomScaleNormal="115" workbookViewId="0">
      <selection activeCell="R32" sqref="R32"/>
    </sheetView>
  </sheetViews>
  <sheetFormatPr defaultRowHeight="15" x14ac:dyDescent="0.25"/>
  <cols>
    <col min="1" max="1" width="8.5703125" bestFit="1" customWidth="1"/>
    <col min="2" max="2" width="15.5703125" bestFit="1" customWidth="1"/>
    <col min="3" max="3" width="11.140625" bestFit="1" customWidth="1"/>
    <col min="4" max="4" width="18.28515625" bestFit="1" customWidth="1"/>
    <col min="5" max="5" width="17.7109375" bestFit="1" customWidth="1"/>
    <col min="7" max="7" width="8.5703125" bestFit="1" customWidth="1"/>
    <col min="8" max="8" width="11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22" x14ac:dyDescent="0.2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16" xml:space="preserve"> _xlfn.SORTBY(T6:T20, S6:S20)</f>
        <v>7kdk</v>
      </c>
      <c r="H2">
        <f>ABS(AVERAGEIF($A$2:$A$17,G2,$C$2:$C$17))</f>
        <v>2.4999999999999988E-3</v>
      </c>
      <c r="U2" s="2">
        <f>SUM(D14:D66)/3600</f>
        <v>143.80527777777777</v>
      </c>
      <c r="V2" t="s">
        <v>14</v>
      </c>
    </row>
    <row r="3" spans="1:22" x14ac:dyDescent="0.25">
      <c r="A3" s="1" t="s">
        <v>15</v>
      </c>
      <c r="B3">
        <v>1065</v>
      </c>
      <c r="C3">
        <v>0.22</v>
      </c>
      <c r="D3">
        <v>13356</v>
      </c>
      <c r="E3">
        <v>100</v>
      </c>
      <c r="G3" t="str">
        <v>6zge</v>
      </c>
      <c r="H3">
        <f t="shared" ref="H3:H16" si="0">ABS(AVERAGEIF($A$2:$A$17,G3,$C$2:$C$17))</f>
        <v>0.08</v>
      </c>
      <c r="T3" t="s">
        <v>22</v>
      </c>
    </row>
    <row r="4" spans="1:22" x14ac:dyDescent="0.25">
      <c r="A4" s="1" t="s">
        <v>16</v>
      </c>
      <c r="B4">
        <v>968</v>
      </c>
      <c r="C4">
        <v>0.06</v>
      </c>
      <c r="D4">
        <v>1117</v>
      </c>
      <c r="E4">
        <v>100</v>
      </c>
      <c r="G4" t="str">
        <v>6zgi</v>
      </c>
      <c r="H4">
        <f t="shared" si="0"/>
        <v>0.185</v>
      </c>
    </row>
    <row r="5" spans="1:22" x14ac:dyDescent="0.25">
      <c r="A5" s="1" t="s">
        <v>17</v>
      </c>
      <c r="B5">
        <v>1069</v>
      </c>
      <c r="C5">
        <v>8.5000000000000006E-2</v>
      </c>
      <c r="D5">
        <v>1340</v>
      </c>
      <c r="E5">
        <v>100</v>
      </c>
      <c r="G5" t="str">
        <v>6zgh</v>
      </c>
      <c r="H5">
        <f t="shared" si="0"/>
        <v>9.7500000000000003E-2</v>
      </c>
    </row>
    <row r="6" spans="1:22" x14ac:dyDescent="0.2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tr">
        <v>6zgg</v>
      </c>
      <c r="H6">
        <f t="shared" si="0"/>
        <v>0.11250000000000002</v>
      </c>
      <c r="S6">
        <v>1</v>
      </c>
      <c r="T6" t="s">
        <v>8</v>
      </c>
      <c r="U6" t="s">
        <v>25</v>
      </c>
    </row>
    <row r="7" spans="1:22" x14ac:dyDescent="0.25">
      <c r="A7" s="1" t="s">
        <v>7</v>
      </c>
      <c r="B7">
        <v>1100</v>
      </c>
      <c r="C7">
        <v>0.19</v>
      </c>
      <c r="D7">
        <v>1345</v>
      </c>
      <c r="E7">
        <v>100</v>
      </c>
      <c r="G7" t="str">
        <v>6acd</v>
      </c>
      <c r="H7">
        <f t="shared" si="0"/>
        <v>0.22</v>
      </c>
      <c r="S7">
        <v>2</v>
      </c>
      <c r="T7" t="s">
        <v>5</v>
      </c>
      <c r="U7" t="s">
        <v>24</v>
      </c>
    </row>
    <row r="8" spans="1:22" x14ac:dyDescent="0.2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tr">
        <v>6xkl</v>
      </c>
      <c r="H8">
        <f t="shared" si="0"/>
        <v>6.25E-2</v>
      </c>
      <c r="S8">
        <v>3</v>
      </c>
      <c r="T8" t="s">
        <v>7</v>
      </c>
      <c r="U8" t="s">
        <v>34</v>
      </c>
    </row>
    <row r="9" spans="1:22" x14ac:dyDescent="0.25">
      <c r="A9" s="1" t="s">
        <v>7</v>
      </c>
      <c r="B9">
        <v>1100</v>
      </c>
      <c r="C9">
        <v>0.18</v>
      </c>
      <c r="D9">
        <v>1364</v>
      </c>
      <c r="E9">
        <v>100</v>
      </c>
      <c r="G9" t="str">
        <v>7m8k</v>
      </c>
      <c r="H9">
        <f t="shared" si="0"/>
        <v>0.02</v>
      </c>
      <c r="S9">
        <v>4</v>
      </c>
      <c r="T9" t="s">
        <v>6</v>
      </c>
      <c r="U9" t="s">
        <v>35</v>
      </c>
    </row>
    <row r="10" spans="1:22" x14ac:dyDescent="0.25">
      <c r="A10" s="1" t="s">
        <v>17</v>
      </c>
      <c r="B10">
        <v>1069</v>
      </c>
      <c r="C10">
        <v>0.14000000000000001</v>
      </c>
      <c r="D10">
        <v>1229</v>
      </c>
      <c r="E10">
        <v>100</v>
      </c>
      <c r="G10" t="str">
        <v>7mjg</v>
      </c>
      <c r="H10">
        <f t="shared" si="0"/>
        <v>0.255</v>
      </c>
      <c r="S10">
        <v>5</v>
      </c>
      <c r="T10" t="s">
        <v>17</v>
      </c>
      <c r="U10" t="s">
        <v>23</v>
      </c>
    </row>
    <row r="11" spans="1:22" x14ac:dyDescent="0.25">
      <c r="A11" s="1" t="s">
        <v>6</v>
      </c>
      <c r="B11">
        <v>875</v>
      </c>
      <c r="C11">
        <v>0.1</v>
      </c>
      <c r="D11">
        <v>861</v>
      </c>
      <c r="E11">
        <v>100</v>
      </c>
      <c r="G11" t="str">
        <v>7krq</v>
      </c>
      <c r="H11">
        <f t="shared" si="0"/>
        <v>0.06</v>
      </c>
      <c r="S11">
        <v>6</v>
      </c>
      <c r="T11" t="s">
        <v>15</v>
      </c>
      <c r="U11" t="s">
        <v>33</v>
      </c>
    </row>
    <row r="12" spans="1:22" x14ac:dyDescent="0.25">
      <c r="A12" s="1" t="s">
        <v>16</v>
      </c>
      <c r="B12">
        <v>968</v>
      </c>
      <c r="C12">
        <v>6.5000000000000002E-2</v>
      </c>
      <c r="D12">
        <v>1053</v>
      </c>
      <c r="E12">
        <v>100</v>
      </c>
      <c r="G12" t="str">
        <v>7lyl</v>
      </c>
      <c r="H12">
        <f t="shared" si="0"/>
        <v>1.4999999999999999E-2</v>
      </c>
      <c r="S12">
        <v>7</v>
      </c>
      <c r="T12" t="s">
        <v>16</v>
      </c>
      <c r="U12" t="s">
        <v>32</v>
      </c>
    </row>
    <row r="13" spans="1:22" x14ac:dyDescent="0.25">
      <c r="A13" s="1" t="s">
        <v>8</v>
      </c>
      <c r="B13">
        <v>972</v>
      </c>
      <c r="C13">
        <v>0.04</v>
      </c>
      <c r="D13">
        <v>1077</v>
      </c>
      <c r="E13">
        <v>100</v>
      </c>
      <c r="G13" t="str">
        <v>7lyn</v>
      </c>
      <c r="S13">
        <v>8</v>
      </c>
      <c r="T13" t="s">
        <v>11</v>
      </c>
      <c r="U13" t="s">
        <v>23</v>
      </c>
    </row>
    <row r="14" spans="1:22" x14ac:dyDescent="0.25">
      <c r="A14" s="1" t="s">
        <v>10</v>
      </c>
      <c r="B14">
        <v>1121</v>
      </c>
      <c r="C14">
        <v>0.06</v>
      </c>
      <c r="D14">
        <v>6127</v>
      </c>
      <c r="E14">
        <v>100</v>
      </c>
      <c r="G14" t="str">
        <v>7lws</v>
      </c>
      <c r="S14">
        <v>9</v>
      </c>
      <c r="T14" t="s">
        <v>12</v>
      </c>
      <c r="U14" t="s">
        <v>26</v>
      </c>
    </row>
    <row r="15" spans="1:22" x14ac:dyDescent="0.25">
      <c r="A15" s="1" t="s">
        <v>11</v>
      </c>
      <c r="B15">
        <v>1026</v>
      </c>
      <c r="C15">
        <v>0.02</v>
      </c>
      <c r="D15">
        <v>1396</v>
      </c>
      <c r="E15">
        <v>100</v>
      </c>
      <c r="G15" t="str">
        <v>7lwt</v>
      </c>
      <c r="S15">
        <v>10</v>
      </c>
      <c r="T15" t="s">
        <v>10</v>
      </c>
      <c r="U15" t="s">
        <v>26</v>
      </c>
    </row>
    <row r="16" spans="1:22" x14ac:dyDescent="0.25">
      <c r="A16" s="1" t="s">
        <v>12</v>
      </c>
      <c r="B16">
        <v>1040</v>
      </c>
      <c r="C16">
        <v>0.255</v>
      </c>
      <c r="D16">
        <v>8527</v>
      </c>
      <c r="E16">
        <v>100</v>
      </c>
      <c r="G16" t="str">
        <v>7lww</v>
      </c>
      <c r="S16">
        <v>11</v>
      </c>
      <c r="T16" t="s">
        <v>13</v>
      </c>
      <c r="U16" t="s">
        <v>31</v>
      </c>
    </row>
    <row r="17" spans="1:21" x14ac:dyDescent="0.25">
      <c r="A17" s="1" t="s">
        <v>13</v>
      </c>
      <c r="B17">
        <v>1001</v>
      </c>
      <c r="C17">
        <v>-1.4999999999999999E-2</v>
      </c>
      <c r="D17">
        <v>5795</v>
      </c>
      <c r="E17">
        <v>100</v>
      </c>
      <c r="S17">
        <v>12</v>
      </c>
      <c r="T17" t="s">
        <v>20</v>
      </c>
      <c r="U17" t="s">
        <v>27</v>
      </c>
    </row>
    <row r="18" spans="1:21" x14ac:dyDescent="0.25">
      <c r="A18" s="1" t="s">
        <v>16</v>
      </c>
      <c r="B18">
        <v>968</v>
      </c>
      <c r="C18">
        <v>1.4999999999999999E-2</v>
      </c>
      <c r="D18">
        <v>9829</v>
      </c>
      <c r="E18">
        <v>300</v>
      </c>
      <c r="S18">
        <v>13</v>
      </c>
      <c r="T18" t="s">
        <v>19</v>
      </c>
      <c r="U18" t="s">
        <v>29</v>
      </c>
    </row>
    <row r="19" spans="1:21" x14ac:dyDescent="0.25">
      <c r="A19" s="1" t="s">
        <v>5</v>
      </c>
      <c r="B19">
        <v>1100</v>
      </c>
      <c r="C19">
        <v>0.14499999999999999</v>
      </c>
      <c r="D19">
        <v>72752</v>
      </c>
      <c r="E19">
        <v>300</v>
      </c>
      <c r="S19">
        <v>14</v>
      </c>
      <c r="T19" t="s">
        <v>21</v>
      </c>
      <c r="U19" t="s">
        <v>28</v>
      </c>
    </row>
    <row r="20" spans="1:21" x14ac:dyDescent="0.25">
      <c r="A20" s="1" t="s">
        <v>10</v>
      </c>
      <c r="B20">
        <v>1121</v>
      </c>
      <c r="C20">
        <v>6.8000000000000005E-2</v>
      </c>
      <c r="D20">
        <v>12934</v>
      </c>
      <c r="E20">
        <v>1000</v>
      </c>
      <c r="S20">
        <v>15</v>
      </c>
      <c r="T20" t="s">
        <v>18</v>
      </c>
      <c r="U20" t="s">
        <v>30</v>
      </c>
    </row>
    <row r="21" spans="1:21" x14ac:dyDescent="0.25">
      <c r="A21" s="1" t="s">
        <v>6</v>
      </c>
      <c r="B21">
        <v>875</v>
      </c>
      <c r="C21">
        <v>0.122</v>
      </c>
      <c r="D21">
        <v>7691</v>
      </c>
      <c r="E21">
        <v>1000</v>
      </c>
    </row>
    <row r="22" spans="1:21" x14ac:dyDescent="0.25">
      <c r="A22" s="1" t="s">
        <v>11</v>
      </c>
      <c r="B22">
        <v>1026</v>
      </c>
      <c r="C22">
        <v>1.0999999999999999E-2</v>
      </c>
      <c r="D22">
        <v>11105</v>
      </c>
      <c r="E22">
        <v>1000</v>
      </c>
    </row>
    <row r="23" spans="1:21" x14ac:dyDescent="0.25">
      <c r="A23" s="1" t="s">
        <v>12</v>
      </c>
      <c r="B23">
        <v>1040</v>
      </c>
      <c r="C23">
        <v>0.159</v>
      </c>
      <c r="D23">
        <v>10883</v>
      </c>
      <c r="E23">
        <v>1000</v>
      </c>
    </row>
    <row r="24" spans="1:21" x14ac:dyDescent="0.25">
      <c r="A24" s="1" t="s">
        <v>13</v>
      </c>
      <c r="B24">
        <v>1001</v>
      </c>
      <c r="C24">
        <v>-1.7999999999999999E-2</v>
      </c>
      <c r="D24">
        <v>10872</v>
      </c>
      <c r="E24">
        <v>1000</v>
      </c>
      <c r="H24">
        <v>1000</v>
      </c>
    </row>
    <row r="25" spans="1:21" x14ac:dyDescent="0.25">
      <c r="A25" s="1" t="s">
        <v>7</v>
      </c>
      <c r="B25">
        <v>1100</v>
      </c>
      <c r="C25">
        <v>0.12</v>
      </c>
      <c r="D25">
        <v>13139</v>
      </c>
      <c r="E25">
        <v>1000</v>
      </c>
      <c r="G25" t="s">
        <v>0</v>
      </c>
      <c r="H25" t="s">
        <v>9</v>
      </c>
    </row>
    <row r="26" spans="1:21" x14ac:dyDescent="0.25">
      <c r="A26" s="1" t="s">
        <v>8</v>
      </c>
      <c r="B26">
        <v>972</v>
      </c>
      <c r="C26">
        <v>1.9E-2</v>
      </c>
      <c r="D26">
        <v>9514</v>
      </c>
      <c r="E26">
        <v>1000</v>
      </c>
      <c r="G26" t="str" cm="1">
        <f t="array" ref="G26:G40">_xlfn.SORTBY(T6:T20, S6:S20)</f>
        <v>7kdk</v>
      </c>
      <c r="H26">
        <f>ABS(AVERAGEIF($A$14:$A$1058,$G26,$C$14:$C$1058))</f>
        <v>9.75E-3</v>
      </c>
    </row>
    <row r="27" spans="1:21" x14ac:dyDescent="0.25">
      <c r="A27" s="1" t="s">
        <v>5</v>
      </c>
      <c r="B27">
        <v>1100</v>
      </c>
      <c r="C27">
        <v>0.127</v>
      </c>
      <c r="D27">
        <v>12425</v>
      </c>
      <c r="E27">
        <v>1000</v>
      </c>
      <c r="G27" t="str">
        <v>6zge</v>
      </c>
      <c r="H27">
        <f>ABS(AVERAGEIF($A$14:$A$1058,$G27,$C$14:$C$1058))</f>
        <v>0.12916666666666668</v>
      </c>
    </row>
    <row r="28" spans="1:21" x14ac:dyDescent="0.25">
      <c r="A28" s="1" t="s">
        <v>18</v>
      </c>
      <c r="B28">
        <v>995</v>
      </c>
      <c r="C28">
        <v>1.7999999999999999E-2</v>
      </c>
      <c r="D28">
        <v>12563</v>
      </c>
      <c r="E28">
        <v>1000</v>
      </c>
      <c r="G28" t="str">
        <v>6zgi</v>
      </c>
      <c r="H28">
        <f>ABS(AVERAGEIF($A$14:$A$1058,$G28,$C$14:$C$1058))</f>
        <v>0.11616666666666665</v>
      </c>
    </row>
    <row r="29" spans="1:21" x14ac:dyDescent="0.25">
      <c r="A29" s="1" t="s">
        <v>19</v>
      </c>
      <c r="B29">
        <v>1000</v>
      </c>
      <c r="C29">
        <v>1.8499999999999999E-2</v>
      </c>
      <c r="D29">
        <v>12674</v>
      </c>
      <c r="E29">
        <v>1000</v>
      </c>
      <c r="G29" t="str">
        <v>6zgh</v>
      </c>
      <c r="H29">
        <f>ABS(AVERAGEIF($A$14:$A$1058,$G29,$C$14:$C$1058))</f>
        <v>0.11483333333333334</v>
      </c>
    </row>
    <row r="30" spans="1:21" x14ac:dyDescent="0.25">
      <c r="A30" s="1" t="s">
        <v>20</v>
      </c>
      <c r="B30">
        <v>996</v>
      </c>
      <c r="C30">
        <v>3.5000000000000001E-3</v>
      </c>
      <c r="D30">
        <v>12601</v>
      </c>
      <c r="E30">
        <v>1000</v>
      </c>
      <c r="G30" t="str">
        <v>6zgg</v>
      </c>
      <c r="H30">
        <f>ABS(AVERAGEIF($A$14:$A$1058,$G30,$C$14:$C$1058))</f>
        <v>0.12083333333333335</v>
      </c>
    </row>
    <row r="31" spans="1:21" x14ac:dyDescent="0.25">
      <c r="A31" s="1" t="s">
        <v>15</v>
      </c>
      <c r="B31">
        <v>1065</v>
      </c>
      <c r="C31">
        <v>0.2225</v>
      </c>
      <c r="D31">
        <v>14580</v>
      </c>
      <c r="E31">
        <v>1000</v>
      </c>
      <c r="G31" t="str">
        <v>6acd</v>
      </c>
      <c r="H31">
        <f>ABS(AVERAGEIF($A$14:$A$1058,$G31,$C$14:$C$1058))</f>
        <v>0.22600000000000001</v>
      </c>
    </row>
    <row r="32" spans="1:21" x14ac:dyDescent="0.25">
      <c r="A32" s="1" t="s">
        <v>17</v>
      </c>
      <c r="B32">
        <v>1069</v>
      </c>
      <c r="C32">
        <v>9.8000000000000004E-2</v>
      </c>
      <c r="D32">
        <v>14626</v>
      </c>
      <c r="E32">
        <v>1000</v>
      </c>
      <c r="G32" t="str">
        <v>6xkl</v>
      </c>
      <c r="H32">
        <f>ABS(AVERAGEIF($A$14:$A$1058,$G32,$C$14:$C$1058))</f>
        <v>2.166666666666667E-3</v>
      </c>
    </row>
    <row r="33" spans="1:8" x14ac:dyDescent="0.25">
      <c r="A33" s="1" t="s">
        <v>21</v>
      </c>
      <c r="B33">
        <v>993</v>
      </c>
      <c r="C33">
        <v>8.0000000000000002E-3</v>
      </c>
      <c r="D33">
        <v>12499</v>
      </c>
      <c r="E33">
        <v>1000</v>
      </c>
      <c r="G33" t="str">
        <v>7m8k</v>
      </c>
      <c r="H33">
        <f>ABS(AVERAGEIF($A$14:$A$1058,$G33,$C$14:$C$1058))</f>
        <v>8.7499999999999991E-3</v>
      </c>
    </row>
    <row r="34" spans="1:8" x14ac:dyDescent="0.25">
      <c r="A34" s="1" t="s">
        <v>16</v>
      </c>
      <c r="B34">
        <v>968</v>
      </c>
      <c r="C34">
        <v>-6.4999999999999997E-3</v>
      </c>
      <c r="D34">
        <v>11994</v>
      </c>
      <c r="E34">
        <v>1000</v>
      </c>
      <c r="G34" t="str">
        <v>7mjg</v>
      </c>
      <c r="H34">
        <f>ABS(AVERAGEIF($A$14:$A$1058,$G34,$C$14:$C$1058))</f>
        <v>0.17662500000000003</v>
      </c>
    </row>
    <row r="35" spans="1:8" x14ac:dyDescent="0.25">
      <c r="A35" s="1" t="s">
        <v>18</v>
      </c>
      <c r="B35">
        <v>995</v>
      </c>
      <c r="C35">
        <v>1.2999999999999999E-2</v>
      </c>
      <c r="D35">
        <v>5155</v>
      </c>
      <c r="E35">
        <v>1000</v>
      </c>
      <c r="G35" t="str">
        <v>7krq</v>
      </c>
      <c r="H35">
        <f>ABS(AVERAGEIF($A$14:$A$1058,$G35,$C$14:$C$1058))</f>
        <v>8.0250000000000002E-2</v>
      </c>
    </row>
    <row r="36" spans="1:8" x14ac:dyDescent="0.25">
      <c r="A36" s="1" t="s">
        <v>19</v>
      </c>
      <c r="B36">
        <v>1000</v>
      </c>
      <c r="C36">
        <v>3.5000000000000001E-3</v>
      </c>
      <c r="D36">
        <v>5341</v>
      </c>
      <c r="E36">
        <v>1000</v>
      </c>
      <c r="G36" t="str">
        <v>7lyl</v>
      </c>
      <c r="H36">
        <f>ABS(AVERAGEIF($A$14:$A$1058,$G36,$C$14:$C$1058))</f>
        <v>1.1124999999999999E-2</v>
      </c>
    </row>
    <row r="37" spans="1:8" x14ac:dyDescent="0.25">
      <c r="A37" s="1" t="s">
        <v>20</v>
      </c>
      <c r="B37">
        <v>996</v>
      </c>
      <c r="C37">
        <v>-1.15E-2</v>
      </c>
      <c r="D37">
        <v>5398</v>
      </c>
      <c r="E37">
        <v>1000</v>
      </c>
      <c r="G37" t="str">
        <v>7lyn</v>
      </c>
      <c r="H37">
        <f>ABS(AVERAGEIF($A$14:$A$1058,$G37,$C$14:$C$1058))</f>
        <v>3.5000000000000001E-3</v>
      </c>
    </row>
    <row r="38" spans="1:8" x14ac:dyDescent="0.25">
      <c r="A38" s="1" t="s">
        <v>15</v>
      </c>
      <c r="B38">
        <v>1065</v>
      </c>
      <c r="C38">
        <v>0.22700000000000001</v>
      </c>
      <c r="D38">
        <v>6071</v>
      </c>
      <c r="E38">
        <v>1000</v>
      </c>
      <c r="G38" t="str">
        <v>7lws</v>
      </c>
      <c r="H38">
        <f>ABS(AVERAGEIF($A$14:$A$1058,$G38,$C$14:$C$1058))</f>
        <v>1.3999999999999999E-2</v>
      </c>
    </row>
    <row r="39" spans="1:8" x14ac:dyDescent="0.25">
      <c r="A39" s="1" t="s">
        <v>17</v>
      </c>
      <c r="B39">
        <v>1069</v>
      </c>
      <c r="C39">
        <v>0.126</v>
      </c>
      <c r="D39">
        <v>6485</v>
      </c>
      <c r="E39">
        <v>1000</v>
      </c>
      <c r="G39" t="str">
        <v>7lwt</v>
      </c>
      <c r="H39">
        <f>ABS(AVERAGEIF($A$14:$A$1058,$G39,$C$14:$C$1058))</f>
        <v>3.5000000000000005E-3</v>
      </c>
    </row>
    <row r="40" spans="1:8" x14ac:dyDescent="0.25">
      <c r="A40" s="1" t="s">
        <v>21</v>
      </c>
      <c r="B40">
        <v>993</v>
      </c>
      <c r="C40">
        <v>1.2500000000000001E-2</v>
      </c>
      <c r="D40">
        <v>5594</v>
      </c>
      <c r="E40">
        <v>1000</v>
      </c>
      <c r="G40" t="str">
        <v>7lww</v>
      </c>
      <c r="H40">
        <f>ABS(AVERAGEIF($A$14:$A$1058,$G40,$C$14:$C$1058))</f>
        <v>1.5833333333333335E-2</v>
      </c>
    </row>
    <row r="41" spans="1:8" x14ac:dyDescent="0.25">
      <c r="A41" s="1" t="s">
        <v>16</v>
      </c>
      <c r="B41">
        <v>968</v>
      </c>
      <c r="C41">
        <v>-1.2999999999999999E-2</v>
      </c>
      <c r="D41">
        <v>4996</v>
      </c>
      <c r="E41">
        <v>1000</v>
      </c>
    </row>
    <row r="42" spans="1:8" x14ac:dyDescent="0.25">
      <c r="A42" s="1" t="s">
        <v>18</v>
      </c>
      <c r="B42">
        <v>995</v>
      </c>
      <c r="C42">
        <v>1.6500000000000001E-2</v>
      </c>
      <c r="D42">
        <v>5319</v>
      </c>
      <c r="E42">
        <v>1000</v>
      </c>
    </row>
    <row r="43" spans="1:8" x14ac:dyDescent="0.25">
      <c r="A43" s="1" t="s">
        <v>19</v>
      </c>
      <c r="B43">
        <v>1000</v>
      </c>
      <c r="C43">
        <v>0.02</v>
      </c>
      <c r="D43">
        <v>5511</v>
      </c>
      <c r="E43">
        <v>1000</v>
      </c>
    </row>
    <row r="44" spans="1:8" x14ac:dyDescent="0.25">
      <c r="A44" s="1" t="s">
        <v>20</v>
      </c>
      <c r="B44">
        <v>996</v>
      </c>
      <c r="C44">
        <v>-2.5000000000000001E-3</v>
      </c>
      <c r="D44">
        <v>5268</v>
      </c>
      <c r="E44">
        <v>1000</v>
      </c>
    </row>
    <row r="45" spans="1:8" x14ac:dyDescent="0.25">
      <c r="A45" s="1" t="s">
        <v>15</v>
      </c>
      <c r="B45">
        <v>1065</v>
      </c>
      <c r="C45">
        <v>0.22850000000000001</v>
      </c>
      <c r="D45">
        <v>5962</v>
      </c>
      <c r="E45">
        <v>1000</v>
      </c>
    </row>
    <row r="46" spans="1:8" x14ac:dyDescent="0.25">
      <c r="A46" s="1" t="s">
        <v>17</v>
      </c>
      <c r="B46">
        <v>1069</v>
      </c>
      <c r="C46">
        <v>0.13850000000000001</v>
      </c>
      <c r="D46">
        <v>6101</v>
      </c>
      <c r="E46">
        <v>1000</v>
      </c>
    </row>
    <row r="47" spans="1:8" x14ac:dyDescent="0.25">
      <c r="A47" s="1" t="s">
        <v>21</v>
      </c>
      <c r="B47">
        <v>993</v>
      </c>
      <c r="C47">
        <v>1.5E-3</v>
      </c>
      <c r="D47">
        <v>5289</v>
      </c>
      <c r="E47">
        <v>1000</v>
      </c>
    </row>
    <row r="48" spans="1:8" x14ac:dyDescent="0.25">
      <c r="A48" s="1" t="s">
        <v>16</v>
      </c>
      <c r="B48">
        <v>968</v>
      </c>
      <c r="C48">
        <v>-1.5E-3</v>
      </c>
      <c r="D48">
        <v>5206</v>
      </c>
      <c r="E48">
        <v>1000</v>
      </c>
    </row>
    <row r="49" spans="1:5" x14ac:dyDescent="0.25">
      <c r="A49" s="1" t="s">
        <v>21</v>
      </c>
      <c r="B49">
        <v>993</v>
      </c>
      <c r="C49">
        <v>-2.1000000000000001E-2</v>
      </c>
      <c r="D49">
        <v>5450</v>
      </c>
      <c r="E49">
        <v>1000</v>
      </c>
    </row>
    <row r="50" spans="1:5" x14ac:dyDescent="0.25">
      <c r="A50" s="1" t="s">
        <v>16</v>
      </c>
      <c r="B50">
        <v>968</v>
      </c>
      <c r="C50">
        <v>0.01</v>
      </c>
      <c r="D50">
        <v>5532</v>
      </c>
      <c r="E50">
        <v>1000</v>
      </c>
    </row>
    <row r="51" spans="1:5" x14ac:dyDescent="0.25">
      <c r="A51" s="1" t="s">
        <v>12</v>
      </c>
      <c r="B51">
        <v>1040</v>
      </c>
      <c r="C51">
        <v>0.159</v>
      </c>
      <c r="D51">
        <v>12196</v>
      </c>
      <c r="E51">
        <v>1000</v>
      </c>
    </row>
    <row r="52" spans="1:5" x14ac:dyDescent="0.25">
      <c r="A52" s="1" t="s">
        <v>10</v>
      </c>
      <c r="B52">
        <v>1121</v>
      </c>
      <c r="C52">
        <v>0.11700000000000001</v>
      </c>
      <c r="D52">
        <v>6622</v>
      </c>
      <c r="E52">
        <v>1000</v>
      </c>
    </row>
    <row r="53" spans="1:5" x14ac:dyDescent="0.25">
      <c r="A53" s="1" t="s">
        <v>6</v>
      </c>
      <c r="B53">
        <v>875</v>
      </c>
      <c r="C53">
        <v>9.2999999999999999E-2</v>
      </c>
      <c r="D53">
        <v>3921</v>
      </c>
      <c r="E53">
        <v>1000</v>
      </c>
    </row>
    <row r="54" spans="1:5" x14ac:dyDescent="0.25">
      <c r="A54" s="1" t="s">
        <v>13</v>
      </c>
      <c r="B54">
        <v>1001</v>
      </c>
      <c r="C54">
        <v>-1.2E-2</v>
      </c>
      <c r="D54">
        <v>11345</v>
      </c>
      <c r="E54">
        <v>1000</v>
      </c>
    </row>
    <row r="55" spans="1:5" x14ac:dyDescent="0.25">
      <c r="A55" s="1" t="s">
        <v>11</v>
      </c>
      <c r="B55">
        <v>1026</v>
      </c>
      <c r="C55">
        <v>7.0000000000000001E-3</v>
      </c>
      <c r="D55">
        <v>5769</v>
      </c>
      <c r="E55">
        <v>1000</v>
      </c>
    </row>
    <row r="56" spans="1:5" x14ac:dyDescent="0.25">
      <c r="A56" s="1" t="s">
        <v>7</v>
      </c>
      <c r="B56">
        <v>1100</v>
      </c>
      <c r="C56">
        <v>0.11899999999999999</v>
      </c>
      <c r="D56">
        <v>13697</v>
      </c>
      <c r="E56">
        <v>1000</v>
      </c>
    </row>
    <row r="57" spans="1:5" x14ac:dyDescent="0.25">
      <c r="A57" s="1" t="s">
        <v>8</v>
      </c>
      <c r="B57">
        <v>972</v>
      </c>
      <c r="C57">
        <v>5.0000000000000001E-4</v>
      </c>
      <c r="D57">
        <v>10613</v>
      </c>
      <c r="E57">
        <v>1000</v>
      </c>
    </row>
    <row r="58" spans="1:5" x14ac:dyDescent="0.25">
      <c r="A58" s="1" t="s">
        <v>21</v>
      </c>
      <c r="B58">
        <v>993</v>
      </c>
      <c r="C58">
        <v>1.6500000000000001E-2</v>
      </c>
      <c r="D58">
        <v>5244</v>
      </c>
      <c r="E58">
        <v>1000</v>
      </c>
    </row>
    <row r="59" spans="1:5" x14ac:dyDescent="0.25">
      <c r="A59" s="1" t="s">
        <v>16</v>
      </c>
      <c r="B59">
        <v>968</v>
      </c>
      <c r="C59">
        <v>8.9999999999999993E-3</v>
      </c>
      <c r="D59">
        <v>4873</v>
      </c>
      <c r="E59">
        <v>1000</v>
      </c>
    </row>
    <row r="60" spans="1:5" x14ac:dyDescent="0.25">
      <c r="A60" s="1" t="s">
        <v>5</v>
      </c>
      <c r="B60">
        <v>1100</v>
      </c>
      <c r="C60">
        <v>0.11550000000000001</v>
      </c>
      <c r="D60">
        <v>13626</v>
      </c>
      <c r="E60">
        <v>1000</v>
      </c>
    </row>
    <row r="61" spans="1:5" x14ac:dyDescent="0.25">
      <c r="A61" s="1" t="s">
        <v>12</v>
      </c>
      <c r="B61">
        <v>1040</v>
      </c>
      <c r="C61">
        <v>0.13350000000000001</v>
      </c>
      <c r="D61">
        <v>12885</v>
      </c>
      <c r="E61">
        <v>1000</v>
      </c>
    </row>
    <row r="62" spans="1:5" x14ac:dyDescent="0.25">
      <c r="A62" s="1" t="s">
        <v>10</v>
      </c>
      <c r="B62">
        <v>1121</v>
      </c>
      <c r="C62">
        <v>7.5999999999999998E-2</v>
      </c>
      <c r="D62">
        <v>6882</v>
      </c>
      <c r="E62">
        <v>1000</v>
      </c>
    </row>
    <row r="63" spans="1:5" x14ac:dyDescent="0.25">
      <c r="A63" s="1" t="s">
        <v>6</v>
      </c>
      <c r="B63">
        <v>875</v>
      </c>
      <c r="C63">
        <v>0.1295</v>
      </c>
      <c r="D63">
        <v>4085</v>
      </c>
      <c r="E63">
        <v>1000</v>
      </c>
    </row>
    <row r="64" spans="1:5" x14ac:dyDescent="0.25">
      <c r="A64" s="1" t="s">
        <v>13</v>
      </c>
      <c r="B64">
        <v>1001</v>
      </c>
      <c r="C64">
        <v>5.0000000000000001E-4</v>
      </c>
      <c r="D64">
        <v>12179</v>
      </c>
      <c r="E64">
        <v>1000</v>
      </c>
    </row>
    <row r="65" spans="1:5" x14ac:dyDescent="0.25">
      <c r="A65" s="1" t="s">
        <v>11</v>
      </c>
      <c r="B65">
        <v>1026</v>
      </c>
      <c r="C65">
        <v>-3.0000000000000001E-3</v>
      </c>
      <c r="D65">
        <v>5862</v>
      </c>
      <c r="E65">
        <v>1000</v>
      </c>
    </row>
    <row r="66" spans="1:5" x14ac:dyDescent="0.25">
      <c r="A66" s="1" t="s">
        <v>7</v>
      </c>
      <c r="B66">
        <v>1100</v>
      </c>
      <c r="C66">
        <v>0.1095</v>
      </c>
      <c r="D66">
        <v>14696</v>
      </c>
      <c r="E66">
        <v>1000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ProteinVas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Richards</cp:lastModifiedBy>
  <dcterms:created xsi:type="dcterms:W3CDTF">2021-06-09T14:22:01Z</dcterms:created>
  <dcterms:modified xsi:type="dcterms:W3CDTF">2021-06-14T01:32:58Z</dcterms:modified>
</cp:coreProperties>
</file>