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idr\source\repos\iCompBio-Summer2021\Vas-Data\"/>
    </mc:Choice>
  </mc:AlternateContent>
  <xr:revisionPtr revIDLastSave="0" documentId="13_ncr:1_{C587AEE4-64E6-47F3-928B-6172CAC4F45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teinVas (2)" sheetId="2" r:id="rId1"/>
  </sheets>
  <definedNames>
    <definedName name="_xlchart.v1.0" hidden="1">'ProteinVas (2)'!$G$2:$G$8</definedName>
    <definedName name="_xlchart.v1.1" hidden="1">'ProteinVas (2)'!$H$2:$H$8</definedName>
    <definedName name="_xlchart.v1.2" hidden="1">'ProteinVas (2)'!$G$14:$G$28</definedName>
    <definedName name="_xlchart.v1.3" hidden="1">'ProteinVas (2)'!$H$14:$H$28</definedName>
    <definedName name="ExternalData_1" localSheetId="0" hidden="1">'ProteinVas (2)'!$A$1:$E$35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7" i="2" l="1"/>
  <c r="H3" i="2"/>
  <c r="H4" i="2"/>
  <c r="H5" i="2"/>
  <c r="H6" i="2"/>
  <c r="H7" i="2"/>
  <c r="H8" i="2"/>
  <c r="H2" i="2"/>
  <c r="G14" i="2" a="1"/>
  <c r="H16" i="2" s="1"/>
  <c r="U2" i="2"/>
  <c r="H19" i="2" l="1"/>
  <c r="H23" i="2"/>
  <c r="H15" i="2"/>
  <c r="H22" i="2"/>
  <c r="H21" i="2"/>
  <c r="G14" i="2"/>
  <c r="H14" i="2" s="1"/>
  <c r="H28" i="2"/>
  <c r="H20" i="2"/>
  <c r="H26" i="2"/>
  <c r="H18" i="2"/>
  <c r="H25" i="2"/>
  <c r="H17" i="2"/>
  <c r="H2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ProteinVas" description="Connection to the 'ProteinVas' query in the workbook." type="5" refreshedVersion="7" background="1" saveData="1">
    <dbPr connection="Provider=Microsoft.Mashup.OleDb.1;Data Source=$Workbook$;Location=ProteinVas;Extended Properties=&quot;&quot;" command="SELECT * FROM [ProteinVa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<sst xmlns="http://schemas.openxmlformats.org/spreadsheetml/2006/main" count="82" uniqueCount="36">
  <si>
    <t>Name</t>
  </si>
  <si>
    <t>NumCaAtoms</t>
  </si>
  <si>
    <t>Vassiliev</t>
  </si>
  <si>
    <t>RuntimeSeconds</t>
  </si>
  <si>
    <t>NumProjections</t>
  </si>
  <si>
    <t>6zge</t>
  </si>
  <si>
    <t>6zgh</t>
  </si>
  <si>
    <t>6zgi</t>
  </si>
  <si>
    <t>7kdk</t>
  </si>
  <si>
    <t>AverageVas</t>
  </si>
  <si>
    <t>7krq</t>
  </si>
  <si>
    <t>7m8k</t>
  </si>
  <si>
    <t>7mjg</t>
  </si>
  <si>
    <t>7lyl</t>
  </si>
  <si>
    <t>Hours for Vas of half of the proteins at 1000 projections</t>
  </si>
  <si>
    <t>6acd</t>
  </si>
  <si>
    <t>6xkl</t>
  </si>
  <si>
    <t>6zgg</t>
  </si>
  <si>
    <t>7lww</t>
  </si>
  <si>
    <t>7lws</t>
  </si>
  <si>
    <t>7lyn</t>
  </si>
  <si>
    <t>7lwt</t>
  </si>
  <si>
    <t>Sort Legend</t>
  </si>
  <si>
    <t>rbd up</t>
  </si>
  <si>
    <t>uncleavable</t>
  </si>
  <si>
    <t>RBD down</t>
  </si>
  <si>
    <t>???</t>
  </si>
  <si>
    <t>rbd up south african</t>
  </si>
  <si>
    <t>rbd up u.k.</t>
  </si>
  <si>
    <t>rbd down u.k.</t>
  </si>
  <si>
    <t>rbd up brazillian</t>
  </si>
  <si>
    <t>rbd down south african</t>
  </si>
  <si>
    <t>rbd up hexapro</t>
  </si>
  <si>
    <t>rbd up SARS-CoV spike</t>
  </si>
  <si>
    <t>cleaved in closed conformation</t>
  </si>
  <si>
    <t>cleaved in interm. conformation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</si>
</sst>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Comparison of Projection Sizes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303618577713383E-2"/>
          <c:y val="0.16444020085359504"/>
          <c:w val="0.86865369218439192"/>
          <c:h val="0.73905770446483265"/>
        </c:manualLayout>
      </c:layout>
      <c:barChart>
        <c:barDir val="col"/>
        <c:grouping val="clustered"/>
        <c:varyColors val="0"/>
        <c:ser>
          <c:idx val="0"/>
          <c:order val="0"/>
          <c:tx>
            <c:v>100 Projections</c:v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'ProteinVas (2)'!$G$2:$G$8</c:f>
              <c:strCache>
                <c:ptCount val="7"/>
                <c:pt idx="0">
                  <c:v>7kdk</c:v>
                </c:pt>
                <c:pt idx="1">
                  <c:v>6zge</c:v>
                </c:pt>
                <c:pt idx="2">
                  <c:v>6zgi</c:v>
                </c:pt>
                <c:pt idx="3">
                  <c:v>6zgh</c:v>
                </c:pt>
                <c:pt idx="4">
                  <c:v>6zgg</c:v>
                </c:pt>
                <c:pt idx="5">
                  <c:v>6acd</c:v>
                </c:pt>
                <c:pt idx="6">
                  <c:v>6xkl</c:v>
                </c:pt>
              </c:strCache>
            </c:strRef>
          </c:cat>
          <c:val>
            <c:numRef>
              <c:f>'ProteinVas (2)'!$H$2:$H$8</c:f>
              <c:numCache>
                <c:formatCode>General</c:formatCode>
                <c:ptCount val="7"/>
                <c:pt idx="0">
                  <c:v>2.4999999999999988E-3</c:v>
                </c:pt>
                <c:pt idx="1">
                  <c:v>0.08</c:v>
                </c:pt>
                <c:pt idx="2">
                  <c:v>0.185</c:v>
                </c:pt>
                <c:pt idx="3">
                  <c:v>9.7500000000000003E-2</c:v>
                </c:pt>
                <c:pt idx="4">
                  <c:v>0.11250000000000002</c:v>
                </c:pt>
                <c:pt idx="5">
                  <c:v>0.22</c:v>
                </c:pt>
                <c:pt idx="6">
                  <c:v>6.25E-2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67-4311-98B5-AA7888C74949}"/>
            </c:ext>
          </c:extLst>
        </c:ser>
        <c:ser>
          <c:idx val="1"/>
          <c:order val="1"/>
          <c:tx>
            <c:v>1000 Projections</c:v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'ProteinVas (2)'!$G$14:$G$20</c:f>
              <c:strCache>
                <c:ptCount val="7"/>
                <c:pt idx="0">
                  <c:v>7kdk</c:v>
                </c:pt>
                <c:pt idx="1">
                  <c:v>6zge</c:v>
                </c:pt>
                <c:pt idx="2">
                  <c:v>6zgi</c:v>
                </c:pt>
                <c:pt idx="3">
                  <c:v>6zgh</c:v>
                </c:pt>
                <c:pt idx="4">
                  <c:v>6zgg</c:v>
                </c:pt>
                <c:pt idx="5">
                  <c:v>6acd</c:v>
                </c:pt>
                <c:pt idx="6">
                  <c:v>6xkl</c:v>
                </c:pt>
              </c:strCache>
            </c:strRef>
          </c:cat>
          <c:val>
            <c:numRef>
              <c:f>'ProteinVas (2)'!$H$14:$H$20</c:f>
              <c:numCache>
                <c:formatCode>General</c:formatCode>
                <c:ptCount val="7"/>
                <c:pt idx="0">
                  <c:v>1.9E-2</c:v>
                </c:pt>
                <c:pt idx="1">
                  <c:v>0.127</c:v>
                </c:pt>
                <c:pt idx="2">
                  <c:v>0.12</c:v>
                </c:pt>
                <c:pt idx="3">
                  <c:v>0.122</c:v>
                </c:pt>
                <c:pt idx="4">
                  <c:v>0.112</c:v>
                </c:pt>
                <c:pt idx="5">
                  <c:v>0.22475000000000001</c:v>
                </c:pt>
                <c:pt idx="6">
                  <c:v>9.75E-3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67-4311-98B5-AA7888C749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443577311"/>
        <c:axId val="443577727"/>
      </c:barChart>
      <c:catAx>
        <c:axId val="443577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577727"/>
        <c:crosses val="autoZero"/>
        <c:auto val="1"/>
        <c:lblAlgn val="ctr"/>
        <c:lblOffset val="100"/>
        <c:noMultiLvlLbl val="0"/>
      </c:catAx>
      <c:valAx>
        <c:axId val="44357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577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8.5377462062807635E-2"/>
          <c:y val="0.16467112352889152"/>
          <c:w val="0.19881000677777511"/>
          <c:h val="0.148716823290107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Vassiliev of Proteins at</a:t>
            </a:r>
          </a:p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100 Projections</a:t>
            </a:r>
          </a:p>
        </cx:rich>
      </cx:tx>
    </cx:title>
    <cx:plotArea>
      <cx:plotAreaRegion>
        <cx:series layoutId="clusteredColumn" uniqueId="{A226DC0E-2493-47D1-92B6-6966F57E7058}">
          <cx:dataId val="0"/>
          <cx:layoutPr>
            <cx:aggregation/>
          </cx:layoutPr>
        </cx:series>
      </cx:plotAreaRegion>
      <cx:axis id="0">
        <cx:catScaling gapWidth="0"/>
        <cx:title>
          <cx:tx>
            <cx:txData>
              <cx:v>Protein Name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Protein Name</a:t>
              </a:r>
            </a:p>
          </cx:txPr>
        </cx:title>
        <cx:tickLabels/>
      </cx:axis>
      <cx:axis id="1">
        <cx:valScaling/>
        <cx:title>
          <cx:tx>
            <cx:txData>
              <cx:v>Second Vassiliev Measure (abs. value)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Second Vassiliev Measure (abs. value)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Vassiliev of Proteins at</a:t>
            </a:r>
          </a:p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1000 Projections</a:t>
            </a:r>
          </a:p>
        </cx:rich>
      </cx:tx>
    </cx:title>
    <cx:plotArea>
      <cx:plotAreaRegion>
        <cx:series layoutId="clusteredColumn" uniqueId="{57A6FF9B-9984-4BD7-BD27-B05B8F37BC85}">
          <cx:dataId val="0"/>
          <cx:layoutPr>
            <cx:aggregation/>
          </cx:layoutPr>
        </cx:series>
      </cx:plotAreaRegion>
      <cx:axis id="0">
        <cx:catScaling gapWidth="0"/>
        <cx:title>
          <cx:tx>
            <cx:txData>
              <cx:v>Protein Name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Protein Name</a:t>
              </a:r>
            </a:p>
          </cx:txPr>
        </cx:title>
        <cx:tickLabels/>
      </cx:axis>
      <cx:axis id="1">
        <cx:valScaling/>
        <cx:title>
          <cx:tx>
            <cx:txData>
              <cx:v>Second Vassiliev Measure (abs. value)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Second Vassiliev Measure (abs. value)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4140</xdr:colOff>
      <xdr:row>0</xdr:row>
      <xdr:rowOff>0</xdr:rowOff>
    </xdr:from>
    <xdr:to>
      <xdr:col>17</xdr:col>
      <xdr:colOff>33132</xdr:colOff>
      <xdr:row>16</xdr:row>
      <xdr:rowOff>4970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5E1245E3-E6D7-473B-89E2-EF6C3ADF39A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309815" y="0"/>
              <a:ext cx="4905792" cy="30529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8283</xdr:colOff>
      <xdr:row>34</xdr:row>
      <xdr:rowOff>0</xdr:rowOff>
    </xdr:from>
    <xdr:to>
      <xdr:col>17</xdr:col>
      <xdr:colOff>37275</xdr:colOff>
      <xdr:row>50</xdr:row>
      <xdr:rowOff>4970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A9CCA20-B5BE-4E5F-960B-3C07B297BE7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313958" y="6477000"/>
              <a:ext cx="4905792" cy="30529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612913</xdr:colOff>
      <xdr:row>18</xdr:row>
      <xdr:rowOff>1</xdr:rowOff>
    </xdr:from>
    <xdr:to>
      <xdr:col>17</xdr:col>
      <xdr:colOff>28992</xdr:colOff>
      <xdr:row>34</xdr:row>
      <xdr:rowOff>4971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6B7533C-C2B6-4417-9BA3-686E908FAD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6">
    <queryTableFields count="5">
      <queryTableField id="1" name="Name" tableColumnId="1"/>
      <queryTableField id="2" name="NumCaAtoms" tableColumnId="2"/>
      <queryTableField id="3" name="Vassiliev" tableColumnId="3"/>
      <queryTableField id="4" name="RuntimeSeconds" tableColumnId="4"/>
      <queryTableField id="5" name="NumProjection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teinVas" displayName="ProteinVas" ref="A1:E35" tableType="queryTable" totalsRowShown="0">
  <autoFilter ref="A1:E35" xr:uid="{00000000-0009-0000-0100-000001000000}"/>
  <tableColumns count="5">
    <tableColumn id="1" xr3:uid="{00000000-0010-0000-0000-000001000000}" uniqueName="1" name="Name" queryTableFieldId="1" dataDxfId="0"/>
    <tableColumn id="2" xr3:uid="{00000000-0010-0000-0000-000002000000}" uniqueName="2" name="NumCaAtoms" queryTableFieldId="2"/>
    <tableColumn id="3" xr3:uid="{00000000-0010-0000-0000-000003000000}" uniqueName="3" name="Vassiliev" queryTableFieldId="3"/>
    <tableColumn id="4" xr3:uid="{00000000-0010-0000-0000-000004000000}" uniqueName="4" name="RuntimeSeconds" queryTableFieldId="4"/>
    <tableColumn id="5" xr3:uid="{00000000-0010-0000-0000-000005000000}" uniqueName="5" name="NumProjection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5"/>
  <sheetViews>
    <sheetView tabSelected="1" topLeftCell="H22" zoomScale="115" zoomScaleNormal="115" workbookViewId="0">
      <selection activeCell="H27" sqref="H27"/>
    </sheetView>
  </sheetViews>
  <sheetFormatPr defaultRowHeight="15" x14ac:dyDescent="0.25"/>
  <cols>
    <col min="1" max="1" width="8.5703125" bestFit="1" customWidth="1"/>
    <col min="2" max="2" width="15.5703125" bestFit="1" customWidth="1"/>
    <col min="3" max="3" width="11.140625" bestFit="1" customWidth="1"/>
    <col min="4" max="4" width="18.28515625" bestFit="1" customWidth="1"/>
    <col min="5" max="5" width="17.7109375" bestFit="1" customWidth="1"/>
    <col min="7" max="7" width="8.5703125" bestFit="1" customWidth="1"/>
    <col min="8" max="8" width="11.425781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9</v>
      </c>
    </row>
    <row r="2" spans="1:22" x14ac:dyDescent="0.25">
      <c r="A2" s="1" t="s">
        <v>5</v>
      </c>
      <c r="B2">
        <v>1100</v>
      </c>
      <c r="C2">
        <v>0.08</v>
      </c>
      <c r="D2">
        <v>4160</v>
      </c>
      <c r="E2">
        <v>100</v>
      </c>
      <c r="G2" t="s">
        <v>8</v>
      </c>
      <c r="H2">
        <f>ABS(AVERAGEIF($A$2:$A$13,G2,$C$2:$C$13))</f>
        <v>2.4999999999999988E-3</v>
      </c>
      <c r="U2" s="2">
        <f>SUM(D14:D35)/3600</f>
        <v>60.87222222222222</v>
      </c>
      <c r="V2" t="s">
        <v>14</v>
      </c>
    </row>
    <row r="3" spans="1:22" x14ac:dyDescent="0.25">
      <c r="A3" s="1" t="s">
        <v>15</v>
      </c>
      <c r="B3">
        <v>1065</v>
      </c>
      <c r="C3">
        <v>0.22</v>
      </c>
      <c r="D3">
        <v>13356</v>
      </c>
      <c r="E3">
        <v>100</v>
      </c>
      <c r="G3" t="s">
        <v>5</v>
      </c>
      <c r="H3">
        <f t="shared" ref="H3:H8" si="0">ABS(AVERAGEIF($A$2:$A$13,G3,$C$2:$C$13))</f>
        <v>0.08</v>
      </c>
      <c r="T3" t="s">
        <v>22</v>
      </c>
    </row>
    <row r="4" spans="1:22" x14ac:dyDescent="0.25">
      <c r="A4" s="1" t="s">
        <v>16</v>
      </c>
      <c r="B4">
        <v>968</v>
      </c>
      <c r="C4">
        <v>0.06</v>
      </c>
      <c r="D4">
        <v>1117</v>
      </c>
      <c r="E4">
        <v>100</v>
      </c>
      <c r="G4" t="s">
        <v>7</v>
      </c>
      <c r="H4">
        <f t="shared" si="0"/>
        <v>0.185</v>
      </c>
    </row>
    <row r="5" spans="1:22" x14ac:dyDescent="0.25">
      <c r="A5" s="1" t="s">
        <v>17</v>
      </c>
      <c r="B5">
        <v>1069</v>
      </c>
      <c r="C5">
        <v>8.5000000000000006E-2</v>
      </c>
      <c r="D5">
        <v>1340</v>
      </c>
      <c r="E5">
        <v>100</v>
      </c>
      <c r="G5" t="s">
        <v>6</v>
      </c>
      <c r="H5">
        <f t="shared" si="0"/>
        <v>9.7500000000000003E-2</v>
      </c>
    </row>
    <row r="6" spans="1:22" x14ac:dyDescent="0.25">
      <c r="A6" s="1" t="s">
        <v>6</v>
      </c>
      <c r="B6">
        <v>875</v>
      </c>
      <c r="C6">
        <v>9.5000000000000001E-2</v>
      </c>
      <c r="D6">
        <v>860</v>
      </c>
      <c r="E6">
        <v>100</v>
      </c>
      <c r="G6" t="s">
        <v>17</v>
      </c>
      <c r="H6">
        <f t="shared" si="0"/>
        <v>0.11250000000000002</v>
      </c>
      <c r="S6">
        <v>1</v>
      </c>
      <c r="T6" t="s">
        <v>8</v>
      </c>
      <c r="U6" t="s">
        <v>25</v>
      </c>
    </row>
    <row r="7" spans="1:22" x14ac:dyDescent="0.25">
      <c r="A7" s="1" t="s">
        <v>7</v>
      </c>
      <c r="B7">
        <v>1100</v>
      </c>
      <c r="C7">
        <v>0.19</v>
      </c>
      <c r="D7">
        <v>1345</v>
      </c>
      <c r="E7">
        <v>100</v>
      </c>
      <c r="G7" t="s">
        <v>15</v>
      </c>
      <c r="H7">
        <f t="shared" si="0"/>
        <v>0.22</v>
      </c>
      <c r="S7">
        <v>2</v>
      </c>
      <c r="T7" t="s">
        <v>5</v>
      </c>
      <c r="U7" t="s">
        <v>24</v>
      </c>
    </row>
    <row r="8" spans="1:22" x14ac:dyDescent="0.25">
      <c r="A8" s="1" t="s">
        <v>8</v>
      </c>
      <c r="B8">
        <v>972</v>
      </c>
      <c r="C8">
        <v>-3.5000000000000003E-2</v>
      </c>
      <c r="D8">
        <v>934</v>
      </c>
      <c r="E8">
        <v>100</v>
      </c>
      <c r="G8" t="s">
        <v>16</v>
      </c>
      <c r="H8">
        <f t="shared" si="0"/>
        <v>6.25E-2</v>
      </c>
      <c r="S8">
        <v>3</v>
      </c>
      <c r="T8" t="s">
        <v>7</v>
      </c>
      <c r="U8" t="s">
        <v>34</v>
      </c>
    </row>
    <row r="9" spans="1:22" x14ac:dyDescent="0.25">
      <c r="A9" s="1" t="s">
        <v>7</v>
      </c>
      <c r="B9">
        <v>1100</v>
      </c>
      <c r="C9">
        <v>0.18</v>
      </c>
      <c r="D9">
        <v>1364</v>
      </c>
      <c r="E9">
        <v>100</v>
      </c>
      <c r="S9">
        <v>4</v>
      </c>
      <c r="T9" t="s">
        <v>6</v>
      </c>
      <c r="U9" t="s">
        <v>35</v>
      </c>
    </row>
    <row r="10" spans="1:22" x14ac:dyDescent="0.25">
      <c r="A10" s="1" t="s">
        <v>17</v>
      </c>
      <c r="B10">
        <v>1069</v>
      </c>
      <c r="C10">
        <v>0.14000000000000001</v>
      </c>
      <c r="D10">
        <v>1229</v>
      </c>
      <c r="E10">
        <v>100</v>
      </c>
      <c r="S10">
        <v>5</v>
      </c>
      <c r="T10" t="s">
        <v>17</v>
      </c>
      <c r="U10" t="s">
        <v>23</v>
      </c>
    </row>
    <row r="11" spans="1:22" x14ac:dyDescent="0.25">
      <c r="A11" s="1" t="s">
        <v>6</v>
      </c>
      <c r="B11">
        <v>875</v>
      </c>
      <c r="C11">
        <v>0.1</v>
      </c>
      <c r="D11">
        <v>861</v>
      </c>
      <c r="E11">
        <v>100</v>
      </c>
      <c r="S11">
        <v>6</v>
      </c>
      <c r="T11" t="s">
        <v>15</v>
      </c>
      <c r="U11" t="s">
        <v>33</v>
      </c>
    </row>
    <row r="12" spans="1:22" x14ac:dyDescent="0.25">
      <c r="A12" s="1" t="s">
        <v>16</v>
      </c>
      <c r="B12">
        <v>968</v>
      </c>
      <c r="C12">
        <v>6.5000000000000002E-2</v>
      </c>
      <c r="D12">
        <v>1053</v>
      </c>
      <c r="E12">
        <v>100</v>
      </c>
      <c r="S12">
        <v>7</v>
      </c>
      <c r="T12" t="s">
        <v>16</v>
      </c>
      <c r="U12" t="s">
        <v>32</v>
      </c>
    </row>
    <row r="13" spans="1:22" x14ac:dyDescent="0.25">
      <c r="A13" s="1" t="s">
        <v>8</v>
      </c>
      <c r="B13">
        <v>972</v>
      </c>
      <c r="C13">
        <v>0.04</v>
      </c>
      <c r="D13">
        <v>1077</v>
      </c>
      <c r="E13">
        <v>100</v>
      </c>
      <c r="G13" t="s">
        <v>0</v>
      </c>
      <c r="H13" t="s">
        <v>9</v>
      </c>
      <c r="S13">
        <v>8</v>
      </c>
      <c r="T13" t="s">
        <v>11</v>
      </c>
      <c r="U13" t="s">
        <v>23</v>
      </c>
    </row>
    <row r="14" spans="1:22" x14ac:dyDescent="0.25">
      <c r="A14" s="1" t="s">
        <v>10</v>
      </c>
      <c r="B14">
        <v>1121</v>
      </c>
      <c r="C14">
        <v>6.8000000000000005E-2</v>
      </c>
      <c r="D14">
        <v>12934</v>
      </c>
      <c r="E14">
        <v>1000</v>
      </c>
      <c r="G14" t="str" cm="1">
        <f t="array" ref="G14:G28">_xlfn.SORTBY(T6:T20, S6:S20)</f>
        <v>7kdk</v>
      </c>
      <c r="H14">
        <f>ABS(AVERAGEIF($A$14:$A$1027,$G14,$C$14:$C$1027))</f>
        <v>1.9E-2</v>
      </c>
      <c r="S14">
        <v>9</v>
      </c>
      <c r="T14" t="s">
        <v>12</v>
      </c>
      <c r="U14" t="s">
        <v>26</v>
      </c>
    </row>
    <row r="15" spans="1:22" x14ac:dyDescent="0.25">
      <c r="A15" s="1" t="s">
        <v>6</v>
      </c>
      <c r="B15">
        <v>875</v>
      </c>
      <c r="C15">
        <v>0.122</v>
      </c>
      <c r="D15">
        <v>7691</v>
      </c>
      <c r="E15">
        <v>1000</v>
      </c>
      <c r="G15" t="str">
        <v>6zge</v>
      </c>
      <c r="H15">
        <f>ABS(AVERAGEIF($A$14:$A$1027,$G15,$C$14:$C$1027))</f>
        <v>0.127</v>
      </c>
      <c r="S15">
        <v>10</v>
      </c>
      <c r="T15" t="s">
        <v>10</v>
      </c>
      <c r="U15" t="s">
        <v>26</v>
      </c>
    </row>
    <row r="16" spans="1:22" x14ac:dyDescent="0.25">
      <c r="A16" s="1" t="s">
        <v>11</v>
      </c>
      <c r="B16">
        <v>1026</v>
      </c>
      <c r="C16">
        <v>1.0999999999999999E-2</v>
      </c>
      <c r="D16">
        <v>11105</v>
      </c>
      <c r="E16">
        <v>1000</v>
      </c>
      <c r="G16" t="str">
        <v>6zgi</v>
      </c>
      <c r="H16">
        <f>ABS(AVERAGEIF($A$14:$A$1027,$G16,$C$14:$C$1027))</f>
        <v>0.12</v>
      </c>
      <c r="S16">
        <v>11</v>
      </c>
      <c r="T16" t="s">
        <v>13</v>
      </c>
      <c r="U16" t="s">
        <v>31</v>
      </c>
    </row>
    <row r="17" spans="1:21" x14ac:dyDescent="0.25">
      <c r="A17" s="1" t="s">
        <v>12</v>
      </c>
      <c r="B17">
        <v>1040</v>
      </c>
      <c r="C17">
        <v>0.159</v>
      </c>
      <c r="D17">
        <v>10883</v>
      </c>
      <c r="E17">
        <v>1000</v>
      </c>
      <c r="G17" t="str">
        <v>6zgh</v>
      </c>
      <c r="H17">
        <f>ABS(AVERAGEIF($A$14:$A$1027,$G17,$C$14:$C$1027))</f>
        <v>0.122</v>
      </c>
      <c r="S17">
        <v>12</v>
      </c>
      <c r="T17" t="s">
        <v>20</v>
      </c>
      <c r="U17" t="s">
        <v>27</v>
      </c>
    </row>
    <row r="18" spans="1:21" x14ac:dyDescent="0.25">
      <c r="A18" s="1" t="s">
        <v>13</v>
      </c>
      <c r="B18">
        <v>1001</v>
      </c>
      <c r="C18">
        <v>-1.7999999999999999E-2</v>
      </c>
      <c r="D18">
        <v>10872</v>
      </c>
      <c r="E18">
        <v>1000</v>
      </c>
      <c r="G18" t="str">
        <v>6zgg</v>
      </c>
      <c r="H18">
        <f>ABS(AVERAGEIF($A$14:$A$1027,$G18,$C$14:$C$1027))</f>
        <v>0.112</v>
      </c>
      <c r="S18">
        <v>13</v>
      </c>
      <c r="T18" t="s">
        <v>19</v>
      </c>
      <c r="U18" t="s">
        <v>29</v>
      </c>
    </row>
    <row r="19" spans="1:21" x14ac:dyDescent="0.25">
      <c r="A19" s="1" t="s">
        <v>7</v>
      </c>
      <c r="B19">
        <v>1100</v>
      </c>
      <c r="C19">
        <v>0.12</v>
      </c>
      <c r="D19">
        <v>13139</v>
      </c>
      <c r="E19">
        <v>1000</v>
      </c>
      <c r="G19" t="str">
        <v>6acd</v>
      </c>
      <c r="H19">
        <f>ABS(AVERAGEIF($A$14:$A$1027,$G19,$C$14:$C$1027))</f>
        <v>0.22475000000000001</v>
      </c>
      <c r="S19">
        <v>14</v>
      </c>
      <c r="T19" t="s">
        <v>21</v>
      </c>
      <c r="U19" t="s">
        <v>28</v>
      </c>
    </row>
    <row r="20" spans="1:21" x14ac:dyDescent="0.25">
      <c r="A20" s="1" t="s">
        <v>8</v>
      </c>
      <c r="B20">
        <v>972</v>
      </c>
      <c r="C20">
        <v>1.9E-2</v>
      </c>
      <c r="D20">
        <v>9514</v>
      </c>
      <c r="E20">
        <v>1000</v>
      </c>
      <c r="G20" t="str">
        <v>6xkl</v>
      </c>
      <c r="H20">
        <f>ABS(AVERAGEIF($A$14:$A$1027,$G20,$C$14:$C$1027))</f>
        <v>9.75E-3</v>
      </c>
      <c r="S20">
        <v>15</v>
      </c>
      <c r="T20" t="s">
        <v>18</v>
      </c>
      <c r="U20" t="s">
        <v>30</v>
      </c>
    </row>
    <row r="21" spans="1:21" x14ac:dyDescent="0.25">
      <c r="A21" s="1" t="s">
        <v>5</v>
      </c>
      <c r="B21">
        <v>1100</v>
      </c>
      <c r="C21">
        <v>0.127</v>
      </c>
      <c r="D21">
        <v>12425</v>
      </c>
      <c r="E21">
        <v>1000</v>
      </c>
      <c r="G21" t="str">
        <v>7m8k</v>
      </c>
      <c r="H21">
        <f>ABS(AVERAGEIF($A$14:$A$1027,$G21,$C$14:$C$1027))</f>
        <v>1.0999999999999999E-2</v>
      </c>
    </row>
    <row r="22" spans="1:21" x14ac:dyDescent="0.25">
      <c r="A22" s="1" t="s">
        <v>18</v>
      </c>
      <c r="B22">
        <v>995</v>
      </c>
      <c r="C22">
        <v>1.7999999999999999E-2</v>
      </c>
      <c r="D22">
        <v>12563</v>
      </c>
      <c r="E22">
        <v>1000</v>
      </c>
      <c r="G22" t="str">
        <v>7mjg</v>
      </c>
      <c r="H22">
        <f>ABS(AVERAGEIF($A$14:$A$1027,$G22,$C$14:$C$1027))</f>
        <v>0.159</v>
      </c>
    </row>
    <row r="23" spans="1:21" x14ac:dyDescent="0.25">
      <c r="A23" s="1" t="s">
        <v>19</v>
      </c>
      <c r="B23">
        <v>1000</v>
      </c>
      <c r="C23">
        <v>1.8499999999999999E-2</v>
      </c>
      <c r="D23">
        <v>12674</v>
      </c>
      <c r="E23">
        <v>1000</v>
      </c>
      <c r="G23" t="str">
        <v>7krq</v>
      </c>
      <c r="H23">
        <f>ABS(AVERAGEIF($A$14:$A$1027,$G23,$C$14:$C$1027))</f>
        <v>6.8000000000000005E-2</v>
      </c>
    </row>
    <row r="24" spans="1:21" x14ac:dyDescent="0.25">
      <c r="A24" s="1" t="s">
        <v>20</v>
      </c>
      <c r="B24">
        <v>996</v>
      </c>
      <c r="C24">
        <v>3.5000000000000001E-3</v>
      </c>
      <c r="D24">
        <v>12601</v>
      </c>
      <c r="E24">
        <v>1000</v>
      </c>
      <c r="G24" t="str">
        <v>7lyl</v>
      </c>
      <c r="H24">
        <f>ABS(AVERAGEIF($A$14:$A$1027,$G24,$C$14:$C$1027))</f>
        <v>1.7999999999999999E-2</v>
      </c>
    </row>
    <row r="25" spans="1:21" x14ac:dyDescent="0.25">
      <c r="A25" s="1" t="s">
        <v>15</v>
      </c>
      <c r="B25">
        <v>1065</v>
      </c>
      <c r="C25">
        <v>0.2225</v>
      </c>
      <c r="D25">
        <v>14580</v>
      </c>
      <c r="E25">
        <v>1000</v>
      </c>
      <c r="G25" t="str">
        <v>7lyn</v>
      </c>
      <c r="H25">
        <f>ABS(AVERAGEIF($A$14:$A$1027,$G25,$C$14:$C$1027))</f>
        <v>4.0000000000000001E-3</v>
      </c>
    </row>
    <row r="26" spans="1:21" x14ac:dyDescent="0.25">
      <c r="A26" s="1" t="s">
        <v>17</v>
      </c>
      <c r="B26">
        <v>1069</v>
      </c>
      <c r="C26">
        <v>9.8000000000000004E-2</v>
      </c>
      <c r="D26">
        <v>14626</v>
      </c>
      <c r="E26">
        <v>1000</v>
      </c>
      <c r="G26" t="str">
        <v>7lws</v>
      </c>
      <c r="H26">
        <f>ABS(AVERAGEIF($A$14:$A$1027,$G26,$C$14:$C$1027))</f>
        <v>1.0999999999999999E-2</v>
      </c>
    </row>
    <row r="27" spans="1:21" x14ac:dyDescent="0.25">
      <c r="A27" s="1" t="s">
        <v>21</v>
      </c>
      <c r="B27">
        <v>993</v>
      </c>
      <c r="C27">
        <v>8.0000000000000002E-3</v>
      </c>
      <c r="D27">
        <v>12499</v>
      </c>
      <c r="E27">
        <v>1000</v>
      </c>
      <c r="G27" t="str">
        <v>7lwt</v>
      </c>
      <c r="H27">
        <f>ABS(AVERAGEIF($A$14:$A$1027,$G27,$C$14:$C$1027))</f>
        <v>1.025E-2</v>
      </c>
    </row>
    <row r="28" spans="1:21" x14ac:dyDescent="0.25">
      <c r="A28" s="1" t="s">
        <v>16</v>
      </c>
      <c r="B28">
        <v>968</v>
      </c>
      <c r="C28">
        <v>-6.4999999999999997E-3</v>
      </c>
      <c r="D28">
        <v>11994</v>
      </c>
      <c r="E28">
        <v>1000</v>
      </c>
      <c r="G28" t="str">
        <v>7lww</v>
      </c>
      <c r="H28">
        <f>ABS(AVERAGEIF($A$14:$A$1027,$G28,$C$14:$C$1027))</f>
        <v>1.55E-2</v>
      </c>
    </row>
    <row r="29" spans="1:21" x14ac:dyDescent="0.25">
      <c r="A29" s="1" t="s">
        <v>18</v>
      </c>
      <c r="B29">
        <v>995</v>
      </c>
      <c r="C29">
        <v>1.2999999999999999E-2</v>
      </c>
      <c r="D29">
        <v>5155</v>
      </c>
      <c r="E29">
        <v>1000</v>
      </c>
    </row>
    <row r="30" spans="1:21" x14ac:dyDescent="0.25">
      <c r="A30" s="1" t="s">
        <v>19</v>
      </c>
      <c r="B30">
        <v>1000</v>
      </c>
      <c r="C30">
        <v>3.5000000000000001E-3</v>
      </c>
      <c r="D30">
        <v>5341</v>
      </c>
      <c r="E30">
        <v>1000</v>
      </c>
    </row>
    <row r="31" spans="1:21" x14ac:dyDescent="0.25">
      <c r="A31" s="1" t="s">
        <v>20</v>
      </c>
      <c r="B31">
        <v>996</v>
      </c>
      <c r="C31">
        <v>-1.15E-2</v>
      </c>
      <c r="D31">
        <v>5398</v>
      </c>
      <c r="E31">
        <v>1000</v>
      </c>
    </row>
    <row r="32" spans="1:21" x14ac:dyDescent="0.25">
      <c r="A32" s="1" t="s">
        <v>15</v>
      </c>
      <c r="B32">
        <v>1065</v>
      </c>
      <c r="C32">
        <v>0.22700000000000001</v>
      </c>
      <c r="D32">
        <v>6071</v>
      </c>
      <c r="E32">
        <v>1000</v>
      </c>
    </row>
    <row r="33" spans="1:5" x14ac:dyDescent="0.25">
      <c r="A33" s="1" t="s">
        <v>17</v>
      </c>
      <c r="B33">
        <v>1069</v>
      </c>
      <c r="C33">
        <v>0.126</v>
      </c>
      <c r="D33">
        <v>6485</v>
      </c>
      <c r="E33">
        <v>1000</v>
      </c>
    </row>
    <row r="34" spans="1:5" x14ac:dyDescent="0.25">
      <c r="A34" s="1" t="s">
        <v>21</v>
      </c>
      <c r="B34">
        <v>993</v>
      </c>
      <c r="C34">
        <v>1.2500000000000001E-2</v>
      </c>
      <c r="D34">
        <v>5594</v>
      </c>
      <c r="E34">
        <v>1000</v>
      </c>
    </row>
    <row r="35" spans="1:5" x14ac:dyDescent="0.25">
      <c r="A35" s="1" t="s">
        <v>16</v>
      </c>
      <c r="B35">
        <v>968</v>
      </c>
      <c r="C35">
        <v>-1.2999999999999999E-2</v>
      </c>
      <c r="D35">
        <v>4996</v>
      </c>
      <c r="E35">
        <v>1000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C93871-0642-42E1-B145-4B5A72FF82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ProteinVas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Jeffrey Richards</cp:lastModifiedBy>
  <dcterms:created xsi:type="dcterms:W3CDTF">2021-06-09T14:22:01Z</dcterms:created>
  <dcterms:modified xsi:type="dcterms:W3CDTF">2021-06-12T03:09:30Z</dcterms:modified>
</cp:coreProperties>
</file>