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idr\source\repos\iCompBio-Summer2021\Vas-Data\"/>
    </mc:Choice>
  </mc:AlternateContent>
  <xr:revisionPtr revIDLastSave="0" documentId="13_ncr:1_{982E4A2D-CCA5-4FAB-88CA-DD54172B4DB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roteinVas" sheetId="2" r:id="rId1"/>
    <sheet name="Domains" sheetId="3" r:id="rId2"/>
    <sheet name="Sheet1" sheetId="4" r:id="rId3"/>
  </sheets>
  <definedNames>
    <definedName name="_xlchart.v1.0" hidden="1">ProteinVas!$G$2:$G$12</definedName>
    <definedName name="_xlchart.v1.1" hidden="1">ProteinVas!$H$2:$H$12</definedName>
    <definedName name="_xlchart.v1.2" hidden="1">ProteinVas!$G$26:$G$40</definedName>
    <definedName name="_xlchart.v1.3" hidden="1">ProteinVas!$H$26:$H$40</definedName>
    <definedName name="ExternalData_1" localSheetId="0" hidden="1">ProteinVas!$A$1:$E$92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9" i="2" l="1" a="1"/>
  <c r="K79" i="2" s="1"/>
  <c r="G79" i="2" a="1"/>
  <c r="G79" i="2" s="1"/>
  <c r="G59" i="2" a="1"/>
  <c r="G59" i="2" s="1"/>
  <c r="G26" i="2" a="1"/>
  <c r="G26" i="2" s="1"/>
  <c r="H26" i="2" s="1"/>
  <c r="G2" i="2" a="1"/>
  <c r="G2" i="2" s="1"/>
  <c r="H2" i="2" s="1"/>
  <c r="H62" i="2" l="1"/>
  <c r="H14" i="2"/>
  <c r="H6" i="2"/>
  <c r="H37" i="2"/>
  <c r="H29" i="2"/>
  <c r="H69" i="2"/>
  <c r="H61" i="2"/>
  <c r="H13" i="2"/>
  <c r="H5" i="2"/>
  <c r="H36" i="2"/>
  <c r="H28" i="2"/>
  <c r="H68" i="2"/>
  <c r="H60" i="2"/>
  <c r="H4" i="2"/>
  <c r="H27" i="2"/>
  <c r="H67" i="2"/>
  <c r="H12" i="2"/>
  <c r="H35" i="2"/>
  <c r="H10" i="2"/>
  <c r="H33" i="2"/>
  <c r="H73" i="2"/>
  <c r="H65" i="2"/>
  <c r="H9" i="2"/>
  <c r="H40" i="2"/>
  <c r="H32" i="2"/>
  <c r="H72" i="2"/>
  <c r="H64" i="2"/>
  <c r="H16" i="2"/>
  <c r="H8" i="2"/>
  <c r="H39" i="2"/>
  <c r="H31" i="2"/>
  <c r="H71" i="2"/>
  <c r="H63" i="2"/>
  <c r="H11" i="2"/>
  <c r="H3" i="2"/>
  <c r="H34" i="2"/>
  <c r="H66" i="2"/>
  <c r="H15" i="2"/>
  <c r="H7" i="2"/>
  <c r="H38" i="2"/>
  <c r="H30" i="2"/>
  <c r="H70" i="2"/>
  <c r="L79" i="2"/>
  <c r="H82" i="2" l="1"/>
  <c r="H87" i="2"/>
  <c r="L93" i="2"/>
  <c r="H86" i="2"/>
  <c r="H90" i="2"/>
  <c r="H83" i="2"/>
  <c r="L85" i="2"/>
  <c r="H91" i="2"/>
  <c r="L84" i="2"/>
  <c r="L86" i="2"/>
  <c r="L80" i="2"/>
  <c r="L92" i="2"/>
  <c r="H85" i="2"/>
  <c r="L87" i="2"/>
  <c r="L83" i="2"/>
  <c r="L90" i="2"/>
  <c r="H59" i="2"/>
  <c r="H79" i="2" s="1"/>
  <c r="L91" i="2"/>
  <c r="L89" i="2"/>
  <c r="H80" i="2"/>
  <c r="H84" i="2"/>
  <c r="H89" i="2"/>
  <c r="L88" i="2"/>
  <c r="H93" i="2"/>
  <c r="L81" i="2"/>
  <c r="H92" i="2"/>
  <c r="H88" i="2"/>
  <c r="H81" i="2"/>
  <c r="L82" i="2"/>
  <c r="H94" i="2" l="1"/>
  <c r="L9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roteinVas" description="Connection to the 'ProteinVas' query in the workbook." type="5" refreshedVersion="7" background="1" saveData="1">
    <dbPr connection="Provider=Microsoft.Mashup.OleDb.1;Data Source=$Workbook$;Location=ProteinVas;Extended Properties=&quot;&quot;" command="SELECT * FROM [ProteinVa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<sst xmlns="http://schemas.openxmlformats.org/spreadsheetml/2006/main" count="269" uniqueCount="116">
  <si>
    <t>Name</t>
  </si>
  <si>
    <t>NumCaAtoms</t>
  </si>
  <si>
    <t>Vassiliev</t>
  </si>
  <si>
    <t>RuntimeSeconds</t>
  </si>
  <si>
    <t>NumProjections</t>
  </si>
  <si>
    <t>6zge</t>
  </si>
  <si>
    <t>6zgh</t>
  </si>
  <si>
    <t>6zgi</t>
  </si>
  <si>
    <t>7kdk</t>
  </si>
  <si>
    <t>AverageVas</t>
  </si>
  <si>
    <t>7krq</t>
  </si>
  <si>
    <t>7m8k</t>
  </si>
  <si>
    <t>7mjg</t>
  </si>
  <si>
    <t>7lyl</t>
  </si>
  <si>
    <t>6acd</t>
  </si>
  <si>
    <t>6xkl</t>
  </si>
  <si>
    <t>6zgg</t>
  </si>
  <si>
    <t>7lww</t>
  </si>
  <si>
    <t>7lws</t>
  </si>
  <si>
    <t>7lyn</t>
  </si>
  <si>
    <t>7lwt</t>
  </si>
  <si>
    <t>Sort Legend</t>
  </si>
  <si>
    <t>1000 Projections</t>
  </si>
  <si>
    <t>2000 Projections</t>
  </si>
  <si>
    <t>StD of 1000 vs. 2000</t>
  </si>
  <si>
    <t>StD of 100 vs. 1000</t>
  </si>
  <si>
    <t>Avg StD</t>
  </si>
  <si>
    <t>Brazillian variant = Gamma: 11%</t>
  </si>
  <si>
    <t>UK variant = Alpha - 60%</t>
  </si>
  <si>
    <t>South African variant = Beta - 0.4%</t>
  </si>
  <si>
    <t>Indian variant = Delta - 9.5%</t>
  </si>
  <si>
    <t>New York variant = Iota - 9%</t>
  </si>
  <si>
    <t>Variant</t>
  </si>
  <si>
    <t>Alpha, Delta, Iota</t>
  </si>
  <si>
    <t>Hexapro</t>
  </si>
  <si>
    <t>Gamma</t>
  </si>
  <si>
    <t>Beta</t>
  </si>
  <si>
    <t>Alpha</t>
  </si>
  <si>
    <t>Mutation</t>
  </si>
  <si>
    <t>D614G</t>
  </si>
  <si>
    <t>SARS-CoV-2</t>
  </si>
  <si>
    <t>Structure</t>
  </si>
  <si>
    <t>RBD Down</t>
  </si>
  <si>
    <t>Cleavable in Closed Conformation</t>
  </si>
  <si>
    <t>2003 SARS-CoV</t>
  </si>
  <si>
    <t>Alpha, Beta, Gamma</t>
  </si>
  <si>
    <t>N501Y</t>
  </si>
  <si>
    <t>Gamma Ancestor</t>
  </si>
  <si>
    <t>Cleaved in Interm. Conformation</t>
  </si>
  <si>
    <t>Alpha, Beta, Gamma, Iota</t>
  </si>
  <si>
    <t>For the S ectodomain constructs described in this study, we used the previously described S-GSAS-D614G S ectodomain template (Figure 1) (Gobeil et al., 2021). This construct includes residues 1 to 1208 of SARS-CoV-2 S</t>
  </si>
  <si>
    <t>SD1 Loop</t>
  </si>
  <si>
    <t>557-569</t>
  </si>
  <si>
    <t>NTD Loops</t>
  </si>
  <si>
    <t>Residues</t>
  </si>
  <si>
    <t>Sections</t>
  </si>
  <si>
    <t>NTD</t>
  </si>
  <si>
    <t>38-45</t>
  </si>
  <si>
    <t>281-284</t>
  </si>
  <si>
    <t>27-69</t>
  </si>
  <si>
    <t>80-130</t>
  </si>
  <si>
    <t>168-172</t>
  </si>
  <si>
    <t>187-209</t>
  </si>
  <si>
    <t>216-242</t>
  </si>
  <si>
    <t>263-271</t>
  </si>
  <si>
    <t>NTD'</t>
  </si>
  <si>
    <t>44-53</t>
  </si>
  <si>
    <t>272-293</t>
  </si>
  <si>
    <t>RBD</t>
  </si>
  <si>
    <t>334-378</t>
  </si>
  <si>
    <t>389-443</t>
  </si>
  <si>
    <t>503-521</t>
  </si>
  <si>
    <t>323-329</t>
  </si>
  <si>
    <t>529-590</t>
  </si>
  <si>
    <t>SD1</t>
  </si>
  <si>
    <t>SD2</t>
  </si>
  <si>
    <t>294-322</t>
  </si>
  <si>
    <t>591-620</t>
  </si>
  <si>
    <t>641-691</t>
  </si>
  <si>
    <t>692-696</t>
  </si>
  <si>
    <t>CD</t>
  </si>
  <si>
    <t>711-716</t>
  </si>
  <si>
    <t>1072-1121</t>
  </si>
  <si>
    <t>S2 Sheet</t>
  </si>
  <si>
    <t>717-727</t>
  </si>
  <si>
    <t>1047-1071</t>
  </si>
  <si>
    <t>327-529</t>
  </si>
  <si>
    <t>Effect of natural mutations of SARS-CoV-2 on spike structure, conformation and antigenicity</t>
  </si>
  <si>
    <t>SARS-CoV-2 and bat RaTG13 Spike glycoprotein structures inform on virus evolution and furin-cleavage effects</t>
  </si>
  <si>
    <t>Cleavage site</t>
  </si>
  <si>
    <t>676-689</t>
  </si>
  <si>
    <t>Protein</t>
  </si>
  <si>
    <t>Paper</t>
  </si>
  <si>
    <t>SARS-CoV-2 and bat RaTG13 spike glycoprotein structures inform on virus evolution and furin-cleavage effects.</t>
  </si>
  <si>
    <t>Cryo-EM structure of the SARS coronavirus spike glycoprotein in complex with its host cell receptor ACE2.</t>
  </si>
  <si>
    <t>Effect of natural mutations of SARS-CoV-2 on spike structure, conformation and antigenicity.</t>
  </si>
  <si>
    <t>Increased resistance of SARS-CoV-2 variant P.1 to antibody neutralization.</t>
  </si>
  <si>
    <t>D614G Mutation Alters SARS-CoV-2 Spike Conformation and Enhances Protease Cleavage at the S1/S2 Junction.</t>
  </si>
  <si>
    <t>Structure-based design of prefusion-stabilized SARS-CoV-2 spikes.</t>
  </si>
  <si>
    <t>Cryo-electron microscopy structures of the N501Y SARS-CoV-2 spike protein in complex with ACE2 and 2 potent neutralizing antibodies.</t>
  </si>
  <si>
    <t>Structural impact on SARS-CoV-2 spike protein by D614G substitution.</t>
  </si>
  <si>
    <t>Exclusively 1 RBD Up</t>
  </si>
  <si>
    <t>Paper Summary</t>
  </si>
  <si>
    <t>D614G prefers one-RBD-up conformation, which faciliates binding to the human receptor. Residues at 310-322 and 828-853 appear to refold between the one-RBD-up and all-RBD-down conformations, suggesting these areas are more mobile and sensitive to mutation-induced conformational changes</t>
  </si>
  <si>
    <t>Talks about furin-cleavage</t>
  </si>
  <si>
    <t>Key residues of the receptor binding motif in the spike protein of SARS-CoV-2 that interact with ACE2 and neutralizing antibodies</t>
  </si>
  <si>
    <t>SARS-CoV RBD</t>
  </si>
  <si>
    <t>SARS-CoV-2 RBD</t>
  </si>
  <si>
    <t>306-527</t>
  </si>
  <si>
    <t>318-541</t>
  </si>
  <si>
    <t>3-RBD Down</t>
  </si>
  <si>
    <t>SARS-CoV-2 D614G 3-RBD-down Spike Protein Trimer</t>
  </si>
  <si>
    <t>Description</t>
  </si>
  <si>
    <t>1 RBD Up</t>
  </si>
  <si>
    <t>Uncleavable Closed (RBD down)</t>
  </si>
  <si>
    <t>Trypsin-cleaved and low pH-treated SARS-CoV spike glycoprotein and ACE2 complex, ACE2-free conformation with one RBD in up conformation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</si>
</sst>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164" fontId="0" fillId="0" borderId="0" xfId="0" applyNumberFormat="1"/>
    <xf numFmtId="0" fontId="16" fillId="0" borderId="10" xfId="0" applyFont="1" applyBorder="1"/>
    <xf numFmtId="0" fontId="0" fillId="0" borderId="0" xfId="0" applyAlignment="1">
      <alignment horizontal="right"/>
    </xf>
    <xf numFmtId="0" fontId="16" fillId="0" borderId="11" xfId="0" applyFont="1" applyBorder="1" applyAlignment="1">
      <alignment horizontal="center"/>
    </xf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Comparison of Projection Sizes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03618577713383E-2"/>
          <c:y val="0.16444020085359504"/>
          <c:w val="0.86865369218439192"/>
          <c:h val="0.73905770446483265"/>
        </c:manualLayout>
      </c:layout>
      <c:barChart>
        <c:barDir val="col"/>
        <c:grouping val="clustered"/>
        <c:varyColors val="0"/>
        <c:ser>
          <c:idx val="0"/>
          <c:order val="0"/>
          <c:tx>
            <c:v>100 Projections</c:v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ProteinVas!$G$2:$G$16</c:f>
              <c:strCache>
                <c:ptCount val="15"/>
                <c:pt idx="0">
                  <c:v>6acd</c:v>
                </c:pt>
                <c:pt idx="1">
                  <c:v>6zge</c:v>
                </c:pt>
                <c:pt idx="2">
                  <c:v>6zgi</c:v>
                </c:pt>
                <c:pt idx="3">
                  <c:v>6zgh</c:v>
                </c:pt>
                <c:pt idx="4">
                  <c:v>6zgg</c:v>
                </c:pt>
                <c:pt idx="5">
                  <c:v>7lws</c:v>
                </c:pt>
                <c:pt idx="6">
                  <c:v>7lwt</c:v>
                </c:pt>
                <c:pt idx="7">
                  <c:v>7lyl</c:v>
                </c:pt>
                <c:pt idx="8">
                  <c:v>7lyn</c:v>
                </c:pt>
                <c:pt idx="9">
                  <c:v>7lww</c:v>
                </c:pt>
                <c:pt idx="10">
                  <c:v>7m8k</c:v>
                </c:pt>
                <c:pt idx="11">
                  <c:v>7kdk</c:v>
                </c:pt>
                <c:pt idx="12">
                  <c:v>6xkl</c:v>
                </c:pt>
                <c:pt idx="13">
                  <c:v>7mjg</c:v>
                </c:pt>
                <c:pt idx="14">
                  <c:v>7krq</c:v>
                </c:pt>
              </c:strCache>
            </c:strRef>
          </c:cat>
          <c:val>
            <c:numRef>
              <c:f>ProteinVas!$H$2:$H$16</c:f>
              <c:numCache>
                <c:formatCode>General</c:formatCode>
                <c:ptCount val="15"/>
                <c:pt idx="0">
                  <c:v>0.22</c:v>
                </c:pt>
                <c:pt idx="1">
                  <c:v>0.08</c:v>
                </c:pt>
                <c:pt idx="2">
                  <c:v>0.185</c:v>
                </c:pt>
                <c:pt idx="3">
                  <c:v>9.7500000000000003E-2</c:v>
                </c:pt>
                <c:pt idx="4">
                  <c:v>0.11250000000000002</c:v>
                </c:pt>
                <c:pt idx="5">
                  <c:v>0.02</c:v>
                </c:pt>
                <c:pt idx="6">
                  <c:v>0.02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0.02</c:v>
                </c:pt>
                <c:pt idx="10">
                  <c:v>0.02</c:v>
                </c:pt>
                <c:pt idx="11">
                  <c:v>2.4999999999999988E-3</c:v>
                </c:pt>
                <c:pt idx="12">
                  <c:v>6.25E-2</c:v>
                </c:pt>
                <c:pt idx="13">
                  <c:v>0.255</c:v>
                </c:pt>
                <c:pt idx="14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67-4311-98B5-AA7888C74949}"/>
            </c:ext>
          </c:extLst>
        </c:ser>
        <c:ser>
          <c:idx val="1"/>
          <c:order val="1"/>
          <c:tx>
            <c:v>1000 Projections</c:v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ProteinVas!$G$2:$G$16</c:f>
              <c:strCache>
                <c:ptCount val="15"/>
                <c:pt idx="0">
                  <c:v>6acd</c:v>
                </c:pt>
                <c:pt idx="1">
                  <c:v>6zge</c:v>
                </c:pt>
                <c:pt idx="2">
                  <c:v>6zgi</c:v>
                </c:pt>
                <c:pt idx="3">
                  <c:v>6zgh</c:v>
                </c:pt>
                <c:pt idx="4">
                  <c:v>6zgg</c:v>
                </c:pt>
                <c:pt idx="5">
                  <c:v>7lws</c:v>
                </c:pt>
                <c:pt idx="6">
                  <c:v>7lwt</c:v>
                </c:pt>
                <c:pt idx="7">
                  <c:v>7lyl</c:v>
                </c:pt>
                <c:pt idx="8">
                  <c:v>7lyn</c:v>
                </c:pt>
                <c:pt idx="9">
                  <c:v>7lww</c:v>
                </c:pt>
                <c:pt idx="10">
                  <c:v>7m8k</c:v>
                </c:pt>
                <c:pt idx="11">
                  <c:v>7kdk</c:v>
                </c:pt>
                <c:pt idx="12">
                  <c:v>6xkl</c:v>
                </c:pt>
                <c:pt idx="13">
                  <c:v>7mjg</c:v>
                </c:pt>
                <c:pt idx="14">
                  <c:v>7krq</c:v>
                </c:pt>
              </c:strCache>
            </c:strRef>
          </c:cat>
          <c:val>
            <c:numRef>
              <c:f>ProteinVas!$H$26:$H$40</c:f>
              <c:numCache>
                <c:formatCode>General</c:formatCode>
                <c:ptCount val="15"/>
                <c:pt idx="0">
                  <c:v>0.22600000000000001</c:v>
                </c:pt>
                <c:pt idx="1">
                  <c:v>0.12125</c:v>
                </c:pt>
                <c:pt idx="2">
                  <c:v>0.11616666666666665</c:v>
                </c:pt>
                <c:pt idx="3">
                  <c:v>0.11483333333333334</c:v>
                </c:pt>
                <c:pt idx="4">
                  <c:v>0.12083333333333335</c:v>
                </c:pt>
                <c:pt idx="5">
                  <c:v>1.3999999999999999E-2</c:v>
                </c:pt>
                <c:pt idx="6">
                  <c:v>3.5000000000000005E-3</c:v>
                </c:pt>
                <c:pt idx="7">
                  <c:v>9.8333333333333328E-3</c:v>
                </c:pt>
                <c:pt idx="8">
                  <c:v>3.5000000000000001E-3</c:v>
                </c:pt>
                <c:pt idx="9">
                  <c:v>1.5833333333333335E-2</c:v>
                </c:pt>
                <c:pt idx="10">
                  <c:v>5.0000000000000001E-3</c:v>
                </c:pt>
                <c:pt idx="11">
                  <c:v>9.75E-3</c:v>
                </c:pt>
                <c:pt idx="12">
                  <c:v>4.0000000000000034E-4</c:v>
                </c:pt>
                <c:pt idx="13">
                  <c:v>0.15049999999999999</c:v>
                </c:pt>
                <c:pt idx="14">
                  <c:v>8.7000000000000008E-2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67-4311-98B5-AA7888C74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43577311"/>
        <c:axId val="443577727"/>
      </c:barChart>
      <c:catAx>
        <c:axId val="44357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727"/>
        <c:crosses val="autoZero"/>
        <c:auto val="1"/>
        <c:lblAlgn val="ctr"/>
        <c:lblOffset val="100"/>
        <c:noMultiLvlLbl val="0"/>
      </c:catAx>
      <c:valAx>
        <c:axId val="44357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489885440776466"/>
          <c:y val="0.17715077449172445"/>
          <c:w val="0.19881000677777511"/>
          <c:h val="0.148716823290107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b="1"/>
              <a:t>Comparison of Projection Sizes</a:t>
            </a:r>
          </a:p>
        </c:rich>
      </c:tx>
      <c:layout>
        <c:manualLayout>
          <c:xMode val="edge"/>
          <c:yMode val="edge"/>
          <c:x val="0.25102267157030544"/>
          <c:y val="2.56778341656725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852056525116526E-2"/>
          <c:y val="0.12042095473018057"/>
          <c:w val="0.87560932640689793"/>
          <c:h val="0.75373079578178748"/>
        </c:manualLayout>
      </c:layout>
      <c:barChart>
        <c:barDir val="col"/>
        <c:grouping val="clustered"/>
        <c:varyColors val="0"/>
        <c:ser>
          <c:idx val="1"/>
          <c:order val="0"/>
          <c:tx>
            <c:v>1000 Projections</c:v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ProteinVas!$G$26:$G$40</c:f>
              <c:strCache>
                <c:ptCount val="15"/>
                <c:pt idx="0">
                  <c:v>6acd</c:v>
                </c:pt>
                <c:pt idx="1">
                  <c:v>6zge</c:v>
                </c:pt>
                <c:pt idx="2">
                  <c:v>6zgi</c:v>
                </c:pt>
                <c:pt idx="3">
                  <c:v>6zgh</c:v>
                </c:pt>
                <c:pt idx="4">
                  <c:v>6zgg</c:v>
                </c:pt>
                <c:pt idx="5">
                  <c:v>7lws</c:v>
                </c:pt>
                <c:pt idx="6">
                  <c:v>7lwt</c:v>
                </c:pt>
                <c:pt idx="7">
                  <c:v>7lyl</c:v>
                </c:pt>
                <c:pt idx="8">
                  <c:v>7lyn</c:v>
                </c:pt>
                <c:pt idx="9">
                  <c:v>7lww</c:v>
                </c:pt>
                <c:pt idx="10">
                  <c:v>7m8k</c:v>
                </c:pt>
                <c:pt idx="11">
                  <c:v>7kdk</c:v>
                </c:pt>
                <c:pt idx="12">
                  <c:v>6xkl</c:v>
                </c:pt>
                <c:pt idx="13">
                  <c:v>7mjg</c:v>
                </c:pt>
                <c:pt idx="14">
                  <c:v>7krq</c:v>
                </c:pt>
              </c:strCache>
            </c:strRef>
          </c:cat>
          <c:val>
            <c:numRef>
              <c:f>ProteinVas!$H$26:$H$40</c:f>
              <c:numCache>
                <c:formatCode>General</c:formatCode>
                <c:ptCount val="15"/>
                <c:pt idx="0">
                  <c:v>0.22600000000000001</c:v>
                </c:pt>
                <c:pt idx="1">
                  <c:v>0.12125</c:v>
                </c:pt>
                <c:pt idx="2">
                  <c:v>0.11616666666666665</c:v>
                </c:pt>
                <c:pt idx="3">
                  <c:v>0.11483333333333334</c:v>
                </c:pt>
                <c:pt idx="4">
                  <c:v>0.12083333333333335</c:v>
                </c:pt>
                <c:pt idx="5">
                  <c:v>1.3999999999999999E-2</c:v>
                </c:pt>
                <c:pt idx="6">
                  <c:v>3.5000000000000005E-3</c:v>
                </c:pt>
                <c:pt idx="7">
                  <c:v>9.8333333333333328E-3</c:v>
                </c:pt>
                <c:pt idx="8">
                  <c:v>3.5000000000000001E-3</c:v>
                </c:pt>
                <c:pt idx="9">
                  <c:v>1.5833333333333335E-2</c:v>
                </c:pt>
                <c:pt idx="10">
                  <c:v>5.0000000000000001E-3</c:v>
                </c:pt>
                <c:pt idx="11">
                  <c:v>9.75E-3</c:v>
                </c:pt>
                <c:pt idx="12">
                  <c:v>4.0000000000000034E-4</c:v>
                </c:pt>
                <c:pt idx="13">
                  <c:v>0.15049999999999999</c:v>
                </c:pt>
                <c:pt idx="14">
                  <c:v>8.7000000000000008E-2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66-473D-AEA2-BD13197750EF}"/>
            </c:ext>
          </c:extLst>
        </c:ser>
        <c:ser>
          <c:idx val="0"/>
          <c:order val="1"/>
          <c:tx>
            <c:v>2000 Projections</c:v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ProteinVas!$G$26:$G$40</c:f>
              <c:strCache>
                <c:ptCount val="15"/>
                <c:pt idx="0">
                  <c:v>6acd</c:v>
                </c:pt>
                <c:pt idx="1">
                  <c:v>6zge</c:v>
                </c:pt>
                <c:pt idx="2">
                  <c:v>6zgi</c:v>
                </c:pt>
                <c:pt idx="3">
                  <c:v>6zgh</c:v>
                </c:pt>
                <c:pt idx="4">
                  <c:v>6zgg</c:v>
                </c:pt>
                <c:pt idx="5">
                  <c:v>7lws</c:v>
                </c:pt>
                <c:pt idx="6">
                  <c:v>7lwt</c:v>
                </c:pt>
                <c:pt idx="7">
                  <c:v>7lyl</c:v>
                </c:pt>
                <c:pt idx="8">
                  <c:v>7lyn</c:v>
                </c:pt>
                <c:pt idx="9">
                  <c:v>7lww</c:v>
                </c:pt>
                <c:pt idx="10">
                  <c:v>7m8k</c:v>
                </c:pt>
                <c:pt idx="11">
                  <c:v>7kdk</c:v>
                </c:pt>
                <c:pt idx="12">
                  <c:v>6xkl</c:v>
                </c:pt>
                <c:pt idx="13">
                  <c:v>7mjg</c:v>
                </c:pt>
                <c:pt idx="14">
                  <c:v>7krq</c:v>
                </c:pt>
              </c:strCache>
            </c:strRef>
          </c:cat>
          <c:val>
            <c:numRef>
              <c:f>ProteinVas!$H$59:$H$73</c:f>
              <c:numCache>
                <c:formatCode>General</c:formatCode>
                <c:ptCount val="15"/>
                <c:pt idx="0">
                  <c:v>0.217</c:v>
                </c:pt>
                <c:pt idx="1">
                  <c:v>0.111</c:v>
                </c:pt>
                <c:pt idx="2">
                  <c:v>9.7250000000000003E-2</c:v>
                </c:pt>
                <c:pt idx="3">
                  <c:v>0.10174999999999999</c:v>
                </c:pt>
                <c:pt idx="4">
                  <c:v>0.12525</c:v>
                </c:pt>
                <c:pt idx="5">
                  <c:v>1.6E-2</c:v>
                </c:pt>
                <c:pt idx="6">
                  <c:v>1.1250000000000001E-3</c:v>
                </c:pt>
                <c:pt idx="7">
                  <c:v>3.749999999999999E-4</c:v>
                </c:pt>
                <c:pt idx="8">
                  <c:v>8.5000000000000006E-3</c:v>
                </c:pt>
                <c:pt idx="9">
                  <c:v>8.7500000000000008E-3</c:v>
                </c:pt>
                <c:pt idx="10">
                  <c:v>1.175E-2</c:v>
                </c:pt>
                <c:pt idx="11">
                  <c:v>6.2500000000000003E-3</c:v>
                </c:pt>
                <c:pt idx="12">
                  <c:v>7.1250000000000003E-3</c:v>
                </c:pt>
                <c:pt idx="13">
                  <c:v>0.14524999999999999</c:v>
                </c:pt>
                <c:pt idx="14">
                  <c:v>9.5000000000000001E-2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66-473D-AEA2-BD1319775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43577311"/>
        <c:axId val="443577727"/>
      </c:barChart>
      <c:catAx>
        <c:axId val="443577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Protein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727"/>
        <c:crosses val="autoZero"/>
        <c:auto val="1"/>
        <c:lblAlgn val="ctr"/>
        <c:lblOffset val="100"/>
        <c:noMultiLvlLbl val="0"/>
      </c:catAx>
      <c:valAx>
        <c:axId val="44357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Vas (Abs. value)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7030788315611"/>
          <c:y val="0.12432028837738618"/>
          <c:w val="0.19881000677777511"/>
          <c:h val="0.148716823290107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Vassiliev of Proteins at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100 Projections</a:t>
            </a:r>
          </a:p>
        </cx:rich>
      </cx:tx>
    </cx:title>
    <cx:plotArea>
      <cx:plotAreaRegion>
        <cx:series layoutId="clusteredColumn" uniqueId="{A226DC0E-2493-47D1-92B6-6966F57E7058}"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Protein Name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Protein Name</a:t>
              </a:r>
            </a:p>
          </cx:txPr>
        </cx:title>
        <cx:tickLabels/>
      </cx:axis>
      <cx:axis id="1">
        <cx:valScaling/>
        <cx:title>
          <cx:tx>
            <cx:txData>
              <cx:v>Second Vassiliev Measure (abs. value)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Second Vassiliev Measure (abs. value)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Vassiliev of Proteins at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1000 Projections</a:t>
            </a:r>
          </a:p>
        </cx:rich>
      </cx:tx>
    </cx:title>
    <cx:plotArea>
      <cx:plotAreaRegion>
        <cx:series layoutId="clusteredColumn" uniqueId="{57A6FF9B-9984-4BD7-BD27-B05B8F37BC85}"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Protein Name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Protein Name</a:t>
              </a:r>
            </a:p>
          </cx:txPr>
        </cx:title>
        <cx:tickLabels/>
      </cx:axis>
      <cx:axis id="1">
        <cx:valScaling/>
        <cx:title>
          <cx:tx>
            <cx:txData>
              <cx:v>Second Vassiliev Measure (abs. value)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Second Vassiliev Measure (abs. value)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4140</xdr:colOff>
      <xdr:row>0</xdr:row>
      <xdr:rowOff>0</xdr:rowOff>
    </xdr:from>
    <xdr:to>
      <xdr:col>17</xdr:col>
      <xdr:colOff>33132</xdr:colOff>
      <xdr:row>16</xdr:row>
      <xdr:rowOff>4970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E1245E3-E6D7-473B-89E2-EF6C3ADF39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85965" y="0"/>
              <a:ext cx="4905792" cy="30529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8283</xdr:colOff>
      <xdr:row>34</xdr:row>
      <xdr:rowOff>0</xdr:rowOff>
    </xdr:from>
    <xdr:to>
      <xdr:col>17</xdr:col>
      <xdr:colOff>37275</xdr:colOff>
      <xdr:row>50</xdr:row>
      <xdr:rowOff>4970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A9CCA20-B5BE-4E5F-960B-3C07B297BE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90108" y="6477000"/>
              <a:ext cx="4905792" cy="30529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612913</xdr:colOff>
      <xdr:row>18</xdr:row>
      <xdr:rowOff>1</xdr:rowOff>
    </xdr:from>
    <xdr:to>
      <xdr:col>17</xdr:col>
      <xdr:colOff>28992</xdr:colOff>
      <xdr:row>34</xdr:row>
      <xdr:rowOff>4971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6B7533C-C2B6-4417-9BA3-686E908FAD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56</xdr:row>
      <xdr:rowOff>0</xdr:rowOff>
    </xdr:from>
    <xdr:to>
      <xdr:col>18</xdr:col>
      <xdr:colOff>11043</xdr:colOff>
      <xdr:row>75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60B27E8-6837-48A2-B370-F0E2D6E8A8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NumCaAtoms" tableColumnId="2"/>
      <queryTableField id="3" name="Vassiliev" tableColumnId="3"/>
      <queryTableField id="4" name="RuntimeSeconds" tableColumnId="4"/>
      <queryTableField id="5" name="NumProjection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teinVas" displayName="ProteinVas" ref="A1:E92" tableType="queryTable" totalsRowShown="0">
  <autoFilter ref="A1:E92" xr:uid="{00000000-0009-0000-0100-000001000000}"/>
  <tableColumns count="5">
    <tableColumn id="1" xr3:uid="{00000000-0010-0000-0000-000001000000}" uniqueName="1" name="Name" queryTableFieldId="1" dataDxfId="0"/>
    <tableColumn id="2" xr3:uid="{00000000-0010-0000-0000-000002000000}" uniqueName="2" name="NumCaAtoms" queryTableFieldId="2"/>
    <tableColumn id="3" xr3:uid="{00000000-0010-0000-0000-000003000000}" uniqueName="3" name="Vassiliev" queryTableFieldId="3"/>
    <tableColumn id="4" xr3:uid="{00000000-0010-0000-0000-000004000000}" uniqueName="4" name="RuntimeSeconds" queryTableFieldId="4"/>
    <tableColumn id="5" xr3:uid="{00000000-0010-0000-0000-000005000000}" uniqueName="5" name="NumProjection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csb.org/structure/6ACD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4"/>
  <sheetViews>
    <sheetView topLeftCell="M1" zoomScale="115" zoomScaleNormal="115" workbookViewId="0">
      <selection activeCell="X9" sqref="X9"/>
    </sheetView>
  </sheetViews>
  <sheetFormatPr defaultRowHeight="15" x14ac:dyDescent="0.25"/>
  <cols>
    <col min="1" max="1" width="8" bestFit="1" customWidth="1"/>
    <col min="2" max="2" width="14.5703125" bestFit="1" customWidth="1"/>
    <col min="3" max="3" width="10.140625" bestFit="1" customWidth="1"/>
    <col min="4" max="4" width="17.140625" bestFit="1" customWidth="1"/>
    <col min="5" max="5" width="16.5703125" bestFit="1" customWidth="1"/>
    <col min="7" max="7" width="8.5703125" bestFit="1" customWidth="1"/>
    <col min="8" max="8" width="11.42578125" bestFit="1" customWidth="1"/>
    <col min="21" max="21" width="23.140625" bestFit="1" customWidth="1"/>
    <col min="22" max="22" width="29.85546875" customWidth="1"/>
    <col min="24" max="24" width="48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9</v>
      </c>
    </row>
    <row r="2" spans="1:24" x14ac:dyDescent="0.25">
      <c r="A2" s="1" t="s">
        <v>5</v>
      </c>
      <c r="B2">
        <v>1100</v>
      </c>
      <c r="C2">
        <v>0.08</v>
      </c>
      <c r="D2">
        <v>4160</v>
      </c>
      <c r="E2">
        <v>100</v>
      </c>
      <c r="G2" t="str" cm="1">
        <f t="array" ref="G2:G16">_xlfn.SORTBY($T$6:$T$20, $S$6:$S$20)</f>
        <v>6acd</v>
      </c>
      <c r="H2">
        <f>ABS(AVERAGEIF($A$2:$A$21,G2,$C$2:$C$21))</f>
        <v>0.22</v>
      </c>
      <c r="U2" s="2"/>
    </row>
    <row r="3" spans="1:24" x14ac:dyDescent="0.25">
      <c r="A3" s="1" t="s">
        <v>14</v>
      </c>
      <c r="B3">
        <v>1065</v>
      </c>
      <c r="C3">
        <v>0.22</v>
      </c>
      <c r="D3">
        <v>13356</v>
      </c>
      <c r="E3">
        <v>100</v>
      </c>
      <c r="G3" t="str">
        <v>6zge</v>
      </c>
      <c r="H3">
        <f t="shared" ref="H3:H16" si="0">ABS(AVERAGEIF($A$2:$A$21,G3,$C$2:$C$21))</f>
        <v>0.08</v>
      </c>
    </row>
    <row r="4" spans="1:24" x14ac:dyDescent="0.25">
      <c r="A4" s="1" t="s">
        <v>15</v>
      </c>
      <c r="B4">
        <v>968</v>
      </c>
      <c r="C4">
        <v>0.06</v>
      </c>
      <c r="D4">
        <v>1117</v>
      </c>
      <c r="E4">
        <v>100</v>
      </c>
      <c r="G4" t="str">
        <v>6zgi</v>
      </c>
      <c r="H4">
        <f t="shared" si="0"/>
        <v>0.185</v>
      </c>
    </row>
    <row r="5" spans="1:24" x14ac:dyDescent="0.25">
      <c r="A5" s="1" t="s">
        <v>16</v>
      </c>
      <c r="B5">
        <v>1069</v>
      </c>
      <c r="C5">
        <v>8.5000000000000006E-2</v>
      </c>
      <c r="D5">
        <v>1340</v>
      </c>
      <c r="E5">
        <v>100</v>
      </c>
      <c r="G5" t="str">
        <v>6zgh</v>
      </c>
      <c r="H5">
        <f t="shared" si="0"/>
        <v>9.7500000000000003E-2</v>
      </c>
      <c r="S5" s="6" t="s">
        <v>21</v>
      </c>
      <c r="T5" s="6"/>
      <c r="U5" s="3" t="s">
        <v>32</v>
      </c>
      <c r="V5" s="3" t="s">
        <v>41</v>
      </c>
      <c r="W5" s="3" t="s">
        <v>38</v>
      </c>
      <c r="X5" s="3" t="s">
        <v>112</v>
      </c>
    </row>
    <row r="6" spans="1:24" x14ac:dyDescent="0.25">
      <c r="A6" s="1" t="s">
        <v>6</v>
      </c>
      <c r="B6">
        <v>875</v>
      </c>
      <c r="C6">
        <v>9.5000000000000001E-2</v>
      </c>
      <c r="D6">
        <v>860</v>
      </c>
      <c r="E6">
        <v>100</v>
      </c>
      <c r="G6" t="str">
        <v>6zgg</v>
      </c>
      <c r="H6">
        <f t="shared" si="0"/>
        <v>0.11250000000000002</v>
      </c>
      <c r="S6">
        <v>1</v>
      </c>
      <c r="T6" t="s">
        <v>14</v>
      </c>
      <c r="U6" t="s">
        <v>44</v>
      </c>
      <c r="V6" t="s">
        <v>113</v>
      </c>
      <c r="X6" t="s">
        <v>115</v>
      </c>
    </row>
    <row r="7" spans="1:24" x14ac:dyDescent="0.25">
      <c r="A7" s="1" t="s">
        <v>7</v>
      </c>
      <c r="B7">
        <v>1100</v>
      </c>
      <c r="C7">
        <v>0.19</v>
      </c>
      <c r="D7">
        <v>1345</v>
      </c>
      <c r="E7">
        <v>100</v>
      </c>
      <c r="G7" t="str">
        <v>7lws</v>
      </c>
      <c r="H7">
        <f t="shared" si="0"/>
        <v>0.02</v>
      </c>
      <c r="S7">
        <v>2</v>
      </c>
      <c r="T7" t="s">
        <v>5</v>
      </c>
      <c r="U7" t="s">
        <v>40</v>
      </c>
      <c r="V7" t="s">
        <v>114</v>
      </c>
    </row>
    <row r="8" spans="1:24" x14ac:dyDescent="0.25">
      <c r="A8" s="1" t="s">
        <v>8</v>
      </c>
      <c r="B8">
        <v>972</v>
      </c>
      <c r="C8">
        <v>-3.5000000000000003E-2</v>
      </c>
      <c r="D8">
        <v>934</v>
      </c>
      <c r="E8">
        <v>100</v>
      </c>
      <c r="G8" t="str">
        <v>7lwt</v>
      </c>
      <c r="H8">
        <f t="shared" si="0"/>
        <v>0.02</v>
      </c>
      <c r="S8">
        <v>3</v>
      </c>
      <c r="T8" t="s">
        <v>7</v>
      </c>
      <c r="U8" t="s">
        <v>40</v>
      </c>
      <c r="V8" t="s">
        <v>43</v>
      </c>
    </row>
    <row r="9" spans="1:24" x14ac:dyDescent="0.25">
      <c r="A9" s="1" t="s">
        <v>7</v>
      </c>
      <c r="B9">
        <v>1100</v>
      </c>
      <c r="C9">
        <v>0.18</v>
      </c>
      <c r="D9">
        <v>1364</v>
      </c>
      <c r="E9">
        <v>100</v>
      </c>
      <c r="G9" t="str">
        <v>7lyl</v>
      </c>
      <c r="H9">
        <f t="shared" si="0"/>
        <v>1.4999999999999999E-2</v>
      </c>
      <c r="S9">
        <v>4</v>
      </c>
      <c r="T9" t="s">
        <v>6</v>
      </c>
      <c r="U9" t="s">
        <v>40</v>
      </c>
      <c r="V9" t="s">
        <v>48</v>
      </c>
    </row>
    <row r="10" spans="1:24" x14ac:dyDescent="0.25">
      <c r="A10" s="1" t="s">
        <v>16</v>
      </c>
      <c r="B10">
        <v>1069</v>
      </c>
      <c r="C10">
        <v>0.14000000000000001</v>
      </c>
      <c r="D10">
        <v>1229</v>
      </c>
      <c r="E10">
        <v>100</v>
      </c>
      <c r="G10" t="str">
        <v>7lyn</v>
      </c>
      <c r="H10">
        <f t="shared" si="0"/>
        <v>1.4999999999999999E-2</v>
      </c>
      <c r="S10">
        <v>5</v>
      </c>
      <c r="T10" t="s">
        <v>16</v>
      </c>
      <c r="U10" t="s">
        <v>40</v>
      </c>
      <c r="V10" t="s">
        <v>113</v>
      </c>
    </row>
    <row r="11" spans="1:24" x14ac:dyDescent="0.25">
      <c r="A11" s="1" t="s">
        <v>6</v>
      </c>
      <c r="B11">
        <v>875</v>
      </c>
      <c r="C11">
        <v>0.1</v>
      </c>
      <c r="D11">
        <v>861</v>
      </c>
      <c r="E11">
        <v>100</v>
      </c>
      <c r="G11" t="str">
        <v>7lww</v>
      </c>
      <c r="H11">
        <f t="shared" si="0"/>
        <v>0.02</v>
      </c>
      <c r="S11">
        <v>6</v>
      </c>
      <c r="T11" t="s">
        <v>18</v>
      </c>
      <c r="U11" t="s">
        <v>37</v>
      </c>
      <c r="V11" t="s">
        <v>42</v>
      </c>
    </row>
    <row r="12" spans="1:24" x14ac:dyDescent="0.25">
      <c r="A12" s="1" t="s">
        <v>15</v>
      </c>
      <c r="B12">
        <v>968</v>
      </c>
      <c r="C12">
        <v>6.5000000000000002E-2</v>
      </c>
      <c r="D12">
        <v>1053</v>
      </c>
      <c r="E12">
        <v>100</v>
      </c>
      <c r="G12" t="str">
        <v>7m8k</v>
      </c>
      <c r="H12">
        <f t="shared" si="0"/>
        <v>0.02</v>
      </c>
      <c r="S12">
        <v>7</v>
      </c>
      <c r="T12" t="s">
        <v>20</v>
      </c>
      <c r="U12" t="s">
        <v>37</v>
      </c>
      <c r="V12" t="s">
        <v>113</v>
      </c>
    </row>
    <row r="13" spans="1:24" x14ac:dyDescent="0.25">
      <c r="A13" s="1" t="s">
        <v>8</v>
      </c>
      <c r="B13">
        <v>972</v>
      </c>
      <c r="C13">
        <v>0.04</v>
      </c>
      <c r="D13">
        <v>1077</v>
      </c>
      <c r="E13">
        <v>100</v>
      </c>
      <c r="G13" t="str">
        <v>7kdk</v>
      </c>
      <c r="H13">
        <f t="shared" si="0"/>
        <v>2.4999999999999988E-3</v>
      </c>
      <c r="S13">
        <v>8</v>
      </c>
      <c r="T13" t="s">
        <v>13</v>
      </c>
      <c r="U13" t="s">
        <v>36</v>
      </c>
      <c r="V13" t="s">
        <v>42</v>
      </c>
    </row>
    <row r="14" spans="1:24" x14ac:dyDescent="0.25">
      <c r="A14" s="1" t="s">
        <v>10</v>
      </c>
      <c r="B14">
        <v>1121</v>
      </c>
      <c r="C14">
        <v>0.06</v>
      </c>
      <c r="D14">
        <v>6127</v>
      </c>
      <c r="E14">
        <v>100</v>
      </c>
      <c r="G14" t="str">
        <v>6xkl</v>
      </c>
      <c r="H14">
        <f t="shared" si="0"/>
        <v>6.25E-2</v>
      </c>
      <c r="S14">
        <v>9</v>
      </c>
      <c r="T14" t="s">
        <v>19</v>
      </c>
      <c r="U14" t="s">
        <v>36</v>
      </c>
      <c r="V14" t="s">
        <v>113</v>
      </c>
    </row>
    <row r="15" spans="1:24" x14ac:dyDescent="0.25">
      <c r="A15" s="1" t="s">
        <v>11</v>
      </c>
      <c r="B15">
        <v>1026</v>
      </c>
      <c r="C15">
        <v>0.02</v>
      </c>
      <c r="D15">
        <v>1396</v>
      </c>
      <c r="E15">
        <v>100</v>
      </c>
      <c r="G15" t="str">
        <v>7mjg</v>
      </c>
      <c r="H15">
        <f t="shared" si="0"/>
        <v>0.255</v>
      </c>
      <c r="S15">
        <v>10</v>
      </c>
      <c r="T15" t="s">
        <v>17</v>
      </c>
      <c r="U15" t="s">
        <v>47</v>
      </c>
      <c r="V15" t="s">
        <v>113</v>
      </c>
    </row>
    <row r="16" spans="1:24" x14ac:dyDescent="0.25">
      <c r="A16" s="1" t="s">
        <v>12</v>
      </c>
      <c r="B16">
        <v>1040</v>
      </c>
      <c r="C16">
        <v>0.255</v>
      </c>
      <c r="D16">
        <v>8527</v>
      </c>
      <c r="E16">
        <v>100</v>
      </c>
      <c r="G16" t="str">
        <v>7krq</v>
      </c>
      <c r="H16">
        <f t="shared" si="0"/>
        <v>0.06</v>
      </c>
      <c r="S16">
        <v>11</v>
      </c>
      <c r="T16" t="s">
        <v>11</v>
      </c>
      <c r="U16" t="s">
        <v>35</v>
      </c>
      <c r="V16" t="s">
        <v>101</v>
      </c>
    </row>
    <row r="17" spans="1:24" x14ac:dyDescent="0.25">
      <c r="A17" s="1" t="s">
        <v>13</v>
      </c>
      <c r="B17">
        <v>1001</v>
      </c>
      <c r="C17">
        <v>-1.4999999999999999E-2</v>
      </c>
      <c r="D17">
        <v>5795</v>
      </c>
      <c r="E17">
        <v>100</v>
      </c>
      <c r="S17">
        <v>12</v>
      </c>
      <c r="T17" t="s">
        <v>8</v>
      </c>
      <c r="U17" t="s">
        <v>33</v>
      </c>
      <c r="V17" t="s">
        <v>110</v>
      </c>
      <c r="W17" t="s">
        <v>39</v>
      </c>
      <c r="X17" t="s">
        <v>111</v>
      </c>
    </row>
    <row r="18" spans="1:24" x14ac:dyDescent="0.25">
      <c r="A18" s="1" t="s">
        <v>17</v>
      </c>
      <c r="B18">
        <v>995</v>
      </c>
      <c r="C18">
        <v>-0.02</v>
      </c>
      <c r="D18">
        <v>1000</v>
      </c>
      <c r="E18">
        <v>100</v>
      </c>
      <c r="S18">
        <v>13</v>
      </c>
      <c r="T18" t="s">
        <v>15</v>
      </c>
      <c r="U18" t="s">
        <v>34</v>
      </c>
      <c r="V18" t="s">
        <v>113</v>
      </c>
    </row>
    <row r="19" spans="1:24" x14ac:dyDescent="0.25">
      <c r="A19" s="1" t="s">
        <v>18</v>
      </c>
      <c r="B19">
        <v>1000</v>
      </c>
      <c r="C19">
        <v>0.02</v>
      </c>
      <c r="D19">
        <v>987</v>
      </c>
      <c r="E19">
        <v>100</v>
      </c>
      <c r="S19">
        <v>14</v>
      </c>
      <c r="T19" t="s">
        <v>12</v>
      </c>
      <c r="U19" t="s">
        <v>45</v>
      </c>
      <c r="W19" t="s">
        <v>46</v>
      </c>
    </row>
    <row r="20" spans="1:24" x14ac:dyDescent="0.25">
      <c r="A20" s="1" t="s">
        <v>19</v>
      </c>
      <c r="B20">
        <v>996</v>
      </c>
      <c r="C20">
        <v>-1.4999999999999999E-2</v>
      </c>
      <c r="D20">
        <v>978</v>
      </c>
      <c r="E20">
        <v>100</v>
      </c>
      <c r="S20">
        <v>15</v>
      </c>
      <c r="T20" t="s">
        <v>10</v>
      </c>
      <c r="U20" t="s">
        <v>49</v>
      </c>
      <c r="W20" t="s">
        <v>39</v>
      </c>
    </row>
    <row r="21" spans="1:24" x14ac:dyDescent="0.25">
      <c r="A21" s="1" t="s">
        <v>20</v>
      </c>
      <c r="B21">
        <v>993</v>
      </c>
      <c r="C21">
        <v>-0.02</v>
      </c>
      <c r="D21">
        <v>961</v>
      </c>
      <c r="E21">
        <v>100</v>
      </c>
    </row>
    <row r="22" spans="1:24" x14ac:dyDescent="0.25">
      <c r="A22" s="1" t="s">
        <v>15</v>
      </c>
      <c r="B22">
        <v>968</v>
      </c>
      <c r="C22">
        <v>1.4999999999999999E-2</v>
      </c>
      <c r="D22">
        <v>9829</v>
      </c>
      <c r="E22">
        <v>300</v>
      </c>
    </row>
    <row r="23" spans="1:24" x14ac:dyDescent="0.25">
      <c r="A23" s="1" t="s">
        <v>5</v>
      </c>
      <c r="B23">
        <v>1100</v>
      </c>
      <c r="C23">
        <v>0.14499999999999999</v>
      </c>
      <c r="D23">
        <v>72752</v>
      </c>
      <c r="E23">
        <v>300</v>
      </c>
    </row>
    <row r="24" spans="1:24" x14ac:dyDescent="0.25">
      <c r="A24" s="1" t="s">
        <v>10</v>
      </c>
      <c r="B24">
        <v>1121</v>
      </c>
      <c r="C24">
        <v>6.8000000000000005E-2</v>
      </c>
      <c r="D24">
        <v>12934</v>
      </c>
      <c r="E24">
        <v>1000</v>
      </c>
      <c r="G24" t="s">
        <v>22</v>
      </c>
      <c r="V24" t="s">
        <v>28</v>
      </c>
    </row>
    <row r="25" spans="1:24" x14ac:dyDescent="0.25">
      <c r="A25" s="1" t="s">
        <v>6</v>
      </c>
      <c r="B25">
        <v>875</v>
      </c>
      <c r="C25">
        <v>0.122</v>
      </c>
      <c r="D25">
        <v>7691</v>
      </c>
      <c r="E25">
        <v>1000</v>
      </c>
      <c r="G25" t="s">
        <v>0</v>
      </c>
      <c r="H25" t="s">
        <v>9</v>
      </c>
      <c r="V25" t="s">
        <v>29</v>
      </c>
    </row>
    <row r="26" spans="1:24" x14ac:dyDescent="0.25">
      <c r="A26" s="1" t="s">
        <v>11</v>
      </c>
      <c r="B26">
        <v>1026</v>
      </c>
      <c r="C26">
        <v>1.0999999999999999E-2</v>
      </c>
      <c r="D26">
        <v>11105</v>
      </c>
      <c r="E26">
        <v>1000</v>
      </c>
      <c r="G26" t="str" cm="1">
        <f t="array" ref="G26:G40">_xlfn.SORTBY($T$6:$T$20, $S$6:$S$20)</f>
        <v>6acd</v>
      </c>
      <c r="H26">
        <f>ABS(AVERAGEIF($A$24:$A$70,$G26,$C$24:$C$70))</f>
        <v>0.22600000000000001</v>
      </c>
      <c r="V26" t="s">
        <v>30</v>
      </c>
    </row>
    <row r="27" spans="1:24" x14ac:dyDescent="0.25">
      <c r="A27" s="1" t="s">
        <v>12</v>
      </c>
      <c r="B27">
        <v>1040</v>
      </c>
      <c r="C27">
        <v>0.159</v>
      </c>
      <c r="D27">
        <v>10883</v>
      </c>
      <c r="E27">
        <v>1000</v>
      </c>
      <c r="G27" t="str">
        <v>6zge</v>
      </c>
      <c r="H27">
        <f t="shared" ref="H27:H40" si="1">ABS(AVERAGEIF($A$24:$A$70,$G27,$C$24:$C$70))</f>
        <v>0.12125</v>
      </c>
      <c r="V27" t="s">
        <v>27</v>
      </c>
    </row>
    <row r="28" spans="1:24" x14ac:dyDescent="0.25">
      <c r="A28" s="1" t="s">
        <v>13</v>
      </c>
      <c r="B28">
        <v>1001</v>
      </c>
      <c r="C28">
        <v>-1.7999999999999999E-2</v>
      </c>
      <c r="D28">
        <v>10872</v>
      </c>
      <c r="E28">
        <v>1000</v>
      </c>
      <c r="G28" t="str">
        <v>6zgi</v>
      </c>
      <c r="H28">
        <f t="shared" si="1"/>
        <v>0.11616666666666665</v>
      </c>
      <c r="V28" t="s">
        <v>31</v>
      </c>
    </row>
    <row r="29" spans="1:24" x14ac:dyDescent="0.25">
      <c r="A29" s="1" t="s">
        <v>7</v>
      </c>
      <c r="B29">
        <v>1100</v>
      </c>
      <c r="C29">
        <v>0.12</v>
      </c>
      <c r="D29">
        <v>13139</v>
      </c>
      <c r="E29">
        <v>1000</v>
      </c>
      <c r="G29" t="str">
        <v>6zgh</v>
      </c>
      <c r="H29">
        <f t="shared" si="1"/>
        <v>0.11483333333333334</v>
      </c>
    </row>
    <row r="30" spans="1:24" x14ac:dyDescent="0.25">
      <c r="A30" s="1" t="s">
        <v>8</v>
      </c>
      <c r="B30">
        <v>972</v>
      </c>
      <c r="C30">
        <v>1.9E-2</v>
      </c>
      <c r="D30">
        <v>9514</v>
      </c>
      <c r="E30">
        <v>1000</v>
      </c>
      <c r="G30" t="str">
        <v>6zgg</v>
      </c>
      <c r="H30">
        <f t="shared" si="1"/>
        <v>0.12083333333333335</v>
      </c>
    </row>
    <row r="31" spans="1:24" x14ac:dyDescent="0.25">
      <c r="A31" s="1" t="s">
        <v>5</v>
      </c>
      <c r="B31">
        <v>1100</v>
      </c>
      <c r="C31">
        <v>0.127</v>
      </c>
      <c r="D31">
        <v>12425</v>
      </c>
      <c r="E31">
        <v>1000</v>
      </c>
      <c r="G31" t="str">
        <v>7lws</v>
      </c>
      <c r="H31">
        <f t="shared" si="1"/>
        <v>1.3999999999999999E-2</v>
      </c>
    </row>
    <row r="32" spans="1:24" x14ac:dyDescent="0.25">
      <c r="A32" s="1" t="s">
        <v>17</v>
      </c>
      <c r="B32">
        <v>995</v>
      </c>
      <c r="C32">
        <v>1.7999999999999999E-2</v>
      </c>
      <c r="D32">
        <v>12563</v>
      </c>
      <c r="E32">
        <v>1000</v>
      </c>
      <c r="G32" t="str">
        <v>7lwt</v>
      </c>
      <c r="H32">
        <f t="shared" si="1"/>
        <v>3.5000000000000005E-3</v>
      </c>
    </row>
    <row r="33" spans="1:8" x14ac:dyDescent="0.25">
      <c r="A33" s="1" t="s">
        <v>18</v>
      </c>
      <c r="B33">
        <v>1000</v>
      </c>
      <c r="C33">
        <v>1.8499999999999999E-2</v>
      </c>
      <c r="D33">
        <v>12674</v>
      </c>
      <c r="E33">
        <v>1000</v>
      </c>
      <c r="G33" t="str">
        <v>7lyl</v>
      </c>
      <c r="H33">
        <f t="shared" si="1"/>
        <v>9.8333333333333328E-3</v>
      </c>
    </row>
    <row r="34" spans="1:8" x14ac:dyDescent="0.25">
      <c r="A34" s="1" t="s">
        <v>19</v>
      </c>
      <c r="B34">
        <v>996</v>
      </c>
      <c r="C34">
        <v>3.5000000000000001E-3</v>
      </c>
      <c r="D34">
        <v>12601</v>
      </c>
      <c r="E34">
        <v>1000</v>
      </c>
      <c r="G34" t="str">
        <v>7lyn</v>
      </c>
      <c r="H34">
        <f t="shared" si="1"/>
        <v>3.5000000000000001E-3</v>
      </c>
    </row>
    <row r="35" spans="1:8" x14ac:dyDescent="0.25">
      <c r="A35" s="1" t="s">
        <v>14</v>
      </c>
      <c r="B35">
        <v>1065</v>
      </c>
      <c r="C35">
        <v>0.2225</v>
      </c>
      <c r="D35">
        <v>14580</v>
      </c>
      <c r="E35">
        <v>1000</v>
      </c>
      <c r="G35" t="str">
        <v>7lww</v>
      </c>
      <c r="H35">
        <f t="shared" si="1"/>
        <v>1.5833333333333335E-2</v>
      </c>
    </row>
    <row r="36" spans="1:8" x14ac:dyDescent="0.25">
      <c r="A36" s="1" t="s">
        <v>16</v>
      </c>
      <c r="B36">
        <v>1069</v>
      </c>
      <c r="C36">
        <v>9.8000000000000004E-2</v>
      </c>
      <c r="D36">
        <v>14626</v>
      </c>
      <c r="E36">
        <v>1000</v>
      </c>
      <c r="G36" t="str">
        <v>7m8k</v>
      </c>
      <c r="H36">
        <f t="shared" si="1"/>
        <v>5.0000000000000001E-3</v>
      </c>
    </row>
    <row r="37" spans="1:8" x14ac:dyDescent="0.25">
      <c r="A37" s="1" t="s">
        <v>20</v>
      </c>
      <c r="B37">
        <v>993</v>
      </c>
      <c r="C37">
        <v>8.0000000000000002E-3</v>
      </c>
      <c r="D37">
        <v>12499</v>
      </c>
      <c r="E37">
        <v>1000</v>
      </c>
      <c r="G37" t="str">
        <v>7kdk</v>
      </c>
      <c r="H37">
        <f t="shared" si="1"/>
        <v>9.75E-3</v>
      </c>
    </row>
    <row r="38" spans="1:8" x14ac:dyDescent="0.25">
      <c r="A38" s="1" t="s">
        <v>15</v>
      </c>
      <c r="B38">
        <v>968</v>
      </c>
      <c r="C38">
        <v>-6.4999999999999997E-3</v>
      </c>
      <c r="D38">
        <v>11994</v>
      </c>
      <c r="E38">
        <v>1000</v>
      </c>
      <c r="G38" t="str">
        <v>6xkl</v>
      </c>
      <c r="H38">
        <f t="shared" si="1"/>
        <v>4.0000000000000034E-4</v>
      </c>
    </row>
    <row r="39" spans="1:8" x14ac:dyDescent="0.25">
      <c r="A39" s="1" t="s">
        <v>17</v>
      </c>
      <c r="B39">
        <v>995</v>
      </c>
      <c r="C39">
        <v>1.2999999999999999E-2</v>
      </c>
      <c r="D39">
        <v>5155</v>
      </c>
      <c r="E39">
        <v>1000</v>
      </c>
      <c r="G39" t="str">
        <v>7mjg</v>
      </c>
      <c r="H39">
        <f t="shared" si="1"/>
        <v>0.15049999999999999</v>
      </c>
    </row>
    <row r="40" spans="1:8" x14ac:dyDescent="0.25">
      <c r="A40" s="1" t="s">
        <v>18</v>
      </c>
      <c r="B40">
        <v>1000</v>
      </c>
      <c r="C40">
        <v>3.5000000000000001E-3</v>
      </c>
      <c r="D40">
        <v>5341</v>
      </c>
      <c r="E40">
        <v>1000</v>
      </c>
      <c r="G40" t="str">
        <v>7krq</v>
      </c>
      <c r="H40">
        <f t="shared" si="1"/>
        <v>8.7000000000000008E-2</v>
      </c>
    </row>
    <row r="41" spans="1:8" x14ac:dyDescent="0.25">
      <c r="A41" s="1" t="s">
        <v>19</v>
      </c>
      <c r="B41">
        <v>996</v>
      </c>
      <c r="C41">
        <v>-1.15E-2</v>
      </c>
      <c r="D41">
        <v>5398</v>
      </c>
      <c r="E41">
        <v>1000</v>
      </c>
    </row>
    <row r="42" spans="1:8" x14ac:dyDescent="0.25">
      <c r="A42" s="1" t="s">
        <v>14</v>
      </c>
      <c r="B42">
        <v>1065</v>
      </c>
      <c r="C42">
        <v>0.22700000000000001</v>
      </c>
      <c r="D42">
        <v>6071</v>
      </c>
      <c r="E42">
        <v>1000</v>
      </c>
    </row>
    <row r="43" spans="1:8" x14ac:dyDescent="0.25">
      <c r="A43" s="1" t="s">
        <v>16</v>
      </c>
      <c r="B43">
        <v>1069</v>
      </c>
      <c r="C43">
        <v>0.126</v>
      </c>
      <c r="D43">
        <v>6485</v>
      </c>
      <c r="E43">
        <v>1000</v>
      </c>
    </row>
    <row r="44" spans="1:8" x14ac:dyDescent="0.25">
      <c r="A44" s="1" t="s">
        <v>20</v>
      </c>
      <c r="B44">
        <v>993</v>
      </c>
      <c r="C44">
        <v>1.2500000000000001E-2</v>
      </c>
      <c r="D44">
        <v>5594</v>
      </c>
      <c r="E44">
        <v>1000</v>
      </c>
    </row>
    <row r="45" spans="1:8" x14ac:dyDescent="0.25">
      <c r="A45" s="1" t="s">
        <v>15</v>
      </c>
      <c r="B45">
        <v>968</v>
      </c>
      <c r="C45">
        <v>-1.2999999999999999E-2</v>
      </c>
      <c r="D45">
        <v>4996</v>
      </c>
      <c r="E45">
        <v>1000</v>
      </c>
    </row>
    <row r="46" spans="1:8" x14ac:dyDescent="0.25">
      <c r="A46" s="1" t="s">
        <v>17</v>
      </c>
      <c r="B46">
        <v>995</v>
      </c>
      <c r="C46">
        <v>1.6500000000000001E-2</v>
      </c>
      <c r="D46">
        <v>5319</v>
      </c>
      <c r="E46">
        <v>1000</v>
      </c>
    </row>
    <row r="47" spans="1:8" x14ac:dyDescent="0.25">
      <c r="A47" s="1" t="s">
        <v>18</v>
      </c>
      <c r="B47">
        <v>1000</v>
      </c>
      <c r="C47">
        <v>0.02</v>
      </c>
      <c r="D47">
        <v>5511</v>
      </c>
      <c r="E47">
        <v>1000</v>
      </c>
    </row>
    <row r="48" spans="1:8" x14ac:dyDescent="0.25">
      <c r="A48" s="1" t="s">
        <v>19</v>
      </c>
      <c r="B48">
        <v>996</v>
      </c>
      <c r="C48">
        <v>-2.5000000000000001E-3</v>
      </c>
      <c r="D48">
        <v>5268</v>
      </c>
      <c r="E48">
        <v>1000</v>
      </c>
    </row>
    <row r="49" spans="1:8" x14ac:dyDescent="0.25">
      <c r="A49" s="1" t="s">
        <v>14</v>
      </c>
      <c r="B49">
        <v>1065</v>
      </c>
      <c r="C49">
        <v>0.22850000000000001</v>
      </c>
      <c r="D49">
        <v>5962</v>
      </c>
      <c r="E49">
        <v>1000</v>
      </c>
    </row>
    <row r="50" spans="1:8" x14ac:dyDescent="0.25">
      <c r="A50" s="1" t="s">
        <v>16</v>
      </c>
      <c r="B50">
        <v>1069</v>
      </c>
      <c r="C50">
        <v>0.13850000000000001</v>
      </c>
      <c r="D50">
        <v>6101</v>
      </c>
      <c r="E50">
        <v>1000</v>
      </c>
    </row>
    <row r="51" spans="1:8" x14ac:dyDescent="0.25">
      <c r="A51" s="1" t="s">
        <v>20</v>
      </c>
      <c r="B51">
        <v>993</v>
      </c>
      <c r="C51">
        <v>1.5E-3</v>
      </c>
      <c r="D51">
        <v>5289</v>
      </c>
      <c r="E51">
        <v>1000</v>
      </c>
    </row>
    <row r="52" spans="1:8" x14ac:dyDescent="0.25">
      <c r="A52" s="1" t="s">
        <v>15</v>
      </c>
      <c r="B52">
        <v>968</v>
      </c>
      <c r="C52">
        <v>-1.5E-3</v>
      </c>
      <c r="D52">
        <v>5206</v>
      </c>
      <c r="E52">
        <v>1000</v>
      </c>
    </row>
    <row r="53" spans="1:8" x14ac:dyDescent="0.25">
      <c r="A53" s="1" t="s">
        <v>20</v>
      </c>
      <c r="B53">
        <v>993</v>
      </c>
      <c r="C53">
        <v>-2.1000000000000001E-2</v>
      </c>
      <c r="D53">
        <v>5450</v>
      </c>
      <c r="E53">
        <v>1000</v>
      </c>
    </row>
    <row r="54" spans="1:8" x14ac:dyDescent="0.25">
      <c r="A54" s="1" t="s">
        <v>15</v>
      </c>
      <c r="B54">
        <v>968</v>
      </c>
      <c r="C54">
        <v>0.01</v>
      </c>
      <c r="D54">
        <v>5532</v>
      </c>
      <c r="E54">
        <v>1000</v>
      </c>
    </row>
    <row r="55" spans="1:8" x14ac:dyDescent="0.25">
      <c r="A55" s="1" t="s">
        <v>12</v>
      </c>
      <c r="B55">
        <v>1040</v>
      </c>
      <c r="C55">
        <v>0.159</v>
      </c>
      <c r="D55">
        <v>12196</v>
      </c>
      <c r="E55">
        <v>1000</v>
      </c>
    </row>
    <row r="56" spans="1:8" x14ac:dyDescent="0.25">
      <c r="A56" s="1" t="s">
        <v>10</v>
      </c>
      <c r="B56">
        <v>1121</v>
      </c>
      <c r="C56">
        <v>0.11700000000000001</v>
      </c>
      <c r="D56">
        <v>6622</v>
      </c>
      <c r="E56">
        <v>1000</v>
      </c>
    </row>
    <row r="57" spans="1:8" x14ac:dyDescent="0.25">
      <c r="A57" s="1" t="s">
        <v>6</v>
      </c>
      <c r="B57">
        <v>875</v>
      </c>
      <c r="C57">
        <v>9.2999999999999999E-2</v>
      </c>
      <c r="D57">
        <v>3921</v>
      </c>
      <c r="E57">
        <v>1000</v>
      </c>
      <c r="G57" t="s">
        <v>23</v>
      </c>
    </row>
    <row r="58" spans="1:8" x14ac:dyDescent="0.25">
      <c r="A58" s="1" t="s">
        <v>13</v>
      </c>
      <c r="B58">
        <v>1001</v>
      </c>
      <c r="C58">
        <v>-1.2E-2</v>
      </c>
      <c r="D58">
        <v>11345</v>
      </c>
      <c r="E58">
        <v>1000</v>
      </c>
      <c r="G58" t="s">
        <v>0</v>
      </c>
      <c r="H58" t="s">
        <v>9</v>
      </c>
    </row>
    <row r="59" spans="1:8" x14ac:dyDescent="0.25">
      <c r="A59" s="1" t="s">
        <v>11</v>
      </c>
      <c r="B59">
        <v>1026</v>
      </c>
      <c r="C59">
        <v>7.0000000000000001E-3</v>
      </c>
      <c r="D59">
        <v>5769</v>
      </c>
      <c r="E59">
        <v>1000</v>
      </c>
      <c r="G59" t="str" cm="1">
        <f t="array" ref="G59:G73">_xlfn.SORTBY($T$6:$T$20, $S$6:$S$20)</f>
        <v>6acd</v>
      </c>
      <c r="H59">
        <f>ABS(AVERAGEIF($A$71:$A$92,$G59,$C$71:$C$92))</f>
        <v>0.217</v>
      </c>
    </row>
    <row r="60" spans="1:8" x14ac:dyDescent="0.25">
      <c r="A60" s="1" t="s">
        <v>7</v>
      </c>
      <c r="B60">
        <v>1100</v>
      </c>
      <c r="C60">
        <v>0.11899999999999999</v>
      </c>
      <c r="D60">
        <v>13697</v>
      </c>
      <c r="E60">
        <v>1000</v>
      </c>
      <c r="G60" t="str">
        <v>6zge</v>
      </c>
      <c r="H60">
        <f t="shared" ref="H60:H73" si="2">ABS(AVERAGEIF($A$71:$A$92,$G60,$C$71:$C$92))</f>
        <v>0.111</v>
      </c>
    </row>
    <row r="61" spans="1:8" x14ac:dyDescent="0.25">
      <c r="A61" s="1" t="s">
        <v>8</v>
      </c>
      <c r="B61">
        <v>972</v>
      </c>
      <c r="C61">
        <v>5.0000000000000001E-4</v>
      </c>
      <c r="D61">
        <v>10613</v>
      </c>
      <c r="E61">
        <v>1000</v>
      </c>
      <c r="G61" t="str">
        <v>6zgi</v>
      </c>
      <c r="H61">
        <f t="shared" si="2"/>
        <v>9.7250000000000003E-2</v>
      </c>
    </row>
    <row r="62" spans="1:8" x14ac:dyDescent="0.25">
      <c r="A62" s="1" t="s">
        <v>20</v>
      </c>
      <c r="B62">
        <v>993</v>
      </c>
      <c r="C62">
        <v>1.6500000000000001E-2</v>
      </c>
      <c r="D62">
        <v>5244</v>
      </c>
      <c r="E62">
        <v>1000</v>
      </c>
      <c r="G62" t="str">
        <v>6zgh</v>
      </c>
      <c r="H62">
        <f t="shared" si="2"/>
        <v>0.10174999999999999</v>
      </c>
    </row>
    <row r="63" spans="1:8" x14ac:dyDescent="0.25">
      <c r="A63" s="1" t="s">
        <v>15</v>
      </c>
      <c r="B63">
        <v>968</v>
      </c>
      <c r="C63">
        <v>8.9999999999999993E-3</v>
      </c>
      <c r="D63">
        <v>4873</v>
      </c>
      <c r="E63">
        <v>1000</v>
      </c>
      <c r="G63" t="str">
        <v>6zgg</v>
      </c>
      <c r="H63">
        <f t="shared" si="2"/>
        <v>0.12525</v>
      </c>
    </row>
    <row r="64" spans="1:8" x14ac:dyDescent="0.25">
      <c r="A64" s="1" t="s">
        <v>5</v>
      </c>
      <c r="B64">
        <v>1100</v>
      </c>
      <c r="C64">
        <v>0.11550000000000001</v>
      </c>
      <c r="D64">
        <v>13626</v>
      </c>
      <c r="E64">
        <v>1000</v>
      </c>
      <c r="G64" t="str">
        <v>7lws</v>
      </c>
      <c r="H64">
        <f t="shared" si="2"/>
        <v>1.6E-2</v>
      </c>
    </row>
    <row r="65" spans="1:12" x14ac:dyDescent="0.25">
      <c r="A65" s="1" t="s">
        <v>12</v>
      </c>
      <c r="B65">
        <v>1040</v>
      </c>
      <c r="C65">
        <v>0.13350000000000001</v>
      </c>
      <c r="D65">
        <v>12885</v>
      </c>
      <c r="E65">
        <v>1000</v>
      </c>
      <c r="G65" t="str">
        <v>7lwt</v>
      </c>
      <c r="H65">
        <f t="shared" si="2"/>
        <v>1.1250000000000001E-3</v>
      </c>
    </row>
    <row r="66" spans="1:12" x14ac:dyDescent="0.25">
      <c r="A66" s="1" t="s">
        <v>10</v>
      </c>
      <c r="B66">
        <v>1121</v>
      </c>
      <c r="C66">
        <v>7.5999999999999998E-2</v>
      </c>
      <c r="D66">
        <v>6882</v>
      </c>
      <c r="E66">
        <v>1000</v>
      </c>
      <c r="G66" t="str">
        <v>7lyl</v>
      </c>
      <c r="H66">
        <f t="shared" si="2"/>
        <v>3.749999999999999E-4</v>
      </c>
    </row>
    <row r="67" spans="1:12" x14ac:dyDescent="0.25">
      <c r="A67" s="1" t="s">
        <v>6</v>
      </c>
      <c r="B67">
        <v>875</v>
      </c>
      <c r="C67">
        <v>0.1295</v>
      </c>
      <c r="D67">
        <v>4085</v>
      </c>
      <c r="E67">
        <v>1000</v>
      </c>
      <c r="G67" t="str">
        <v>7lyn</v>
      </c>
      <c r="H67">
        <f t="shared" si="2"/>
        <v>8.5000000000000006E-3</v>
      </c>
    </row>
    <row r="68" spans="1:12" x14ac:dyDescent="0.25">
      <c r="A68" s="1" t="s">
        <v>13</v>
      </c>
      <c r="B68">
        <v>1001</v>
      </c>
      <c r="C68">
        <v>5.0000000000000001E-4</v>
      </c>
      <c r="D68">
        <v>12179</v>
      </c>
      <c r="E68">
        <v>1000</v>
      </c>
      <c r="G68" t="str">
        <v>7lww</v>
      </c>
      <c r="H68">
        <f t="shared" si="2"/>
        <v>8.7500000000000008E-3</v>
      </c>
    </row>
    <row r="69" spans="1:12" x14ac:dyDescent="0.25">
      <c r="A69" s="1" t="s">
        <v>11</v>
      </c>
      <c r="B69">
        <v>1026</v>
      </c>
      <c r="C69">
        <v>-3.0000000000000001E-3</v>
      </c>
      <c r="D69">
        <v>5862</v>
      </c>
      <c r="E69">
        <v>1000</v>
      </c>
      <c r="G69" t="str">
        <v>7m8k</v>
      </c>
      <c r="H69">
        <f t="shared" si="2"/>
        <v>1.175E-2</v>
      </c>
    </row>
    <row r="70" spans="1:12" x14ac:dyDescent="0.25">
      <c r="A70" s="1" t="s">
        <v>7</v>
      </c>
      <c r="B70">
        <v>1100</v>
      </c>
      <c r="C70">
        <v>0.1095</v>
      </c>
      <c r="D70">
        <v>14696</v>
      </c>
      <c r="E70">
        <v>1000</v>
      </c>
      <c r="G70" t="str">
        <v>7kdk</v>
      </c>
      <c r="H70">
        <f t="shared" si="2"/>
        <v>6.2500000000000003E-3</v>
      </c>
    </row>
    <row r="71" spans="1:12" x14ac:dyDescent="0.25">
      <c r="A71" s="1" t="s">
        <v>17</v>
      </c>
      <c r="B71">
        <v>995</v>
      </c>
      <c r="C71">
        <v>8.7500000000000008E-3</v>
      </c>
      <c r="D71">
        <v>14426</v>
      </c>
      <c r="E71">
        <v>2000</v>
      </c>
      <c r="G71" t="str">
        <v>6xkl</v>
      </c>
      <c r="H71">
        <f t="shared" si="2"/>
        <v>7.1250000000000003E-3</v>
      </c>
    </row>
    <row r="72" spans="1:12" x14ac:dyDescent="0.25">
      <c r="A72" s="1" t="s">
        <v>18</v>
      </c>
      <c r="B72">
        <v>1000</v>
      </c>
      <c r="C72">
        <v>1.6E-2</v>
      </c>
      <c r="D72">
        <v>19022</v>
      </c>
      <c r="E72">
        <v>2000</v>
      </c>
      <c r="G72" t="str">
        <v>7mjg</v>
      </c>
      <c r="H72">
        <f t="shared" si="2"/>
        <v>0.14524999999999999</v>
      </c>
    </row>
    <row r="73" spans="1:12" x14ac:dyDescent="0.25">
      <c r="A73" s="1" t="s">
        <v>19</v>
      </c>
      <c r="B73">
        <v>996</v>
      </c>
      <c r="C73">
        <v>8.5000000000000006E-3</v>
      </c>
      <c r="D73">
        <v>18855</v>
      </c>
      <c r="E73">
        <v>2000</v>
      </c>
      <c r="G73" t="str">
        <v>7krq</v>
      </c>
      <c r="H73">
        <f t="shared" si="2"/>
        <v>9.5000000000000001E-2</v>
      </c>
    </row>
    <row r="74" spans="1:12" x14ac:dyDescent="0.25">
      <c r="A74" s="1" t="s">
        <v>14</v>
      </c>
      <c r="B74">
        <v>1065</v>
      </c>
      <c r="C74">
        <v>0.217</v>
      </c>
      <c r="D74">
        <v>21294</v>
      </c>
      <c r="E74">
        <v>2000</v>
      </c>
    </row>
    <row r="75" spans="1:12" x14ac:dyDescent="0.25">
      <c r="A75" s="1" t="s">
        <v>16</v>
      </c>
      <c r="B75">
        <v>1069</v>
      </c>
      <c r="C75">
        <v>0.12525</v>
      </c>
      <c r="D75">
        <v>21861</v>
      </c>
      <c r="E75">
        <v>2000</v>
      </c>
    </row>
    <row r="76" spans="1:12" x14ac:dyDescent="0.25">
      <c r="A76" s="1" t="s">
        <v>20</v>
      </c>
      <c r="B76">
        <v>993</v>
      </c>
      <c r="C76">
        <v>4.0000000000000001E-3</v>
      </c>
      <c r="D76">
        <v>18833</v>
      </c>
      <c r="E76">
        <v>2000</v>
      </c>
    </row>
    <row r="77" spans="1:12" x14ac:dyDescent="0.25">
      <c r="A77" s="1" t="s">
        <v>15</v>
      </c>
      <c r="B77">
        <v>968</v>
      </c>
      <c r="C77">
        <v>6.2500000000000003E-3</v>
      </c>
      <c r="D77">
        <v>17776</v>
      </c>
      <c r="E77">
        <v>2000</v>
      </c>
    </row>
    <row r="78" spans="1:12" x14ac:dyDescent="0.25">
      <c r="A78" s="1" t="s">
        <v>20</v>
      </c>
      <c r="B78">
        <v>993</v>
      </c>
      <c r="C78">
        <v>-6.2500000000000003E-3</v>
      </c>
      <c r="D78">
        <v>10446</v>
      </c>
      <c r="E78">
        <v>2000</v>
      </c>
      <c r="G78" t="s">
        <v>0</v>
      </c>
      <c r="H78" t="s">
        <v>24</v>
      </c>
      <c r="K78" t="s">
        <v>0</v>
      </c>
      <c r="L78" t="s">
        <v>25</v>
      </c>
    </row>
    <row r="79" spans="1:12" x14ac:dyDescent="0.25">
      <c r="A79" s="1" t="s">
        <v>12</v>
      </c>
      <c r="B79">
        <v>1040</v>
      </c>
      <c r="C79">
        <v>0.14649999999999999</v>
      </c>
      <c r="D79">
        <v>11737</v>
      </c>
      <c r="E79">
        <v>2000</v>
      </c>
      <c r="G79" t="str" cm="1">
        <f t="array" ref="G79:G93">_xlfn.SORTBY($T$6:$T$20, $S$6:$S$20)</f>
        <v>6acd</v>
      </c>
      <c r="H79">
        <f>STDEV($H59, $H26)</f>
        <v>6.3639610306789329E-3</v>
      </c>
      <c r="K79" t="str" cm="1">
        <f t="array" ref="K79:K93">_xlfn.SORTBY($T$6:$T$20, $S$6:$S$20)</f>
        <v>6acd</v>
      </c>
      <c r="L79">
        <f>STDEV($H2, $H26)</f>
        <v>4.2426406871192892E-3</v>
      </c>
    </row>
    <row r="80" spans="1:12" x14ac:dyDescent="0.25">
      <c r="A80" s="1" t="s">
        <v>13</v>
      </c>
      <c r="B80">
        <v>1001</v>
      </c>
      <c r="C80">
        <v>-2E-3</v>
      </c>
      <c r="D80">
        <v>11224</v>
      </c>
      <c r="E80">
        <v>2000</v>
      </c>
      <c r="G80" t="str">
        <v>6zge</v>
      </c>
      <c r="H80">
        <f t="shared" ref="H80:H93" si="3">STDEV($H60, $H27)</f>
        <v>7.247844507162109E-3</v>
      </c>
      <c r="K80" t="str">
        <v>6zge</v>
      </c>
      <c r="L80">
        <f t="shared" ref="L80:L93" si="4">STDEV($H3, $H27)</f>
        <v>2.9168154723945173E-2</v>
      </c>
    </row>
    <row r="81" spans="1:12" x14ac:dyDescent="0.25">
      <c r="A81" s="1" t="s">
        <v>15</v>
      </c>
      <c r="B81">
        <v>968</v>
      </c>
      <c r="C81">
        <v>8.0000000000000002E-3</v>
      </c>
      <c r="D81">
        <v>16337</v>
      </c>
      <c r="E81">
        <v>2000</v>
      </c>
      <c r="G81" t="str">
        <v>6zgi</v>
      </c>
      <c r="H81">
        <f t="shared" si="3"/>
        <v>1.3376103277445513E-2</v>
      </c>
      <c r="K81" t="str">
        <v>6zgi</v>
      </c>
      <c r="L81">
        <f t="shared" si="4"/>
        <v>4.8672516771674022E-2</v>
      </c>
    </row>
    <row r="82" spans="1:12" x14ac:dyDescent="0.25">
      <c r="A82" s="1" t="s">
        <v>7</v>
      </c>
      <c r="B82">
        <v>1100</v>
      </c>
      <c r="C82">
        <v>9.6250000000000002E-2</v>
      </c>
      <c r="D82">
        <v>12699</v>
      </c>
      <c r="E82">
        <v>2000</v>
      </c>
      <c r="G82" t="str">
        <v>6zgh</v>
      </c>
      <c r="H82">
        <f t="shared" si="3"/>
        <v>9.2513137205240074E-3</v>
      </c>
      <c r="K82" t="str">
        <v>6zgh</v>
      </c>
      <c r="L82">
        <f t="shared" si="4"/>
        <v>1.2256517540566827E-2</v>
      </c>
    </row>
    <row r="83" spans="1:12" x14ac:dyDescent="0.25">
      <c r="A83" s="1" t="s">
        <v>8</v>
      </c>
      <c r="B83">
        <v>972</v>
      </c>
      <c r="C83">
        <v>1.15E-2</v>
      </c>
      <c r="D83">
        <v>9889</v>
      </c>
      <c r="E83">
        <v>2000</v>
      </c>
      <c r="G83" t="str">
        <v>6zgg</v>
      </c>
      <c r="H83">
        <f t="shared" si="3"/>
        <v>3.1230549502405747E-3</v>
      </c>
      <c r="K83" t="str">
        <v>6zgg</v>
      </c>
      <c r="L83">
        <f t="shared" si="4"/>
        <v>5.8925565098878951E-3</v>
      </c>
    </row>
    <row r="84" spans="1:12" x14ac:dyDescent="0.25">
      <c r="A84" s="1" t="s">
        <v>10</v>
      </c>
      <c r="B84">
        <v>1121</v>
      </c>
      <c r="C84">
        <v>9.5000000000000001E-2</v>
      </c>
      <c r="D84">
        <v>23441</v>
      </c>
      <c r="E84">
        <v>2000</v>
      </c>
      <c r="G84" t="str">
        <v>7lws</v>
      </c>
      <c r="H84">
        <f t="shared" si="3"/>
        <v>1.4142135623730963E-3</v>
      </c>
      <c r="K84" t="str">
        <v>7lws</v>
      </c>
      <c r="L84">
        <f t="shared" si="4"/>
        <v>4.2426406871192727E-3</v>
      </c>
    </row>
    <row r="85" spans="1:12" x14ac:dyDescent="0.25">
      <c r="A85" s="1" t="s">
        <v>5</v>
      </c>
      <c r="B85">
        <v>1100</v>
      </c>
      <c r="C85">
        <v>0.1085</v>
      </c>
      <c r="D85">
        <v>13074</v>
      </c>
      <c r="E85">
        <v>2000</v>
      </c>
      <c r="G85" t="str">
        <v>7lwt</v>
      </c>
      <c r="H85">
        <f t="shared" si="3"/>
        <v>1.6793786053180503E-3</v>
      </c>
      <c r="K85" t="str">
        <v>7lwt</v>
      </c>
      <c r="L85">
        <f t="shared" si="4"/>
        <v>1.1667261889578034E-2</v>
      </c>
    </row>
    <row r="86" spans="1:12" x14ac:dyDescent="0.25">
      <c r="A86" s="1" t="s">
        <v>6</v>
      </c>
      <c r="B86">
        <v>875</v>
      </c>
      <c r="C86">
        <v>0.10174999999999999</v>
      </c>
      <c r="D86">
        <v>14425</v>
      </c>
      <c r="E86">
        <v>2000</v>
      </c>
      <c r="G86" t="str">
        <v>7lyl</v>
      </c>
      <c r="H86">
        <f t="shared" si="3"/>
        <v>6.6880516387227617E-3</v>
      </c>
      <c r="K86" t="str">
        <v>7lyl</v>
      </c>
      <c r="L86">
        <f t="shared" si="4"/>
        <v>3.6533850361305012E-3</v>
      </c>
    </row>
    <row r="87" spans="1:12" x14ac:dyDescent="0.25">
      <c r="A87" s="1" t="s">
        <v>11</v>
      </c>
      <c r="B87">
        <v>1026</v>
      </c>
      <c r="C87">
        <v>1.175E-2</v>
      </c>
      <c r="D87">
        <v>18949</v>
      </c>
      <c r="E87">
        <v>2000</v>
      </c>
      <c r="G87" t="str">
        <v>7lyn</v>
      </c>
      <c r="H87">
        <f t="shared" si="3"/>
        <v>3.5355339059327385E-3</v>
      </c>
      <c r="K87" t="str">
        <v>7lyn</v>
      </c>
      <c r="L87">
        <f t="shared" si="4"/>
        <v>8.1317279836452972E-3</v>
      </c>
    </row>
    <row r="88" spans="1:12" x14ac:dyDescent="0.25">
      <c r="A88" s="1" t="s">
        <v>12</v>
      </c>
      <c r="B88">
        <v>1040</v>
      </c>
      <c r="C88">
        <v>0.14399999999999999</v>
      </c>
      <c r="D88">
        <v>11513</v>
      </c>
      <c r="E88">
        <v>2000</v>
      </c>
      <c r="G88" t="str">
        <v>7lww</v>
      </c>
      <c r="H88">
        <f t="shared" si="3"/>
        <v>5.0086730334047156E-3</v>
      </c>
      <c r="K88" t="str">
        <v>7lww</v>
      </c>
      <c r="L88">
        <f t="shared" si="4"/>
        <v>2.9462782549439476E-3</v>
      </c>
    </row>
    <row r="89" spans="1:12" x14ac:dyDescent="0.25">
      <c r="A89" s="1" t="s">
        <v>13</v>
      </c>
      <c r="B89">
        <v>1001</v>
      </c>
      <c r="C89">
        <v>2.7499999999999998E-3</v>
      </c>
      <c r="D89">
        <v>10480</v>
      </c>
      <c r="E89">
        <v>2000</v>
      </c>
      <c r="G89" t="str">
        <v>7m8k</v>
      </c>
      <c r="H89">
        <f t="shared" si="3"/>
        <v>4.7729707730091945E-3</v>
      </c>
      <c r="K89" t="str">
        <v>7m8k</v>
      </c>
      <c r="L89">
        <f t="shared" si="4"/>
        <v>1.0606601717798212E-2</v>
      </c>
    </row>
    <row r="90" spans="1:12" x14ac:dyDescent="0.25">
      <c r="A90" s="1" t="s">
        <v>7</v>
      </c>
      <c r="B90">
        <v>1100</v>
      </c>
      <c r="C90">
        <v>9.8250000000000004E-2</v>
      </c>
      <c r="D90">
        <v>25706</v>
      </c>
      <c r="E90">
        <v>2000</v>
      </c>
      <c r="G90" t="str">
        <v>7kdk</v>
      </c>
      <c r="H90">
        <f t="shared" si="3"/>
        <v>2.4748737341529162E-3</v>
      </c>
      <c r="K90" t="str">
        <v>7kdk</v>
      </c>
      <c r="L90">
        <f t="shared" si="4"/>
        <v>5.1265241636024705E-3</v>
      </c>
    </row>
    <row r="91" spans="1:12" x14ac:dyDescent="0.25">
      <c r="A91" s="1" t="s">
        <v>8</v>
      </c>
      <c r="B91">
        <v>972</v>
      </c>
      <c r="C91">
        <v>1E-3</v>
      </c>
      <c r="D91">
        <v>18375</v>
      </c>
      <c r="E91">
        <v>2000</v>
      </c>
      <c r="G91" t="str">
        <v>6xkl</v>
      </c>
      <c r="H91">
        <f t="shared" si="3"/>
        <v>4.7552931034795321E-3</v>
      </c>
      <c r="K91" t="str">
        <v>6xkl</v>
      </c>
      <c r="L91">
        <f t="shared" si="4"/>
        <v>4.3911331111684604E-2</v>
      </c>
    </row>
    <row r="92" spans="1:12" x14ac:dyDescent="0.25">
      <c r="A92" s="1" t="s">
        <v>5</v>
      </c>
      <c r="B92">
        <v>1100</v>
      </c>
      <c r="C92">
        <v>0.1135</v>
      </c>
      <c r="D92">
        <v>12840</v>
      </c>
      <c r="E92">
        <v>2000</v>
      </c>
      <c r="G92" t="str">
        <v>7mjg</v>
      </c>
      <c r="H92">
        <f t="shared" si="3"/>
        <v>3.7123106012293778E-3</v>
      </c>
      <c r="K92" t="str">
        <v>7mjg</v>
      </c>
      <c r="L92">
        <f t="shared" si="4"/>
        <v>7.3892658633994288E-2</v>
      </c>
    </row>
    <row r="93" spans="1:12" x14ac:dyDescent="0.25">
      <c r="G93" t="str">
        <v>7krq</v>
      </c>
      <c r="H93">
        <f t="shared" si="3"/>
        <v>5.6568542494923758E-3</v>
      </c>
      <c r="K93" t="str">
        <v>7krq</v>
      </c>
      <c r="L93">
        <f t="shared" si="4"/>
        <v>1.9091883092036743E-2</v>
      </c>
    </row>
    <row r="94" spans="1:12" x14ac:dyDescent="0.25">
      <c r="G94" t="s">
        <v>26</v>
      </c>
      <c r="H94">
        <f>AVERAGE(H79:H93)</f>
        <v>5.270695379544393E-3</v>
      </c>
      <c r="K94" t="s">
        <v>26</v>
      </c>
      <c r="L94">
        <f>AVERAGE(L79:L93)</f>
        <v>1.8900178586915103E-2</v>
      </c>
    </row>
  </sheetData>
  <mergeCells count="1">
    <mergeCell ref="S5:T5"/>
  </mergeCells>
  <phoneticPr fontId="18" type="noConversion"/>
  <hyperlinks>
    <hyperlink ref="X6" r:id="rId1" display="https://www.rcsb.org/structure/6ACD" xr:uid="{10D703A4-9C36-497A-9F35-71842D4F4AA7}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2833F-6B42-48F9-846C-5F175C66A480}">
  <dimension ref="B2:H30"/>
  <sheetViews>
    <sheetView tabSelected="1" workbookViewId="0">
      <selection activeCell="B27" sqref="B27"/>
    </sheetView>
  </sheetViews>
  <sheetFormatPr defaultRowHeight="15" x14ac:dyDescent="0.25"/>
  <cols>
    <col min="2" max="2" width="15.28515625" customWidth="1"/>
    <col min="3" max="3" width="9.140625" customWidth="1"/>
  </cols>
  <sheetData>
    <row r="2" spans="2:8" x14ac:dyDescent="0.25">
      <c r="B2" t="s">
        <v>87</v>
      </c>
    </row>
    <row r="3" spans="2:8" x14ac:dyDescent="0.25">
      <c r="B3" t="s">
        <v>50</v>
      </c>
    </row>
    <row r="5" spans="2:8" x14ac:dyDescent="0.25">
      <c r="B5" t="s">
        <v>55</v>
      </c>
      <c r="C5" t="s">
        <v>54</v>
      </c>
    </row>
    <row r="6" spans="2:8" x14ac:dyDescent="0.25">
      <c r="B6" t="s">
        <v>51</v>
      </c>
      <c r="C6" t="s">
        <v>52</v>
      </c>
    </row>
    <row r="7" spans="2:8" x14ac:dyDescent="0.25">
      <c r="B7" t="s">
        <v>53</v>
      </c>
      <c r="C7" t="s">
        <v>57</v>
      </c>
      <c r="D7" t="s">
        <v>58</v>
      </c>
    </row>
    <row r="8" spans="2:8" x14ac:dyDescent="0.25">
      <c r="B8" t="s">
        <v>56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</row>
    <row r="9" spans="2:8" x14ac:dyDescent="0.25">
      <c r="B9" t="s">
        <v>65</v>
      </c>
      <c r="C9" t="s">
        <v>66</v>
      </c>
      <c r="D9" t="s">
        <v>67</v>
      </c>
    </row>
    <row r="10" spans="2:8" x14ac:dyDescent="0.25">
      <c r="B10" t="s">
        <v>68</v>
      </c>
      <c r="C10" t="s">
        <v>69</v>
      </c>
      <c r="D10" t="s">
        <v>70</v>
      </c>
      <c r="E10" t="s">
        <v>71</v>
      </c>
    </row>
    <row r="11" spans="2:8" x14ac:dyDescent="0.25">
      <c r="B11" t="s">
        <v>74</v>
      </c>
      <c r="C11" t="s">
        <v>72</v>
      </c>
      <c r="D11" t="s">
        <v>73</v>
      </c>
    </row>
    <row r="12" spans="2:8" x14ac:dyDescent="0.25">
      <c r="B12" t="s">
        <v>75</v>
      </c>
      <c r="C12" t="s">
        <v>76</v>
      </c>
      <c r="D12" t="s">
        <v>77</v>
      </c>
      <c r="E12" t="s">
        <v>78</v>
      </c>
      <c r="F12" t="s">
        <v>79</v>
      </c>
    </row>
    <row r="13" spans="2:8" x14ac:dyDescent="0.25">
      <c r="B13" t="s">
        <v>80</v>
      </c>
      <c r="C13" t="s">
        <v>81</v>
      </c>
      <c r="D13" t="s">
        <v>82</v>
      </c>
    </row>
    <row r="14" spans="2:8" x14ac:dyDescent="0.25">
      <c r="B14" t="s">
        <v>83</v>
      </c>
      <c r="C14" t="s">
        <v>84</v>
      </c>
      <c r="D14" t="s">
        <v>85</v>
      </c>
    </row>
    <row r="15" spans="2:8" x14ac:dyDescent="0.25">
      <c r="B15" t="s">
        <v>68</v>
      </c>
      <c r="C15" t="s">
        <v>86</v>
      </c>
    </row>
    <row r="20" spans="2:3" x14ac:dyDescent="0.25">
      <c r="B20" t="s">
        <v>88</v>
      </c>
    </row>
    <row r="22" spans="2:3" x14ac:dyDescent="0.25">
      <c r="B22" t="s">
        <v>55</v>
      </c>
      <c r="C22" t="s">
        <v>54</v>
      </c>
    </row>
    <row r="23" spans="2:3" x14ac:dyDescent="0.25">
      <c r="B23" t="s">
        <v>89</v>
      </c>
      <c r="C23" t="s">
        <v>90</v>
      </c>
    </row>
    <row r="27" spans="2:3" x14ac:dyDescent="0.25">
      <c r="B27" t="s">
        <v>105</v>
      </c>
    </row>
    <row r="28" spans="2:3" x14ac:dyDescent="0.25">
      <c r="B28" t="s">
        <v>55</v>
      </c>
      <c r="C28" t="s">
        <v>54</v>
      </c>
    </row>
    <row r="29" spans="2:3" x14ac:dyDescent="0.25">
      <c r="B29" t="s">
        <v>106</v>
      </c>
      <c r="C29" t="s">
        <v>108</v>
      </c>
    </row>
    <row r="30" spans="2:3" x14ac:dyDescent="0.25">
      <c r="B30" t="s">
        <v>107</v>
      </c>
      <c r="C30" t="s">
        <v>109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EE63-0D9E-45BF-A48B-DDB1263000AB}">
  <dimension ref="B3:M19"/>
  <sheetViews>
    <sheetView workbookViewId="0">
      <selection activeCell="M17" sqref="M17"/>
    </sheetView>
  </sheetViews>
  <sheetFormatPr defaultRowHeight="15" x14ac:dyDescent="0.25"/>
  <cols>
    <col min="2" max="2" width="23.7109375" style="4" bestFit="1" customWidth="1"/>
    <col min="3" max="3" width="11.140625" customWidth="1"/>
    <col min="4" max="4" width="40" customWidth="1"/>
  </cols>
  <sheetData>
    <row r="3" spans="2:13" x14ac:dyDescent="0.25">
      <c r="C3" t="s">
        <v>91</v>
      </c>
      <c r="D3" t="s">
        <v>92</v>
      </c>
      <c r="M3" t="s">
        <v>102</v>
      </c>
    </row>
    <row r="5" spans="2:13" x14ac:dyDescent="0.25">
      <c r="B5" s="4" t="s">
        <v>44</v>
      </c>
      <c r="C5" s="5" t="s">
        <v>14</v>
      </c>
      <c r="D5" t="s">
        <v>94</v>
      </c>
    </row>
    <row r="6" spans="2:13" x14ac:dyDescent="0.25">
      <c r="B6" s="4" t="s">
        <v>40</v>
      </c>
      <c r="C6" s="5" t="s">
        <v>5</v>
      </c>
      <c r="D6" t="s">
        <v>93</v>
      </c>
    </row>
    <row r="7" spans="2:13" x14ac:dyDescent="0.25">
      <c r="B7" s="4" t="s">
        <v>40</v>
      </c>
      <c r="C7" s="5" t="s">
        <v>7</v>
      </c>
      <c r="D7" t="s">
        <v>93</v>
      </c>
    </row>
    <row r="8" spans="2:13" x14ac:dyDescent="0.25">
      <c r="B8" s="4" t="s">
        <v>40</v>
      </c>
      <c r="C8" s="5" t="s">
        <v>16</v>
      </c>
      <c r="D8" t="s">
        <v>93</v>
      </c>
    </row>
    <row r="9" spans="2:13" x14ac:dyDescent="0.25">
      <c r="B9" s="4" t="s">
        <v>40</v>
      </c>
      <c r="C9" s="5" t="s">
        <v>6</v>
      </c>
      <c r="D9" t="s">
        <v>93</v>
      </c>
    </row>
    <row r="10" spans="2:13" x14ac:dyDescent="0.25">
      <c r="B10" s="4" t="s">
        <v>37</v>
      </c>
      <c r="C10" s="5" t="s">
        <v>18</v>
      </c>
      <c r="D10" t="s">
        <v>95</v>
      </c>
    </row>
    <row r="11" spans="2:13" x14ac:dyDescent="0.25">
      <c r="B11" s="4" t="s">
        <v>37</v>
      </c>
      <c r="C11" s="5" t="s">
        <v>20</v>
      </c>
      <c r="D11" t="s">
        <v>95</v>
      </c>
    </row>
    <row r="12" spans="2:13" x14ac:dyDescent="0.25">
      <c r="B12" s="4" t="s">
        <v>36</v>
      </c>
      <c r="C12" s="5" t="s">
        <v>13</v>
      </c>
      <c r="D12" t="s">
        <v>95</v>
      </c>
    </row>
    <row r="13" spans="2:13" x14ac:dyDescent="0.25">
      <c r="B13" s="4" t="s">
        <v>36</v>
      </c>
      <c r="C13" s="5" t="s">
        <v>19</v>
      </c>
      <c r="D13" t="s">
        <v>95</v>
      </c>
    </row>
    <row r="14" spans="2:13" x14ac:dyDescent="0.25">
      <c r="B14" s="4" t="s">
        <v>47</v>
      </c>
      <c r="C14" s="5" t="s">
        <v>17</v>
      </c>
      <c r="D14" t="s">
        <v>95</v>
      </c>
    </row>
    <row r="15" spans="2:13" x14ac:dyDescent="0.25">
      <c r="B15" s="4" t="s">
        <v>35</v>
      </c>
      <c r="C15" s="5" t="s">
        <v>11</v>
      </c>
      <c r="D15" t="s">
        <v>96</v>
      </c>
      <c r="M15" t="s">
        <v>103</v>
      </c>
    </row>
    <row r="16" spans="2:13" x14ac:dyDescent="0.25">
      <c r="B16" s="4" t="s">
        <v>33</v>
      </c>
      <c r="C16" s="5" t="s">
        <v>8</v>
      </c>
      <c r="D16" t="s">
        <v>97</v>
      </c>
      <c r="M16" t="s">
        <v>104</v>
      </c>
    </row>
    <row r="17" spans="2:4" x14ac:dyDescent="0.25">
      <c r="B17" s="4" t="s">
        <v>34</v>
      </c>
      <c r="C17" s="5" t="s">
        <v>15</v>
      </c>
      <c r="D17" t="s">
        <v>98</v>
      </c>
    </row>
    <row r="18" spans="2:4" x14ac:dyDescent="0.25">
      <c r="B18" s="4" t="s">
        <v>45</v>
      </c>
      <c r="C18" s="5" t="s">
        <v>12</v>
      </c>
      <c r="D18" t="s">
        <v>99</v>
      </c>
    </row>
    <row r="19" spans="2:4" x14ac:dyDescent="0.25">
      <c r="B19" s="4" t="s">
        <v>49</v>
      </c>
      <c r="C19" s="5" t="s">
        <v>10</v>
      </c>
      <c r="D19" t="s">
        <v>100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C93871-0642-42E1-B145-4B5A72FF82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ProteinVas</vt:lpstr>
      <vt:lpstr>Domains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Richards</cp:lastModifiedBy>
  <dcterms:created xsi:type="dcterms:W3CDTF">2021-06-09T14:22:01Z</dcterms:created>
  <dcterms:modified xsi:type="dcterms:W3CDTF">2021-07-09T16:30:13Z</dcterms:modified>
</cp:coreProperties>
</file>