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D456F288-0215-426B-B998-D7435D03B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einVas (2)" sheetId="2" r:id="rId1"/>
  </sheets>
  <definedNames>
    <definedName name="_xlchart.v1.0" hidden="1">'ProteinVas (2)'!$G$26:$G$40</definedName>
    <definedName name="_xlchart.v1.1" hidden="1">'ProteinVas (2)'!$H$26:$H$40</definedName>
    <definedName name="_xlchart.v1.2" hidden="1">'ProteinVas (2)'!$G$2:$G$12</definedName>
    <definedName name="_xlchart.v1.3" hidden="1">'ProteinVas (2)'!$H$2:$H$12</definedName>
    <definedName name="ExternalData_1" localSheetId="0" hidden="1">'ProteinVas (2)'!$A$1:$E$92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" i="2" l="1" a="1"/>
  <c r="K79" i="2" s="1"/>
  <c r="G79" i="2" a="1"/>
  <c r="G79" i="2" s="1"/>
  <c r="G2" i="2" a="1"/>
  <c r="G2" i="2" s="1"/>
  <c r="H2" i="2" s="1"/>
  <c r="G26" i="2" a="1"/>
  <c r="G26" i="2" s="1"/>
  <c r="H26" i="2" s="1"/>
  <c r="G59" i="2" a="1"/>
  <c r="H62" i="2" s="1"/>
  <c r="U2" i="2"/>
  <c r="H14" i="2" l="1"/>
  <c r="H6" i="2"/>
  <c r="H37" i="2"/>
  <c r="H29" i="2"/>
  <c r="H82" i="2" s="1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L93" i="2" s="1"/>
  <c r="H8" i="2"/>
  <c r="H39" i="2"/>
  <c r="H31" i="2"/>
  <c r="H71" i="2"/>
  <c r="H63" i="2"/>
  <c r="H11" i="2"/>
  <c r="H3" i="2"/>
  <c r="H34" i="2"/>
  <c r="H87" i="2" s="1"/>
  <c r="H66" i="2"/>
  <c r="H86" i="2" s="1"/>
  <c r="H15" i="2"/>
  <c r="H7" i="2"/>
  <c r="H38" i="2"/>
  <c r="H30" i="2"/>
  <c r="H70" i="2"/>
  <c r="L79" i="2"/>
  <c r="H90" i="2"/>
  <c r="G59" i="2"/>
  <c r="H83" i="2" l="1"/>
  <c r="L85" i="2"/>
  <c r="H91" i="2"/>
  <c r="L84" i="2"/>
  <c r="L86" i="2"/>
  <c r="L80" i="2"/>
  <c r="L92" i="2"/>
  <c r="H85" i="2"/>
  <c r="L87" i="2"/>
  <c r="L83" i="2"/>
  <c r="L90" i="2"/>
  <c r="H59" i="2"/>
  <c r="H79" i="2" s="1"/>
  <c r="H94" i="2" s="1"/>
  <c r="L91" i="2"/>
  <c r="L89" i="2"/>
  <c r="H80" i="2"/>
  <c r="H84" i="2"/>
  <c r="H89" i="2"/>
  <c r="L88" i="2"/>
  <c r="H93" i="2"/>
  <c r="L81" i="2"/>
  <c r="H92" i="2"/>
  <c r="H88" i="2"/>
  <c r="H81" i="2"/>
  <c r="L82" i="2"/>
  <c r="L9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<sst xmlns="http://schemas.openxmlformats.org/spreadsheetml/2006/main" count="147" uniqueCount="46">
  <si>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</si>
  <si>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</si>
  <si>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</si>
  <si>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</si>
  <si>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</si>
  <si>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</si>
  <si>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</si>
  <si>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</si>
  <si>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</si>
  <si>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</si>
  <si>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</si>
  <si>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</si>
  <si>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</si>
  <si>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</si>
  <si>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Hours for Vas of half of the proteins at 1000 projections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</si>
  <si>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</si>
  <si>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</si>
  <si>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</si>
  <si>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</si>
  <si>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</si>
  <si>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</si>
  <si>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</si>
  <si>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</si>
  <si>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rbd up</t>
  </si>
  <si>
    <t>RBD down</t>
  </si>
  <si>
    <t>???</t>
  </si>
  <si>
    <t>rbd up south african</t>
  </si>
  <si>
    <t>rbd up u.k.</t>
  </si>
  <si>
    <t>rbd down u.k.</t>
  </si>
  <si>
    <t>rbd up brazillian</t>
  </si>
  <si>
    <t>rbd down south african</t>
  </si>
  <si>
    <t>rbd up hexapro</t>
  </si>
  <si>
    <t>rbd up SARS-CoV spike</t>
  </si>
  <si>
    <t>cleaved in closed conformation</t>
  </si>
  <si>
    <t>cleaved in interm. conformation</t>
  </si>
  <si>
    <t>1000 Projections</t>
  </si>
  <si>
    <t>2000 Projections</t>
  </si>
  <si>
    <t>StD of 1000 vs. 2000</t>
  </si>
  <si>
    <t>StD of 100 vs. 1000</t>
  </si>
  <si>
    <t>Avg StD</t>
  </si>
  <si>
    <t>uncleavable closed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</si>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</sst>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(2)'!$G$2:$G$12</c:f>
              <c:strCache>
                <c:ptCount val="11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</c:strCache>
            </c:strRef>
          </c:cat>
          <c:val>
            <c:numRef>
              <c:f>'ProteinVas (2)'!$H$2:$H$12</c:f>
              <c:numCache>
                <c:formatCode>General</c:formatCode>
                <c:ptCount val="11"/>
                <c:pt idx="0">
                  <c:v>2.4999999999999988E-3</c:v>
                </c:pt>
                <c:pt idx="1">
                  <c:v>0.08</c:v>
                </c:pt>
                <c:pt idx="2">
                  <c:v>0.185</c:v>
                </c:pt>
                <c:pt idx="3">
                  <c:v>0.11250000000000002</c:v>
                </c:pt>
                <c:pt idx="4">
                  <c:v>9.7500000000000003E-2</c:v>
                </c:pt>
                <c:pt idx="5">
                  <c:v>0.22</c:v>
                </c:pt>
                <c:pt idx="6">
                  <c:v>6.25E-2</c:v>
                </c:pt>
                <c:pt idx="7">
                  <c:v>0.02</c:v>
                </c:pt>
                <c:pt idx="8">
                  <c:v>0.255</c:v>
                </c:pt>
                <c:pt idx="9">
                  <c:v>0.06</c:v>
                </c:pt>
                <c:pt idx="10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(2)'!$G$2:$G$12</c:f>
              <c:strCache>
                <c:ptCount val="11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</c:strCache>
            </c:strRef>
          </c:cat>
          <c:val>
            <c:numRef>
              <c:f>'ProteinVas (2)'!$H$26:$H$36</c:f>
              <c:numCache>
                <c:formatCode>General</c:formatCode>
                <c:ptCount val="11"/>
                <c:pt idx="0">
                  <c:v>9.75E-3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0.22600000000000001</c:v>
                </c:pt>
                <c:pt idx="6">
                  <c:v>4.0000000000000034E-4</c:v>
                </c:pt>
                <c:pt idx="7">
                  <c:v>5.0000000000000001E-3</c:v>
                </c:pt>
                <c:pt idx="8">
                  <c:v>0.15049999999999999</c:v>
                </c:pt>
                <c:pt idx="9">
                  <c:v>8.7000000000000008E-2</c:v>
                </c:pt>
                <c:pt idx="10">
                  <c:v>9.8333333333333328E-3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5377462062807635E-2"/>
          <c:y val="0.16467112352889152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(2)'!$G$26:$G$40</c:f>
              <c:strCache>
                <c:ptCount val="15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  <c:pt idx="11">
                  <c:v>7lyn</c:v>
                </c:pt>
                <c:pt idx="12">
                  <c:v>7lws</c:v>
                </c:pt>
                <c:pt idx="13">
                  <c:v>7lwt</c:v>
                </c:pt>
                <c:pt idx="14">
                  <c:v>7lww</c:v>
                </c:pt>
              </c:strCache>
            </c:strRef>
          </c:cat>
          <c:val>
            <c:numRef>
              <c:f>'ProteinVas (2)'!$H$26:$H$40</c:f>
              <c:numCache>
                <c:formatCode>General</c:formatCode>
                <c:ptCount val="15"/>
                <c:pt idx="0">
                  <c:v>9.75E-3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0.22600000000000001</c:v>
                </c:pt>
                <c:pt idx="6">
                  <c:v>4.0000000000000034E-4</c:v>
                </c:pt>
                <c:pt idx="7">
                  <c:v>5.0000000000000001E-3</c:v>
                </c:pt>
                <c:pt idx="8">
                  <c:v>0.15049999999999999</c:v>
                </c:pt>
                <c:pt idx="9">
                  <c:v>8.7000000000000008E-2</c:v>
                </c:pt>
                <c:pt idx="10">
                  <c:v>9.8333333333333328E-3</c:v>
                </c:pt>
                <c:pt idx="11">
                  <c:v>3.5000000000000001E-3</c:v>
                </c:pt>
                <c:pt idx="12">
                  <c:v>1.3999999999999999E-2</c:v>
                </c:pt>
                <c:pt idx="13">
                  <c:v>3.5000000000000005E-3</c:v>
                </c:pt>
                <c:pt idx="14">
                  <c:v>1.5833333333333335E-2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(2)'!$G$26:$G$40</c:f>
              <c:strCache>
                <c:ptCount val="15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  <c:pt idx="11">
                  <c:v>7lyn</c:v>
                </c:pt>
                <c:pt idx="12">
                  <c:v>7lws</c:v>
                </c:pt>
                <c:pt idx="13">
                  <c:v>7lwt</c:v>
                </c:pt>
                <c:pt idx="14">
                  <c:v>7lww</c:v>
                </c:pt>
              </c:strCache>
            </c:strRef>
          </c:cat>
          <c:val>
            <c:numRef>
              <c:f>'ProteinVas (2)'!$H$59:$H$73</c:f>
              <c:numCache>
                <c:formatCode>General</c:formatCode>
                <c:ptCount val="15"/>
                <c:pt idx="0">
                  <c:v>6.2500000000000003E-3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0.12525</c:v>
                </c:pt>
                <c:pt idx="4">
                  <c:v>0.10174999999999999</c:v>
                </c:pt>
                <c:pt idx="5">
                  <c:v>0.217</c:v>
                </c:pt>
                <c:pt idx="6">
                  <c:v>7.1250000000000003E-3</c:v>
                </c:pt>
                <c:pt idx="7">
                  <c:v>1.175E-2</c:v>
                </c:pt>
                <c:pt idx="8">
                  <c:v>0.14524999999999999</c:v>
                </c:pt>
                <c:pt idx="9">
                  <c:v>9.5000000000000001E-2</c:v>
                </c:pt>
                <c:pt idx="10">
                  <c:v>3.749999999999999E-4</c:v>
                </c:pt>
                <c:pt idx="11">
                  <c:v>8.5000000000000006E-3</c:v>
                </c:pt>
                <c:pt idx="12">
                  <c:v>1.6E-2</c:v>
                </c:pt>
                <c:pt idx="13">
                  <c:v>1.1250000000000001E-3</c:v>
                </c:pt>
                <c:pt idx="14">
                  <c:v>8.7500000000000008E-3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96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010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topLeftCell="M7" zoomScale="115" zoomScaleNormal="115" workbookViewId="0">
      <selection activeCell="X25" sqref="X25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0.140625" bestFit="1" customWidth="1"/>
    <col min="4" max="4" width="17.140625" bestFit="1" customWidth="1"/>
    <col min="5" max="5" width="16.5703125" bestFit="1" customWidth="1"/>
    <col min="7" max="7" width="8.5703125" bestFit="1" customWidth="1"/>
    <col min="8" max="8" width="11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4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7kdk</v>
      </c>
      <c r="H2">
        <f>ABS(AVERAGEIF($A$2:$A$21,G2,$C$2:$C$21))</f>
        <v>2.4999999999999988E-3</v>
      </c>
      <c r="U2" s="2">
        <f>SUM(D14:D92)/3600</f>
        <v>243.00749999999999</v>
      </c>
      <c r="V2" t="s">
        <v>14</v>
      </c>
    </row>
    <row r="3" spans="1:24" x14ac:dyDescent="0.25">
      <c r="A3" s="1" t="s">
        <v>15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  <c r="T3" t="s">
        <v>22</v>
      </c>
    </row>
    <row r="4" spans="1:24" x14ac:dyDescent="0.25">
      <c r="A4" s="1" t="s">
        <v>16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4" x14ac:dyDescent="0.25">
      <c r="A5" s="1" t="s">
        <v>17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 t="shared" si="0"/>
        <v>0.11250000000000002</v>
      </c>
    </row>
    <row r="6" spans="1:24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 t="shared" si="0"/>
        <v>9.7500000000000003E-2</v>
      </c>
      <c r="S6">
        <v>1</v>
      </c>
      <c r="T6" t="s">
        <v>8</v>
      </c>
      <c r="U6" t="s">
        <v>24</v>
      </c>
    </row>
    <row r="7" spans="1:24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6acd</v>
      </c>
      <c r="H7">
        <f t="shared" si="0"/>
        <v>0.22</v>
      </c>
      <c r="S7">
        <v>2</v>
      </c>
      <c r="T7" t="s">
        <v>5</v>
      </c>
      <c r="U7" t="s">
        <v>40</v>
      </c>
    </row>
    <row r="8" spans="1:24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6xkl</v>
      </c>
      <c r="H8">
        <f t="shared" si="0"/>
        <v>6.25E-2</v>
      </c>
      <c r="S8">
        <v>3</v>
      </c>
      <c r="T8" t="s">
        <v>7</v>
      </c>
      <c r="U8" t="s">
        <v>33</v>
      </c>
    </row>
    <row r="9" spans="1:24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7m8k</v>
      </c>
      <c r="H9">
        <f t="shared" si="0"/>
        <v>0.02</v>
      </c>
      <c r="S9">
        <v>4</v>
      </c>
      <c r="T9" t="s">
        <v>17</v>
      </c>
      <c r="U9" t="s">
        <v>23</v>
      </c>
    </row>
    <row r="10" spans="1:24" x14ac:dyDescent="0.25">
      <c r="A10" s="1" t="s">
        <v>17</v>
      </c>
      <c r="B10">
        <v>1069</v>
      </c>
      <c r="C10">
        <v>0.14000000000000001</v>
      </c>
      <c r="D10">
        <v>1229</v>
      </c>
      <c r="E10">
        <v>100</v>
      </c>
      <c r="G10" t="str">
        <v>7mjg</v>
      </c>
      <c r="H10">
        <f t="shared" si="0"/>
        <v>0.255</v>
      </c>
      <c r="S10">
        <v>5</v>
      </c>
      <c r="T10" t="s">
        <v>6</v>
      </c>
      <c r="U10" t="s">
        <v>34</v>
      </c>
    </row>
    <row r="11" spans="1:24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7krq</v>
      </c>
      <c r="H11">
        <f t="shared" si="0"/>
        <v>0.06</v>
      </c>
      <c r="S11">
        <v>6</v>
      </c>
      <c r="T11" t="s">
        <v>15</v>
      </c>
      <c r="U11" t="s">
        <v>32</v>
      </c>
    </row>
    <row r="12" spans="1:24" x14ac:dyDescent="0.25">
      <c r="A12" s="1" t="s">
        <v>16</v>
      </c>
      <c r="B12">
        <v>968</v>
      </c>
      <c r="C12">
        <v>6.5000000000000002E-2</v>
      </c>
      <c r="D12">
        <v>1053</v>
      </c>
      <c r="E12">
        <v>100</v>
      </c>
      <c r="G12" t="str">
        <v>7lyl</v>
      </c>
      <c r="H12">
        <f t="shared" si="0"/>
        <v>1.4999999999999999E-2</v>
      </c>
      <c r="S12">
        <v>7</v>
      </c>
      <c r="T12" t="s">
        <v>16</v>
      </c>
      <c r="U12" t="s">
        <v>31</v>
      </c>
    </row>
    <row r="13" spans="1:24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7lyn</v>
      </c>
      <c r="H13">
        <f t="shared" si="0"/>
        <v>1.4999999999999999E-2</v>
      </c>
      <c r="S13">
        <v>8</v>
      </c>
      <c r="T13" t="s">
        <v>11</v>
      </c>
      <c r="U13" t="s">
        <v>23</v>
      </c>
    </row>
    <row r="14" spans="1:24" x14ac:dyDescent="0.2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7lws</v>
      </c>
      <c r="H14">
        <f t="shared" si="0"/>
        <v>0.02</v>
      </c>
      <c r="S14">
        <v>9</v>
      </c>
      <c r="T14" t="s">
        <v>12</v>
      </c>
      <c r="U14" t="s">
        <v>25</v>
      </c>
    </row>
    <row r="15" spans="1:24" x14ac:dyDescent="0.2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7lwt</v>
      </c>
      <c r="H15">
        <f t="shared" si="0"/>
        <v>0.02</v>
      </c>
      <c r="S15">
        <v>10</v>
      </c>
      <c r="T15" t="s">
        <v>10</v>
      </c>
      <c r="U15" t="s">
        <v>25</v>
      </c>
    </row>
    <row r="16" spans="1:24" x14ac:dyDescent="0.2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7lww</v>
      </c>
      <c r="H16">
        <f t="shared" si="0"/>
        <v>0.02</v>
      </c>
      <c r="S16">
        <v>11</v>
      </c>
      <c r="T16" t="s">
        <v>13</v>
      </c>
      <c r="U16" t="s">
        <v>30</v>
      </c>
      <c r="X16" t="s">
        <v>43</v>
      </c>
    </row>
    <row r="17" spans="1:24" x14ac:dyDescent="0.2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20</v>
      </c>
      <c r="U17" t="s">
        <v>26</v>
      </c>
    </row>
    <row r="18" spans="1:24" x14ac:dyDescent="0.25">
      <c r="A18" s="1" t="s">
        <v>18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19</v>
      </c>
      <c r="U18" t="s">
        <v>28</v>
      </c>
      <c r="X18" t="s">
        <v>42</v>
      </c>
    </row>
    <row r="19" spans="1:24" x14ac:dyDescent="0.25">
      <c r="A19" s="1" t="s">
        <v>19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21</v>
      </c>
      <c r="U19" t="s">
        <v>27</v>
      </c>
    </row>
    <row r="20" spans="1:24" x14ac:dyDescent="0.25">
      <c r="A20" s="1" t="s">
        <v>20</v>
      </c>
      <c r="B20">
        <v>996</v>
      </c>
      <c r="C20">
        <v>-1.4999999999999999E-2</v>
      </c>
      <c r="D20">
        <v>978</v>
      </c>
      <c r="E20">
        <v>100</v>
      </c>
      <c r="S20">
        <v>15</v>
      </c>
      <c r="T20" t="s">
        <v>18</v>
      </c>
      <c r="U20" t="s">
        <v>29</v>
      </c>
      <c r="X20" t="s">
        <v>41</v>
      </c>
    </row>
    <row r="21" spans="1:24" x14ac:dyDescent="0.25">
      <c r="A21" s="1" t="s">
        <v>21</v>
      </c>
      <c r="B21">
        <v>993</v>
      </c>
      <c r="C21">
        <v>-0.02</v>
      </c>
      <c r="D21">
        <v>961</v>
      </c>
      <c r="E21">
        <v>100</v>
      </c>
    </row>
    <row r="22" spans="1:24" x14ac:dyDescent="0.25">
      <c r="A22" s="1" t="s">
        <v>16</v>
      </c>
      <c r="B22">
        <v>968</v>
      </c>
      <c r="C22">
        <v>1.4999999999999999E-2</v>
      </c>
      <c r="D22">
        <v>9829</v>
      </c>
      <c r="E22">
        <v>300</v>
      </c>
      <c r="X22" t="s">
        <v>44</v>
      </c>
    </row>
    <row r="23" spans="1:24" x14ac:dyDescent="0.25">
      <c r="A23" s="1" t="s">
        <v>5</v>
      </c>
      <c r="B23">
        <v>1100</v>
      </c>
      <c r="C23">
        <v>0.14499999999999999</v>
      </c>
      <c r="D23">
        <v>72752</v>
      </c>
      <c r="E23">
        <v>300</v>
      </c>
    </row>
    <row r="24" spans="1:24" x14ac:dyDescent="0.2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35</v>
      </c>
      <c r="X24" t="s">
        <v>45</v>
      </c>
    </row>
    <row r="25" spans="1:24" x14ac:dyDescent="0.2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</row>
    <row r="26" spans="1:24" x14ac:dyDescent="0.2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7kdk</v>
      </c>
      <c r="H26">
        <f>ABS(AVERAGEIF($A$24:$A$70,$G26,$C$24:$C$70))</f>
        <v>9.75E-3</v>
      </c>
    </row>
    <row r="27" spans="1:24" x14ac:dyDescent="0.2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</row>
    <row r="28" spans="1:24" x14ac:dyDescent="0.2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</row>
    <row r="29" spans="1:24" x14ac:dyDescent="0.2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6zgg</v>
      </c>
      <c r="H29">
        <f t="shared" si="1"/>
        <v>0.12083333333333335</v>
      </c>
    </row>
    <row r="30" spans="1:24" x14ac:dyDescent="0.2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6zgh</v>
      </c>
      <c r="H30">
        <f t="shared" si="1"/>
        <v>0.11483333333333334</v>
      </c>
    </row>
    <row r="31" spans="1:24" x14ac:dyDescent="0.2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6acd</v>
      </c>
      <c r="H31">
        <f t="shared" si="1"/>
        <v>0.22600000000000001</v>
      </c>
    </row>
    <row r="32" spans="1:24" x14ac:dyDescent="0.25">
      <c r="A32" s="1" t="s">
        <v>18</v>
      </c>
      <c r="B32">
        <v>995</v>
      </c>
      <c r="C32">
        <v>1.7999999999999999E-2</v>
      </c>
      <c r="D32">
        <v>12563</v>
      </c>
      <c r="E32">
        <v>1000</v>
      </c>
      <c r="G32" t="str">
        <v>6xkl</v>
      </c>
      <c r="H32">
        <f t="shared" si="1"/>
        <v>4.0000000000000034E-4</v>
      </c>
    </row>
    <row r="33" spans="1:8" x14ac:dyDescent="0.25">
      <c r="A33" s="1" t="s">
        <v>19</v>
      </c>
      <c r="B33">
        <v>1000</v>
      </c>
      <c r="C33">
        <v>1.8499999999999999E-2</v>
      </c>
      <c r="D33">
        <v>12674</v>
      </c>
      <c r="E33">
        <v>1000</v>
      </c>
      <c r="G33" t="str">
        <v>7m8k</v>
      </c>
      <c r="H33">
        <f t="shared" si="1"/>
        <v>5.0000000000000001E-3</v>
      </c>
    </row>
    <row r="34" spans="1:8" x14ac:dyDescent="0.25">
      <c r="A34" s="1" t="s">
        <v>20</v>
      </c>
      <c r="B34">
        <v>996</v>
      </c>
      <c r="C34">
        <v>3.5000000000000001E-3</v>
      </c>
      <c r="D34">
        <v>12601</v>
      </c>
      <c r="E34">
        <v>1000</v>
      </c>
      <c r="G34" t="str">
        <v>7mjg</v>
      </c>
      <c r="H34">
        <f t="shared" si="1"/>
        <v>0.15049999999999999</v>
      </c>
    </row>
    <row r="35" spans="1:8" x14ac:dyDescent="0.25">
      <c r="A35" s="1" t="s">
        <v>15</v>
      </c>
      <c r="B35">
        <v>1065</v>
      </c>
      <c r="C35">
        <v>0.2225</v>
      </c>
      <c r="D35">
        <v>14580</v>
      </c>
      <c r="E35">
        <v>1000</v>
      </c>
      <c r="G35" t="str">
        <v>7krq</v>
      </c>
      <c r="H35">
        <f t="shared" si="1"/>
        <v>8.7000000000000008E-2</v>
      </c>
    </row>
    <row r="36" spans="1:8" x14ac:dyDescent="0.25">
      <c r="A36" s="1" t="s">
        <v>17</v>
      </c>
      <c r="B36">
        <v>1069</v>
      </c>
      <c r="C36">
        <v>9.8000000000000004E-2</v>
      </c>
      <c r="D36">
        <v>14626</v>
      </c>
      <c r="E36">
        <v>1000</v>
      </c>
      <c r="G36" t="str">
        <v>7lyl</v>
      </c>
      <c r="H36">
        <f t="shared" si="1"/>
        <v>9.8333333333333328E-3</v>
      </c>
    </row>
    <row r="37" spans="1:8" x14ac:dyDescent="0.25">
      <c r="A37" s="1" t="s">
        <v>21</v>
      </c>
      <c r="B37">
        <v>993</v>
      </c>
      <c r="C37">
        <v>8.0000000000000002E-3</v>
      </c>
      <c r="D37">
        <v>12499</v>
      </c>
      <c r="E37">
        <v>1000</v>
      </c>
      <c r="G37" t="str">
        <v>7lyn</v>
      </c>
      <c r="H37">
        <f t="shared" si="1"/>
        <v>3.5000000000000001E-3</v>
      </c>
    </row>
    <row r="38" spans="1:8" x14ac:dyDescent="0.25">
      <c r="A38" s="1" t="s">
        <v>16</v>
      </c>
      <c r="B38">
        <v>968</v>
      </c>
      <c r="C38">
        <v>-6.4999999999999997E-3</v>
      </c>
      <c r="D38">
        <v>11994</v>
      </c>
      <c r="E38">
        <v>1000</v>
      </c>
      <c r="G38" t="str">
        <v>7lws</v>
      </c>
      <c r="H38">
        <f t="shared" si="1"/>
        <v>1.3999999999999999E-2</v>
      </c>
    </row>
    <row r="39" spans="1:8" x14ac:dyDescent="0.25">
      <c r="A39" s="1" t="s">
        <v>18</v>
      </c>
      <c r="B39">
        <v>995</v>
      </c>
      <c r="C39">
        <v>1.2999999999999999E-2</v>
      </c>
      <c r="D39">
        <v>5155</v>
      </c>
      <c r="E39">
        <v>1000</v>
      </c>
      <c r="G39" t="str">
        <v>7lwt</v>
      </c>
      <c r="H39">
        <f t="shared" si="1"/>
        <v>3.5000000000000005E-3</v>
      </c>
    </row>
    <row r="40" spans="1:8" x14ac:dyDescent="0.25">
      <c r="A40" s="1" t="s">
        <v>19</v>
      </c>
      <c r="B40">
        <v>1000</v>
      </c>
      <c r="C40">
        <v>3.5000000000000001E-3</v>
      </c>
      <c r="D40">
        <v>5341</v>
      </c>
      <c r="E40">
        <v>1000</v>
      </c>
      <c r="G40" t="str">
        <v>7lww</v>
      </c>
      <c r="H40">
        <f t="shared" si="1"/>
        <v>1.5833333333333335E-2</v>
      </c>
    </row>
    <row r="41" spans="1:8" x14ac:dyDescent="0.25">
      <c r="A41" s="1" t="s">
        <v>20</v>
      </c>
      <c r="B41">
        <v>996</v>
      </c>
      <c r="C41">
        <v>-1.15E-2</v>
      </c>
      <c r="D41">
        <v>5398</v>
      </c>
      <c r="E41">
        <v>1000</v>
      </c>
    </row>
    <row r="42" spans="1:8" x14ac:dyDescent="0.25">
      <c r="A42" s="1" t="s">
        <v>15</v>
      </c>
      <c r="B42">
        <v>1065</v>
      </c>
      <c r="C42">
        <v>0.22700000000000001</v>
      </c>
      <c r="D42">
        <v>6071</v>
      </c>
      <c r="E42">
        <v>1000</v>
      </c>
    </row>
    <row r="43" spans="1:8" x14ac:dyDescent="0.25">
      <c r="A43" s="1" t="s">
        <v>17</v>
      </c>
      <c r="B43">
        <v>1069</v>
      </c>
      <c r="C43">
        <v>0.126</v>
      </c>
      <c r="D43">
        <v>6485</v>
      </c>
      <c r="E43">
        <v>1000</v>
      </c>
    </row>
    <row r="44" spans="1:8" x14ac:dyDescent="0.25">
      <c r="A44" s="1" t="s">
        <v>21</v>
      </c>
      <c r="B44">
        <v>993</v>
      </c>
      <c r="C44">
        <v>1.2500000000000001E-2</v>
      </c>
      <c r="D44">
        <v>5594</v>
      </c>
      <c r="E44">
        <v>1000</v>
      </c>
    </row>
    <row r="45" spans="1:8" x14ac:dyDescent="0.25">
      <c r="A45" s="1" t="s">
        <v>16</v>
      </c>
      <c r="B45">
        <v>968</v>
      </c>
      <c r="C45">
        <v>-1.2999999999999999E-2</v>
      </c>
      <c r="D45">
        <v>4996</v>
      </c>
      <c r="E45">
        <v>1000</v>
      </c>
    </row>
    <row r="46" spans="1:8" x14ac:dyDescent="0.25">
      <c r="A46" s="1" t="s">
        <v>18</v>
      </c>
      <c r="B46">
        <v>995</v>
      </c>
      <c r="C46">
        <v>1.6500000000000001E-2</v>
      </c>
      <c r="D46">
        <v>5319</v>
      </c>
      <c r="E46">
        <v>1000</v>
      </c>
    </row>
    <row r="47" spans="1:8" x14ac:dyDescent="0.25">
      <c r="A47" s="1" t="s">
        <v>19</v>
      </c>
      <c r="B47">
        <v>1000</v>
      </c>
      <c r="C47">
        <v>0.02</v>
      </c>
      <c r="D47">
        <v>5511</v>
      </c>
      <c r="E47">
        <v>1000</v>
      </c>
    </row>
    <row r="48" spans="1:8" x14ac:dyDescent="0.25">
      <c r="A48" s="1" t="s">
        <v>20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25">
      <c r="A49" s="1" t="s">
        <v>15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25">
      <c r="A50" s="1" t="s">
        <v>17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25">
      <c r="A51" s="1" t="s">
        <v>21</v>
      </c>
      <c r="B51">
        <v>993</v>
      </c>
      <c r="C51">
        <v>1.5E-3</v>
      </c>
      <c r="D51">
        <v>5289</v>
      </c>
      <c r="E51">
        <v>1000</v>
      </c>
    </row>
    <row r="52" spans="1:8" x14ac:dyDescent="0.25">
      <c r="A52" s="1" t="s">
        <v>16</v>
      </c>
      <c r="B52">
        <v>968</v>
      </c>
      <c r="C52">
        <v>-1.5E-3</v>
      </c>
      <c r="D52">
        <v>5206</v>
      </c>
      <c r="E52">
        <v>1000</v>
      </c>
    </row>
    <row r="53" spans="1:8" x14ac:dyDescent="0.25">
      <c r="A53" s="1" t="s">
        <v>21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25">
      <c r="A54" s="1" t="s">
        <v>16</v>
      </c>
      <c r="B54">
        <v>968</v>
      </c>
      <c r="C54">
        <v>0.01</v>
      </c>
      <c r="D54">
        <v>5532</v>
      </c>
      <c r="E54">
        <v>1000</v>
      </c>
    </row>
    <row r="55" spans="1:8" x14ac:dyDescent="0.2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2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2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36</v>
      </c>
    </row>
    <row r="58" spans="1:8" x14ac:dyDescent="0.2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2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7kdk</v>
      </c>
      <c r="H59">
        <f>ABS(AVERAGEIF($A$71:$A$92,$G59,$C$71:$C$92))</f>
        <v>6.2500000000000003E-3</v>
      </c>
    </row>
    <row r="60" spans="1:8" x14ac:dyDescent="0.2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2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25">
      <c r="A62" s="1" t="s">
        <v>21</v>
      </c>
      <c r="B62">
        <v>993</v>
      </c>
      <c r="C62">
        <v>1.6500000000000001E-2</v>
      </c>
      <c r="D62">
        <v>5244</v>
      </c>
      <c r="E62">
        <v>1000</v>
      </c>
      <c r="G62" t="str">
        <v>6zgg</v>
      </c>
      <c r="H62">
        <f t="shared" si="2"/>
        <v>0.12525</v>
      </c>
    </row>
    <row r="63" spans="1:8" x14ac:dyDescent="0.25">
      <c r="A63" s="1" t="s">
        <v>16</v>
      </c>
      <c r="B63">
        <v>968</v>
      </c>
      <c r="C63">
        <v>8.9999999999999993E-3</v>
      </c>
      <c r="D63">
        <v>4873</v>
      </c>
      <c r="E63">
        <v>1000</v>
      </c>
      <c r="G63" t="str">
        <v>6zgh</v>
      </c>
      <c r="H63">
        <f t="shared" si="2"/>
        <v>0.10174999999999999</v>
      </c>
    </row>
    <row r="64" spans="1:8" x14ac:dyDescent="0.2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6acd</v>
      </c>
      <c r="H64">
        <f t="shared" si="2"/>
        <v>0.217</v>
      </c>
    </row>
    <row r="65" spans="1:12" x14ac:dyDescent="0.2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6xkl</v>
      </c>
      <c r="H65">
        <f t="shared" si="2"/>
        <v>7.1250000000000003E-3</v>
      </c>
    </row>
    <row r="66" spans="1:12" x14ac:dyDescent="0.2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7m8k</v>
      </c>
      <c r="H66">
        <f t="shared" si="2"/>
        <v>1.175E-2</v>
      </c>
    </row>
    <row r="67" spans="1:12" x14ac:dyDescent="0.2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7mjg</v>
      </c>
      <c r="H67">
        <f t="shared" si="2"/>
        <v>0.14524999999999999</v>
      </c>
    </row>
    <row r="68" spans="1:12" x14ac:dyDescent="0.2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7krq</v>
      </c>
      <c r="H68">
        <f t="shared" si="2"/>
        <v>9.5000000000000001E-2</v>
      </c>
    </row>
    <row r="69" spans="1:12" x14ac:dyDescent="0.2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7lyl</v>
      </c>
      <c r="H69">
        <f t="shared" si="2"/>
        <v>3.749999999999999E-4</v>
      </c>
    </row>
    <row r="70" spans="1:12" x14ac:dyDescent="0.2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7lyn</v>
      </c>
      <c r="H70">
        <f t="shared" si="2"/>
        <v>8.5000000000000006E-3</v>
      </c>
    </row>
    <row r="71" spans="1:12" x14ac:dyDescent="0.25">
      <c r="A71" s="1" t="s">
        <v>18</v>
      </c>
      <c r="B71">
        <v>995</v>
      </c>
      <c r="C71">
        <v>8.7500000000000008E-3</v>
      </c>
      <c r="D71">
        <v>14426</v>
      </c>
      <c r="E71">
        <v>2000</v>
      </c>
      <c r="G71" t="str">
        <v>7lws</v>
      </c>
      <c r="H71">
        <f t="shared" si="2"/>
        <v>1.6E-2</v>
      </c>
    </row>
    <row r="72" spans="1:12" x14ac:dyDescent="0.25">
      <c r="A72" s="1" t="s">
        <v>19</v>
      </c>
      <c r="B72">
        <v>1000</v>
      </c>
      <c r="C72">
        <v>1.6E-2</v>
      </c>
      <c r="D72">
        <v>19022</v>
      </c>
      <c r="E72">
        <v>2000</v>
      </c>
      <c r="G72" t="str">
        <v>7lwt</v>
      </c>
      <c r="H72">
        <f t="shared" si="2"/>
        <v>1.1250000000000001E-3</v>
      </c>
    </row>
    <row r="73" spans="1:12" x14ac:dyDescent="0.25">
      <c r="A73" s="1" t="s">
        <v>20</v>
      </c>
      <c r="B73">
        <v>996</v>
      </c>
      <c r="C73">
        <v>8.5000000000000006E-3</v>
      </c>
      <c r="D73">
        <v>18855</v>
      </c>
      <c r="E73">
        <v>2000</v>
      </c>
      <c r="G73" t="str">
        <v>7lww</v>
      </c>
      <c r="H73">
        <f t="shared" si="2"/>
        <v>8.7500000000000008E-3</v>
      </c>
    </row>
    <row r="74" spans="1:12" x14ac:dyDescent="0.25">
      <c r="A74" s="1" t="s">
        <v>15</v>
      </c>
      <c r="B74">
        <v>1065</v>
      </c>
      <c r="C74">
        <v>0.217</v>
      </c>
      <c r="D74">
        <v>21294</v>
      </c>
      <c r="E74">
        <v>2000</v>
      </c>
    </row>
    <row r="75" spans="1:12" x14ac:dyDescent="0.25">
      <c r="A75" s="1" t="s">
        <v>17</v>
      </c>
      <c r="B75">
        <v>1069</v>
      </c>
      <c r="C75">
        <v>0.12525</v>
      </c>
      <c r="D75">
        <v>21861</v>
      </c>
      <c r="E75">
        <v>2000</v>
      </c>
    </row>
    <row r="76" spans="1:12" x14ac:dyDescent="0.25">
      <c r="A76" s="1" t="s">
        <v>21</v>
      </c>
      <c r="B76">
        <v>993</v>
      </c>
      <c r="C76">
        <v>4.0000000000000001E-3</v>
      </c>
      <c r="D76">
        <v>18833</v>
      </c>
      <c r="E76">
        <v>2000</v>
      </c>
    </row>
    <row r="77" spans="1:12" x14ac:dyDescent="0.25">
      <c r="A77" s="1" t="s">
        <v>16</v>
      </c>
      <c r="B77">
        <v>968</v>
      </c>
      <c r="C77">
        <v>6.2500000000000003E-3</v>
      </c>
      <c r="D77">
        <v>17776</v>
      </c>
      <c r="E77">
        <v>2000</v>
      </c>
    </row>
    <row r="78" spans="1:12" x14ac:dyDescent="0.25">
      <c r="A78" s="1" t="s">
        <v>21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37</v>
      </c>
      <c r="K78" t="s">
        <v>0</v>
      </c>
      <c r="L78" t="s">
        <v>38</v>
      </c>
    </row>
    <row r="79" spans="1:12" x14ac:dyDescent="0.2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7kdk</v>
      </c>
      <c r="H79">
        <f>STDEV($H59, $H26)</f>
        <v>2.4748737341529162E-3</v>
      </c>
      <c r="K79" t="str" cm="1">
        <f t="array" ref="K79:K93">_xlfn.SORTBY($T$6:$T$20, $S$6:$S$20)</f>
        <v>7kdk</v>
      </c>
      <c r="L79">
        <f>STDEV($H2, $H26)</f>
        <v>5.1265241636024705E-3</v>
      </c>
    </row>
    <row r="80" spans="1:12" x14ac:dyDescent="0.2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</row>
    <row r="81" spans="1:12" x14ac:dyDescent="0.25">
      <c r="A81" s="1" t="s">
        <v>16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</row>
    <row r="82" spans="1:12" x14ac:dyDescent="0.2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6zgg</v>
      </c>
      <c r="H82">
        <f t="shared" si="3"/>
        <v>3.1230549502405747E-3</v>
      </c>
      <c r="K82" t="str">
        <v>6zgg</v>
      </c>
      <c r="L82">
        <f t="shared" si="4"/>
        <v>5.8925565098878951E-3</v>
      </c>
    </row>
    <row r="83" spans="1:12" x14ac:dyDescent="0.2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6zgh</v>
      </c>
      <c r="H83">
        <f t="shared" si="3"/>
        <v>9.2513137205240074E-3</v>
      </c>
      <c r="K83" t="str">
        <v>6zgh</v>
      </c>
      <c r="L83">
        <f t="shared" si="4"/>
        <v>1.2256517540566827E-2</v>
      </c>
    </row>
    <row r="84" spans="1:12" x14ac:dyDescent="0.2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6acd</v>
      </c>
      <c r="H84">
        <f t="shared" si="3"/>
        <v>6.3639610306789329E-3</v>
      </c>
      <c r="K84" t="str">
        <v>6acd</v>
      </c>
      <c r="L84">
        <f t="shared" si="4"/>
        <v>4.2426406871192892E-3</v>
      </c>
    </row>
    <row r="85" spans="1:12" x14ac:dyDescent="0.2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6xkl</v>
      </c>
      <c r="H85">
        <f t="shared" si="3"/>
        <v>4.7552931034795321E-3</v>
      </c>
      <c r="K85" t="str">
        <v>6xkl</v>
      </c>
      <c r="L85">
        <f t="shared" si="4"/>
        <v>4.3911331111684604E-2</v>
      </c>
    </row>
    <row r="86" spans="1:12" x14ac:dyDescent="0.2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7m8k</v>
      </c>
      <c r="H86">
        <f t="shared" si="3"/>
        <v>4.7729707730091945E-3</v>
      </c>
      <c r="K86" t="str">
        <v>7m8k</v>
      </c>
      <c r="L86">
        <f t="shared" si="4"/>
        <v>1.0606601717798212E-2</v>
      </c>
    </row>
    <row r="87" spans="1:12" x14ac:dyDescent="0.2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7mjg</v>
      </c>
      <c r="H87">
        <f t="shared" si="3"/>
        <v>3.7123106012293778E-3</v>
      </c>
      <c r="K87" t="str">
        <v>7mjg</v>
      </c>
      <c r="L87">
        <f t="shared" si="4"/>
        <v>7.3892658633994288E-2</v>
      </c>
    </row>
    <row r="88" spans="1:12" x14ac:dyDescent="0.2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7krq</v>
      </c>
      <c r="H88">
        <f t="shared" si="3"/>
        <v>5.6568542494923758E-3</v>
      </c>
      <c r="K88" t="str">
        <v>7krq</v>
      </c>
      <c r="L88">
        <f t="shared" si="4"/>
        <v>1.9091883092036743E-2</v>
      </c>
    </row>
    <row r="89" spans="1:12" x14ac:dyDescent="0.2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7lyl</v>
      </c>
      <c r="H89">
        <f t="shared" si="3"/>
        <v>6.6880516387227617E-3</v>
      </c>
      <c r="K89" t="str">
        <v>7lyl</v>
      </c>
      <c r="L89">
        <f t="shared" si="4"/>
        <v>3.6533850361305012E-3</v>
      </c>
    </row>
    <row r="90" spans="1:12" x14ac:dyDescent="0.2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7lyn</v>
      </c>
      <c r="H90">
        <f t="shared" si="3"/>
        <v>3.5355339059327385E-3</v>
      </c>
      <c r="K90" t="str">
        <v>7lyn</v>
      </c>
      <c r="L90">
        <f t="shared" si="4"/>
        <v>8.1317279836452972E-3</v>
      </c>
    </row>
    <row r="91" spans="1:12" x14ac:dyDescent="0.2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7lws</v>
      </c>
      <c r="H91">
        <f t="shared" si="3"/>
        <v>1.4142135623730963E-3</v>
      </c>
      <c r="K91" t="str">
        <v>7lws</v>
      </c>
      <c r="L91">
        <f t="shared" si="4"/>
        <v>4.2426406871192727E-3</v>
      </c>
    </row>
    <row r="92" spans="1:12" x14ac:dyDescent="0.2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7lwt</v>
      </c>
      <c r="H92">
        <f t="shared" si="3"/>
        <v>1.6793786053180503E-3</v>
      </c>
      <c r="K92" t="str">
        <v>7lwt</v>
      </c>
      <c r="L92">
        <f t="shared" si="4"/>
        <v>1.1667261889578034E-2</v>
      </c>
    </row>
    <row r="93" spans="1:12" x14ac:dyDescent="0.25">
      <c r="G93" t="str">
        <v>7lww</v>
      </c>
      <c r="H93">
        <f t="shared" si="3"/>
        <v>5.0086730334047156E-3</v>
      </c>
      <c r="K93" t="str">
        <v>7lww</v>
      </c>
      <c r="L93">
        <f t="shared" si="4"/>
        <v>2.9462782549439476E-3</v>
      </c>
    </row>
    <row r="94" spans="1:12" x14ac:dyDescent="0.25">
      <c r="G94" t="s">
        <v>39</v>
      </c>
      <c r="H94">
        <f>AVERAGE(H79:H93)</f>
        <v>5.2706953795443922E-3</v>
      </c>
      <c r="K94" t="s">
        <v>39</v>
      </c>
      <c r="L94">
        <f>AVERAGE(L79:L93)</f>
        <v>1.8900178586915103E-2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ProteinVas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2021-06-22T22:53:40Z</dcterms:modified>
</cp:coreProperties>
</file>