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0797571\Google Drive\Quantitative Methods\Class 3\"/>
    </mc:Choice>
  </mc:AlternateContent>
  <bookViews>
    <workbookView xWindow="0" yWindow="0" windowWidth="28800" windowHeight="12330" firstSheet="7" activeTab="11"/>
  </bookViews>
  <sheets>
    <sheet name="Slide 35 Class 3" sheetId="7" r:id="rId1"/>
    <sheet name="RC Copter and Car with Paint" sheetId="8" r:id="rId2"/>
    <sheet name="Sensitivity Report for Paint Ex" sheetId="9" r:id="rId3"/>
    <sheet name="Slide 42 Class 3" sheetId="10" r:id="rId4"/>
    <sheet name="Sensitivity Report Slide 42" sheetId="12" r:id="rId5"/>
    <sheet name="Transporation Sensitivity" sheetId="14" r:id="rId6"/>
    <sheet name="Ex-Transportation" sheetId="1" r:id="rId7"/>
    <sheet name="IC-Airline" sheetId="5" r:id="rId8"/>
    <sheet name="Sensitivity Airline" sheetId="15" r:id="rId9"/>
    <sheet name="IC-Investment" sheetId="2" r:id="rId10"/>
    <sheet name="Sensitivity Investment" sheetId="16" r:id="rId11"/>
    <sheet name="IC-Scheduling" sheetId="3" r:id="rId12"/>
    <sheet name="ReqTellers" sheetId="4" r:id="rId13"/>
    <sheet name="Sensitivity Tellers" sheetId="18" r:id="rId14"/>
  </sheets>
  <definedNames>
    <definedName name="solver_adj" localSheetId="6" hidden="1">'Ex-Transportation'!$C$17:$G$19</definedName>
    <definedName name="solver_adj" localSheetId="7" hidden="1">'IC-Airline'!$D$16:$AG$16</definedName>
    <definedName name="solver_adj" localSheetId="9" hidden="1">'IC-Investment'!$E$7:$E$10</definedName>
    <definedName name="solver_adj" localSheetId="11" hidden="1">'IC-Scheduling'!$E$13:$J$13</definedName>
    <definedName name="solver_adj" localSheetId="1" hidden="1">'RC Copter and Car with Paint'!$E$12:$G$12</definedName>
    <definedName name="solver_adj" localSheetId="0" hidden="1">'Slide 35 Class 3'!$E$12:$F$12</definedName>
    <definedName name="solver_adj" localSheetId="3" hidden="1">'Slide 42 Class 3'!$F$11:$H$11</definedName>
    <definedName name="solver_cvg" localSheetId="6" hidden="1">0.0001</definedName>
    <definedName name="solver_cvg" localSheetId="7" hidden="1">0.0001</definedName>
    <definedName name="solver_cvg" localSheetId="9" hidden="1">0.0001</definedName>
    <definedName name="solver_cvg" localSheetId="11" hidden="1">0.0001</definedName>
    <definedName name="solver_cvg" localSheetId="1" hidden="1">0.0001</definedName>
    <definedName name="solver_cvg" localSheetId="0" hidden="1">0.0001</definedName>
    <definedName name="solver_cvg" localSheetId="3" hidden="1">0.0001</definedName>
    <definedName name="solver_drv" localSheetId="6" hidden="1">2</definedName>
    <definedName name="solver_drv" localSheetId="7" hidden="1">1</definedName>
    <definedName name="solver_drv" localSheetId="9" hidden="1">2</definedName>
    <definedName name="solver_drv" localSheetId="11" hidden="1">2</definedName>
    <definedName name="solver_drv" localSheetId="1" hidden="1">1</definedName>
    <definedName name="solver_drv" localSheetId="0" hidden="1">2</definedName>
    <definedName name="solver_drv" localSheetId="3" hidden="1">1</definedName>
    <definedName name="solver_eng" localSheetId="6" hidden="1">2</definedName>
    <definedName name="solver_eng" localSheetId="7" hidden="1">2</definedName>
    <definedName name="solver_eng" localSheetId="9" hidden="1">2</definedName>
    <definedName name="solver_eng" localSheetId="11" hidden="1">1</definedName>
    <definedName name="solver_eng" localSheetId="1" hidden="1">2</definedName>
    <definedName name="solver_eng" localSheetId="0" hidden="1">2</definedName>
    <definedName name="solver_eng" localSheetId="3" hidden="1">2</definedName>
    <definedName name="solver_est" localSheetId="6" hidden="1">1</definedName>
    <definedName name="solver_est" localSheetId="7" hidden="1">1</definedName>
    <definedName name="solver_est" localSheetId="9" hidden="1">1</definedName>
    <definedName name="solver_est" localSheetId="11" hidden="1">1</definedName>
    <definedName name="solver_est" localSheetId="1" hidden="1">1</definedName>
    <definedName name="solver_est" localSheetId="0" hidden="1">1</definedName>
    <definedName name="solver_est" localSheetId="3" hidden="1">1</definedName>
    <definedName name="solver_itr" localSheetId="6" hidden="1">2147483647</definedName>
    <definedName name="solver_itr" localSheetId="7" hidden="1">2147483647</definedName>
    <definedName name="solver_itr" localSheetId="9" hidden="1">2147483647</definedName>
    <definedName name="solver_itr" localSheetId="11" hidden="1">2147483647</definedName>
    <definedName name="solver_itr" localSheetId="1" hidden="1">2147483647</definedName>
    <definedName name="solver_itr" localSheetId="0" hidden="1">2147483647</definedName>
    <definedName name="solver_itr" localSheetId="3" hidden="1">2147483647</definedName>
    <definedName name="solver_lhs1" localSheetId="6" hidden="1">'Ex-Transportation'!$C$20:$G$20</definedName>
    <definedName name="solver_lhs1" localSheetId="7" hidden="1">'IC-Airline'!$AI$7:$AI$12</definedName>
    <definedName name="solver_lhs1" localSheetId="9" hidden="1">'IC-Investment'!$E$11</definedName>
    <definedName name="solver_lhs1" localSheetId="11" hidden="1">'IC-Scheduling'!$E$21</definedName>
    <definedName name="solver_lhs1" localSheetId="1" hidden="1">'RC Copter and Car with Paint'!$I$7</definedName>
    <definedName name="solver_lhs1" localSheetId="0" hidden="1">'Slide 35 Class 3'!$H$6</definedName>
    <definedName name="solver_lhs1" localSheetId="3" hidden="1">'Slide 42 Class 3'!$J$6</definedName>
    <definedName name="solver_lhs2" localSheetId="6" hidden="1">'Ex-Transportation'!$I$17:$I$19</definedName>
    <definedName name="solver_lhs2" localSheetId="7" hidden="1">'IC-Airline'!$D$16:$AG$16</definedName>
    <definedName name="solver_lhs2" localSheetId="9" hidden="1">'IC-Investment'!$E$11</definedName>
    <definedName name="solver_lhs2" localSheetId="11" hidden="1">'IC-Scheduling'!$M$3:$M$10</definedName>
    <definedName name="solver_lhs2" localSheetId="1" hidden="1">'RC Copter and Car with Paint'!$I$8</definedName>
    <definedName name="solver_lhs2" localSheetId="0" hidden="1">'Slide 35 Class 3'!$H$7</definedName>
    <definedName name="solver_lhs2" localSheetId="3" hidden="1">'Slide 42 Class 3'!$J$7</definedName>
    <definedName name="solver_lhs3" localSheetId="6" hidden="1">'Ex-Transportation'!#REF!</definedName>
    <definedName name="solver_lhs3" localSheetId="7" hidden="1">'IC-Airline'!#REF!</definedName>
    <definedName name="solver_lhs3" localSheetId="9" hidden="1">'IC-Investment'!$E$7:$E$10</definedName>
    <definedName name="solver_lhs3" localSheetId="1" hidden="1">'RC Copter and Car with Paint'!$I$9</definedName>
    <definedName name="solver_lhs3" localSheetId="0" hidden="1">'Slide 35 Class 3'!$H$8</definedName>
    <definedName name="solver_lhs3" localSheetId="3" hidden="1">'Slide 42 Class 3'!$J$8</definedName>
    <definedName name="solver_lhs4" localSheetId="9" hidden="1">'IC-Investment'!$G$10</definedName>
    <definedName name="solver_lhs4" localSheetId="0" hidden="1">'Slide 35 Class 3'!$H$9</definedName>
    <definedName name="solver_lhs5" localSheetId="9" hidden="1">'IC-Investment'!$G$7</definedName>
    <definedName name="solver_mip" localSheetId="6" hidden="1">2147483647</definedName>
    <definedName name="solver_mip" localSheetId="7" hidden="1">2147483647</definedName>
    <definedName name="solver_mip" localSheetId="9" hidden="1">2147483647</definedName>
    <definedName name="solver_mip" localSheetId="11" hidden="1">2147483647</definedName>
    <definedName name="solver_mip" localSheetId="1" hidden="1">2147483647</definedName>
    <definedName name="solver_mip" localSheetId="0" hidden="1">2147483647</definedName>
    <definedName name="solver_mip" localSheetId="3" hidden="1">2147483647</definedName>
    <definedName name="solver_mni" localSheetId="6" hidden="1">30</definedName>
    <definedName name="solver_mni" localSheetId="7" hidden="1">30</definedName>
    <definedName name="solver_mni" localSheetId="9" hidden="1">30</definedName>
    <definedName name="solver_mni" localSheetId="11" hidden="1">30</definedName>
    <definedName name="solver_mni" localSheetId="1" hidden="1">30</definedName>
    <definedName name="solver_mni" localSheetId="0" hidden="1">30</definedName>
    <definedName name="solver_mni" localSheetId="3" hidden="1">30</definedName>
    <definedName name="solver_mrt" localSheetId="6" hidden="1">0.075</definedName>
    <definedName name="solver_mrt" localSheetId="7" hidden="1">0.075</definedName>
    <definedName name="solver_mrt" localSheetId="9" hidden="1">0.075</definedName>
    <definedName name="solver_mrt" localSheetId="11" hidden="1">0.075</definedName>
    <definedName name="solver_mrt" localSheetId="1" hidden="1">0.075</definedName>
    <definedName name="solver_mrt" localSheetId="0" hidden="1">0.075</definedName>
    <definedName name="solver_mrt" localSheetId="3" hidden="1">0.075</definedName>
    <definedName name="solver_msl" localSheetId="6" hidden="1">2</definedName>
    <definedName name="solver_msl" localSheetId="7" hidden="1">2</definedName>
    <definedName name="solver_msl" localSheetId="9" hidden="1">2</definedName>
    <definedName name="solver_msl" localSheetId="11" hidden="1">2</definedName>
    <definedName name="solver_msl" localSheetId="1" hidden="1">2</definedName>
    <definedName name="solver_msl" localSheetId="0" hidden="1">2</definedName>
    <definedName name="solver_msl" localSheetId="3" hidden="1">2</definedName>
    <definedName name="solver_neg" localSheetId="6" hidden="1">1</definedName>
    <definedName name="solver_neg" localSheetId="7" hidden="1">1</definedName>
    <definedName name="solver_neg" localSheetId="9" hidden="1">1</definedName>
    <definedName name="solver_neg" localSheetId="11" hidden="1">1</definedName>
    <definedName name="solver_neg" localSheetId="1" hidden="1">1</definedName>
    <definedName name="solver_neg" localSheetId="0" hidden="1">1</definedName>
    <definedName name="solver_neg" localSheetId="3" hidden="1">1</definedName>
    <definedName name="solver_nod" localSheetId="6" hidden="1">2147483647</definedName>
    <definedName name="solver_nod" localSheetId="7" hidden="1">2147483647</definedName>
    <definedName name="solver_nod" localSheetId="9" hidden="1">2147483647</definedName>
    <definedName name="solver_nod" localSheetId="11" hidden="1">2147483647</definedName>
    <definedName name="solver_nod" localSheetId="1" hidden="1">2147483647</definedName>
    <definedName name="solver_nod" localSheetId="0" hidden="1">2147483647</definedName>
    <definedName name="solver_nod" localSheetId="3" hidden="1">2147483647</definedName>
    <definedName name="solver_num" localSheetId="6" hidden="1">2</definedName>
    <definedName name="solver_num" localSheetId="7" hidden="1">2</definedName>
    <definedName name="solver_num" localSheetId="9" hidden="1">5</definedName>
    <definedName name="solver_num" localSheetId="11" hidden="1">2</definedName>
    <definedName name="solver_num" localSheetId="1" hidden="1">3</definedName>
    <definedName name="solver_num" localSheetId="0" hidden="1">2</definedName>
    <definedName name="solver_num" localSheetId="3" hidden="1">3</definedName>
    <definedName name="solver_nwt" localSheetId="6" hidden="1">1</definedName>
    <definedName name="solver_nwt" localSheetId="7" hidden="1">1</definedName>
    <definedName name="solver_nwt" localSheetId="9" hidden="1">1</definedName>
    <definedName name="solver_nwt" localSheetId="11" hidden="1">1</definedName>
    <definedName name="solver_nwt" localSheetId="1" hidden="1">1</definedName>
    <definedName name="solver_nwt" localSheetId="0" hidden="1">1</definedName>
    <definedName name="solver_nwt" localSheetId="3" hidden="1">1</definedName>
    <definedName name="solver_opt" localSheetId="6" hidden="1">'Ex-Transportation'!$C$26</definedName>
    <definedName name="solver_opt" localSheetId="7" hidden="1">'IC-Airline'!$D$18</definedName>
    <definedName name="solver_opt" localSheetId="9" hidden="1">'IC-Investment'!$E$12</definedName>
    <definedName name="solver_opt" localSheetId="11" hidden="1">'IC-Scheduling'!$E$16</definedName>
    <definedName name="solver_opt" localSheetId="1" hidden="1">'RC Copter and Car with Paint'!$I$4</definedName>
    <definedName name="solver_opt" localSheetId="0" hidden="1">'Slide 35 Class 3'!$H$3</definedName>
    <definedName name="solver_opt" localSheetId="3" hidden="1">'Slide 42 Class 3'!$J$3</definedName>
    <definedName name="solver_pre" localSheetId="6" hidden="1">0.000001</definedName>
    <definedName name="solver_pre" localSheetId="7" hidden="1">0.000001</definedName>
    <definedName name="solver_pre" localSheetId="9" hidden="1">0.000001</definedName>
    <definedName name="solver_pre" localSheetId="11" hidden="1">0.000001</definedName>
    <definedName name="solver_pre" localSheetId="1" hidden="1">0.000001</definedName>
    <definedName name="solver_pre" localSheetId="0" hidden="1">0.000001</definedName>
    <definedName name="solver_pre" localSheetId="3" hidden="1">0.000001</definedName>
    <definedName name="solver_rbv" localSheetId="6" hidden="1">2</definedName>
    <definedName name="solver_rbv" localSheetId="7" hidden="1">1</definedName>
    <definedName name="solver_rbv" localSheetId="9" hidden="1">2</definedName>
    <definedName name="solver_rbv" localSheetId="11" hidden="1">2</definedName>
    <definedName name="solver_rbv" localSheetId="1" hidden="1">1</definedName>
    <definedName name="solver_rbv" localSheetId="0" hidden="1">2</definedName>
    <definedName name="solver_rbv" localSheetId="3" hidden="1">1</definedName>
    <definedName name="solver_rel1" localSheetId="6" hidden="1">3</definedName>
    <definedName name="solver_rel1" localSheetId="7" hidden="1">1</definedName>
    <definedName name="solver_rel1" localSheetId="9" hidden="1">1</definedName>
    <definedName name="solver_rel1" localSheetId="11" hidden="1">1</definedName>
    <definedName name="solver_rel1" localSheetId="1" hidden="1">1</definedName>
    <definedName name="solver_rel1" localSheetId="0" hidden="1">1</definedName>
    <definedName name="solver_rel1" localSheetId="3" hidden="1">1</definedName>
    <definedName name="solver_rel2" localSheetId="6" hidden="1">1</definedName>
    <definedName name="solver_rel2" localSheetId="7" hidden="1">1</definedName>
    <definedName name="solver_rel2" localSheetId="9" hidden="1">3</definedName>
    <definedName name="solver_rel2" localSheetId="11" hidden="1">3</definedName>
    <definedName name="solver_rel2" localSheetId="1" hidden="1">1</definedName>
    <definedName name="solver_rel2" localSheetId="0" hidden="1">1</definedName>
    <definedName name="solver_rel2" localSheetId="3" hidden="1">1</definedName>
    <definedName name="solver_rel3" localSheetId="6" hidden="1">1</definedName>
    <definedName name="solver_rel3" localSheetId="7" hidden="1">1</definedName>
    <definedName name="solver_rel3" localSheetId="9" hidden="1">1</definedName>
    <definedName name="solver_rel3" localSheetId="1" hidden="1">1</definedName>
    <definedName name="solver_rel3" localSheetId="0" hidden="1">3</definedName>
    <definedName name="solver_rel3" localSheetId="3" hidden="1">1</definedName>
    <definedName name="solver_rel4" localSheetId="9" hidden="1">3</definedName>
    <definedName name="solver_rel4" localSheetId="0" hidden="1">3</definedName>
    <definedName name="solver_rel5" localSheetId="9" hidden="1">3</definedName>
    <definedName name="solver_rhs1" localSheetId="6" hidden="1">'Ex-Transportation'!$C$22:$G$22</definedName>
    <definedName name="solver_rhs1" localSheetId="7" hidden="1">'IC-Airline'!$AK$7:$AK$12</definedName>
    <definedName name="solver_rhs1" localSheetId="9" hidden="1">'IC-Investment'!$E$16</definedName>
    <definedName name="solver_rhs1" localSheetId="11" hidden="1">'IC-Scheduling'!$G$21</definedName>
    <definedName name="solver_rhs1" localSheetId="1" hidden="1">'RC Copter and Car with Paint'!$K$7</definedName>
    <definedName name="solver_rhs1" localSheetId="0" hidden="1">'Slide 35 Class 3'!$J$6</definedName>
    <definedName name="solver_rhs1" localSheetId="3" hidden="1">'Slide 42 Class 3'!$L$6</definedName>
    <definedName name="solver_rhs2" localSheetId="6" hidden="1">'Ex-Transportation'!$K$17:$K$19</definedName>
    <definedName name="solver_rhs2" localSheetId="7" hidden="1">'IC-Airline'!$D$14:$AG$14</definedName>
    <definedName name="solver_rhs2" localSheetId="9" hidden="1">'IC-Investment'!$E$15</definedName>
    <definedName name="solver_rhs2" localSheetId="11" hidden="1">'IC-Scheduling'!$C$3:$C$10</definedName>
    <definedName name="solver_rhs2" localSheetId="1" hidden="1">'RC Copter and Car with Paint'!$K$8</definedName>
    <definedName name="solver_rhs2" localSheetId="0" hidden="1">'Slide 35 Class 3'!$J$7</definedName>
    <definedName name="solver_rhs2" localSheetId="3" hidden="1">'Slide 42 Class 3'!$L$7</definedName>
    <definedName name="solver_rhs3" localSheetId="6" hidden="1">'Ex-Transportation'!#REF!</definedName>
    <definedName name="solver_rhs3" localSheetId="7" hidden="1">'IC-Airline'!$AK$7:$AK$12</definedName>
    <definedName name="solver_rhs3" localSheetId="9" hidden="1">'IC-Investment'!$D$7:$D$10</definedName>
    <definedName name="solver_rhs3" localSheetId="1" hidden="1">'RC Copter and Car with Paint'!$K$9</definedName>
    <definedName name="solver_rhs3" localSheetId="0" hidden="1">'Slide 35 Class 3'!$J$8</definedName>
    <definedName name="solver_rhs3" localSheetId="3" hidden="1">'Slide 42 Class 3'!$L$8</definedName>
    <definedName name="solver_rhs4" localSheetId="9" hidden="1">'IC-Investment'!$I$10</definedName>
    <definedName name="solver_rhs4" localSheetId="0" hidden="1">'Slide 35 Class 3'!$J$9</definedName>
    <definedName name="solver_rhs5" localSheetId="9" hidden="1">'IC-Investment'!$I$7</definedName>
    <definedName name="solver_rlx" localSheetId="6" hidden="1">2</definedName>
    <definedName name="solver_rlx" localSheetId="7" hidden="1">2</definedName>
    <definedName name="solver_rlx" localSheetId="9" hidden="1">2</definedName>
    <definedName name="solver_rlx" localSheetId="11" hidden="1">2</definedName>
    <definedName name="solver_rlx" localSheetId="1" hidden="1">2</definedName>
    <definedName name="solver_rlx" localSheetId="0" hidden="1">2</definedName>
    <definedName name="solver_rlx" localSheetId="3" hidden="1">2</definedName>
    <definedName name="solver_rsd" localSheetId="6" hidden="1">0</definedName>
    <definedName name="solver_rsd" localSheetId="7" hidden="1">0</definedName>
    <definedName name="solver_rsd" localSheetId="9" hidden="1">0</definedName>
    <definedName name="solver_rsd" localSheetId="11" hidden="1">0</definedName>
    <definedName name="solver_rsd" localSheetId="1" hidden="1">0</definedName>
    <definedName name="solver_rsd" localSheetId="0" hidden="1">0</definedName>
    <definedName name="solver_rsd" localSheetId="3" hidden="1">0</definedName>
    <definedName name="solver_scl" localSheetId="6" hidden="1">2</definedName>
    <definedName name="solver_scl" localSheetId="7" hidden="1">1</definedName>
    <definedName name="solver_scl" localSheetId="9" hidden="1">2</definedName>
    <definedName name="solver_scl" localSheetId="11" hidden="1">2</definedName>
    <definedName name="solver_scl" localSheetId="1" hidden="1">1</definedName>
    <definedName name="solver_scl" localSheetId="0" hidden="1">2</definedName>
    <definedName name="solver_scl" localSheetId="3" hidden="1">1</definedName>
    <definedName name="solver_sho" localSheetId="6" hidden="1">2</definedName>
    <definedName name="solver_sho" localSheetId="7" hidden="1">2</definedName>
    <definedName name="solver_sho" localSheetId="9" hidden="1">2</definedName>
    <definedName name="solver_sho" localSheetId="11" hidden="1">2</definedName>
    <definedName name="solver_sho" localSheetId="1" hidden="1">2</definedName>
    <definedName name="solver_sho" localSheetId="0" hidden="1">2</definedName>
    <definedName name="solver_sho" localSheetId="3" hidden="1">2</definedName>
    <definedName name="solver_ssz" localSheetId="6" hidden="1">100</definedName>
    <definedName name="solver_ssz" localSheetId="7" hidden="1">100</definedName>
    <definedName name="solver_ssz" localSheetId="9" hidden="1">100</definedName>
    <definedName name="solver_ssz" localSheetId="11" hidden="1">100</definedName>
    <definedName name="solver_ssz" localSheetId="1" hidden="1">100</definedName>
    <definedName name="solver_ssz" localSheetId="0" hidden="1">100</definedName>
    <definedName name="solver_ssz" localSheetId="3" hidden="1">100</definedName>
    <definedName name="solver_tim" localSheetId="6" hidden="1">2147483647</definedName>
    <definedName name="solver_tim" localSheetId="7" hidden="1">2147483647</definedName>
    <definedName name="solver_tim" localSheetId="9" hidden="1">2147483647</definedName>
    <definedName name="solver_tim" localSheetId="11" hidden="1">2147483647</definedName>
    <definedName name="solver_tim" localSheetId="1" hidden="1">2147483647</definedName>
    <definedName name="solver_tim" localSheetId="0" hidden="1">2147483647</definedName>
    <definedName name="solver_tim" localSheetId="3" hidden="1">2147483647</definedName>
    <definedName name="solver_tol" localSheetId="6" hidden="1">0.01</definedName>
    <definedName name="solver_tol" localSheetId="7" hidden="1">0.01</definedName>
    <definedName name="solver_tol" localSheetId="9" hidden="1">0.01</definedName>
    <definedName name="solver_tol" localSheetId="11" hidden="1">0.01</definedName>
    <definedName name="solver_tol" localSheetId="1" hidden="1">0.01</definedName>
    <definedName name="solver_tol" localSheetId="0" hidden="1">0.01</definedName>
    <definedName name="solver_tol" localSheetId="3" hidden="1">0.01</definedName>
    <definedName name="solver_typ" localSheetId="6" hidden="1">2</definedName>
    <definedName name="solver_typ" localSheetId="7" hidden="1">1</definedName>
    <definedName name="solver_typ" localSheetId="9" hidden="1">1</definedName>
    <definedName name="solver_typ" localSheetId="11" hidden="1">2</definedName>
    <definedName name="solver_typ" localSheetId="1" hidden="1">1</definedName>
    <definedName name="solver_typ" localSheetId="0" hidden="1">1</definedName>
    <definedName name="solver_typ" localSheetId="3" hidden="1">1</definedName>
    <definedName name="solver_val" localSheetId="6" hidden="1">0</definedName>
    <definedName name="solver_val" localSheetId="7" hidden="1">0</definedName>
    <definedName name="solver_val" localSheetId="9" hidden="1">0</definedName>
    <definedName name="solver_val" localSheetId="11" hidden="1">0</definedName>
    <definedName name="solver_val" localSheetId="1" hidden="1">0</definedName>
    <definedName name="solver_val" localSheetId="0" hidden="1">0</definedName>
    <definedName name="solver_val" localSheetId="3" hidden="1">0</definedName>
    <definedName name="solver_ver" localSheetId="6" hidden="1">3</definedName>
    <definedName name="solver_ver" localSheetId="7" hidden="1">3</definedName>
    <definedName name="solver_ver" localSheetId="9" hidden="1">3</definedName>
    <definedName name="solver_ver" localSheetId="11" hidden="1">3</definedName>
    <definedName name="solver_ver" localSheetId="1" hidden="1">3</definedName>
    <definedName name="solver_ver" localSheetId="0" hidden="1">3</definedName>
    <definedName name="solver_ver" localSheetId="3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3" l="1"/>
  <c r="M4" i="3"/>
  <c r="M3" i="3"/>
  <c r="M6" i="3"/>
  <c r="M7" i="3"/>
  <c r="M8" i="3"/>
  <c r="M9" i="3"/>
  <c r="M10" i="3"/>
  <c r="E16" i="3"/>
  <c r="E20" i="3"/>
  <c r="E21" i="3" s="1"/>
  <c r="C11" i="3"/>
  <c r="L15" i="2"/>
  <c r="G10" i="2"/>
  <c r="G7" i="2"/>
  <c r="E11" i="2"/>
  <c r="E12" i="2"/>
  <c r="AI8" i="5"/>
  <c r="AI9" i="5"/>
  <c r="AI10" i="5"/>
  <c r="AI11" i="5"/>
  <c r="AI12" i="5"/>
  <c r="AI7" i="5"/>
  <c r="D18" i="5"/>
  <c r="I18" i="1"/>
  <c r="I19" i="1"/>
  <c r="I17" i="1"/>
  <c r="C26" i="1"/>
  <c r="D24" i="1"/>
  <c r="E24" i="1"/>
  <c r="F24" i="1"/>
  <c r="G24" i="1"/>
  <c r="C24" i="1"/>
  <c r="D20" i="1"/>
  <c r="E20" i="1"/>
  <c r="F20" i="1"/>
  <c r="G20" i="1"/>
  <c r="C20" i="1"/>
  <c r="B18" i="1"/>
  <c r="B19" i="1"/>
  <c r="B17" i="1"/>
  <c r="C15" i="1"/>
  <c r="J6" i="10"/>
  <c r="J7" i="10"/>
  <c r="J8" i="10"/>
  <c r="J3" i="10"/>
  <c r="K8" i="8" l="1"/>
  <c r="K9" i="8"/>
  <c r="K7" i="8"/>
  <c r="I7" i="8"/>
  <c r="I8" i="8"/>
  <c r="I9" i="8"/>
  <c r="I4" i="8"/>
  <c r="H3" i="7" l="1"/>
  <c r="H7" i="7"/>
  <c r="H8" i="7"/>
  <c r="H9" i="7"/>
  <c r="H6" i="7"/>
  <c r="J7" i="7" l="1"/>
  <c r="J6" i="7"/>
</calcChain>
</file>

<file path=xl/sharedStrings.xml><?xml version="1.0" encoding="utf-8"?>
<sst xmlns="http://schemas.openxmlformats.org/spreadsheetml/2006/main" count="620" uniqueCount="322">
  <si>
    <t>Location</t>
  </si>
  <si>
    <t>East</t>
  </si>
  <si>
    <t>West</t>
  </si>
  <si>
    <t>North</t>
  </si>
  <si>
    <t>South</t>
  </si>
  <si>
    <t>Middle</t>
  </si>
  <si>
    <t>Biggrow</t>
  </si>
  <si>
    <t>Cashcow</t>
  </si>
  <si>
    <t>Dairygood</t>
  </si>
  <si>
    <t>Investment</t>
  </si>
  <si>
    <t>Trade Credit</t>
  </si>
  <si>
    <t>Corporate Bonds</t>
  </si>
  <si>
    <t>Gold Stocks</t>
  </si>
  <si>
    <t>Construction Loans</t>
  </si>
  <si>
    <t>Return</t>
  </si>
  <si>
    <t>Maximum Investment ($M)</t>
  </si>
  <si>
    <r>
      <t xml:space="preserve">9 a.m. </t>
    </r>
    <r>
      <rPr>
        <sz val="14"/>
        <color theme="1"/>
        <rFont val="Calibri"/>
        <family val="2"/>
      </rPr>
      <t>– 10 a.m.</t>
    </r>
  </si>
  <si>
    <r>
      <t xml:space="preserve">10 a.m. </t>
    </r>
    <r>
      <rPr>
        <sz val="14"/>
        <color theme="1"/>
        <rFont val="Calibri"/>
        <family val="2"/>
      </rPr>
      <t>– 11 a.m.</t>
    </r>
  </si>
  <si>
    <r>
      <t xml:space="preserve">11 a.m. </t>
    </r>
    <r>
      <rPr>
        <sz val="14"/>
        <color theme="1"/>
        <rFont val="Calibri"/>
        <family val="2"/>
      </rPr>
      <t>– Noon</t>
    </r>
  </si>
  <si>
    <r>
      <t xml:space="preserve">Noon </t>
    </r>
    <r>
      <rPr>
        <sz val="14"/>
        <color theme="1"/>
        <rFont val="Calibri"/>
        <family val="2"/>
      </rPr>
      <t>– 1 p.m.</t>
    </r>
  </si>
  <si>
    <r>
      <t xml:space="preserve">1 p.m. </t>
    </r>
    <r>
      <rPr>
        <sz val="14"/>
        <color theme="1"/>
        <rFont val="Calibri"/>
        <family val="2"/>
      </rPr>
      <t>– 2 p.m.</t>
    </r>
  </si>
  <si>
    <r>
      <t xml:space="preserve">2 p.m. </t>
    </r>
    <r>
      <rPr>
        <sz val="14"/>
        <color theme="1"/>
        <rFont val="Calibri"/>
        <family val="2"/>
      </rPr>
      <t>– 3 p.m.</t>
    </r>
  </si>
  <si>
    <r>
      <t xml:space="preserve">3 p.m. </t>
    </r>
    <r>
      <rPr>
        <sz val="14"/>
        <color theme="1"/>
        <rFont val="Calibri"/>
        <family val="2"/>
      </rPr>
      <t>– 4 p.m.</t>
    </r>
  </si>
  <si>
    <r>
      <t xml:space="preserve">4 p.m. </t>
    </r>
    <r>
      <rPr>
        <sz val="14"/>
        <color theme="1"/>
        <rFont val="Calibri"/>
        <family val="2"/>
      </rPr>
      <t>– 5 p.m.</t>
    </r>
  </si>
  <si>
    <t>Time Slot</t>
  </si>
  <si>
    <t>Requires # Tellers</t>
  </si>
  <si>
    <t>E[Dj]</t>
  </si>
  <si>
    <t>BUF-BOS  12:40am</t>
  </si>
  <si>
    <t>GRB-BUF  9:05am</t>
  </si>
  <si>
    <t>IND-BUF  08:15am</t>
  </si>
  <si>
    <t>BUF-GRB  01:00pm</t>
  </si>
  <si>
    <t>BUF-IND  12:30pm</t>
  </si>
  <si>
    <t>BOS-BUF 09:00am</t>
  </si>
  <si>
    <t>Flight Leg</t>
  </si>
  <si>
    <t>Ci</t>
  </si>
  <si>
    <t>Fare</t>
  </si>
  <si>
    <t>BOS</t>
  </si>
  <si>
    <t>GRB</t>
  </si>
  <si>
    <t>IND</t>
  </si>
  <si>
    <t>BUF</t>
  </si>
  <si>
    <t>Destin.</t>
  </si>
  <si>
    <t>Origin</t>
  </si>
  <si>
    <t>10c</t>
  </si>
  <si>
    <t>10b</t>
  </si>
  <si>
    <t>10a</t>
  </si>
  <si>
    <t>9c</t>
  </si>
  <si>
    <t>9b</t>
  </si>
  <si>
    <t>9a</t>
  </si>
  <si>
    <t>8c</t>
  </si>
  <si>
    <t>8b</t>
  </si>
  <si>
    <t>8a</t>
  </si>
  <si>
    <t>7c</t>
  </si>
  <si>
    <t>7b</t>
  </si>
  <si>
    <t>7a</t>
  </si>
  <si>
    <t>6c</t>
  </si>
  <si>
    <t>6b</t>
  </si>
  <si>
    <t>6a</t>
  </si>
  <si>
    <t>5c</t>
  </si>
  <si>
    <t>5b</t>
  </si>
  <si>
    <t>5a</t>
  </si>
  <si>
    <t>4c</t>
  </si>
  <si>
    <t>4b</t>
  </si>
  <si>
    <t>4a</t>
  </si>
  <si>
    <t>3c</t>
  </si>
  <si>
    <t>3b</t>
  </si>
  <si>
    <t>3a</t>
  </si>
  <si>
    <t>2c</t>
  </si>
  <si>
    <t>2b</t>
  </si>
  <si>
    <t>2a</t>
  </si>
  <si>
    <t>1c</t>
  </si>
  <si>
    <t>1b</t>
  </si>
  <si>
    <t>1a</t>
  </si>
  <si>
    <t>Intinerary (ODF)</t>
  </si>
  <si>
    <t>Objective:</t>
  </si>
  <si>
    <t>Subject To:</t>
  </si>
  <si>
    <t>Mechanical</t>
  </si>
  <si>
    <t>Electrical</t>
  </si>
  <si>
    <t>Non-Negative C</t>
  </si>
  <si>
    <t>Non-Negative H</t>
  </si>
  <si>
    <t>Current</t>
  </si>
  <si>
    <t>C</t>
  </si>
  <si>
    <t>H</t>
  </si>
  <si>
    <t>Using RC Car and Helicopter Question</t>
  </si>
  <si>
    <t>Mechanics</t>
  </si>
  <si>
    <t>Electricians</t>
  </si>
  <si>
    <t>Hours/Wk</t>
  </si>
  <si>
    <t>≤</t>
  </si>
  <si>
    <t>≥</t>
  </si>
  <si>
    <t>Choice:</t>
  </si>
  <si>
    <t>A</t>
  </si>
  <si>
    <t>Subject To</t>
  </si>
  <si>
    <t>Paint</t>
  </si>
  <si>
    <t>Choice</t>
  </si>
  <si>
    <t>Painters</t>
  </si>
  <si>
    <t>Hours/Week</t>
  </si>
  <si>
    <t>Microsoft Excel 16.0 Sensitivity Report</t>
  </si>
  <si>
    <t>Worksheet: [MGT611AC-FA17-Class3-Part2-LinearProgramming-Applications.xlsx]RC Copter and Car with Paint</t>
  </si>
  <si>
    <t>Report Created: 9/9/2017 1:15:14 PM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</si>
  <si>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</si>
  <si>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</si>
  <si>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</si>
  <si>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</si>
  <si>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</si>
  <si>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</si>
  <si>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</si>
  <si>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</si>
  <si>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</si>
  <si>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</si>
  <si>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</si>
  <si>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</si>
  <si>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</si>
  <si>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</si>
  <si>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</si>
  <si>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</si>
  <si>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</si>
  <si>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$E$12</t>
  </si>
  <si>
    <t>Choice C</t>
  </si>
  <si>
    <t>$F$12</t>
  </si>
  <si>
    <t>Choice H</t>
  </si>
  <si>
    <t>$G$12</t>
  </si>
  <si>
    <t>Choice A</t>
  </si>
  <si>
    <t>$I$7</t>
  </si>
  <si>
    <t>Mechanical Current</t>
  </si>
  <si>
    <t>$I$8</t>
  </si>
  <si>
    <t>Electrical Current</t>
  </si>
  <si>
    <t>$I$9</t>
  </si>
  <si>
    <t>Paint Current</t>
  </si>
  <si>
    <t>Store 4U Example</t>
  </si>
  <si>
    <t>M</t>
  </si>
  <si>
    <t>R</t>
  </si>
  <si>
    <t>L</t>
  </si>
  <si>
    <t>Labor</t>
  </si>
  <si>
    <t>Space</t>
  </si>
  <si>
    <t>Max L Demand</t>
  </si>
  <si>
    <t>Worksheet: [MGT611AC-FA17-Class3-Part2-LinearProgramming-Applications.xlsx]Slide 42 Class 3</t>
  </si>
  <si>
    <t>$F$11</t>
  </si>
  <si>
    <t>Choice M</t>
  </si>
  <si>
    <t>$G$11</t>
  </si>
  <si>
    <t>Choice R</t>
  </si>
  <si>
    <t>$H$11</t>
  </si>
  <si>
    <t>Choice L</t>
  </si>
  <si>
    <t>$J$6</t>
  </si>
  <si>
    <t>Labor Current</t>
  </si>
  <si>
    <t>$J$7</t>
  </si>
  <si>
    <t>Space Current</t>
  </si>
  <si>
    <t>$J$8</t>
  </si>
  <si>
    <t>Max L Demand Current</t>
  </si>
  <si>
    <t>Report Created: 9/9/2017 1:32:09 PM</t>
  </si>
  <si>
    <t>Slide 68</t>
  </si>
  <si>
    <t>Quantity</t>
  </si>
  <si>
    <t>Capacity</t>
  </si>
  <si>
    <t>Total</t>
  </si>
  <si>
    <t>Total Received:</t>
  </si>
  <si>
    <t>Total Cost:</t>
  </si>
  <si>
    <t>Rest. Cost:</t>
  </si>
  <si>
    <t>Worksheet: [MGT611AC-FA17-Class3-Part2-LinearProgramming-Applications.xlsx]Ex-Transportation</t>
  </si>
  <si>
    <t>$C$17</t>
  </si>
  <si>
    <t>Biggrow East</t>
  </si>
  <si>
    <t>$D$17</t>
  </si>
  <si>
    <t>Biggrow West</t>
  </si>
  <si>
    <t>$E$17</t>
  </si>
  <si>
    <t>Biggrow North</t>
  </si>
  <si>
    <t>$F$17</t>
  </si>
  <si>
    <t>Biggrow South</t>
  </si>
  <si>
    <t>$G$17</t>
  </si>
  <si>
    <t>Biggrow Middle</t>
  </si>
  <si>
    <t>$C$18</t>
  </si>
  <si>
    <t>Cashcow East</t>
  </si>
  <si>
    <t>$D$18</t>
  </si>
  <si>
    <t>Cashcow West</t>
  </si>
  <si>
    <t>$E$18</t>
  </si>
  <si>
    <t>Cashcow North</t>
  </si>
  <si>
    <t>$F$18</t>
  </si>
  <si>
    <t>Cashcow South</t>
  </si>
  <si>
    <t>$G$18</t>
  </si>
  <si>
    <t>Cashcow Middle</t>
  </si>
  <si>
    <t>$C$19</t>
  </si>
  <si>
    <t>Dairygood East</t>
  </si>
  <si>
    <t>$D$19</t>
  </si>
  <si>
    <t>Dairygood West</t>
  </si>
  <si>
    <t>$E$19</t>
  </si>
  <si>
    <t>Dairygood North</t>
  </si>
  <si>
    <t>$F$19</t>
  </si>
  <si>
    <t>Dairygood South</t>
  </si>
  <si>
    <t>$G$19</t>
  </si>
  <si>
    <t>Dairygood Middle</t>
  </si>
  <si>
    <t>$C$20</t>
  </si>
  <si>
    <t>Total Received: East</t>
  </si>
  <si>
    <t>$D$20</t>
  </si>
  <si>
    <t>Total Received: West</t>
  </si>
  <si>
    <t>$E$20</t>
  </si>
  <si>
    <t>Total Received: North</t>
  </si>
  <si>
    <t>$F$20</t>
  </si>
  <si>
    <t>Total Received: South</t>
  </si>
  <si>
    <t>$G$20</t>
  </si>
  <si>
    <t>Total Received: Middle</t>
  </si>
  <si>
    <t>$I$17</t>
  </si>
  <si>
    <t>Biggrow Total</t>
  </si>
  <si>
    <t>$I$18</t>
  </si>
  <si>
    <t>Cashcow Total</t>
  </si>
  <si>
    <t>$I$19</t>
  </si>
  <si>
    <t>Dairygood Total</t>
  </si>
  <si>
    <t>Demand</t>
  </si>
  <si>
    <t>Report Created: 9/9/2017 2:23:09 PM</t>
  </si>
  <si>
    <t>Seats</t>
  </si>
  <si>
    <t>Total Revenue</t>
  </si>
  <si>
    <t>Used</t>
  </si>
  <si>
    <t>Itineraries</t>
  </si>
  <si>
    <t>Worksheet: [MGT611AC-FA17-Class3-Part2-LinearProgramming-Applications.xlsx]IC-Airline</t>
  </si>
  <si>
    <t>Report Created: 9/9/2017 2:46:03 PM</t>
  </si>
  <si>
    <t>$D$16</t>
  </si>
  <si>
    <t>Itineraries ≥</t>
  </si>
  <si>
    <t>$E$16</t>
  </si>
  <si>
    <t>$F$16</t>
  </si>
  <si>
    <t>$G$16</t>
  </si>
  <si>
    <t>$H$16</t>
  </si>
  <si>
    <t>$I$16</t>
  </si>
  <si>
    <t>$J$16</t>
  </si>
  <si>
    <t>$K$16</t>
  </si>
  <si>
    <t>$L$16</t>
  </si>
  <si>
    <t>$M$16</t>
  </si>
  <si>
    <t>$N$16</t>
  </si>
  <si>
    <t>$O$16</t>
  </si>
  <si>
    <t>$P$16</t>
  </si>
  <si>
    <t>$Q$16</t>
  </si>
  <si>
    <t>$R$16</t>
  </si>
  <si>
    <t>$S$16</t>
  </si>
  <si>
    <t>$T$16</t>
  </si>
  <si>
    <t>$U$16</t>
  </si>
  <si>
    <t>$V$16</t>
  </si>
  <si>
    <t>$W$16</t>
  </si>
  <si>
    <t>$X$16</t>
  </si>
  <si>
    <t>$Y$16</t>
  </si>
  <si>
    <t>$Z$16</t>
  </si>
  <si>
    <t>$AA$16</t>
  </si>
  <si>
    <t>$AB$16</t>
  </si>
  <si>
    <t>$AC$16</t>
  </si>
  <si>
    <t>$AD$16</t>
  </si>
  <si>
    <t>$AE$16</t>
  </si>
  <si>
    <t>$AF$16</t>
  </si>
  <si>
    <t>$AG$16</t>
  </si>
  <si>
    <t>$AI$7</t>
  </si>
  <si>
    <t>BOS-BUF 09:00am Used</t>
  </si>
  <si>
    <t>$AI$8</t>
  </si>
  <si>
    <t>BUF-IND  12:30pm Used</t>
  </si>
  <si>
    <t>$AI$9</t>
  </si>
  <si>
    <t>BUF-GRB  01:00pm Used</t>
  </si>
  <si>
    <t>$AI$10</t>
  </si>
  <si>
    <t>IND-BUF  08:15am Used</t>
  </si>
  <si>
    <t>$AI$11</t>
  </si>
  <si>
    <t>GRB-BUF  9:05am Used</t>
  </si>
  <si>
    <t>$AI$12</t>
  </si>
  <si>
    <t>BUF-BOS  12:40am Used</t>
  </si>
  <si>
    <t>Amount Invested</t>
  </si>
  <si>
    <t>Corp #1</t>
  </si>
  <si>
    <t>Corp #2</t>
  </si>
  <si>
    <t>Expected Return</t>
  </si>
  <si>
    <t>Worksheet: [MGT611AC-FA17-Class3-Part2-LinearProgramming-Applications.xlsx]IC-Investment</t>
  </si>
  <si>
    <t>Report Created: 9/9/2017 3:25:49 PM</t>
  </si>
  <si>
    <t>$E$7</t>
  </si>
  <si>
    <t>Trade Credit Amount Invested</t>
  </si>
  <si>
    <t>$E$8</t>
  </si>
  <si>
    <t>Corporate Bonds Amount Invested</t>
  </si>
  <si>
    <t>$E$9</t>
  </si>
  <si>
    <t>Gold Stocks Amount Invested</t>
  </si>
  <si>
    <t>$E$10</t>
  </si>
  <si>
    <t>Construction Loans Amount Invested</t>
  </si>
  <si>
    <t>$E$11</t>
  </si>
  <si>
    <t>$G$10</t>
  </si>
  <si>
    <t>Construction Loans Corp #2</t>
  </si>
  <si>
    <t>$G$7</t>
  </si>
  <si>
    <t>Trade Credit Corp #1</t>
  </si>
  <si>
    <t>F</t>
  </si>
  <si>
    <t>P9</t>
  </si>
  <si>
    <t>P10</t>
  </si>
  <si>
    <t>P11</t>
  </si>
  <si>
    <t>P12</t>
  </si>
  <si>
    <t>P13</t>
  </si>
  <si>
    <t>Number hired</t>
  </si>
  <si>
    <t>Part time Hours</t>
  </si>
  <si>
    <t>Hours</t>
  </si>
  <si>
    <t>Proportion Part Time</t>
  </si>
  <si>
    <t>Total Cost</t>
  </si>
  <si>
    <t>Tellers</t>
  </si>
  <si>
    <t>Worksheet: [MGT611AC-FA17-Class3-Part2-LinearProgramming-Applications.xlsx]IC-Scheduling</t>
  </si>
  <si>
    <t>Gradient</t>
  </si>
  <si>
    <t>Lagrange</t>
  </si>
  <si>
    <t>Multiplier</t>
  </si>
  <si>
    <t>$E$13</t>
  </si>
  <si>
    <t>Number hired F</t>
  </si>
  <si>
    <t>$F$13</t>
  </si>
  <si>
    <t>Number hired P9</t>
  </si>
  <si>
    <t>$G$13</t>
  </si>
  <si>
    <t>Number hired P10</t>
  </si>
  <si>
    <t>$H$13</t>
  </si>
  <si>
    <t>Number hired P11</t>
  </si>
  <si>
    <t>$I$13</t>
  </si>
  <si>
    <t>Number hired P12</t>
  </si>
  <si>
    <t>$J$13</t>
  </si>
  <si>
    <t>Number hired P13</t>
  </si>
  <si>
    <t>$E$21</t>
  </si>
  <si>
    <t>Proportion Part Time F</t>
  </si>
  <si>
    <t>$L$3</t>
  </si>
  <si>
    <t>9 a.m. – 10 a.m. Tellers</t>
  </si>
  <si>
    <t>$L$4</t>
  </si>
  <si>
    <t>10 a.m. – 11 a.m. Tellers</t>
  </si>
  <si>
    <t>$L$5</t>
  </si>
  <si>
    <t>11 a.m. – Noon Tellers</t>
  </si>
  <si>
    <t>$L$6</t>
  </si>
  <si>
    <t>Noon – 1 p.m. Tellers</t>
  </si>
  <si>
    <t>$L$7</t>
  </si>
  <si>
    <t>1 p.m. – 2 p.m. Tellers</t>
  </si>
  <si>
    <t>$L$8</t>
  </si>
  <si>
    <t>2 p.m. – 3 p.m. Tellers</t>
  </si>
  <si>
    <t>$L$9</t>
  </si>
  <si>
    <t>3 p.m. – 4 p.m. Tellers</t>
  </si>
  <si>
    <t>$L$10</t>
  </si>
  <si>
    <t>4 p.m. – 5 p.m. Tellers</t>
  </si>
  <si>
    <t>Report Created: 9/9/2017 3:51:34 PM</t>
  </si>
  <si>
    <t>Time</t>
  </si>
  <si>
    <t>Requires # of tellers</t>
  </si>
  <si>
    <t>This will not be on the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</si>
</sst>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18"/>
      <name val="Calibri"/>
      <family val="2"/>
      <scheme val="minor"/>
    </font>
    <font>
      <sz val="11"/>
      <color theme="1"/>
      <name val="Calibri"/>
      <family val="2"/>
    </font>
    <font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6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9" fontId="3" fillId="0" borderId="0" applyFont="0" applyFill="0" applyBorder="0" applyAlignment="0" applyProtection="0"/>
  </cellStyleXfs>
  <cellXfs count="130">
    <xf numFmtId="0" fontId="0" fillId="0" borderId="0" xfId="0"/>
    <xf numFmtId="0" fontId="3" fillId="0" borderId="0" xfId="1" applyFill="1"/>
    <xf numFmtId="0" fontId="3" fillId="0" borderId="0" xfId="1" applyFill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2" borderId="0" xfId="1" applyFill="1"/>
    <xf numFmtId="0" fontId="3" fillId="0" borderId="1" xfId="1" applyFill="1" applyBorder="1" applyAlignment="1">
      <alignment horizontal="center"/>
    </xf>
    <xf numFmtId="0" fontId="3" fillId="0" borderId="2" xfId="1" applyFill="1" applyBorder="1" applyAlignment="1">
      <alignment horizontal="center"/>
    </xf>
    <xf numFmtId="0" fontId="3" fillId="0" borderId="3" xfId="1" applyFill="1" applyBorder="1" applyAlignment="1">
      <alignment horizontal="center"/>
    </xf>
    <xf numFmtId="0" fontId="3" fillId="0" borderId="4" xfId="1" applyFill="1" applyBorder="1"/>
    <xf numFmtId="0" fontId="3" fillId="0" borderId="5" xfId="1" applyFill="1" applyBorder="1" applyAlignment="1">
      <alignment horizontal="center"/>
    </xf>
    <xf numFmtId="0" fontId="3" fillId="0" borderId="6" xfId="1" applyFill="1" applyBorder="1" applyAlignment="1">
      <alignment horizontal="center"/>
    </xf>
    <xf numFmtId="0" fontId="3" fillId="0" borderId="7" xfId="1" applyFill="1" applyBorder="1" applyAlignment="1">
      <alignment horizontal="center"/>
    </xf>
    <xf numFmtId="0" fontId="3" fillId="0" borderId="8" xfId="1" applyFill="1" applyBorder="1"/>
    <xf numFmtId="0" fontId="3" fillId="0" borderId="9" xfId="1" applyFill="1" applyBorder="1" applyAlignment="1">
      <alignment horizontal="center"/>
    </xf>
    <xf numFmtId="0" fontId="3" fillId="0" borderId="10" xfId="1" applyFill="1" applyBorder="1" applyAlignment="1">
      <alignment horizontal="center"/>
    </xf>
    <xf numFmtId="0" fontId="3" fillId="0" borderId="11" xfId="1" applyFill="1" applyBorder="1" applyAlignment="1">
      <alignment horizontal="center"/>
    </xf>
    <xf numFmtId="0" fontId="3" fillId="0" borderId="12" xfId="1" applyFill="1" applyBorder="1"/>
    <xf numFmtId="0" fontId="3" fillId="0" borderId="13" xfId="1" applyFill="1" applyBorder="1" applyAlignment="1">
      <alignment horizontal="center"/>
    </xf>
    <xf numFmtId="0" fontId="3" fillId="0" borderId="14" xfId="1" applyFill="1" applyBorder="1" applyAlignment="1">
      <alignment horizontal="center"/>
    </xf>
    <xf numFmtId="0" fontId="3" fillId="0" borderId="15" xfId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/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2" borderId="16" xfId="0" applyFont="1" applyFill="1" applyBorder="1" applyAlignment="1">
      <alignment vertical="center"/>
    </xf>
    <xf numFmtId="9" fontId="4" fillId="2" borderId="17" xfId="0" applyNumberFormat="1" applyFont="1" applyFill="1" applyBorder="1" applyAlignment="1">
      <alignment horizontal="center" vertical="center"/>
    </xf>
    <xf numFmtId="164" fontId="4" fillId="2" borderId="18" xfId="0" applyNumberFormat="1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vertical="center"/>
    </xf>
    <xf numFmtId="9" fontId="4" fillId="2" borderId="20" xfId="0" applyNumberFormat="1" applyFont="1" applyFill="1" applyBorder="1" applyAlignment="1">
      <alignment horizontal="center" vertical="center"/>
    </xf>
    <xf numFmtId="164" fontId="4" fillId="2" borderId="21" xfId="0" applyNumberFormat="1" applyFont="1" applyFill="1" applyBorder="1" applyAlignment="1">
      <alignment horizontal="center" vertical="center"/>
    </xf>
    <xf numFmtId="0" fontId="0" fillId="0" borderId="0" xfId="0" quotePrefix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quotePrefix="1" applyBorder="1"/>
    <xf numFmtId="0" fontId="0" fillId="0" borderId="30" xfId="0" quotePrefix="1" applyBorder="1"/>
    <xf numFmtId="0" fontId="0" fillId="0" borderId="31" xfId="0" quotePrefix="1" applyBorder="1"/>
    <xf numFmtId="0" fontId="2" fillId="0" borderId="0" xfId="2"/>
    <xf numFmtId="0" fontId="2" fillId="0" borderId="0" xfId="2" applyAlignment="1">
      <alignment horizontal="center"/>
    </xf>
    <xf numFmtId="0" fontId="2" fillId="2" borderId="0" xfId="2" applyFill="1"/>
    <xf numFmtId="0" fontId="2" fillId="2" borderId="0" xfId="2" applyFill="1" applyAlignment="1">
      <alignment horizontal="center"/>
    </xf>
    <xf numFmtId="0" fontId="2" fillId="2" borderId="58" xfId="2" applyFill="1" applyBorder="1" applyAlignment="1">
      <alignment horizontal="center"/>
    </xf>
    <xf numFmtId="0" fontId="2" fillId="2" borderId="56" xfId="2" applyFill="1" applyBorder="1" applyAlignment="1">
      <alignment horizontal="center"/>
    </xf>
    <xf numFmtId="0" fontId="2" fillId="2" borderId="13" xfId="2" applyFill="1" applyBorder="1" applyAlignment="1">
      <alignment horizontal="center"/>
    </xf>
    <xf numFmtId="0" fontId="2" fillId="2" borderId="57" xfId="2" applyFill="1" applyBorder="1" applyAlignment="1">
      <alignment horizontal="center"/>
    </xf>
    <xf numFmtId="0" fontId="2" fillId="2" borderId="26" xfId="2" applyFill="1" applyBorder="1" applyAlignment="1">
      <alignment horizontal="center"/>
    </xf>
    <xf numFmtId="0" fontId="2" fillId="2" borderId="55" xfId="2" applyFill="1" applyBorder="1" applyAlignment="1">
      <alignment horizontal="center"/>
    </xf>
    <xf numFmtId="0" fontId="2" fillId="2" borderId="0" xfId="2" applyFill="1" applyBorder="1" applyAlignment="1">
      <alignment horizontal="center"/>
    </xf>
    <xf numFmtId="0" fontId="2" fillId="2" borderId="46" xfId="2" applyFill="1" applyBorder="1" applyAlignment="1">
      <alignment horizontal="center"/>
    </xf>
    <xf numFmtId="0" fontId="2" fillId="2" borderId="45" xfId="2" applyFill="1" applyBorder="1" applyAlignment="1">
      <alignment horizontal="center"/>
    </xf>
    <xf numFmtId="0" fontId="2" fillId="2" borderId="44" xfId="2" applyFill="1" applyBorder="1" applyAlignment="1">
      <alignment horizontal="center"/>
    </xf>
    <xf numFmtId="0" fontId="2" fillId="2" borderId="16" xfId="2" applyFill="1" applyBorder="1" applyAlignment="1">
      <alignment horizontal="center"/>
    </xf>
    <xf numFmtId="0" fontId="2" fillId="2" borderId="54" xfId="2" applyFill="1" applyBorder="1" applyAlignment="1">
      <alignment horizontal="center"/>
    </xf>
    <xf numFmtId="0" fontId="2" fillId="2" borderId="19" xfId="2" applyFill="1" applyBorder="1" applyAlignment="1">
      <alignment horizontal="center"/>
    </xf>
    <xf numFmtId="0" fontId="2" fillId="2" borderId="39" xfId="2" applyFill="1" applyBorder="1" applyAlignment="1">
      <alignment horizontal="center"/>
    </xf>
    <xf numFmtId="0" fontId="2" fillId="2" borderId="41" xfId="2" applyFill="1" applyBorder="1" applyAlignment="1">
      <alignment horizontal="center"/>
    </xf>
    <xf numFmtId="0" fontId="2" fillId="2" borderId="38" xfId="2" applyFill="1" applyBorder="1" applyAlignment="1">
      <alignment horizontal="center"/>
    </xf>
    <xf numFmtId="0" fontId="2" fillId="2" borderId="37" xfId="2" applyFill="1" applyBorder="1" applyAlignment="1">
      <alignment horizontal="center"/>
    </xf>
    <xf numFmtId="0" fontId="2" fillId="2" borderId="53" xfId="2" applyFill="1" applyBorder="1" applyAlignment="1">
      <alignment horizontal="center" wrapText="1"/>
    </xf>
    <xf numFmtId="0" fontId="2" fillId="2" borderId="52" xfId="2" applyFill="1" applyBorder="1" applyAlignment="1">
      <alignment horizontal="center" vertical="center"/>
    </xf>
    <xf numFmtId="0" fontId="2" fillId="2" borderId="49" xfId="2" applyFill="1" applyBorder="1" applyAlignment="1">
      <alignment horizontal="center" vertical="center"/>
    </xf>
    <xf numFmtId="0" fontId="2" fillId="2" borderId="51" xfId="2" applyFill="1" applyBorder="1" applyAlignment="1">
      <alignment horizontal="center" vertical="center"/>
    </xf>
    <xf numFmtId="0" fontId="2" fillId="2" borderId="50" xfId="2" applyFill="1" applyBorder="1" applyAlignment="1">
      <alignment horizontal="center" vertical="center"/>
    </xf>
    <xf numFmtId="0" fontId="2" fillId="2" borderId="48" xfId="2" applyFill="1" applyBorder="1" applyAlignment="1">
      <alignment horizontal="center" vertical="center"/>
    </xf>
    <xf numFmtId="0" fontId="2" fillId="2" borderId="43" xfId="2" applyFill="1" applyBorder="1" applyAlignment="1">
      <alignment horizontal="center" vertical="center"/>
    </xf>
    <xf numFmtId="0" fontId="2" fillId="2" borderId="18" xfId="2" applyFill="1" applyBorder="1" applyAlignment="1">
      <alignment horizontal="center" wrapText="1"/>
    </xf>
    <xf numFmtId="0" fontId="2" fillId="2" borderId="47" xfId="2" applyFill="1" applyBorder="1" applyAlignment="1">
      <alignment horizontal="center" vertical="center"/>
    </xf>
    <xf numFmtId="0" fontId="2" fillId="2" borderId="0" xfId="2" applyFill="1" applyBorder="1" applyAlignment="1">
      <alignment horizontal="center" vertical="center"/>
    </xf>
    <xf numFmtId="0" fontId="2" fillId="2" borderId="46" xfId="2" applyFill="1" applyBorder="1" applyAlignment="1">
      <alignment horizontal="center" vertical="center"/>
    </xf>
    <xf numFmtId="0" fontId="2" fillId="2" borderId="45" xfId="2" applyFill="1" applyBorder="1" applyAlignment="1">
      <alignment horizontal="center" vertical="center"/>
    </xf>
    <xf numFmtId="0" fontId="2" fillId="2" borderId="44" xfId="2" applyFill="1" applyBorder="1" applyAlignment="1">
      <alignment horizontal="center" vertical="center"/>
    </xf>
    <xf numFmtId="0" fontId="2" fillId="2" borderId="21" xfId="2" applyFill="1" applyBorder="1" applyAlignment="1">
      <alignment horizontal="center" wrapText="1"/>
    </xf>
    <xf numFmtId="0" fontId="2" fillId="2" borderId="42" xfId="2" applyFill="1" applyBorder="1" applyAlignment="1">
      <alignment horizontal="center" vertical="center"/>
    </xf>
    <xf numFmtId="0" fontId="2" fillId="2" borderId="39" xfId="2" applyFill="1" applyBorder="1" applyAlignment="1">
      <alignment horizontal="center" vertical="center"/>
    </xf>
    <xf numFmtId="0" fontId="2" fillId="2" borderId="41" xfId="2" applyFill="1" applyBorder="1" applyAlignment="1">
      <alignment horizontal="center" vertical="center"/>
    </xf>
    <xf numFmtId="0" fontId="2" fillId="2" borderId="40" xfId="2" applyFill="1" applyBorder="1" applyAlignment="1">
      <alignment horizontal="center" vertical="center"/>
    </xf>
    <xf numFmtId="0" fontId="2" fillId="2" borderId="38" xfId="2" applyFill="1" applyBorder="1" applyAlignment="1">
      <alignment horizontal="center" vertical="center"/>
    </xf>
    <xf numFmtId="0" fontId="2" fillId="2" borderId="37" xfId="2" applyFill="1" applyBorder="1" applyAlignment="1">
      <alignment horizontal="center" vertical="center"/>
    </xf>
    <xf numFmtId="0" fontId="2" fillId="2" borderId="36" xfId="2" applyFill="1" applyBorder="1" applyAlignment="1">
      <alignment horizontal="center"/>
    </xf>
    <xf numFmtId="0" fontId="2" fillId="2" borderId="34" xfId="2" applyFill="1" applyBorder="1" applyAlignment="1">
      <alignment horizontal="center"/>
    </xf>
    <xf numFmtId="0" fontId="2" fillId="2" borderId="33" xfId="2" applyFill="1" applyBorder="1" applyAlignment="1">
      <alignment horizontal="center"/>
    </xf>
    <xf numFmtId="0" fontId="2" fillId="2" borderId="35" xfId="2" applyFill="1" applyBorder="1" applyAlignment="1">
      <alignment horizontal="center"/>
    </xf>
    <xf numFmtId="0" fontId="2" fillId="2" borderId="32" xfId="2" applyFill="1" applyBorder="1" applyAlignment="1">
      <alignment horizontal="center"/>
    </xf>
    <xf numFmtId="0" fontId="5" fillId="0" borderId="0" xfId="0" applyFont="1"/>
    <xf numFmtId="0" fontId="6" fillId="0" borderId="0" xfId="0" applyFont="1" applyFill="1"/>
    <xf numFmtId="0" fontId="0" fillId="0" borderId="0" xfId="0" applyAlignment="1">
      <alignment horizontal="left"/>
    </xf>
    <xf numFmtId="0" fontId="6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1" applyFill="1" applyAlignment="1">
      <alignment horizontal="center"/>
    </xf>
    <xf numFmtId="0" fontId="2" fillId="2" borderId="61" xfId="2" applyFill="1" applyBorder="1" applyAlignment="1">
      <alignment horizontal="center"/>
    </xf>
    <xf numFmtId="0" fontId="2" fillId="2" borderId="60" xfId="2" applyFill="1" applyBorder="1" applyAlignment="1">
      <alignment horizontal="center"/>
    </xf>
    <xf numFmtId="0" fontId="2" fillId="2" borderId="59" xfId="2" applyFill="1" applyBorder="1" applyAlignment="1">
      <alignment horizontal="center"/>
    </xf>
    <xf numFmtId="0" fontId="2" fillId="2" borderId="52" xfId="2" applyFill="1" applyBorder="1" applyAlignment="1">
      <alignment horizontal="center" vertical="center" textRotation="90"/>
    </xf>
    <xf numFmtId="0" fontId="2" fillId="2" borderId="47" xfId="2" applyFill="1" applyBorder="1" applyAlignment="1">
      <alignment horizontal="center" vertical="center" textRotation="90"/>
    </xf>
    <xf numFmtId="0" fontId="2" fillId="2" borderId="42" xfId="2" applyFill="1" applyBorder="1" applyAlignment="1">
      <alignment horizontal="center" vertical="center" textRotation="90"/>
    </xf>
    <xf numFmtId="0" fontId="0" fillId="4" borderId="0" xfId="0" applyFill="1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/>
    <xf numFmtId="0" fontId="0" fillId="0" borderId="64" xfId="0" applyFill="1" applyBorder="1" applyAlignment="1"/>
    <xf numFmtId="0" fontId="0" fillId="0" borderId="65" xfId="0" applyFill="1" applyBorder="1" applyAlignment="1"/>
    <xf numFmtId="0" fontId="8" fillId="0" borderId="62" xfId="0" applyFont="1" applyFill="1" applyBorder="1" applyAlignment="1">
      <alignment horizontal="center"/>
    </xf>
    <xf numFmtId="0" fontId="8" fillId="0" borderId="63" xfId="0" applyFont="1" applyFill="1" applyBorder="1" applyAlignment="1">
      <alignment horizontal="center"/>
    </xf>
    <xf numFmtId="0" fontId="0" fillId="0" borderId="0" xfId="1" applyFont="1"/>
    <xf numFmtId="0" fontId="0" fillId="2" borderId="0" xfId="1" applyFont="1" applyFill="1"/>
    <xf numFmtId="0" fontId="5" fillId="0" borderId="0" xfId="1" applyFont="1" applyAlignment="1">
      <alignment horizontal="center"/>
    </xf>
    <xf numFmtId="0" fontId="0" fillId="0" borderId="0" xfId="1" applyFont="1" applyAlignment="1">
      <alignment horizontal="center"/>
    </xf>
    <xf numFmtId="0" fontId="3" fillId="5" borderId="5" xfId="1" applyFill="1" applyBorder="1" applyAlignment="1">
      <alignment horizontal="center"/>
    </xf>
    <xf numFmtId="0" fontId="3" fillId="5" borderId="6" xfId="1" applyFill="1" applyBorder="1" applyAlignment="1">
      <alignment horizontal="center"/>
    </xf>
    <xf numFmtId="0" fontId="3" fillId="5" borderId="7" xfId="1" applyFill="1" applyBorder="1" applyAlignment="1">
      <alignment horizontal="center"/>
    </xf>
    <xf numFmtId="0" fontId="3" fillId="5" borderId="9" xfId="1" applyFill="1" applyBorder="1" applyAlignment="1">
      <alignment horizontal="center"/>
    </xf>
    <xf numFmtId="0" fontId="3" fillId="5" borderId="10" xfId="1" applyFill="1" applyBorder="1" applyAlignment="1">
      <alignment horizontal="center"/>
    </xf>
    <xf numFmtId="0" fontId="3" fillId="5" borderId="11" xfId="1" applyFill="1" applyBorder="1" applyAlignment="1">
      <alignment horizontal="center"/>
    </xf>
    <xf numFmtId="0" fontId="3" fillId="5" borderId="13" xfId="1" applyFill="1" applyBorder="1" applyAlignment="1">
      <alignment horizontal="center"/>
    </xf>
    <xf numFmtId="0" fontId="3" fillId="5" borderId="14" xfId="1" applyFill="1" applyBorder="1" applyAlignment="1">
      <alignment horizontal="center"/>
    </xf>
    <xf numFmtId="0" fontId="3" fillId="5" borderId="15" xfId="1" applyFill="1" applyBorder="1" applyAlignment="1">
      <alignment horizontal="center"/>
    </xf>
    <xf numFmtId="0" fontId="3" fillId="0" borderId="66" xfId="1" applyBorder="1" applyAlignment="1">
      <alignment horizontal="center"/>
    </xf>
    <xf numFmtId="0" fontId="3" fillId="0" borderId="67" xfId="1" applyBorder="1" applyAlignment="1">
      <alignment horizontal="center"/>
    </xf>
    <xf numFmtId="0" fontId="3" fillId="0" borderId="68" xfId="1" applyBorder="1" applyAlignment="1">
      <alignment horizontal="center"/>
    </xf>
    <xf numFmtId="0" fontId="1" fillId="0" borderId="0" xfId="2" applyFont="1" applyAlignment="1">
      <alignment horizontal="center"/>
    </xf>
    <xf numFmtId="0" fontId="2" fillId="5" borderId="0" xfId="2" applyFill="1" applyAlignment="1">
      <alignment horizontal="center"/>
    </xf>
    <xf numFmtId="0" fontId="1" fillId="0" borderId="0" xfId="2" applyFont="1"/>
    <xf numFmtId="0" fontId="9" fillId="0" borderId="0" xfId="2" applyFont="1" applyAlignment="1">
      <alignment horizontal="center"/>
    </xf>
    <xf numFmtId="0" fontId="9" fillId="2" borderId="0" xfId="2" applyFont="1" applyFill="1" applyAlignment="1">
      <alignment vertical="center"/>
    </xf>
    <xf numFmtId="0" fontId="0" fillId="5" borderId="0" xfId="0" applyFill="1"/>
    <xf numFmtId="9" fontId="0" fillId="0" borderId="0" xfId="3" applyFont="1"/>
    <xf numFmtId="0" fontId="10" fillId="0" borderId="0" xfId="0" applyFont="1" applyAlignment="1">
      <alignment horizontal="center"/>
    </xf>
  </cellXfs>
  <cellStyles count="4">
    <cellStyle name="Normal" xfId="0" builtinId="0"/>
    <cellStyle name="Normal 2" xfId="1"/>
    <cellStyle name="Normal 3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Required</a:t>
            </a:r>
            <a:r>
              <a:rPr lang="en-US" sz="2400" b="1" baseline="0"/>
              <a:t> # Tellers</a:t>
            </a:r>
            <a:endParaRPr lang="en-US" sz="24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'IC-Scheduling'!$B$3:$B$10</c:f>
              <c:strCache>
                <c:ptCount val="8"/>
                <c:pt idx="0">
                  <c:v>9 a.m. – 10 a.m.</c:v>
                </c:pt>
                <c:pt idx="1">
                  <c:v>10 a.m. – 11 a.m.</c:v>
                </c:pt>
                <c:pt idx="2">
                  <c:v>11 a.m. – Noon</c:v>
                </c:pt>
                <c:pt idx="3">
                  <c:v>Noon – 1 p.m.</c:v>
                </c:pt>
                <c:pt idx="4">
                  <c:v>1 p.m. – 2 p.m.</c:v>
                </c:pt>
                <c:pt idx="5">
                  <c:v>2 p.m. – 3 p.m.</c:v>
                </c:pt>
                <c:pt idx="6">
                  <c:v>3 p.m. – 4 p.m.</c:v>
                </c:pt>
                <c:pt idx="7">
                  <c:v>4 p.m. – 5 p.m.</c:v>
                </c:pt>
              </c:strCache>
            </c:strRef>
          </c:cat>
          <c:val>
            <c:numRef>
              <c:f>'IC-Scheduling'!$C$3:$C$10</c:f>
              <c:numCache>
                <c:formatCode>General</c:formatCode>
                <c:ptCount val="8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17</c:v>
                </c:pt>
                <c:pt idx="6">
                  <c:v>15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7E-467A-990E-B7F0964F4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8639792"/>
        <c:axId val="258650672"/>
      </c:barChart>
      <c:catAx>
        <c:axId val="25863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650672"/>
        <c:crosses val="autoZero"/>
        <c:auto val="1"/>
        <c:lblAlgn val="ctr"/>
        <c:lblOffset val="100"/>
        <c:noMultiLvlLbl val="0"/>
      </c:catAx>
      <c:valAx>
        <c:axId val="25865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63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H3" sqref="H3"/>
    </sheetView>
  </sheetViews>
  <sheetFormatPr defaultRowHeight="18.75" x14ac:dyDescent="0.3"/>
  <cols>
    <col min="4" max="4" width="15.3984375" customWidth="1"/>
    <col min="5" max="5" width="13.69921875" customWidth="1"/>
    <col min="6" max="6" width="14" customWidth="1"/>
    <col min="7" max="7" width="5.5" customWidth="1"/>
    <col min="8" max="8" width="14" customWidth="1"/>
    <col min="9" max="9" width="4.09765625" customWidth="1"/>
    <col min="10" max="10" width="18" customWidth="1"/>
  </cols>
  <sheetData>
    <row r="1" spans="1:11" x14ac:dyDescent="0.3">
      <c r="A1" t="s">
        <v>82</v>
      </c>
      <c r="E1" s="21"/>
      <c r="F1" s="21"/>
      <c r="G1" s="21"/>
      <c r="H1" s="21"/>
    </row>
    <row r="2" spans="1:11" x14ac:dyDescent="0.3">
      <c r="E2" s="21" t="s">
        <v>80</v>
      </c>
      <c r="F2" s="21" t="s">
        <v>81</v>
      </c>
      <c r="G2" s="21"/>
      <c r="H2" s="88" t="s">
        <v>79</v>
      </c>
      <c r="J2" t="s">
        <v>83</v>
      </c>
      <c r="K2">
        <v>5</v>
      </c>
    </row>
    <row r="3" spans="1:11" x14ac:dyDescent="0.3">
      <c r="D3" t="s">
        <v>73</v>
      </c>
      <c r="E3" s="21">
        <v>40</v>
      </c>
      <c r="F3" s="21">
        <v>70</v>
      </c>
      <c r="G3" s="21"/>
      <c r="H3" s="21">
        <f>SUMPRODUCT(E3:F3,$E$12:$F$12)</f>
        <v>3800</v>
      </c>
      <c r="J3" t="s">
        <v>84</v>
      </c>
      <c r="K3">
        <v>9</v>
      </c>
    </row>
    <row r="4" spans="1:11" x14ac:dyDescent="0.3">
      <c r="E4" s="21"/>
      <c r="F4" s="21"/>
      <c r="H4" s="21"/>
      <c r="J4" t="s">
        <v>85</v>
      </c>
      <c r="K4">
        <v>40</v>
      </c>
    </row>
    <row r="5" spans="1:11" x14ac:dyDescent="0.3">
      <c r="D5" t="s">
        <v>74</v>
      </c>
      <c r="E5" s="21"/>
      <c r="F5" s="21"/>
      <c r="H5" s="21"/>
    </row>
    <row r="6" spans="1:11" x14ac:dyDescent="0.3">
      <c r="D6" t="s">
        <v>75</v>
      </c>
      <c r="E6" s="21">
        <v>2</v>
      </c>
      <c r="F6" s="21">
        <v>4</v>
      </c>
      <c r="G6" s="32"/>
      <c r="H6" s="21">
        <f>SUMPRODUCT(E6:F6,$E$12:$F$12)</f>
        <v>200</v>
      </c>
      <c r="I6" s="86" t="s">
        <v>86</v>
      </c>
      <c r="J6">
        <f>K2*K4</f>
        <v>200</v>
      </c>
    </row>
    <row r="7" spans="1:11" x14ac:dyDescent="0.3">
      <c r="D7" t="s">
        <v>76</v>
      </c>
      <c r="E7" s="21">
        <v>4</v>
      </c>
      <c r="F7" s="21">
        <v>6</v>
      </c>
      <c r="H7" s="21">
        <f t="shared" ref="H7:H9" si="0">SUMPRODUCT(E7:F7,$E$12:$F$12)</f>
        <v>360</v>
      </c>
      <c r="I7" s="86" t="s">
        <v>86</v>
      </c>
      <c r="J7">
        <f>K3*K4</f>
        <v>360</v>
      </c>
    </row>
    <row r="8" spans="1:11" x14ac:dyDescent="0.3">
      <c r="D8" t="s">
        <v>77</v>
      </c>
      <c r="E8" s="21">
        <v>1</v>
      </c>
      <c r="F8" s="21">
        <v>0</v>
      </c>
      <c r="H8" s="21">
        <f t="shared" si="0"/>
        <v>60</v>
      </c>
      <c r="I8" s="86" t="s">
        <v>87</v>
      </c>
      <c r="J8">
        <v>0</v>
      </c>
    </row>
    <row r="9" spans="1:11" x14ac:dyDescent="0.3">
      <c r="D9" t="s">
        <v>78</v>
      </c>
      <c r="E9" s="21">
        <v>0</v>
      </c>
      <c r="F9" s="21">
        <v>1</v>
      </c>
      <c r="H9" s="21">
        <f t="shared" si="0"/>
        <v>20</v>
      </c>
      <c r="I9" s="86" t="s">
        <v>87</v>
      </c>
      <c r="J9">
        <v>0</v>
      </c>
    </row>
    <row r="10" spans="1:11" x14ac:dyDescent="0.3">
      <c r="H10" s="21"/>
    </row>
    <row r="11" spans="1:11" x14ac:dyDescent="0.3">
      <c r="H11" s="21"/>
    </row>
    <row r="12" spans="1:11" x14ac:dyDescent="0.3">
      <c r="D12" t="s">
        <v>88</v>
      </c>
      <c r="E12" s="90">
        <v>60</v>
      </c>
      <c r="F12" s="90">
        <v>20</v>
      </c>
      <c r="G12" s="89"/>
      <c r="H12" s="89"/>
    </row>
    <row r="13" spans="1:11" x14ac:dyDescent="0.3">
      <c r="G13" s="87"/>
      <c r="H13" s="8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12"/>
  <sheetViews>
    <sheetView workbookViewId="0">
      <selection activeCell="I4" sqref="I4"/>
    </sheetView>
  </sheetViews>
  <sheetFormatPr defaultRowHeight="18.75" x14ac:dyDescent="0.3"/>
  <cols>
    <col min="4" max="4" width="12" customWidth="1"/>
    <col min="5" max="7" width="8.796875" style="21"/>
    <col min="8" max="8" width="3" style="21" customWidth="1"/>
    <col min="9" max="9" width="15.3984375" customWidth="1"/>
    <col min="10" max="10" width="4.296875" customWidth="1"/>
    <col min="11" max="11" width="13" customWidth="1"/>
    <col min="14" max="14" width="13.69921875" customWidth="1"/>
  </cols>
  <sheetData>
    <row r="2" spans="4:14" x14ac:dyDescent="0.3">
      <c r="L2" s="99"/>
      <c r="N2" t="s">
        <v>94</v>
      </c>
    </row>
    <row r="3" spans="4:14" x14ac:dyDescent="0.3">
      <c r="E3" s="21" t="s">
        <v>80</v>
      </c>
      <c r="F3" s="21" t="s">
        <v>81</v>
      </c>
      <c r="G3" s="21" t="s">
        <v>89</v>
      </c>
      <c r="I3" s="21" t="s">
        <v>79</v>
      </c>
      <c r="K3" s="88" t="s">
        <v>83</v>
      </c>
      <c r="L3" s="99">
        <v>5</v>
      </c>
      <c r="N3">
        <v>40</v>
      </c>
    </row>
    <row r="4" spans="4:14" x14ac:dyDescent="0.3">
      <c r="D4" t="s">
        <v>73</v>
      </c>
      <c r="E4" s="21">
        <v>40</v>
      </c>
      <c r="F4" s="21">
        <v>70</v>
      </c>
      <c r="G4" s="21">
        <v>55</v>
      </c>
      <c r="I4" s="21">
        <f>SUMPRODUCT(E4:G4,$E$12:$G$12)</f>
        <v>3800</v>
      </c>
      <c r="K4" s="88" t="s">
        <v>84</v>
      </c>
      <c r="L4" s="99">
        <v>9</v>
      </c>
    </row>
    <row r="5" spans="4:14" x14ac:dyDescent="0.3">
      <c r="K5" s="88" t="s">
        <v>93</v>
      </c>
      <c r="L5" s="99">
        <v>6</v>
      </c>
    </row>
    <row r="6" spans="4:14" x14ac:dyDescent="0.3">
      <c r="D6" t="s">
        <v>90</v>
      </c>
      <c r="I6" s="21"/>
    </row>
    <row r="7" spans="4:14" x14ac:dyDescent="0.3">
      <c r="D7" t="s">
        <v>75</v>
      </c>
      <c r="E7" s="21">
        <v>2</v>
      </c>
      <c r="F7" s="21">
        <v>4</v>
      </c>
      <c r="G7" s="21">
        <v>3</v>
      </c>
      <c r="I7" s="21">
        <f t="shared" ref="I5:I7" si="0">SUMPRODUCT(E7:G7,$E$12:$G$12)</f>
        <v>200</v>
      </c>
      <c r="J7" s="100" t="s">
        <v>86</v>
      </c>
      <c r="K7">
        <f>L3*$N$3</f>
        <v>200</v>
      </c>
    </row>
    <row r="8" spans="4:14" x14ac:dyDescent="0.3">
      <c r="D8" t="s">
        <v>76</v>
      </c>
      <c r="E8" s="21">
        <v>4</v>
      </c>
      <c r="F8" s="21">
        <v>6</v>
      </c>
      <c r="G8" s="21">
        <v>5</v>
      </c>
      <c r="I8" s="21">
        <f t="shared" ref="I5:I9" si="1">SUMPRODUCT(E8:G8,$E$12:$G$12)</f>
        <v>360</v>
      </c>
      <c r="J8" s="21" t="s">
        <v>86</v>
      </c>
      <c r="K8">
        <f t="shared" ref="K8:K9" si="2">L4*$N$3</f>
        <v>360</v>
      </c>
    </row>
    <row r="9" spans="4:14" x14ac:dyDescent="0.3">
      <c r="D9" t="s">
        <v>91</v>
      </c>
      <c r="E9" s="21">
        <v>3</v>
      </c>
      <c r="F9" s="21">
        <v>2</v>
      </c>
      <c r="G9" s="21">
        <v>4</v>
      </c>
      <c r="I9" s="21">
        <f t="shared" si="1"/>
        <v>220</v>
      </c>
      <c r="J9" s="21" t="s">
        <v>86</v>
      </c>
      <c r="K9">
        <f t="shared" si="2"/>
        <v>240</v>
      </c>
    </row>
    <row r="12" spans="4:14" x14ac:dyDescent="0.3">
      <c r="D12" t="s">
        <v>92</v>
      </c>
      <c r="E12" s="98">
        <v>60</v>
      </c>
      <c r="F12" s="98">
        <v>20</v>
      </c>
      <c r="G12" s="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workbookViewId="0">
      <selection activeCell="I16" sqref="I16"/>
    </sheetView>
  </sheetViews>
  <sheetFormatPr defaultRowHeight="18.75" x14ac:dyDescent="0.3"/>
  <cols>
    <col min="1" max="1" width="2.19921875" customWidth="1"/>
    <col min="2" max="2" width="6.09765625" bestFit="1" customWidth="1"/>
    <col min="3" max="3" width="16" bestFit="1" customWidth="1"/>
    <col min="4" max="4" width="5.3984375" customWidth="1"/>
    <col min="5" max="5" width="7.796875" bestFit="1" customWidth="1"/>
    <col min="6" max="6" width="9.59765625" bestFit="1" customWidth="1"/>
    <col min="7" max="7" width="11.8984375" bestFit="1" customWidth="1"/>
    <col min="8" max="8" width="8.8984375" bestFit="1" customWidth="1"/>
  </cols>
  <sheetData>
    <row r="1" spans="1:8" x14ac:dyDescent="0.3">
      <c r="A1" s="101" t="s">
        <v>95</v>
      </c>
    </row>
    <row r="2" spans="1:8" x14ac:dyDescent="0.3">
      <c r="A2" s="101" t="s">
        <v>96</v>
      </c>
    </row>
    <row r="3" spans="1:8" x14ac:dyDescent="0.3">
      <c r="A3" s="101" t="s">
        <v>97</v>
      </c>
    </row>
    <row r="6" spans="1:8" ht="19.5" thickBot="1" x14ac:dyDescent="0.35">
      <c r="A6" t="s">
        <v>98</v>
      </c>
    </row>
    <row r="7" spans="1:8" x14ac:dyDescent="0.3">
      <c r="B7" s="104"/>
      <c r="C7" s="104"/>
      <c r="D7" s="104" t="s">
        <v>101</v>
      </c>
      <c r="E7" s="104" t="s">
        <v>103</v>
      </c>
      <c r="F7" s="104" t="s">
        <v>105</v>
      </c>
      <c r="G7" s="104" t="s">
        <v>107</v>
      </c>
      <c r="H7" s="104" t="s">
        <v>107</v>
      </c>
    </row>
    <row r="8" spans="1:8" ht="19.5" thickBot="1" x14ac:dyDescent="0.35">
      <c r="B8" s="105" t="s">
        <v>99</v>
      </c>
      <c r="C8" s="105" t="s">
        <v>100</v>
      </c>
      <c r="D8" s="105" t="s">
        <v>102</v>
      </c>
      <c r="E8" s="105" t="s">
        <v>104</v>
      </c>
      <c r="F8" s="105" t="s">
        <v>106</v>
      </c>
      <c r="G8" s="105" t="s">
        <v>108</v>
      </c>
      <c r="H8" s="105" t="s">
        <v>109</v>
      </c>
    </row>
    <row r="9" spans="1:8" x14ac:dyDescent="0.3">
      <c r="B9" s="102" t="s">
        <v>115</v>
      </c>
      <c r="C9" s="102" t="s">
        <v>116</v>
      </c>
      <c r="D9" s="102">
        <v>60</v>
      </c>
      <c r="E9" s="102">
        <v>0</v>
      </c>
      <c r="F9" s="102">
        <v>40</v>
      </c>
      <c r="G9" s="102">
        <v>6.666666666666667</v>
      </c>
      <c r="H9" s="102">
        <v>0</v>
      </c>
    </row>
    <row r="10" spans="1:8" x14ac:dyDescent="0.3">
      <c r="B10" s="102" t="s">
        <v>117</v>
      </c>
      <c r="C10" s="102" t="s">
        <v>118</v>
      </c>
      <c r="D10" s="102">
        <v>20</v>
      </c>
      <c r="E10" s="102">
        <v>0</v>
      </c>
      <c r="F10" s="102">
        <v>70</v>
      </c>
      <c r="G10" s="102">
        <v>10</v>
      </c>
      <c r="H10" s="102">
        <v>0</v>
      </c>
    </row>
    <row r="11" spans="1:8" ht="19.5" thickBot="1" x14ac:dyDescent="0.35">
      <c r="B11" s="103" t="s">
        <v>119</v>
      </c>
      <c r="C11" s="103" t="s">
        <v>120</v>
      </c>
      <c r="D11" s="103">
        <v>0</v>
      </c>
      <c r="E11" s="103">
        <v>0</v>
      </c>
      <c r="F11" s="103">
        <v>55</v>
      </c>
      <c r="G11" s="103">
        <v>0</v>
      </c>
      <c r="H11" s="103">
        <v>1E+30</v>
      </c>
    </row>
    <row r="13" spans="1:8" ht="19.5" thickBot="1" x14ac:dyDescent="0.35">
      <c r="A13" t="s">
        <v>110</v>
      </c>
    </row>
    <row r="14" spans="1:8" x14ac:dyDescent="0.3">
      <c r="B14" s="104"/>
      <c r="C14" s="104"/>
      <c r="D14" s="104" t="s">
        <v>101</v>
      </c>
      <c r="E14" s="104" t="s">
        <v>111</v>
      </c>
      <c r="F14" s="104" t="s">
        <v>113</v>
      </c>
      <c r="G14" s="104" t="s">
        <v>107</v>
      </c>
      <c r="H14" s="104" t="s">
        <v>107</v>
      </c>
    </row>
    <row r="15" spans="1:8" ht="19.5" thickBot="1" x14ac:dyDescent="0.35">
      <c r="B15" s="105" t="s">
        <v>99</v>
      </c>
      <c r="C15" s="105" t="s">
        <v>100</v>
      </c>
      <c r="D15" s="105" t="s">
        <v>102</v>
      </c>
      <c r="E15" s="105" t="s">
        <v>112</v>
      </c>
      <c r="F15" s="105" t="s">
        <v>114</v>
      </c>
      <c r="G15" s="105" t="s">
        <v>108</v>
      </c>
      <c r="H15" s="105" t="s">
        <v>109</v>
      </c>
    </row>
    <row r="16" spans="1:8" x14ac:dyDescent="0.3">
      <c r="B16" s="102" t="s">
        <v>121</v>
      </c>
      <c r="C16" s="102" t="s">
        <v>122</v>
      </c>
      <c r="D16" s="102">
        <v>200</v>
      </c>
      <c r="E16" s="102">
        <v>10</v>
      </c>
      <c r="F16" s="102">
        <v>200</v>
      </c>
      <c r="G16" s="102">
        <v>40</v>
      </c>
      <c r="H16" s="102">
        <v>8</v>
      </c>
    </row>
    <row r="17" spans="2:8" x14ac:dyDescent="0.3">
      <c r="B17" s="102" t="s">
        <v>123</v>
      </c>
      <c r="C17" s="102" t="s">
        <v>124</v>
      </c>
      <c r="D17" s="102">
        <v>360</v>
      </c>
      <c r="E17" s="102">
        <v>5</v>
      </c>
      <c r="F17" s="102">
        <v>360</v>
      </c>
      <c r="G17" s="102">
        <v>10</v>
      </c>
      <c r="H17" s="102">
        <v>60</v>
      </c>
    </row>
    <row r="18" spans="2:8" ht="19.5" thickBot="1" x14ac:dyDescent="0.35">
      <c r="B18" s="103" t="s">
        <v>125</v>
      </c>
      <c r="C18" s="103" t="s">
        <v>126</v>
      </c>
      <c r="D18" s="103">
        <v>220</v>
      </c>
      <c r="E18" s="103">
        <v>0</v>
      </c>
      <c r="F18" s="103">
        <v>240</v>
      </c>
      <c r="G18" s="103">
        <v>1E+30</v>
      </c>
      <c r="H18" s="10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N6" sqref="N6"/>
    </sheetView>
  </sheetViews>
  <sheetFormatPr defaultRowHeight="18.75" x14ac:dyDescent="0.3"/>
  <cols>
    <col min="5" max="5" width="15.3984375" customWidth="1"/>
    <col min="10" max="10" width="8.796875" style="21"/>
    <col min="11" max="11" width="4.19921875" style="21" customWidth="1"/>
    <col min="12" max="12" width="8.796875" style="21"/>
  </cols>
  <sheetData>
    <row r="1" spans="1:12" x14ac:dyDescent="0.3">
      <c r="A1" t="s">
        <v>127</v>
      </c>
    </row>
    <row r="2" spans="1:12" x14ac:dyDescent="0.3">
      <c r="F2" s="21" t="s">
        <v>128</v>
      </c>
      <c r="G2" s="21" t="s">
        <v>129</v>
      </c>
      <c r="H2" s="21" t="s">
        <v>130</v>
      </c>
      <c r="J2" s="21" t="s">
        <v>79</v>
      </c>
    </row>
    <row r="3" spans="1:12" x14ac:dyDescent="0.3">
      <c r="E3" t="s">
        <v>73</v>
      </c>
      <c r="F3" s="21">
        <v>60</v>
      </c>
      <c r="G3" s="21">
        <v>80</v>
      </c>
      <c r="H3" s="21">
        <v>120</v>
      </c>
      <c r="J3" s="21">
        <f>SUMPRODUCT(F3:H3,$F$11:$H$11)</f>
        <v>14400</v>
      </c>
    </row>
    <row r="4" spans="1:12" x14ac:dyDescent="0.3">
      <c r="F4" s="21"/>
      <c r="G4" s="21"/>
      <c r="H4" s="21"/>
    </row>
    <row r="5" spans="1:12" x14ac:dyDescent="0.3">
      <c r="E5" t="s">
        <v>74</v>
      </c>
      <c r="F5" s="21"/>
      <c r="G5" s="21"/>
      <c r="H5" s="21"/>
    </row>
    <row r="6" spans="1:12" x14ac:dyDescent="0.3">
      <c r="E6" t="s">
        <v>131</v>
      </c>
      <c r="F6" s="21">
        <v>3</v>
      </c>
      <c r="G6" s="21">
        <v>4</v>
      </c>
      <c r="H6" s="21">
        <v>2</v>
      </c>
      <c r="J6" s="21">
        <f t="shared" ref="J4:J8" si="0">SUMPRODUCT(F6:H6,$F$11:$H$11)</f>
        <v>400</v>
      </c>
      <c r="K6" s="100" t="s">
        <v>86</v>
      </c>
      <c r="L6" s="21">
        <v>400</v>
      </c>
    </row>
    <row r="7" spans="1:12" x14ac:dyDescent="0.3">
      <c r="E7" t="s">
        <v>132</v>
      </c>
      <c r="F7" s="21">
        <v>50</v>
      </c>
      <c r="G7" s="21">
        <v>100</v>
      </c>
      <c r="H7" s="21">
        <v>200</v>
      </c>
      <c r="J7" s="21">
        <f t="shared" si="0"/>
        <v>22000</v>
      </c>
      <c r="K7" s="21" t="s">
        <v>86</v>
      </c>
      <c r="L7" s="21">
        <v>22000</v>
      </c>
    </row>
    <row r="8" spans="1:12" x14ac:dyDescent="0.3">
      <c r="E8" t="s">
        <v>133</v>
      </c>
      <c r="F8" s="21">
        <v>0</v>
      </c>
      <c r="G8" s="21">
        <v>0</v>
      </c>
      <c r="H8" s="21">
        <v>1</v>
      </c>
      <c r="J8" s="21">
        <f t="shared" si="0"/>
        <v>80</v>
      </c>
      <c r="K8" s="21" t="s">
        <v>86</v>
      </c>
      <c r="L8" s="21">
        <v>80</v>
      </c>
    </row>
    <row r="9" spans="1:12" x14ac:dyDescent="0.3">
      <c r="F9" s="21"/>
      <c r="G9" s="21"/>
      <c r="H9" s="21"/>
    </row>
    <row r="10" spans="1:12" x14ac:dyDescent="0.3">
      <c r="F10" s="21"/>
      <c r="G10" s="21"/>
      <c r="H10" s="21"/>
    </row>
    <row r="11" spans="1:12" x14ac:dyDescent="0.3">
      <c r="E11" t="s">
        <v>92</v>
      </c>
      <c r="F11" s="98">
        <v>0</v>
      </c>
      <c r="G11" s="98">
        <v>60</v>
      </c>
      <c r="H11" s="98">
        <v>80</v>
      </c>
    </row>
    <row r="12" spans="1:12" x14ac:dyDescent="0.3">
      <c r="F12" s="21"/>
      <c r="G12" s="21"/>
      <c r="H12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workbookViewId="0"/>
  </sheetViews>
  <sheetFormatPr defaultRowHeight="18.75" x14ac:dyDescent="0.3"/>
  <cols>
    <col min="1" max="1" width="2.19921875" customWidth="1"/>
    <col min="2" max="2" width="6.09765625" bestFit="1" customWidth="1"/>
    <col min="3" max="3" width="18.796875" bestFit="1" customWidth="1"/>
    <col min="4" max="4" width="5.8984375" bestFit="1" customWidth="1"/>
    <col min="5" max="5" width="11.69921875" bestFit="1" customWidth="1"/>
    <col min="6" max="6" width="9.59765625" bestFit="1" customWidth="1"/>
    <col min="7" max="7" width="11.69921875" bestFit="1" customWidth="1"/>
    <col min="8" max="8" width="11.8984375" bestFit="1" customWidth="1"/>
  </cols>
  <sheetData>
    <row r="1" spans="1:8" x14ac:dyDescent="0.3">
      <c r="A1" s="101" t="s">
        <v>95</v>
      </c>
    </row>
    <row r="2" spans="1:8" x14ac:dyDescent="0.3">
      <c r="A2" s="101" t="s">
        <v>134</v>
      </c>
    </row>
    <row r="3" spans="1:8" x14ac:dyDescent="0.3">
      <c r="A3" s="101" t="s">
        <v>147</v>
      </c>
    </row>
    <row r="6" spans="1:8" ht="19.5" thickBot="1" x14ac:dyDescent="0.35">
      <c r="A6" t="s">
        <v>98</v>
      </c>
    </row>
    <row r="7" spans="1:8" x14ac:dyDescent="0.3">
      <c r="B7" s="104"/>
      <c r="C7" s="104"/>
      <c r="D7" s="104" t="s">
        <v>101</v>
      </c>
      <c r="E7" s="104" t="s">
        <v>103</v>
      </c>
      <c r="F7" s="104" t="s">
        <v>105</v>
      </c>
      <c r="G7" s="104" t="s">
        <v>107</v>
      </c>
      <c r="H7" s="104" t="s">
        <v>107</v>
      </c>
    </row>
    <row r="8" spans="1:8" ht="19.5" thickBot="1" x14ac:dyDescent="0.35">
      <c r="B8" s="105" t="s">
        <v>99</v>
      </c>
      <c r="C8" s="105" t="s">
        <v>100</v>
      </c>
      <c r="D8" s="105" t="s">
        <v>102</v>
      </c>
      <c r="E8" s="105" t="s">
        <v>104</v>
      </c>
      <c r="F8" s="105" t="s">
        <v>106</v>
      </c>
      <c r="G8" s="105" t="s">
        <v>108</v>
      </c>
      <c r="H8" s="105" t="s">
        <v>109</v>
      </c>
    </row>
    <row r="9" spans="1:8" x14ac:dyDescent="0.3">
      <c r="B9" s="102" t="s">
        <v>135</v>
      </c>
      <c r="C9" s="102" t="s">
        <v>136</v>
      </c>
      <c r="D9" s="102">
        <v>0</v>
      </c>
      <c r="E9" s="102">
        <v>0</v>
      </c>
      <c r="F9" s="102">
        <v>60</v>
      </c>
      <c r="G9" s="102">
        <v>2.7755575615628917E-15</v>
      </c>
      <c r="H9" s="102">
        <v>13.333333333333334</v>
      </c>
    </row>
    <row r="10" spans="1:8" x14ac:dyDescent="0.3">
      <c r="B10" s="102" t="s">
        <v>137</v>
      </c>
      <c r="C10" s="102" t="s">
        <v>138</v>
      </c>
      <c r="D10" s="102">
        <v>60</v>
      </c>
      <c r="E10" s="102">
        <v>0</v>
      </c>
      <c r="F10" s="102">
        <v>80</v>
      </c>
      <c r="G10" s="102">
        <v>16</v>
      </c>
      <c r="H10" s="102">
        <v>3.7007434154171895E-15</v>
      </c>
    </row>
    <row r="11" spans="1:8" ht="19.5" thickBot="1" x14ac:dyDescent="0.35">
      <c r="B11" s="103" t="s">
        <v>139</v>
      </c>
      <c r="C11" s="103" t="s">
        <v>140</v>
      </c>
      <c r="D11" s="103">
        <v>80</v>
      </c>
      <c r="E11" s="103">
        <v>0</v>
      </c>
      <c r="F11" s="103">
        <v>120</v>
      </c>
      <c r="G11" s="103">
        <v>1E+30</v>
      </c>
      <c r="H11" s="103">
        <v>80</v>
      </c>
    </row>
    <row r="13" spans="1:8" ht="19.5" thickBot="1" x14ac:dyDescent="0.35">
      <c r="A13" t="s">
        <v>110</v>
      </c>
    </row>
    <row r="14" spans="1:8" x14ac:dyDescent="0.3">
      <c r="B14" s="104"/>
      <c r="C14" s="104"/>
      <c r="D14" s="104" t="s">
        <v>101</v>
      </c>
      <c r="E14" s="104" t="s">
        <v>111</v>
      </c>
      <c r="F14" s="104" t="s">
        <v>113</v>
      </c>
      <c r="G14" s="104" t="s">
        <v>107</v>
      </c>
      <c r="H14" s="104" t="s">
        <v>107</v>
      </c>
    </row>
    <row r="15" spans="1:8" ht="19.5" thickBot="1" x14ac:dyDescent="0.35">
      <c r="B15" s="105" t="s">
        <v>99</v>
      </c>
      <c r="C15" s="105" t="s">
        <v>100</v>
      </c>
      <c r="D15" s="105" t="s">
        <v>102</v>
      </c>
      <c r="E15" s="105" t="s">
        <v>112</v>
      </c>
      <c r="F15" s="105" t="s">
        <v>114</v>
      </c>
      <c r="G15" s="105" t="s">
        <v>108</v>
      </c>
      <c r="H15" s="105" t="s">
        <v>109</v>
      </c>
    </row>
    <row r="16" spans="1:8" x14ac:dyDescent="0.3">
      <c r="B16" s="102" t="s">
        <v>141</v>
      </c>
      <c r="C16" s="102" t="s">
        <v>142</v>
      </c>
      <c r="D16" s="102">
        <v>400</v>
      </c>
      <c r="E16" s="102">
        <v>20</v>
      </c>
      <c r="F16" s="102">
        <v>400</v>
      </c>
      <c r="G16" s="102">
        <v>120.00000000000001</v>
      </c>
      <c r="H16" s="102">
        <v>0</v>
      </c>
    </row>
    <row r="17" spans="2:8" x14ac:dyDescent="0.3">
      <c r="B17" s="102" t="s">
        <v>143</v>
      </c>
      <c r="C17" s="102" t="s">
        <v>144</v>
      </c>
      <c r="D17" s="102">
        <v>22000</v>
      </c>
      <c r="E17" s="102">
        <v>1.1102230246251565E-16</v>
      </c>
      <c r="F17" s="102">
        <v>22000</v>
      </c>
      <c r="G17" s="102">
        <v>0</v>
      </c>
      <c r="H17" s="102">
        <v>2000.0000000000005</v>
      </c>
    </row>
    <row r="18" spans="2:8" ht="19.5" thickBot="1" x14ac:dyDescent="0.35">
      <c r="B18" s="103" t="s">
        <v>145</v>
      </c>
      <c r="C18" s="103" t="s">
        <v>146</v>
      </c>
      <c r="D18" s="103">
        <v>80</v>
      </c>
      <c r="E18" s="103">
        <v>80</v>
      </c>
      <c r="F18" s="103">
        <v>80</v>
      </c>
      <c r="G18" s="103">
        <v>12</v>
      </c>
      <c r="H18" s="10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showGridLines="0" workbookViewId="0"/>
  </sheetViews>
  <sheetFormatPr defaultRowHeight="18.75" x14ac:dyDescent="0.3"/>
  <cols>
    <col min="1" max="1" width="2.19921875" customWidth="1"/>
    <col min="2" max="2" width="6.09765625" bestFit="1" customWidth="1"/>
    <col min="3" max="3" width="18.296875" bestFit="1" customWidth="1"/>
    <col min="4" max="4" width="5.3984375" customWidth="1"/>
    <col min="5" max="5" width="7.796875" bestFit="1" customWidth="1"/>
    <col min="6" max="6" width="9.59765625" bestFit="1" customWidth="1"/>
    <col min="7" max="8" width="8.8984375" bestFit="1" customWidth="1"/>
  </cols>
  <sheetData>
    <row r="1" spans="1:8" x14ac:dyDescent="0.3">
      <c r="A1" s="101" t="s">
        <v>95</v>
      </c>
    </row>
    <row r="2" spans="1:8" x14ac:dyDescent="0.3">
      <c r="A2" s="101" t="s">
        <v>155</v>
      </c>
    </row>
    <row r="3" spans="1:8" x14ac:dyDescent="0.3">
      <c r="A3" s="101" t="s">
        <v>203</v>
      </c>
    </row>
    <row r="6" spans="1:8" ht="19.5" thickBot="1" x14ac:dyDescent="0.35">
      <c r="A6" t="s">
        <v>98</v>
      </c>
    </row>
    <row r="7" spans="1:8" x14ac:dyDescent="0.3">
      <c r="B7" s="104"/>
      <c r="C7" s="104"/>
      <c r="D7" s="104" t="s">
        <v>101</v>
      </c>
      <c r="E7" s="104" t="s">
        <v>103</v>
      </c>
      <c r="F7" s="104" t="s">
        <v>105</v>
      </c>
      <c r="G7" s="104" t="s">
        <v>107</v>
      </c>
      <c r="H7" s="104" t="s">
        <v>107</v>
      </c>
    </row>
    <row r="8" spans="1:8" ht="19.5" thickBot="1" x14ac:dyDescent="0.35">
      <c r="B8" s="105" t="s">
        <v>99</v>
      </c>
      <c r="C8" s="105" t="s">
        <v>100</v>
      </c>
      <c r="D8" s="105" t="s">
        <v>102</v>
      </c>
      <c r="E8" s="105" t="s">
        <v>104</v>
      </c>
      <c r="F8" s="105" t="s">
        <v>106</v>
      </c>
      <c r="G8" s="105" t="s">
        <v>108</v>
      </c>
      <c r="H8" s="105" t="s">
        <v>109</v>
      </c>
    </row>
    <row r="9" spans="1:8" x14ac:dyDescent="0.3">
      <c r="B9" s="102" t="s">
        <v>156</v>
      </c>
      <c r="C9" s="102" t="s">
        <v>157</v>
      </c>
      <c r="D9" s="102">
        <v>150</v>
      </c>
      <c r="E9" s="102">
        <v>0</v>
      </c>
      <c r="F9" s="102">
        <v>0.26</v>
      </c>
      <c r="G9" s="102">
        <v>1.9999999999999574E-2</v>
      </c>
      <c r="H9" s="102">
        <v>4.0000000000000702E-2</v>
      </c>
    </row>
    <row r="10" spans="1:8" x14ac:dyDescent="0.3">
      <c r="B10" s="102" t="s">
        <v>158</v>
      </c>
      <c r="C10" s="102" t="s">
        <v>159</v>
      </c>
      <c r="D10" s="102">
        <v>0</v>
      </c>
      <c r="E10" s="102">
        <v>0.26999999999999957</v>
      </c>
      <c r="F10" s="102">
        <v>0.48</v>
      </c>
      <c r="G10" s="102">
        <v>1E+30</v>
      </c>
      <c r="H10" s="102">
        <v>0.26999999999999957</v>
      </c>
    </row>
    <row r="11" spans="1:8" x14ac:dyDescent="0.3">
      <c r="B11" s="102" t="s">
        <v>160</v>
      </c>
      <c r="C11" s="102" t="s">
        <v>161</v>
      </c>
      <c r="D11" s="102">
        <v>650</v>
      </c>
      <c r="E11" s="102">
        <v>0</v>
      </c>
      <c r="F11" s="102">
        <v>0.21999999999999997</v>
      </c>
      <c r="G11" s="102">
        <v>4.0000000000000702E-2</v>
      </c>
      <c r="H11" s="102">
        <v>0.23999999999999955</v>
      </c>
    </row>
    <row r="12" spans="1:8" x14ac:dyDescent="0.3">
      <c r="B12" s="102" t="s">
        <v>162</v>
      </c>
      <c r="C12" s="102" t="s">
        <v>163</v>
      </c>
      <c r="D12" s="102">
        <v>0</v>
      </c>
      <c r="E12" s="102">
        <v>0.13000000000000012</v>
      </c>
      <c r="F12" s="102">
        <v>0.40999999999999992</v>
      </c>
      <c r="G12" s="102">
        <v>1E+30</v>
      </c>
      <c r="H12" s="102">
        <v>0.13000000000000012</v>
      </c>
    </row>
    <row r="13" spans="1:8" x14ac:dyDescent="0.3">
      <c r="B13" s="102" t="s">
        <v>164</v>
      </c>
      <c r="C13" s="102" t="s">
        <v>165</v>
      </c>
      <c r="D13" s="102">
        <v>0</v>
      </c>
      <c r="E13" s="102">
        <v>7.0000000000000062E-2</v>
      </c>
      <c r="F13" s="102">
        <v>0.32000000000000006</v>
      </c>
      <c r="G13" s="102">
        <v>1E+30</v>
      </c>
      <c r="H13" s="102">
        <v>7.0000000000000062E-2</v>
      </c>
    </row>
    <row r="14" spans="1:8" x14ac:dyDescent="0.3">
      <c r="B14" s="102" t="s">
        <v>166</v>
      </c>
      <c r="C14" s="102" t="s">
        <v>167</v>
      </c>
      <c r="D14" s="102">
        <v>350</v>
      </c>
      <c r="E14" s="102">
        <v>0</v>
      </c>
      <c r="F14" s="102">
        <v>0.24</v>
      </c>
      <c r="G14" s="102">
        <v>4.0000000000000702E-2</v>
      </c>
      <c r="H14" s="102">
        <v>1.9999999999999574E-2</v>
      </c>
    </row>
    <row r="15" spans="1:8" x14ac:dyDescent="0.3">
      <c r="B15" s="102" t="s">
        <v>168</v>
      </c>
      <c r="C15" s="102" t="s">
        <v>169</v>
      </c>
      <c r="D15" s="102">
        <v>0</v>
      </c>
      <c r="E15" s="102">
        <v>0.19999999999999951</v>
      </c>
      <c r="F15" s="102">
        <v>0.3899999999999999</v>
      </c>
      <c r="G15" s="102">
        <v>1E+30</v>
      </c>
      <c r="H15" s="102">
        <v>0.19999999999999951</v>
      </c>
    </row>
    <row r="16" spans="1:8" x14ac:dyDescent="0.3">
      <c r="B16" s="102" t="s">
        <v>170</v>
      </c>
      <c r="C16" s="102" t="s">
        <v>171</v>
      </c>
      <c r="D16" s="102">
        <v>0</v>
      </c>
      <c r="E16" s="102">
        <v>0.15000000000000013</v>
      </c>
      <c r="F16" s="102">
        <v>0.35000000000000009</v>
      </c>
      <c r="G16" s="102">
        <v>1E+30</v>
      </c>
      <c r="H16" s="102">
        <v>0.15000000000000013</v>
      </c>
    </row>
    <row r="17" spans="1:8" x14ac:dyDescent="0.3">
      <c r="B17" s="102" t="s">
        <v>172</v>
      </c>
      <c r="C17" s="102" t="s">
        <v>173</v>
      </c>
      <c r="D17" s="102">
        <v>525</v>
      </c>
      <c r="E17" s="102">
        <v>0</v>
      </c>
      <c r="F17" s="102">
        <v>0.25999999999999979</v>
      </c>
      <c r="G17" s="102">
        <v>5.0000000000000266E-2</v>
      </c>
      <c r="H17" s="102">
        <v>0.29999999999999938</v>
      </c>
    </row>
    <row r="18" spans="1:8" x14ac:dyDescent="0.3">
      <c r="B18" s="102" t="s">
        <v>174</v>
      </c>
      <c r="C18" s="102" t="s">
        <v>175</v>
      </c>
      <c r="D18" s="102">
        <v>325</v>
      </c>
      <c r="E18" s="102">
        <v>0</v>
      </c>
      <c r="F18" s="102">
        <v>0.22999999999999998</v>
      </c>
      <c r="G18" s="102">
        <v>1.9999999999999574E-2</v>
      </c>
      <c r="H18" s="102">
        <v>4.0000000000000702E-2</v>
      </c>
    </row>
    <row r="19" spans="1:8" x14ac:dyDescent="0.3">
      <c r="B19" s="102" t="s">
        <v>176</v>
      </c>
      <c r="C19" s="102" t="s">
        <v>177</v>
      </c>
      <c r="D19" s="102">
        <v>0</v>
      </c>
      <c r="E19" s="102">
        <v>0.14000000000000035</v>
      </c>
      <c r="F19" s="102">
        <v>0.41999999999999993</v>
      </c>
      <c r="G19" s="102">
        <v>1E+30</v>
      </c>
      <c r="H19" s="102">
        <v>0.14000000000000035</v>
      </c>
    </row>
    <row r="20" spans="1:8" x14ac:dyDescent="0.3">
      <c r="B20" s="102" t="s">
        <v>178</v>
      </c>
      <c r="C20" s="102" t="s">
        <v>179</v>
      </c>
      <c r="D20" s="102">
        <v>600</v>
      </c>
      <c r="E20" s="102">
        <v>0</v>
      </c>
      <c r="F20" s="102">
        <v>0.22999999999999998</v>
      </c>
      <c r="G20" s="102">
        <v>0.19999999999999951</v>
      </c>
      <c r="H20" s="102">
        <v>0.22999999999999998</v>
      </c>
    </row>
    <row r="21" spans="1:8" x14ac:dyDescent="0.3">
      <c r="B21" s="102" t="s">
        <v>180</v>
      </c>
      <c r="C21" s="102" t="s">
        <v>181</v>
      </c>
      <c r="D21" s="102">
        <v>0</v>
      </c>
      <c r="E21" s="102">
        <v>4.0000000000000702E-2</v>
      </c>
      <c r="F21" s="102">
        <v>0.28000000000000025</v>
      </c>
      <c r="G21" s="102">
        <v>1E+30</v>
      </c>
      <c r="H21" s="102">
        <v>4.0000000000000702E-2</v>
      </c>
    </row>
    <row r="22" spans="1:8" x14ac:dyDescent="0.3">
      <c r="B22" s="102" t="s">
        <v>182</v>
      </c>
      <c r="C22" s="102" t="s">
        <v>183</v>
      </c>
      <c r="D22" s="102">
        <v>0</v>
      </c>
      <c r="E22" s="102">
        <v>5.0000000000000266E-2</v>
      </c>
      <c r="F22" s="102">
        <v>0.34999999999999964</v>
      </c>
      <c r="G22" s="102">
        <v>1E+30</v>
      </c>
      <c r="H22" s="102">
        <v>5.0000000000000266E-2</v>
      </c>
    </row>
    <row r="23" spans="1:8" ht="19.5" thickBot="1" x14ac:dyDescent="0.35">
      <c r="B23" s="103" t="s">
        <v>184</v>
      </c>
      <c r="C23" s="103" t="s">
        <v>185</v>
      </c>
      <c r="D23" s="103">
        <v>225</v>
      </c>
      <c r="E23" s="103">
        <v>0</v>
      </c>
      <c r="F23" s="103">
        <v>0.26999999999999957</v>
      </c>
      <c r="G23" s="103">
        <v>4.0000000000000702E-2</v>
      </c>
      <c r="H23" s="103">
        <v>1.9999999999999574E-2</v>
      </c>
    </row>
    <row r="25" spans="1:8" ht="19.5" thickBot="1" x14ac:dyDescent="0.35">
      <c r="A25" t="s">
        <v>110</v>
      </c>
    </row>
    <row r="26" spans="1:8" x14ac:dyDescent="0.3">
      <c r="B26" s="104"/>
      <c r="C26" s="104"/>
      <c r="D26" s="104" t="s">
        <v>101</v>
      </c>
      <c r="E26" s="104" t="s">
        <v>111</v>
      </c>
      <c r="F26" s="104" t="s">
        <v>113</v>
      </c>
      <c r="G26" s="104" t="s">
        <v>107</v>
      </c>
      <c r="H26" s="104" t="s">
        <v>107</v>
      </c>
    </row>
    <row r="27" spans="1:8" ht="19.5" thickBot="1" x14ac:dyDescent="0.35">
      <c r="B27" s="105" t="s">
        <v>99</v>
      </c>
      <c r="C27" s="105" t="s">
        <v>100</v>
      </c>
      <c r="D27" s="105" t="s">
        <v>102</v>
      </c>
      <c r="E27" s="105" t="s">
        <v>112</v>
      </c>
      <c r="F27" s="105" t="s">
        <v>114</v>
      </c>
      <c r="G27" s="105" t="s">
        <v>108</v>
      </c>
      <c r="H27" s="105" t="s">
        <v>109</v>
      </c>
    </row>
    <row r="28" spans="1:8" x14ac:dyDescent="0.3">
      <c r="B28" s="102" t="s">
        <v>186</v>
      </c>
      <c r="C28" s="102" t="s">
        <v>187</v>
      </c>
      <c r="D28" s="102">
        <v>500</v>
      </c>
      <c r="E28" s="102">
        <v>0.27999999999999958</v>
      </c>
      <c r="F28" s="102">
        <v>500</v>
      </c>
      <c r="G28" s="102">
        <v>175</v>
      </c>
      <c r="H28" s="102">
        <v>225</v>
      </c>
    </row>
    <row r="29" spans="1:8" x14ac:dyDescent="0.3">
      <c r="B29" s="102" t="s">
        <v>188</v>
      </c>
      <c r="C29" s="102" t="s">
        <v>189</v>
      </c>
      <c r="D29" s="102">
        <v>600</v>
      </c>
      <c r="E29" s="102">
        <v>0.22999999999999998</v>
      </c>
      <c r="F29" s="102">
        <v>600</v>
      </c>
      <c r="G29" s="102">
        <v>175</v>
      </c>
      <c r="H29" s="102">
        <v>600</v>
      </c>
    </row>
    <row r="30" spans="1:8" x14ac:dyDescent="0.3">
      <c r="B30" s="102" t="s">
        <v>190</v>
      </c>
      <c r="C30" s="102" t="s">
        <v>191</v>
      </c>
      <c r="D30" s="102">
        <v>650</v>
      </c>
      <c r="E30" s="102">
        <v>0.23999999999999955</v>
      </c>
      <c r="F30" s="102">
        <v>650</v>
      </c>
      <c r="G30" s="102">
        <v>150</v>
      </c>
      <c r="H30" s="102">
        <v>225</v>
      </c>
    </row>
    <row r="31" spans="1:8" x14ac:dyDescent="0.3">
      <c r="B31" s="102" t="s">
        <v>192</v>
      </c>
      <c r="C31" s="102" t="s">
        <v>193</v>
      </c>
      <c r="D31" s="102">
        <v>525</v>
      </c>
      <c r="E31" s="102">
        <v>0.29999999999999938</v>
      </c>
      <c r="F31" s="102">
        <v>525</v>
      </c>
      <c r="G31" s="102">
        <v>175</v>
      </c>
      <c r="H31" s="102">
        <v>225</v>
      </c>
    </row>
    <row r="32" spans="1:8" x14ac:dyDescent="0.3">
      <c r="B32" s="102" t="s">
        <v>194</v>
      </c>
      <c r="C32" s="102" t="s">
        <v>195</v>
      </c>
      <c r="D32" s="102">
        <v>550</v>
      </c>
      <c r="E32" s="102">
        <v>0.26999999999999957</v>
      </c>
      <c r="F32" s="102">
        <v>550</v>
      </c>
      <c r="G32" s="102">
        <v>175</v>
      </c>
      <c r="H32" s="102">
        <v>225</v>
      </c>
    </row>
    <row r="33" spans="2:8" x14ac:dyDescent="0.3">
      <c r="B33" s="102" t="s">
        <v>196</v>
      </c>
      <c r="C33" s="102" t="s">
        <v>197</v>
      </c>
      <c r="D33" s="102">
        <v>800</v>
      </c>
      <c r="E33" s="102">
        <v>-1.9999999999999574E-2</v>
      </c>
      <c r="F33" s="102">
        <v>800</v>
      </c>
      <c r="G33" s="102">
        <v>225</v>
      </c>
      <c r="H33" s="102">
        <v>150</v>
      </c>
    </row>
    <row r="34" spans="2:8" x14ac:dyDescent="0.3">
      <c r="B34" s="102" t="s">
        <v>198</v>
      </c>
      <c r="C34" s="102" t="s">
        <v>199</v>
      </c>
      <c r="D34" s="102">
        <v>1200</v>
      </c>
      <c r="E34" s="102">
        <v>-3.9999999999999591E-2</v>
      </c>
      <c r="F34" s="102">
        <v>1200</v>
      </c>
      <c r="G34" s="102">
        <v>225</v>
      </c>
      <c r="H34" s="102">
        <v>175</v>
      </c>
    </row>
    <row r="35" spans="2:8" ht="19.5" thickBot="1" x14ac:dyDescent="0.35">
      <c r="B35" s="103" t="s">
        <v>200</v>
      </c>
      <c r="C35" s="103" t="s">
        <v>201</v>
      </c>
      <c r="D35" s="103">
        <v>825</v>
      </c>
      <c r="E35" s="103">
        <v>0</v>
      </c>
      <c r="F35" s="103">
        <v>1000</v>
      </c>
      <c r="G35" s="103">
        <v>1E+30</v>
      </c>
      <c r="H35" s="103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I17" sqref="I17"/>
    </sheetView>
  </sheetViews>
  <sheetFormatPr defaultRowHeight="18.75" x14ac:dyDescent="0.3"/>
  <cols>
    <col min="1" max="1" width="8.796875" style="4"/>
    <col min="2" max="2" width="14" style="4" customWidth="1"/>
    <col min="3" max="7" width="8.796875" style="3"/>
    <col min="8" max="8" width="7.5" style="3" customWidth="1"/>
    <col min="9" max="9" width="8.796875" style="4"/>
    <col min="10" max="10" width="3.5" style="4" customWidth="1"/>
    <col min="11" max="16384" width="8.796875" style="4"/>
  </cols>
  <sheetData>
    <row r="1" spans="1:13" x14ac:dyDescent="0.3">
      <c r="A1" s="106" t="s">
        <v>148</v>
      </c>
    </row>
    <row r="2" spans="1:13" ht="19.5" thickBot="1" x14ac:dyDescent="0.35">
      <c r="A2" s="1"/>
      <c r="B2" s="1"/>
      <c r="C2" s="91" t="s">
        <v>0</v>
      </c>
      <c r="D2" s="91"/>
      <c r="E2" s="91"/>
      <c r="F2" s="91"/>
      <c r="G2" s="91"/>
      <c r="H2" s="2"/>
    </row>
    <row r="3" spans="1:13" ht="19.5" thickBot="1" x14ac:dyDescent="0.35">
      <c r="A3" s="1"/>
      <c r="B3" s="5"/>
      <c r="C3" s="6" t="s">
        <v>1</v>
      </c>
      <c r="D3" s="7" t="s">
        <v>2</v>
      </c>
      <c r="E3" s="7" t="s">
        <v>3</v>
      </c>
      <c r="F3" s="7" t="s">
        <v>4</v>
      </c>
      <c r="G3" s="8" t="s">
        <v>5</v>
      </c>
      <c r="H3" s="2"/>
      <c r="K3" s="119" t="s">
        <v>6</v>
      </c>
      <c r="L3" s="120" t="s">
        <v>7</v>
      </c>
      <c r="M3" s="121" t="s">
        <v>8</v>
      </c>
    </row>
    <row r="4" spans="1:13" ht="19.5" thickBot="1" x14ac:dyDescent="0.35">
      <c r="A4" s="1"/>
      <c r="B4" s="9" t="s">
        <v>6</v>
      </c>
      <c r="C4" s="10">
        <v>0.26</v>
      </c>
      <c r="D4" s="11">
        <v>0.48</v>
      </c>
      <c r="E4" s="11">
        <v>0.22</v>
      </c>
      <c r="F4" s="11">
        <v>0.41</v>
      </c>
      <c r="G4" s="12">
        <v>0.32</v>
      </c>
      <c r="H4" s="2"/>
      <c r="K4" s="119">
        <v>800</v>
      </c>
      <c r="L4" s="120">
        <v>1200</v>
      </c>
      <c r="M4" s="121">
        <v>1000</v>
      </c>
    </row>
    <row r="5" spans="1:13" x14ac:dyDescent="0.3">
      <c r="A5" s="1"/>
      <c r="B5" s="13" t="s">
        <v>7</v>
      </c>
      <c r="C5" s="14">
        <v>0.24</v>
      </c>
      <c r="D5" s="15">
        <v>0.39</v>
      </c>
      <c r="E5" s="15">
        <v>0.35</v>
      </c>
      <c r="F5" s="15">
        <v>0.26</v>
      </c>
      <c r="G5" s="16">
        <v>0.23</v>
      </c>
      <c r="H5" s="2"/>
    </row>
    <row r="6" spans="1:13" ht="19.5" thickBot="1" x14ac:dyDescent="0.35">
      <c r="A6" s="1"/>
      <c r="B6" s="17" t="s">
        <v>8</v>
      </c>
      <c r="C6" s="18">
        <v>0.42</v>
      </c>
      <c r="D6" s="19">
        <v>0.23</v>
      </c>
      <c r="E6" s="19">
        <v>0.28000000000000003</v>
      </c>
      <c r="F6" s="19">
        <v>0.35</v>
      </c>
      <c r="G6" s="20">
        <v>0.27</v>
      </c>
      <c r="H6" s="2"/>
    </row>
    <row r="9" spans="1:13" ht="19.5" thickBot="1" x14ac:dyDescent="0.35"/>
    <row r="10" spans="1:13" ht="19.5" thickBot="1" x14ac:dyDescent="0.35">
      <c r="C10" s="6" t="s">
        <v>1</v>
      </c>
      <c r="D10" s="7" t="s">
        <v>2</v>
      </c>
      <c r="E10" s="7" t="s">
        <v>3</v>
      </c>
      <c r="F10" s="7" t="s">
        <v>4</v>
      </c>
      <c r="G10" s="8" t="s">
        <v>5</v>
      </c>
    </row>
    <row r="11" spans="1:13" ht="19.5" thickBot="1" x14ac:dyDescent="0.35">
      <c r="C11" s="6">
        <v>500</v>
      </c>
      <c r="D11" s="7">
        <v>600</v>
      </c>
      <c r="E11" s="7">
        <v>650</v>
      </c>
      <c r="F11" s="7">
        <v>525</v>
      </c>
      <c r="G11" s="8">
        <v>550</v>
      </c>
    </row>
    <row r="15" spans="1:13" ht="19.5" thickBot="1" x14ac:dyDescent="0.35">
      <c r="B15" s="1"/>
      <c r="C15" s="91" t="str">
        <f>C2</f>
        <v>Location</v>
      </c>
      <c r="D15" s="91"/>
      <c r="E15" s="91"/>
      <c r="F15" s="91"/>
      <c r="G15" s="91"/>
    </row>
    <row r="16" spans="1:13" ht="19.5" thickBot="1" x14ac:dyDescent="0.35">
      <c r="B16" s="107" t="s">
        <v>149</v>
      </c>
      <c r="C16" s="6" t="s">
        <v>1</v>
      </c>
      <c r="D16" s="7" t="s">
        <v>2</v>
      </c>
      <c r="E16" s="7" t="s">
        <v>3</v>
      </c>
      <c r="F16" s="7" t="s">
        <v>4</v>
      </c>
      <c r="G16" s="8" t="s">
        <v>5</v>
      </c>
      <c r="I16" s="109" t="s">
        <v>151</v>
      </c>
      <c r="J16" s="3"/>
      <c r="K16" s="109" t="s">
        <v>150</v>
      </c>
    </row>
    <row r="17" spans="2:11" ht="19.5" thickBot="1" x14ac:dyDescent="0.35">
      <c r="B17" s="9" t="str">
        <f>B4</f>
        <v>Biggrow</v>
      </c>
      <c r="C17" s="110">
        <v>150</v>
      </c>
      <c r="D17" s="111">
        <v>0</v>
      </c>
      <c r="E17" s="111">
        <v>650</v>
      </c>
      <c r="F17" s="111">
        <v>0</v>
      </c>
      <c r="G17" s="112">
        <v>0</v>
      </c>
      <c r="I17" s="3">
        <f>SUM(C17:G17)</f>
        <v>800</v>
      </c>
      <c r="J17" s="108" t="s">
        <v>86</v>
      </c>
      <c r="K17" s="3">
        <v>800</v>
      </c>
    </row>
    <row r="18" spans="2:11" ht="19.5" thickBot="1" x14ac:dyDescent="0.35">
      <c r="B18" s="9" t="str">
        <f>B5</f>
        <v>Cashcow</v>
      </c>
      <c r="C18" s="113">
        <v>350</v>
      </c>
      <c r="D18" s="114">
        <v>0</v>
      </c>
      <c r="E18" s="114">
        <v>0</v>
      </c>
      <c r="F18" s="114">
        <v>525</v>
      </c>
      <c r="G18" s="115">
        <v>325</v>
      </c>
      <c r="I18" s="3">
        <f t="shared" ref="I18:I19" si="0">SUM(C18:G18)</f>
        <v>1200</v>
      </c>
      <c r="J18" s="3" t="s">
        <v>86</v>
      </c>
      <c r="K18" s="3">
        <v>1200</v>
      </c>
    </row>
    <row r="19" spans="2:11" ht="19.5" thickBot="1" x14ac:dyDescent="0.35">
      <c r="B19" s="9" t="str">
        <f>B6</f>
        <v>Dairygood</v>
      </c>
      <c r="C19" s="116">
        <v>0</v>
      </c>
      <c r="D19" s="117">
        <v>600</v>
      </c>
      <c r="E19" s="117">
        <v>0</v>
      </c>
      <c r="F19" s="117">
        <v>0</v>
      </c>
      <c r="G19" s="118">
        <v>225</v>
      </c>
      <c r="I19" s="3">
        <f t="shared" si="0"/>
        <v>825</v>
      </c>
      <c r="J19" s="3" t="s">
        <v>86</v>
      </c>
      <c r="K19" s="3">
        <v>1000</v>
      </c>
    </row>
    <row r="20" spans="2:11" x14ac:dyDescent="0.3">
      <c r="B20" s="106" t="s">
        <v>152</v>
      </c>
      <c r="C20" s="3">
        <f>SUM(C17:C19)</f>
        <v>500</v>
      </c>
      <c r="D20" s="3">
        <f t="shared" ref="D20:G20" si="1">SUM(D17:D19)</f>
        <v>600</v>
      </c>
      <c r="E20" s="3">
        <f t="shared" si="1"/>
        <v>650</v>
      </c>
      <c r="F20" s="3">
        <f t="shared" si="1"/>
        <v>525</v>
      </c>
      <c r="G20" s="3">
        <f t="shared" si="1"/>
        <v>550</v>
      </c>
    </row>
    <row r="21" spans="2:11" x14ac:dyDescent="0.3">
      <c r="C21" s="108" t="s">
        <v>87</v>
      </c>
      <c r="D21" s="3" t="s">
        <v>87</v>
      </c>
      <c r="E21" s="3" t="s">
        <v>87</v>
      </c>
      <c r="F21" s="3" t="s">
        <v>87</v>
      </c>
      <c r="G21" s="3" t="s">
        <v>87</v>
      </c>
    </row>
    <row r="22" spans="2:11" x14ac:dyDescent="0.3">
      <c r="B22" s="106" t="s">
        <v>202</v>
      </c>
      <c r="C22" s="3">
        <v>500</v>
      </c>
      <c r="D22" s="3">
        <v>600</v>
      </c>
      <c r="E22" s="3">
        <v>650</v>
      </c>
      <c r="F22" s="3">
        <v>525</v>
      </c>
      <c r="G22" s="3">
        <v>550</v>
      </c>
    </row>
    <row r="24" spans="2:11" x14ac:dyDescent="0.3">
      <c r="B24" s="106" t="s">
        <v>154</v>
      </c>
      <c r="C24" s="3">
        <f>SUMPRODUCT(C4:C6,C17:C19)</f>
        <v>123</v>
      </c>
      <c r="D24" s="3">
        <f t="shared" ref="D24:G24" si="2">SUMPRODUCT(D4:D6,D17:D19)</f>
        <v>138</v>
      </c>
      <c r="E24" s="3">
        <f t="shared" si="2"/>
        <v>143</v>
      </c>
      <c r="F24" s="3">
        <f t="shared" si="2"/>
        <v>136.5</v>
      </c>
      <c r="G24" s="3">
        <f t="shared" si="2"/>
        <v>135.5</v>
      </c>
    </row>
    <row r="26" spans="2:11" x14ac:dyDescent="0.3">
      <c r="B26" s="106" t="s">
        <v>153</v>
      </c>
      <c r="C26" s="3">
        <f>SUMPRODUCT(C4:G6,C17:G19)</f>
        <v>676</v>
      </c>
    </row>
  </sheetData>
  <mergeCells count="2">
    <mergeCell ref="C2:G2"/>
    <mergeCell ref="C15:G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1"/>
  <sheetViews>
    <sheetView workbookViewId="0">
      <selection activeCell="C17" sqref="C17"/>
    </sheetView>
  </sheetViews>
  <sheetFormatPr defaultRowHeight="15" x14ac:dyDescent="0.25"/>
  <cols>
    <col min="1" max="1" width="2.19921875" style="40" customWidth="1"/>
    <col min="2" max="2" width="2.296875" style="40" customWidth="1"/>
    <col min="3" max="3" width="10.59765625" style="41" customWidth="1"/>
    <col min="4" max="4" width="4.8984375" style="41" bestFit="1" customWidth="1"/>
    <col min="5" max="34" width="3" style="41" customWidth="1"/>
    <col min="35" max="35" width="4" style="41" bestFit="1" customWidth="1"/>
    <col min="36" max="36" width="1.59765625" style="40" customWidth="1"/>
    <col min="37" max="37" width="4.5" style="41" customWidth="1"/>
    <col min="38" max="16384" width="8.796875" style="40"/>
  </cols>
  <sheetData>
    <row r="1" spans="2:38" ht="15.75" thickBot="1" x14ac:dyDescent="0.3"/>
    <row r="2" spans="2:38" x14ac:dyDescent="0.25">
      <c r="B2" s="42"/>
      <c r="C2" s="43"/>
      <c r="D2" s="92" t="s">
        <v>72</v>
      </c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4"/>
      <c r="AH2" s="50"/>
      <c r="AI2" s="50"/>
      <c r="AJ2" s="42"/>
      <c r="AK2" s="43"/>
    </row>
    <row r="3" spans="2:38" ht="15.75" thickBot="1" x14ac:dyDescent="0.3">
      <c r="B3" s="42"/>
      <c r="C3" s="43"/>
      <c r="D3" s="44" t="s">
        <v>71</v>
      </c>
      <c r="E3" s="45" t="s">
        <v>70</v>
      </c>
      <c r="F3" s="46" t="s">
        <v>69</v>
      </c>
      <c r="G3" s="45" t="s">
        <v>68</v>
      </c>
      <c r="H3" s="45" t="s">
        <v>67</v>
      </c>
      <c r="I3" s="46" t="s">
        <v>66</v>
      </c>
      <c r="J3" s="45" t="s">
        <v>65</v>
      </c>
      <c r="K3" s="45" t="s">
        <v>64</v>
      </c>
      <c r="L3" s="46" t="s">
        <v>63</v>
      </c>
      <c r="M3" s="45" t="s">
        <v>62</v>
      </c>
      <c r="N3" s="45" t="s">
        <v>61</v>
      </c>
      <c r="O3" s="46" t="s">
        <v>60</v>
      </c>
      <c r="P3" s="45" t="s">
        <v>59</v>
      </c>
      <c r="Q3" s="45" t="s">
        <v>58</v>
      </c>
      <c r="R3" s="46" t="s">
        <v>57</v>
      </c>
      <c r="S3" s="45" t="s">
        <v>56</v>
      </c>
      <c r="T3" s="45" t="s">
        <v>55</v>
      </c>
      <c r="U3" s="46" t="s">
        <v>54</v>
      </c>
      <c r="V3" s="45" t="s">
        <v>53</v>
      </c>
      <c r="W3" s="45" t="s">
        <v>52</v>
      </c>
      <c r="X3" s="46" t="s">
        <v>51</v>
      </c>
      <c r="Y3" s="45" t="s">
        <v>50</v>
      </c>
      <c r="Z3" s="45" t="s">
        <v>49</v>
      </c>
      <c r="AA3" s="46" t="s">
        <v>48</v>
      </c>
      <c r="AB3" s="45" t="s">
        <v>47</v>
      </c>
      <c r="AC3" s="45" t="s">
        <v>46</v>
      </c>
      <c r="AD3" s="46" t="s">
        <v>45</v>
      </c>
      <c r="AE3" s="47" t="s">
        <v>44</v>
      </c>
      <c r="AF3" s="45" t="s">
        <v>43</v>
      </c>
      <c r="AG3" s="48" t="s">
        <v>42</v>
      </c>
      <c r="AH3" s="50"/>
      <c r="AI3" s="50"/>
      <c r="AJ3" s="42"/>
      <c r="AK3" s="43"/>
    </row>
    <row r="4" spans="2:38" ht="15.75" thickBot="1" x14ac:dyDescent="0.3">
      <c r="B4" s="42"/>
      <c r="C4" s="49" t="s">
        <v>41</v>
      </c>
      <c r="D4" s="50" t="s">
        <v>36</v>
      </c>
      <c r="E4" s="50" t="s">
        <v>36</v>
      </c>
      <c r="F4" s="51" t="s">
        <v>36</v>
      </c>
      <c r="G4" s="50" t="s">
        <v>39</v>
      </c>
      <c r="H4" s="50" t="s">
        <v>39</v>
      </c>
      <c r="I4" s="51" t="s">
        <v>39</v>
      </c>
      <c r="J4" s="50" t="s">
        <v>39</v>
      </c>
      <c r="K4" s="50" t="s">
        <v>39</v>
      </c>
      <c r="L4" s="51" t="s">
        <v>39</v>
      </c>
      <c r="M4" s="50" t="s">
        <v>38</v>
      </c>
      <c r="N4" s="50" t="s">
        <v>38</v>
      </c>
      <c r="O4" s="51" t="s">
        <v>38</v>
      </c>
      <c r="P4" s="50" t="s">
        <v>37</v>
      </c>
      <c r="Q4" s="50" t="s">
        <v>37</v>
      </c>
      <c r="R4" s="51" t="s">
        <v>37</v>
      </c>
      <c r="S4" s="50" t="s">
        <v>39</v>
      </c>
      <c r="T4" s="50" t="s">
        <v>39</v>
      </c>
      <c r="U4" s="51" t="s">
        <v>39</v>
      </c>
      <c r="V4" s="50" t="s">
        <v>36</v>
      </c>
      <c r="W4" s="50" t="s">
        <v>36</v>
      </c>
      <c r="X4" s="51" t="s">
        <v>36</v>
      </c>
      <c r="Y4" s="50" t="s">
        <v>36</v>
      </c>
      <c r="Z4" s="50" t="s">
        <v>36</v>
      </c>
      <c r="AA4" s="51" t="s">
        <v>36</v>
      </c>
      <c r="AB4" s="50" t="s">
        <v>38</v>
      </c>
      <c r="AC4" s="50" t="s">
        <v>38</v>
      </c>
      <c r="AD4" s="51" t="s">
        <v>38</v>
      </c>
      <c r="AE4" s="52" t="s">
        <v>37</v>
      </c>
      <c r="AF4" s="50" t="s">
        <v>37</v>
      </c>
      <c r="AG4" s="53" t="s">
        <v>37</v>
      </c>
      <c r="AH4" s="50"/>
      <c r="AI4" s="50"/>
      <c r="AJ4" s="42"/>
      <c r="AK4" s="43"/>
    </row>
    <row r="5" spans="2:38" x14ac:dyDescent="0.25">
      <c r="B5" s="42"/>
      <c r="C5" s="54" t="s">
        <v>40</v>
      </c>
      <c r="D5" s="50" t="s">
        <v>39</v>
      </c>
      <c r="E5" s="50" t="s">
        <v>39</v>
      </c>
      <c r="F5" s="51" t="s">
        <v>39</v>
      </c>
      <c r="G5" s="50" t="s">
        <v>38</v>
      </c>
      <c r="H5" s="50" t="s">
        <v>38</v>
      </c>
      <c r="I5" s="51" t="s">
        <v>38</v>
      </c>
      <c r="J5" s="50" t="s">
        <v>37</v>
      </c>
      <c r="K5" s="50" t="s">
        <v>37</v>
      </c>
      <c r="L5" s="51" t="s">
        <v>37</v>
      </c>
      <c r="M5" s="50" t="s">
        <v>39</v>
      </c>
      <c r="N5" s="50" t="s">
        <v>39</v>
      </c>
      <c r="O5" s="51" t="s">
        <v>39</v>
      </c>
      <c r="P5" s="50" t="s">
        <v>39</v>
      </c>
      <c r="Q5" s="50" t="s">
        <v>39</v>
      </c>
      <c r="R5" s="51" t="s">
        <v>39</v>
      </c>
      <c r="S5" s="50" t="s">
        <v>36</v>
      </c>
      <c r="T5" s="50" t="s">
        <v>36</v>
      </c>
      <c r="U5" s="51" t="s">
        <v>36</v>
      </c>
      <c r="V5" s="50" t="s">
        <v>38</v>
      </c>
      <c r="W5" s="50" t="s">
        <v>38</v>
      </c>
      <c r="X5" s="51" t="s">
        <v>38</v>
      </c>
      <c r="Y5" s="50" t="s">
        <v>37</v>
      </c>
      <c r="Z5" s="50" t="s">
        <v>37</v>
      </c>
      <c r="AA5" s="51" t="s">
        <v>37</v>
      </c>
      <c r="AB5" s="50" t="s">
        <v>36</v>
      </c>
      <c r="AC5" s="50" t="s">
        <v>36</v>
      </c>
      <c r="AD5" s="51" t="s">
        <v>36</v>
      </c>
      <c r="AE5" s="52" t="s">
        <v>36</v>
      </c>
      <c r="AF5" s="50" t="s">
        <v>36</v>
      </c>
      <c r="AG5" s="53" t="s">
        <v>36</v>
      </c>
      <c r="AH5" s="50"/>
      <c r="AI5" s="124" t="s">
        <v>204</v>
      </c>
      <c r="AJ5" s="42"/>
      <c r="AK5" s="55"/>
    </row>
    <row r="6" spans="2:38" ht="15.75" thickBot="1" x14ac:dyDescent="0.3">
      <c r="B6" s="42"/>
      <c r="C6" s="56" t="s">
        <v>35</v>
      </c>
      <c r="D6" s="57">
        <v>200</v>
      </c>
      <c r="E6" s="57">
        <v>250</v>
      </c>
      <c r="F6" s="58">
        <v>300</v>
      </c>
      <c r="G6" s="57">
        <v>200</v>
      </c>
      <c r="H6" s="57">
        <v>250</v>
      </c>
      <c r="I6" s="58">
        <v>300</v>
      </c>
      <c r="J6" s="57">
        <v>200</v>
      </c>
      <c r="K6" s="57">
        <v>250</v>
      </c>
      <c r="L6" s="58">
        <v>300</v>
      </c>
      <c r="M6" s="57">
        <v>200</v>
      </c>
      <c r="N6" s="57">
        <v>250</v>
      </c>
      <c r="O6" s="58">
        <v>300</v>
      </c>
      <c r="P6" s="57">
        <v>200</v>
      </c>
      <c r="Q6" s="57">
        <v>250</v>
      </c>
      <c r="R6" s="58">
        <v>300</v>
      </c>
      <c r="S6" s="57">
        <v>200</v>
      </c>
      <c r="T6" s="57">
        <v>250</v>
      </c>
      <c r="U6" s="58">
        <v>300</v>
      </c>
      <c r="V6" s="57">
        <v>350</v>
      </c>
      <c r="W6" s="57">
        <v>400</v>
      </c>
      <c r="X6" s="58">
        <v>450</v>
      </c>
      <c r="Y6" s="57">
        <v>350</v>
      </c>
      <c r="Z6" s="57">
        <v>400</v>
      </c>
      <c r="AA6" s="58">
        <v>450</v>
      </c>
      <c r="AB6" s="57">
        <v>350</v>
      </c>
      <c r="AC6" s="57">
        <v>400</v>
      </c>
      <c r="AD6" s="58">
        <v>450</v>
      </c>
      <c r="AE6" s="57">
        <v>350</v>
      </c>
      <c r="AF6" s="57">
        <v>400</v>
      </c>
      <c r="AG6" s="59">
        <v>450</v>
      </c>
      <c r="AH6" s="50"/>
      <c r="AI6" s="124" t="s">
        <v>206</v>
      </c>
      <c r="AJ6" s="42"/>
      <c r="AK6" s="60" t="s">
        <v>34</v>
      </c>
    </row>
    <row r="7" spans="2:38" ht="30" customHeight="1" x14ac:dyDescent="0.25">
      <c r="B7" s="95" t="s">
        <v>33</v>
      </c>
      <c r="C7" s="61" t="s">
        <v>32</v>
      </c>
      <c r="D7" s="62">
        <v>1</v>
      </c>
      <c r="E7" s="63">
        <v>1</v>
      </c>
      <c r="F7" s="64">
        <v>1</v>
      </c>
      <c r="G7" s="63">
        <v>0</v>
      </c>
      <c r="H7" s="63">
        <v>0</v>
      </c>
      <c r="I7" s="64">
        <v>0</v>
      </c>
      <c r="J7" s="63">
        <v>0</v>
      </c>
      <c r="K7" s="63">
        <v>0</v>
      </c>
      <c r="L7" s="64">
        <v>0</v>
      </c>
      <c r="M7" s="63">
        <v>0</v>
      </c>
      <c r="N7" s="63">
        <v>0</v>
      </c>
      <c r="O7" s="64">
        <v>0</v>
      </c>
      <c r="P7" s="63">
        <v>0</v>
      </c>
      <c r="Q7" s="63">
        <v>0</v>
      </c>
      <c r="R7" s="64">
        <v>0</v>
      </c>
      <c r="S7" s="63">
        <v>0</v>
      </c>
      <c r="T7" s="63">
        <v>0</v>
      </c>
      <c r="U7" s="64">
        <v>0</v>
      </c>
      <c r="V7" s="63">
        <v>1</v>
      </c>
      <c r="W7" s="63">
        <v>1</v>
      </c>
      <c r="X7" s="64">
        <v>1</v>
      </c>
      <c r="Y7" s="63">
        <v>1</v>
      </c>
      <c r="Z7" s="63">
        <v>1</v>
      </c>
      <c r="AA7" s="64">
        <v>1</v>
      </c>
      <c r="AB7" s="63">
        <v>0</v>
      </c>
      <c r="AC7" s="63">
        <v>0</v>
      </c>
      <c r="AD7" s="64">
        <v>0</v>
      </c>
      <c r="AE7" s="65">
        <v>0</v>
      </c>
      <c r="AF7" s="63">
        <v>0</v>
      </c>
      <c r="AG7" s="66">
        <v>0</v>
      </c>
      <c r="AH7" s="70"/>
      <c r="AI7" s="70">
        <f>SUMPRODUCT($D$16:$AG$16,D7:AG7)</f>
        <v>100</v>
      </c>
      <c r="AJ7" s="126" t="s">
        <v>86</v>
      </c>
      <c r="AK7" s="67">
        <v>100</v>
      </c>
    </row>
    <row r="8" spans="2:38" ht="30" customHeight="1" x14ac:dyDescent="0.25">
      <c r="B8" s="96"/>
      <c r="C8" s="68" t="s">
        <v>31</v>
      </c>
      <c r="D8" s="69">
        <v>0</v>
      </c>
      <c r="E8" s="70">
        <v>0</v>
      </c>
      <c r="F8" s="71">
        <v>0</v>
      </c>
      <c r="G8" s="70">
        <v>1</v>
      </c>
      <c r="H8" s="70">
        <v>1</v>
      </c>
      <c r="I8" s="71">
        <v>1</v>
      </c>
      <c r="J8" s="70">
        <v>0</v>
      </c>
      <c r="K8" s="70">
        <v>0</v>
      </c>
      <c r="L8" s="71">
        <v>0</v>
      </c>
      <c r="M8" s="70">
        <v>0</v>
      </c>
      <c r="N8" s="70">
        <v>0</v>
      </c>
      <c r="O8" s="71">
        <v>0</v>
      </c>
      <c r="P8" s="70">
        <v>0</v>
      </c>
      <c r="Q8" s="70">
        <v>0</v>
      </c>
      <c r="R8" s="71">
        <v>0</v>
      </c>
      <c r="S8" s="70">
        <v>0</v>
      </c>
      <c r="T8" s="70">
        <v>0</v>
      </c>
      <c r="U8" s="71">
        <v>0</v>
      </c>
      <c r="V8" s="70">
        <v>1</v>
      </c>
      <c r="W8" s="70">
        <v>1</v>
      </c>
      <c r="X8" s="71">
        <v>1</v>
      </c>
      <c r="Y8" s="70">
        <v>0</v>
      </c>
      <c r="Z8" s="70">
        <v>0</v>
      </c>
      <c r="AA8" s="71">
        <v>0</v>
      </c>
      <c r="AB8" s="70">
        <v>0</v>
      </c>
      <c r="AC8" s="70">
        <v>0</v>
      </c>
      <c r="AD8" s="71">
        <v>0</v>
      </c>
      <c r="AE8" s="72">
        <v>0</v>
      </c>
      <c r="AF8" s="70">
        <v>0</v>
      </c>
      <c r="AG8" s="73">
        <v>0</v>
      </c>
      <c r="AH8" s="70"/>
      <c r="AI8" s="70">
        <f t="shared" ref="AI8:AI12" si="0">SUMPRODUCT($D$16:$AG$16,D8:AG8)</f>
        <v>100</v>
      </c>
      <c r="AJ8" s="126" t="s">
        <v>86</v>
      </c>
      <c r="AK8" s="67">
        <v>100</v>
      </c>
    </row>
    <row r="9" spans="2:38" ht="30" customHeight="1" x14ac:dyDescent="0.25">
      <c r="B9" s="96"/>
      <c r="C9" s="68" t="s">
        <v>30</v>
      </c>
      <c r="D9" s="69">
        <v>0</v>
      </c>
      <c r="E9" s="70">
        <v>0</v>
      </c>
      <c r="F9" s="71">
        <v>0</v>
      </c>
      <c r="G9" s="70">
        <v>0</v>
      </c>
      <c r="H9" s="70">
        <v>0</v>
      </c>
      <c r="I9" s="71">
        <v>0</v>
      </c>
      <c r="J9" s="70">
        <v>1</v>
      </c>
      <c r="K9" s="70">
        <v>1</v>
      </c>
      <c r="L9" s="71">
        <v>1</v>
      </c>
      <c r="M9" s="70">
        <v>0</v>
      </c>
      <c r="N9" s="70">
        <v>0</v>
      </c>
      <c r="O9" s="71">
        <v>0</v>
      </c>
      <c r="P9" s="70">
        <v>0</v>
      </c>
      <c r="Q9" s="70">
        <v>0</v>
      </c>
      <c r="R9" s="71">
        <v>0</v>
      </c>
      <c r="S9" s="70">
        <v>0</v>
      </c>
      <c r="T9" s="70">
        <v>0</v>
      </c>
      <c r="U9" s="71">
        <v>0</v>
      </c>
      <c r="V9" s="70">
        <v>0</v>
      </c>
      <c r="W9" s="70">
        <v>0</v>
      </c>
      <c r="X9" s="71">
        <v>0</v>
      </c>
      <c r="Y9" s="70">
        <v>1</v>
      </c>
      <c r="Z9" s="70">
        <v>1</v>
      </c>
      <c r="AA9" s="71">
        <v>1</v>
      </c>
      <c r="AB9" s="70">
        <v>0</v>
      </c>
      <c r="AC9" s="70">
        <v>0</v>
      </c>
      <c r="AD9" s="71">
        <v>0</v>
      </c>
      <c r="AE9" s="72">
        <v>0</v>
      </c>
      <c r="AF9" s="70">
        <v>0</v>
      </c>
      <c r="AG9" s="73">
        <v>0</v>
      </c>
      <c r="AH9" s="70"/>
      <c r="AI9" s="70">
        <f t="shared" si="0"/>
        <v>100</v>
      </c>
      <c r="AJ9" s="126" t="s">
        <v>86</v>
      </c>
      <c r="AK9" s="67">
        <v>100</v>
      </c>
    </row>
    <row r="10" spans="2:38" ht="30" customHeight="1" x14ac:dyDescent="0.25">
      <c r="B10" s="96"/>
      <c r="C10" s="68" t="s">
        <v>29</v>
      </c>
      <c r="D10" s="69">
        <v>0</v>
      </c>
      <c r="E10" s="70">
        <v>0</v>
      </c>
      <c r="F10" s="71">
        <v>0</v>
      </c>
      <c r="G10" s="70">
        <v>0</v>
      </c>
      <c r="H10" s="70">
        <v>0</v>
      </c>
      <c r="I10" s="71">
        <v>0</v>
      </c>
      <c r="J10" s="70">
        <v>0</v>
      </c>
      <c r="K10" s="70">
        <v>0</v>
      </c>
      <c r="L10" s="71">
        <v>0</v>
      </c>
      <c r="M10" s="70">
        <v>1</v>
      </c>
      <c r="N10" s="70">
        <v>1</v>
      </c>
      <c r="O10" s="71">
        <v>1</v>
      </c>
      <c r="P10" s="70">
        <v>0</v>
      </c>
      <c r="Q10" s="70">
        <v>0</v>
      </c>
      <c r="R10" s="71">
        <v>0</v>
      </c>
      <c r="S10" s="70">
        <v>0</v>
      </c>
      <c r="T10" s="70">
        <v>0</v>
      </c>
      <c r="U10" s="71">
        <v>0</v>
      </c>
      <c r="V10" s="70">
        <v>0</v>
      </c>
      <c r="W10" s="70">
        <v>0</v>
      </c>
      <c r="X10" s="71">
        <v>0</v>
      </c>
      <c r="Y10" s="70">
        <v>0</v>
      </c>
      <c r="Z10" s="70">
        <v>0</v>
      </c>
      <c r="AA10" s="71">
        <v>0</v>
      </c>
      <c r="AB10" s="70">
        <v>0</v>
      </c>
      <c r="AC10" s="70">
        <v>0</v>
      </c>
      <c r="AD10" s="71">
        <v>0</v>
      </c>
      <c r="AE10" s="72">
        <v>1</v>
      </c>
      <c r="AF10" s="70">
        <v>1</v>
      </c>
      <c r="AG10" s="73">
        <v>1</v>
      </c>
      <c r="AH10" s="70"/>
      <c r="AI10" s="70">
        <f t="shared" si="0"/>
        <v>100</v>
      </c>
      <c r="AJ10" s="126" t="s">
        <v>86</v>
      </c>
      <c r="AK10" s="67">
        <v>100</v>
      </c>
    </row>
    <row r="11" spans="2:38" ht="30" customHeight="1" x14ac:dyDescent="0.25">
      <c r="B11" s="96"/>
      <c r="C11" s="68" t="s">
        <v>28</v>
      </c>
      <c r="D11" s="69">
        <v>0</v>
      </c>
      <c r="E11" s="70">
        <v>0</v>
      </c>
      <c r="F11" s="71">
        <v>0</v>
      </c>
      <c r="G11" s="70">
        <v>0</v>
      </c>
      <c r="H11" s="70">
        <v>0</v>
      </c>
      <c r="I11" s="71">
        <v>0</v>
      </c>
      <c r="J11" s="70">
        <v>0</v>
      </c>
      <c r="K11" s="70">
        <v>0</v>
      </c>
      <c r="L11" s="71">
        <v>0</v>
      </c>
      <c r="M11" s="70">
        <v>0</v>
      </c>
      <c r="N11" s="70">
        <v>0</v>
      </c>
      <c r="O11" s="71">
        <v>0</v>
      </c>
      <c r="P11" s="70">
        <v>1</v>
      </c>
      <c r="Q11" s="70">
        <v>1</v>
      </c>
      <c r="R11" s="71">
        <v>1</v>
      </c>
      <c r="S11" s="70">
        <v>0</v>
      </c>
      <c r="T11" s="70">
        <v>0</v>
      </c>
      <c r="U11" s="71">
        <v>0</v>
      </c>
      <c r="V11" s="70">
        <v>0</v>
      </c>
      <c r="W11" s="70">
        <v>0</v>
      </c>
      <c r="X11" s="71">
        <v>0</v>
      </c>
      <c r="Y11" s="70">
        <v>0</v>
      </c>
      <c r="Z11" s="70">
        <v>0</v>
      </c>
      <c r="AA11" s="71">
        <v>0</v>
      </c>
      <c r="AB11" s="70">
        <v>1</v>
      </c>
      <c r="AC11" s="70">
        <v>1</v>
      </c>
      <c r="AD11" s="71">
        <v>1</v>
      </c>
      <c r="AE11" s="72">
        <v>0</v>
      </c>
      <c r="AF11" s="70">
        <v>0</v>
      </c>
      <c r="AG11" s="73">
        <v>0</v>
      </c>
      <c r="AH11" s="70"/>
      <c r="AI11" s="70">
        <f t="shared" si="0"/>
        <v>100</v>
      </c>
      <c r="AJ11" s="126" t="s">
        <v>86</v>
      </c>
      <c r="AK11" s="67">
        <v>100</v>
      </c>
    </row>
    <row r="12" spans="2:38" ht="30" customHeight="1" thickBot="1" x14ac:dyDescent="0.3">
      <c r="B12" s="97"/>
      <c r="C12" s="74" t="s">
        <v>27</v>
      </c>
      <c r="D12" s="75">
        <v>0</v>
      </c>
      <c r="E12" s="76">
        <v>0</v>
      </c>
      <c r="F12" s="77">
        <v>0</v>
      </c>
      <c r="G12" s="76">
        <v>0</v>
      </c>
      <c r="H12" s="76">
        <v>0</v>
      </c>
      <c r="I12" s="77">
        <v>0</v>
      </c>
      <c r="J12" s="76">
        <v>0</v>
      </c>
      <c r="K12" s="76">
        <v>0</v>
      </c>
      <c r="L12" s="77">
        <v>0</v>
      </c>
      <c r="M12" s="76">
        <v>0</v>
      </c>
      <c r="N12" s="76">
        <v>0</v>
      </c>
      <c r="O12" s="77">
        <v>0</v>
      </c>
      <c r="P12" s="76">
        <v>0</v>
      </c>
      <c r="Q12" s="76">
        <v>0</v>
      </c>
      <c r="R12" s="77">
        <v>0</v>
      </c>
      <c r="S12" s="76">
        <v>1</v>
      </c>
      <c r="T12" s="76">
        <v>1</v>
      </c>
      <c r="U12" s="77">
        <v>1</v>
      </c>
      <c r="V12" s="76">
        <v>0</v>
      </c>
      <c r="W12" s="76">
        <v>0</v>
      </c>
      <c r="X12" s="77">
        <v>0</v>
      </c>
      <c r="Y12" s="76">
        <v>0</v>
      </c>
      <c r="Z12" s="76">
        <v>0</v>
      </c>
      <c r="AA12" s="77">
        <v>0</v>
      </c>
      <c r="AB12" s="76">
        <v>1</v>
      </c>
      <c r="AC12" s="76">
        <v>1</v>
      </c>
      <c r="AD12" s="77">
        <v>1</v>
      </c>
      <c r="AE12" s="78">
        <v>1</v>
      </c>
      <c r="AF12" s="76">
        <v>1</v>
      </c>
      <c r="AG12" s="79">
        <v>1</v>
      </c>
      <c r="AH12" s="70"/>
      <c r="AI12" s="70">
        <f t="shared" si="0"/>
        <v>100</v>
      </c>
      <c r="AJ12" s="126" t="s">
        <v>86</v>
      </c>
      <c r="AK12" s="80">
        <v>100</v>
      </c>
    </row>
    <row r="13" spans="2:38" ht="15.75" thickBot="1" x14ac:dyDescent="0.3">
      <c r="B13" s="42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126"/>
      <c r="AK13" s="43"/>
    </row>
    <row r="14" spans="2:38" ht="15.75" thickBot="1" x14ac:dyDescent="0.3">
      <c r="B14" s="42"/>
      <c r="C14" s="81" t="s">
        <v>26</v>
      </c>
      <c r="D14" s="82">
        <v>50</v>
      </c>
      <c r="E14" s="83">
        <v>20</v>
      </c>
      <c r="F14" s="83">
        <v>10</v>
      </c>
      <c r="G14" s="82">
        <v>48</v>
      </c>
      <c r="H14" s="83">
        <v>17</v>
      </c>
      <c r="I14" s="84">
        <v>10</v>
      </c>
      <c r="J14" s="82">
        <v>54</v>
      </c>
      <c r="K14" s="83">
        <v>22</v>
      </c>
      <c r="L14" s="84">
        <v>14</v>
      </c>
      <c r="M14" s="83">
        <v>44</v>
      </c>
      <c r="N14" s="83">
        <v>10</v>
      </c>
      <c r="O14" s="84">
        <v>6</v>
      </c>
      <c r="P14" s="83">
        <v>46</v>
      </c>
      <c r="Q14" s="83">
        <v>20</v>
      </c>
      <c r="R14" s="84">
        <v>14</v>
      </c>
      <c r="S14" s="83">
        <v>42</v>
      </c>
      <c r="T14" s="83">
        <v>18</v>
      </c>
      <c r="U14" s="84">
        <v>10</v>
      </c>
      <c r="V14" s="83">
        <v>28</v>
      </c>
      <c r="W14" s="83">
        <v>9</v>
      </c>
      <c r="X14" s="84">
        <v>5</v>
      </c>
      <c r="Y14" s="83">
        <v>30</v>
      </c>
      <c r="Z14" s="83">
        <v>15</v>
      </c>
      <c r="AA14" s="83">
        <v>8</v>
      </c>
      <c r="AB14" s="82">
        <v>25</v>
      </c>
      <c r="AC14" s="83">
        <v>13</v>
      </c>
      <c r="AD14" s="83">
        <v>11</v>
      </c>
      <c r="AE14" s="82">
        <v>33</v>
      </c>
      <c r="AF14" s="83">
        <v>14</v>
      </c>
      <c r="AG14" s="85">
        <v>8</v>
      </c>
      <c r="AH14" s="50"/>
      <c r="AI14" s="50"/>
      <c r="AJ14" s="42"/>
      <c r="AK14" s="43"/>
    </row>
    <row r="15" spans="2:38" x14ac:dyDescent="0.25">
      <c r="D15" s="125" t="s">
        <v>87</v>
      </c>
      <c r="E15" s="125" t="s">
        <v>87</v>
      </c>
      <c r="F15" s="125" t="s">
        <v>87</v>
      </c>
      <c r="G15" s="125" t="s">
        <v>87</v>
      </c>
      <c r="H15" s="125" t="s">
        <v>87</v>
      </c>
      <c r="I15" s="125" t="s">
        <v>87</v>
      </c>
      <c r="J15" s="125" t="s">
        <v>87</v>
      </c>
      <c r="K15" s="125" t="s">
        <v>87</v>
      </c>
      <c r="L15" s="125" t="s">
        <v>87</v>
      </c>
      <c r="M15" s="125" t="s">
        <v>87</v>
      </c>
      <c r="N15" s="125" t="s">
        <v>87</v>
      </c>
      <c r="O15" s="125" t="s">
        <v>87</v>
      </c>
      <c r="P15" s="125" t="s">
        <v>87</v>
      </c>
      <c r="Q15" s="125" t="s">
        <v>87</v>
      </c>
      <c r="R15" s="125" t="s">
        <v>87</v>
      </c>
      <c r="S15" s="125" t="s">
        <v>87</v>
      </c>
      <c r="T15" s="125" t="s">
        <v>87</v>
      </c>
      <c r="U15" s="125" t="s">
        <v>87</v>
      </c>
      <c r="V15" s="125" t="s">
        <v>87</v>
      </c>
      <c r="W15" s="125" t="s">
        <v>87</v>
      </c>
      <c r="X15" s="125" t="s">
        <v>87</v>
      </c>
      <c r="Y15" s="125" t="s">
        <v>87</v>
      </c>
      <c r="Z15" s="125" t="s">
        <v>87</v>
      </c>
      <c r="AA15" s="125" t="s">
        <v>87</v>
      </c>
      <c r="AB15" s="125" t="s">
        <v>87</v>
      </c>
      <c r="AC15" s="125" t="s">
        <v>87</v>
      </c>
      <c r="AD15" s="125" t="s">
        <v>87</v>
      </c>
      <c r="AE15" s="125" t="s">
        <v>87</v>
      </c>
      <c r="AF15" s="125" t="s">
        <v>87</v>
      </c>
      <c r="AG15" s="125" t="s">
        <v>87</v>
      </c>
      <c r="AH15" s="43"/>
      <c r="AI15" s="43"/>
      <c r="AJ15" s="42"/>
      <c r="AK15" s="43"/>
      <c r="AL15" s="42"/>
    </row>
    <row r="16" spans="2:38" x14ac:dyDescent="0.25">
      <c r="C16" s="122" t="s">
        <v>207</v>
      </c>
      <c r="D16" s="123">
        <v>22</v>
      </c>
      <c r="E16" s="123">
        <v>20</v>
      </c>
      <c r="F16" s="123">
        <v>10</v>
      </c>
      <c r="G16" s="123">
        <v>48</v>
      </c>
      <c r="H16" s="123">
        <v>17</v>
      </c>
      <c r="I16" s="123">
        <v>10</v>
      </c>
      <c r="J16" s="123">
        <v>41</v>
      </c>
      <c r="K16" s="123">
        <v>22</v>
      </c>
      <c r="L16" s="123">
        <v>14</v>
      </c>
      <c r="M16" s="123">
        <v>44</v>
      </c>
      <c r="N16" s="123">
        <v>10</v>
      </c>
      <c r="O16" s="123">
        <v>6</v>
      </c>
      <c r="P16" s="123">
        <v>42</v>
      </c>
      <c r="Q16" s="123">
        <v>20</v>
      </c>
      <c r="R16" s="123">
        <v>14</v>
      </c>
      <c r="S16" s="123">
        <v>8</v>
      </c>
      <c r="T16" s="123">
        <v>18</v>
      </c>
      <c r="U16" s="123">
        <v>10</v>
      </c>
      <c r="V16" s="123">
        <v>11</v>
      </c>
      <c r="W16" s="123">
        <v>9</v>
      </c>
      <c r="X16" s="123">
        <v>5</v>
      </c>
      <c r="Y16" s="123">
        <v>0</v>
      </c>
      <c r="Z16" s="123">
        <v>15</v>
      </c>
      <c r="AA16" s="123">
        <v>8</v>
      </c>
      <c r="AB16" s="123">
        <v>0</v>
      </c>
      <c r="AC16" s="123">
        <v>13</v>
      </c>
      <c r="AD16" s="123">
        <v>11</v>
      </c>
      <c r="AE16" s="123">
        <v>18</v>
      </c>
      <c r="AF16" s="123">
        <v>14</v>
      </c>
      <c r="AG16" s="123">
        <v>8</v>
      </c>
      <c r="AH16" s="43"/>
      <c r="AI16" s="43"/>
      <c r="AJ16" s="42"/>
      <c r="AK16" s="43"/>
      <c r="AL16" s="42"/>
    </row>
    <row r="17" spans="3:38" x14ac:dyDescent="0.25">
      <c r="AH17" s="43"/>
      <c r="AI17" s="43"/>
      <c r="AJ17" s="42"/>
      <c r="AK17" s="43"/>
      <c r="AL17" s="42"/>
    </row>
    <row r="18" spans="3:38" x14ac:dyDescent="0.25">
      <c r="C18" s="122" t="s">
        <v>205</v>
      </c>
      <c r="D18" s="41">
        <f>SUMPRODUCT(D16:AG16,D6:AG6)</f>
        <v>131900</v>
      </c>
      <c r="AH18" s="43"/>
      <c r="AI18" s="43"/>
      <c r="AJ18" s="42"/>
      <c r="AK18" s="43"/>
      <c r="AL18" s="42"/>
    </row>
    <row r="19" spans="3:38" x14ac:dyDescent="0.25">
      <c r="AH19" s="43"/>
      <c r="AI19" s="43"/>
      <c r="AJ19" s="42"/>
      <c r="AK19" s="43"/>
      <c r="AL19" s="42"/>
    </row>
    <row r="20" spans="3:38" x14ac:dyDescent="0.25">
      <c r="AH20" s="43"/>
      <c r="AI20" s="43"/>
      <c r="AJ20" s="42"/>
      <c r="AK20" s="43"/>
      <c r="AL20" s="42"/>
    </row>
    <row r="21" spans="3:38" x14ac:dyDescent="0.25">
      <c r="AH21" s="43"/>
      <c r="AI21" s="43"/>
      <c r="AJ21" s="42"/>
      <c r="AK21" s="43"/>
      <c r="AL21" s="42"/>
    </row>
  </sheetData>
  <mergeCells count="2">
    <mergeCell ref="D2:AG2"/>
    <mergeCell ref="B7:B1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showGridLines="0" topLeftCell="A22" workbookViewId="0"/>
  </sheetViews>
  <sheetFormatPr defaultRowHeight="18.75" x14ac:dyDescent="0.3"/>
  <cols>
    <col min="1" max="1" width="2.19921875" customWidth="1"/>
    <col min="2" max="2" width="7.19921875" bestFit="1" customWidth="1"/>
    <col min="3" max="3" width="20.09765625" bestFit="1" customWidth="1"/>
    <col min="4" max="4" width="5.3984375" customWidth="1"/>
    <col min="5" max="5" width="7.796875" bestFit="1" customWidth="1"/>
    <col min="6" max="6" width="9.59765625" bestFit="1" customWidth="1"/>
    <col min="7" max="8" width="8.8984375" bestFit="1" customWidth="1"/>
  </cols>
  <sheetData>
    <row r="1" spans="1:8" x14ac:dyDescent="0.3">
      <c r="A1" s="101" t="s">
        <v>95</v>
      </c>
    </row>
    <row r="2" spans="1:8" x14ac:dyDescent="0.3">
      <c r="A2" s="101" t="s">
        <v>208</v>
      </c>
    </row>
    <row r="3" spans="1:8" x14ac:dyDescent="0.3">
      <c r="A3" s="101" t="s">
        <v>209</v>
      </c>
    </row>
    <row r="6" spans="1:8" ht="19.5" thickBot="1" x14ac:dyDescent="0.35">
      <c r="A6" t="s">
        <v>98</v>
      </c>
    </row>
    <row r="7" spans="1:8" x14ac:dyDescent="0.3">
      <c r="B7" s="104"/>
      <c r="C7" s="104"/>
      <c r="D7" s="104" t="s">
        <v>101</v>
      </c>
      <c r="E7" s="104" t="s">
        <v>103</v>
      </c>
      <c r="F7" s="104" t="s">
        <v>105</v>
      </c>
      <c r="G7" s="104" t="s">
        <v>107</v>
      </c>
      <c r="H7" s="104" t="s">
        <v>107</v>
      </c>
    </row>
    <row r="8" spans="1:8" ht="19.5" thickBot="1" x14ac:dyDescent="0.35">
      <c r="B8" s="105" t="s">
        <v>99</v>
      </c>
      <c r="C8" s="105" t="s">
        <v>100</v>
      </c>
      <c r="D8" s="105" t="s">
        <v>102</v>
      </c>
      <c r="E8" s="105" t="s">
        <v>104</v>
      </c>
      <c r="F8" s="105" t="s">
        <v>106</v>
      </c>
      <c r="G8" s="105" t="s">
        <v>108</v>
      </c>
      <c r="H8" s="105" t="s">
        <v>109</v>
      </c>
    </row>
    <row r="9" spans="1:8" x14ac:dyDescent="0.3">
      <c r="B9" s="102" t="s">
        <v>210</v>
      </c>
      <c r="C9" s="102" t="s">
        <v>211</v>
      </c>
      <c r="D9" s="102">
        <v>22</v>
      </c>
      <c r="E9" s="102">
        <v>0</v>
      </c>
      <c r="F9" s="102">
        <v>200</v>
      </c>
      <c r="G9" s="102">
        <v>0</v>
      </c>
      <c r="H9" s="102">
        <v>50</v>
      </c>
    </row>
    <row r="10" spans="1:8" x14ac:dyDescent="0.3">
      <c r="B10" s="102" t="s">
        <v>212</v>
      </c>
      <c r="C10" s="102" t="s">
        <v>211</v>
      </c>
      <c r="D10" s="102">
        <v>20</v>
      </c>
      <c r="E10" s="102">
        <v>50</v>
      </c>
      <c r="F10" s="102">
        <v>250</v>
      </c>
      <c r="G10" s="102">
        <v>1E+30</v>
      </c>
      <c r="H10" s="102">
        <v>50</v>
      </c>
    </row>
    <row r="11" spans="1:8" x14ac:dyDescent="0.3">
      <c r="B11" s="102" t="s">
        <v>213</v>
      </c>
      <c r="C11" s="102" t="s">
        <v>211</v>
      </c>
      <c r="D11" s="102">
        <v>10</v>
      </c>
      <c r="E11" s="102">
        <v>100</v>
      </c>
      <c r="F11" s="102">
        <v>300</v>
      </c>
      <c r="G11" s="102">
        <v>1E+30</v>
      </c>
      <c r="H11" s="102">
        <v>100</v>
      </c>
    </row>
    <row r="12" spans="1:8" x14ac:dyDescent="0.3">
      <c r="B12" s="102" t="s">
        <v>214</v>
      </c>
      <c r="C12" s="102" t="s">
        <v>211</v>
      </c>
      <c r="D12" s="102">
        <v>48</v>
      </c>
      <c r="E12" s="102">
        <v>50</v>
      </c>
      <c r="F12" s="102">
        <v>200</v>
      </c>
      <c r="G12" s="102">
        <v>1E+30</v>
      </c>
      <c r="H12" s="102">
        <v>50</v>
      </c>
    </row>
    <row r="13" spans="1:8" x14ac:dyDescent="0.3">
      <c r="B13" s="102" t="s">
        <v>215</v>
      </c>
      <c r="C13" s="102" t="s">
        <v>211</v>
      </c>
      <c r="D13" s="102">
        <v>17</v>
      </c>
      <c r="E13" s="102">
        <v>100</v>
      </c>
      <c r="F13" s="102">
        <v>250</v>
      </c>
      <c r="G13" s="102">
        <v>1E+30</v>
      </c>
      <c r="H13" s="102">
        <v>100</v>
      </c>
    </row>
    <row r="14" spans="1:8" x14ac:dyDescent="0.3">
      <c r="B14" s="102" t="s">
        <v>216</v>
      </c>
      <c r="C14" s="102" t="s">
        <v>211</v>
      </c>
      <c r="D14" s="102">
        <v>10</v>
      </c>
      <c r="E14" s="102">
        <v>150</v>
      </c>
      <c r="F14" s="102">
        <v>300</v>
      </c>
      <c r="G14" s="102">
        <v>1E+30</v>
      </c>
      <c r="H14" s="102">
        <v>150</v>
      </c>
    </row>
    <row r="15" spans="1:8" x14ac:dyDescent="0.3">
      <c r="B15" s="102" t="s">
        <v>217</v>
      </c>
      <c r="C15" s="102" t="s">
        <v>211</v>
      </c>
      <c r="D15" s="102">
        <v>41</v>
      </c>
      <c r="E15" s="102">
        <v>0</v>
      </c>
      <c r="F15" s="102">
        <v>200</v>
      </c>
      <c r="G15" s="102">
        <v>0</v>
      </c>
      <c r="H15" s="102">
        <v>50</v>
      </c>
    </row>
    <row r="16" spans="1:8" x14ac:dyDescent="0.3">
      <c r="B16" s="102" t="s">
        <v>218</v>
      </c>
      <c r="C16" s="102" t="s">
        <v>211</v>
      </c>
      <c r="D16" s="102">
        <v>22</v>
      </c>
      <c r="E16" s="102">
        <v>50</v>
      </c>
      <c r="F16" s="102">
        <v>250</v>
      </c>
      <c r="G16" s="102">
        <v>1E+30</v>
      </c>
      <c r="H16" s="102">
        <v>50</v>
      </c>
    </row>
    <row r="17" spans="2:8" x14ac:dyDescent="0.3">
      <c r="B17" s="102" t="s">
        <v>219</v>
      </c>
      <c r="C17" s="102" t="s">
        <v>211</v>
      </c>
      <c r="D17" s="102">
        <v>14</v>
      </c>
      <c r="E17" s="102">
        <v>100</v>
      </c>
      <c r="F17" s="102">
        <v>300</v>
      </c>
      <c r="G17" s="102">
        <v>1E+30</v>
      </c>
      <c r="H17" s="102">
        <v>100</v>
      </c>
    </row>
    <row r="18" spans="2:8" x14ac:dyDescent="0.3">
      <c r="B18" s="102" t="s">
        <v>220</v>
      </c>
      <c r="C18" s="102" t="s">
        <v>211</v>
      </c>
      <c r="D18" s="102">
        <v>44</v>
      </c>
      <c r="E18" s="102">
        <v>50</v>
      </c>
      <c r="F18" s="102">
        <v>200</v>
      </c>
      <c r="G18" s="102">
        <v>1E+30</v>
      </c>
      <c r="H18" s="102">
        <v>50</v>
      </c>
    </row>
    <row r="19" spans="2:8" x14ac:dyDescent="0.3">
      <c r="B19" s="102" t="s">
        <v>221</v>
      </c>
      <c r="C19" s="102" t="s">
        <v>211</v>
      </c>
      <c r="D19" s="102">
        <v>10</v>
      </c>
      <c r="E19" s="102">
        <v>100</v>
      </c>
      <c r="F19" s="102">
        <v>250</v>
      </c>
      <c r="G19" s="102">
        <v>1E+30</v>
      </c>
      <c r="H19" s="102">
        <v>100</v>
      </c>
    </row>
    <row r="20" spans="2:8" x14ac:dyDescent="0.3">
      <c r="B20" s="102" t="s">
        <v>222</v>
      </c>
      <c r="C20" s="102" t="s">
        <v>211</v>
      </c>
      <c r="D20" s="102">
        <v>6</v>
      </c>
      <c r="E20" s="102">
        <v>150</v>
      </c>
      <c r="F20" s="102">
        <v>300</v>
      </c>
      <c r="G20" s="102">
        <v>1E+30</v>
      </c>
      <c r="H20" s="102">
        <v>150</v>
      </c>
    </row>
    <row r="21" spans="2:8" x14ac:dyDescent="0.3">
      <c r="B21" s="102" t="s">
        <v>223</v>
      </c>
      <c r="C21" s="102" t="s">
        <v>211</v>
      </c>
      <c r="D21" s="102">
        <v>42</v>
      </c>
      <c r="E21" s="102">
        <v>0</v>
      </c>
      <c r="F21" s="102">
        <v>200</v>
      </c>
      <c r="G21" s="102">
        <v>0</v>
      </c>
      <c r="H21" s="102">
        <v>50</v>
      </c>
    </row>
    <row r="22" spans="2:8" x14ac:dyDescent="0.3">
      <c r="B22" s="102" t="s">
        <v>224</v>
      </c>
      <c r="C22" s="102" t="s">
        <v>211</v>
      </c>
      <c r="D22" s="102">
        <v>20</v>
      </c>
      <c r="E22" s="102">
        <v>50</v>
      </c>
      <c r="F22" s="102">
        <v>250</v>
      </c>
      <c r="G22" s="102">
        <v>1E+30</v>
      </c>
      <c r="H22" s="102">
        <v>50</v>
      </c>
    </row>
    <row r="23" spans="2:8" x14ac:dyDescent="0.3">
      <c r="B23" s="102" t="s">
        <v>225</v>
      </c>
      <c r="C23" s="102" t="s">
        <v>211</v>
      </c>
      <c r="D23" s="102">
        <v>14</v>
      </c>
      <c r="E23" s="102">
        <v>100</v>
      </c>
      <c r="F23" s="102">
        <v>300</v>
      </c>
      <c r="G23" s="102">
        <v>1E+30</v>
      </c>
      <c r="H23" s="102">
        <v>100</v>
      </c>
    </row>
    <row r="24" spans="2:8" x14ac:dyDescent="0.3">
      <c r="B24" s="102" t="s">
        <v>226</v>
      </c>
      <c r="C24" s="102" t="s">
        <v>211</v>
      </c>
      <c r="D24" s="102">
        <v>8</v>
      </c>
      <c r="E24" s="102">
        <v>0</v>
      </c>
      <c r="F24" s="102">
        <v>200</v>
      </c>
      <c r="G24" s="102">
        <v>0</v>
      </c>
      <c r="H24" s="102">
        <v>50</v>
      </c>
    </row>
    <row r="25" spans="2:8" x14ac:dyDescent="0.3">
      <c r="B25" s="102" t="s">
        <v>227</v>
      </c>
      <c r="C25" s="102" t="s">
        <v>211</v>
      </c>
      <c r="D25" s="102">
        <v>18</v>
      </c>
      <c r="E25" s="102">
        <v>50</v>
      </c>
      <c r="F25" s="102">
        <v>250</v>
      </c>
      <c r="G25" s="102">
        <v>1E+30</v>
      </c>
      <c r="H25" s="102">
        <v>50</v>
      </c>
    </row>
    <row r="26" spans="2:8" x14ac:dyDescent="0.3">
      <c r="B26" s="102" t="s">
        <v>228</v>
      </c>
      <c r="C26" s="102" t="s">
        <v>211</v>
      </c>
      <c r="D26" s="102">
        <v>10</v>
      </c>
      <c r="E26" s="102">
        <v>100</v>
      </c>
      <c r="F26" s="102">
        <v>300</v>
      </c>
      <c r="G26" s="102">
        <v>1E+30</v>
      </c>
      <c r="H26" s="102">
        <v>100</v>
      </c>
    </row>
    <row r="27" spans="2:8" x14ac:dyDescent="0.3">
      <c r="B27" s="102" t="s">
        <v>229</v>
      </c>
      <c r="C27" s="102" t="s">
        <v>211</v>
      </c>
      <c r="D27" s="102">
        <v>11</v>
      </c>
      <c r="E27" s="102">
        <v>0</v>
      </c>
      <c r="F27" s="102">
        <v>350</v>
      </c>
      <c r="G27" s="102">
        <v>50</v>
      </c>
      <c r="H27" s="102">
        <v>150</v>
      </c>
    </row>
    <row r="28" spans="2:8" x14ac:dyDescent="0.3">
      <c r="B28" s="102" t="s">
        <v>230</v>
      </c>
      <c r="C28" s="102" t="s">
        <v>211</v>
      </c>
      <c r="D28" s="102">
        <v>9</v>
      </c>
      <c r="E28" s="102">
        <v>50</v>
      </c>
      <c r="F28" s="102">
        <v>400</v>
      </c>
      <c r="G28" s="102">
        <v>1E+30</v>
      </c>
      <c r="H28" s="102">
        <v>50</v>
      </c>
    </row>
    <row r="29" spans="2:8" x14ac:dyDescent="0.3">
      <c r="B29" s="102" t="s">
        <v>231</v>
      </c>
      <c r="C29" s="102" t="s">
        <v>211</v>
      </c>
      <c r="D29" s="102">
        <v>5</v>
      </c>
      <c r="E29" s="102">
        <v>100</v>
      </c>
      <c r="F29" s="102">
        <v>450</v>
      </c>
      <c r="G29" s="102">
        <v>1E+30</v>
      </c>
      <c r="H29" s="102">
        <v>100</v>
      </c>
    </row>
    <row r="30" spans="2:8" x14ac:dyDescent="0.3">
      <c r="B30" s="102" t="s">
        <v>232</v>
      </c>
      <c r="C30" s="102" t="s">
        <v>211</v>
      </c>
      <c r="D30" s="102">
        <v>0</v>
      </c>
      <c r="E30" s="102">
        <v>-50</v>
      </c>
      <c r="F30" s="102">
        <v>350</v>
      </c>
      <c r="G30" s="102">
        <v>50</v>
      </c>
      <c r="H30" s="102">
        <v>1E+30</v>
      </c>
    </row>
    <row r="31" spans="2:8" x14ac:dyDescent="0.3">
      <c r="B31" s="102" t="s">
        <v>233</v>
      </c>
      <c r="C31" s="102" t="s">
        <v>211</v>
      </c>
      <c r="D31" s="102">
        <v>15</v>
      </c>
      <c r="E31" s="102">
        <v>0</v>
      </c>
      <c r="F31" s="102">
        <v>400</v>
      </c>
      <c r="G31" s="102">
        <v>1E+30</v>
      </c>
      <c r="H31" s="102">
        <v>0</v>
      </c>
    </row>
    <row r="32" spans="2:8" x14ac:dyDescent="0.3">
      <c r="B32" s="102" t="s">
        <v>234</v>
      </c>
      <c r="C32" s="102" t="s">
        <v>211</v>
      </c>
      <c r="D32" s="102">
        <v>8</v>
      </c>
      <c r="E32" s="102">
        <v>50</v>
      </c>
      <c r="F32" s="102">
        <v>450</v>
      </c>
      <c r="G32" s="102">
        <v>1E+30</v>
      </c>
      <c r="H32" s="102">
        <v>50</v>
      </c>
    </row>
    <row r="33" spans="1:8" x14ac:dyDescent="0.3">
      <c r="B33" s="102" t="s">
        <v>235</v>
      </c>
      <c r="C33" s="102" t="s">
        <v>211</v>
      </c>
      <c r="D33" s="102">
        <v>0</v>
      </c>
      <c r="E33" s="102">
        <v>-50</v>
      </c>
      <c r="F33" s="102">
        <v>350</v>
      </c>
      <c r="G33" s="102">
        <v>50</v>
      </c>
      <c r="H33" s="102">
        <v>1E+30</v>
      </c>
    </row>
    <row r="34" spans="1:8" x14ac:dyDescent="0.3">
      <c r="B34" s="102" t="s">
        <v>236</v>
      </c>
      <c r="C34" s="102" t="s">
        <v>211</v>
      </c>
      <c r="D34" s="102">
        <v>13</v>
      </c>
      <c r="E34" s="102">
        <v>0</v>
      </c>
      <c r="F34" s="102">
        <v>400</v>
      </c>
      <c r="G34" s="102">
        <v>1E+30</v>
      </c>
      <c r="H34" s="102">
        <v>0</v>
      </c>
    </row>
    <row r="35" spans="1:8" x14ac:dyDescent="0.3">
      <c r="B35" s="102" t="s">
        <v>237</v>
      </c>
      <c r="C35" s="102" t="s">
        <v>211</v>
      </c>
      <c r="D35" s="102">
        <v>11</v>
      </c>
      <c r="E35" s="102">
        <v>50</v>
      </c>
      <c r="F35" s="102">
        <v>450</v>
      </c>
      <c r="G35" s="102">
        <v>1E+30</v>
      </c>
      <c r="H35" s="102">
        <v>50</v>
      </c>
    </row>
    <row r="36" spans="1:8" x14ac:dyDescent="0.3">
      <c r="B36" s="102" t="s">
        <v>238</v>
      </c>
      <c r="C36" s="102" t="s">
        <v>211</v>
      </c>
      <c r="D36" s="102">
        <v>18</v>
      </c>
      <c r="E36" s="102">
        <v>0</v>
      </c>
      <c r="F36" s="102">
        <v>350</v>
      </c>
      <c r="G36" s="102">
        <v>50</v>
      </c>
      <c r="H36" s="102">
        <v>150</v>
      </c>
    </row>
    <row r="37" spans="1:8" x14ac:dyDescent="0.3">
      <c r="B37" s="102" t="s">
        <v>239</v>
      </c>
      <c r="C37" s="102" t="s">
        <v>211</v>
      </c>
      <c r="D37" s="102">
        <v>14</v>
      </c>
      <c r="E37" s="102">
        <v>50</v>
      </c>
      <c r="F37" s="102">
        <v>400</v>
      </c>
      <c r="G37" s="102">
        <v>1E+30</v>
      </c>
      <c r="H37" s="102">
        <v>50</v>
      </c>
    </row>
    <row r="38" spans="1:8" ht="19.5" thickBot="1" x14ac:dyDescent="0.35">
      <c r="B38" s="103" t="s">
        <v>240</v>
      </c>
      <c r="C38" s="103" t="s">
        <v>211</v>
      </c>
      <c r="D38" s="103">
        <v>8</v>
      </c>
      <c r="E38" s="103">
        <v>100</v>
      </c>
      <c r="F38" s="103">
        <v>450</v>
      </c>
      <c r="G38" s="103">
        <v>1E+30</v>
      </c>
      <c r="H38" s="103">
        <v>100</v>
      </c>
    </row>
    <row r="40" spans="1:8" ht="19.5" thickBot="1" x14ac:dyDescent="0.35">
      <c r="A40" t="s">
        <v>110</v>
      </c>
    </row>
    <row r="41" spans="1:8" x14ac:dyDescent="0.3">
      <c r="B41" s="104"/>
      <c r="C41" s="104"/>
      <c r="D41" s="104" t="s">
        <v>101</v>
      </c>
      <c r="E41" s="104" t="s">
        <v>111</v>
      </c>
      <c r="F41" s="104" t="s">
        <v>113</v>
      </c>
      <c r="G41" s="104" t="s">
        <v>107</v>
      </c>
      <c r="H41" s="104" t="s">
        <v>107</v>
      </c>
    </row>
    <row r="42" spans="1:8" ht="19.5" thickBot="1" x14ac:dyDescent="0.35">
      <c r="B42" s="105" t="s">
        <v>99</v>
      </c>
      <c r="C42" s="105" t="s">
        <v>100</v>
      </c>
      <c r="D42" s="105" t="s">
        <v>102</v>
      </c>
      <c r="E42" s="105" t="s">
        <v>112</v>
      </c>
      <c r="F42" s="105" t="s">
        <v>114</v>
      </c>
      <c r="G42" s="105" t="s">
        <v>108</v>
      </c>
      <c r="H42" s="105" t="s">
        <v>109</v>
      </c>
    </row>
    <row r="43" spans="1:8" x14ac:dyDescent="0.3">
      <c r="B43" s="102" t="s">
        <v>241</v>
      </c>
      <c r="C43" s="102" t="s">
        <v>242</v>
      </c>
      <c r="D43" s="102">
        <v>100</v>
      </c>
      <c r="E43" s="102">
        <v>200</v>
      </c>
      <c r="F43" s="102">
        <v>100</v>
      </c>
      <c r="G43" s="102">
        <v>28</v>
      </c>
      <c r="H43" s="102">
        <v>22</v>
      </c>
    </row>
    <row r="44" spans="1:8" x14ac:dyDescent="0.3">
      <c r="B44" s="102" t="s">
        <v>243</v>
      </c>
      <c r="C44" s="102" t="s">
        <v>244</v>
      </c>
      <c r="D44" s="102">
        <v>100</v>
      </c>
      <c r="E44" s="102">
        <v>150</v>
      </c>
      <c r="F44" s="102">
        <v>100</v>
      </c>
      <c r="G44" s="102">
        <v>17</v>
      </c>
      <c r="H44" s="102">
        <v>11</v>
      </c>
    </row>
    <row r="45" spans="1:8" x14ac:dyDescent="0.3">
      <c r="B45" s="102" t="s">
        <v>245</v>
      </c>
      <c r="C45" s="102" t="s">
        <v>246</v>
      </c>
      <c r="D45" s="102">
        <v>100</v>
      </c>
      <c r="E45" s="102">
        <v>200</v>
      </c>
      <c r="F45" s="102">
        <v>100</v>
      </c>
      <c r="G45" s="102">
        <v>13</v>
      </c>
      <c r="H45" s="102">
        <v>41</v>
      </c>
    </row>
    <row r="46" spans="1:8" x14ac:dyDescent="0.3">
      <c r="B46" s="102" t="s">
        <v>247</v>
      </c>
      <c r="C46" s="102" t="s">
        <v>248</v>
      </c>
      <c r="D46" s="102">
        <v>100</v>
      </c>
      <c r="E46" s="102">
        <v>150</v>
      </c>
      <c r="F46" s="102">
        <v>100</v>
      </c>
      <c r="G46" s="102">
        <v>8</v>
      </c>
      <c r="H46" s="102">
        <v>18</v>
      </c>
    </row>
    <row r="47" spans="1:8" x14ac:dyDescent="0.3">
      <c r="B47" s="102" t="s">
        <v>249</v>
      </c>
      <c r="C47" s="102" t="s">
        <v>250</v>
      </c>
      <c r="D47" s="102">
        <v>100</v>
      </c>
      <c r="E47" s="102">
        <v>200</v>
      </c>
      <c r="F47" s="102">
        <v>100</v>
      </c>
      <c r="G47" s="102">
        <v>4</v>
      </c>
      <c r="H47" s="102">
        <v>42</v>
      </c>
    </row>
    <row r="48" spans="1:8" ht="19.5" thickBot="1" x14ac:dyDescent="0.35">
      <c r="B48" s="103" t="s">
        <v>251</v>
      </c>
      <c r="C48" s="103" t="s">
        <v>252</v>
      </c>
      <c r="D48" s="103">
        <v>100</v>
      </c>
      <c r="E48" s="103">
        <v>200</v>
      </c>
      <c r="F48" s="103">
        <v>100</v>
      </c>
      <c r="G48" s="103">
        <v>34</v>
      </c>
      <c r="H48" s="103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16"/>
  <sheetViews>
    <sheetView workbookViewId="0">
      <selection activeCell="M15" sqref="M15"/>
    </sheetView>
  </sheetViews>
  <sheetFormatPr defaultRowHeight="18.75" x14ac:dyDescent="0.3"/>
  <cols>
    <col min="2" max="2" width="18.09765625" customWidth="1"/>
    <col min="3" max="3" width="8.796875" style="21"/>
    <col min="4" max="4" width="26.59765625" customWidth="1"/>
    <col min="5" max="5" width="16.5" customWidth="1"/>
    <col min="6" max="6" width="4.09765625" customWidth="1"/>
    <col min="8" max="8" width="4.09765625" customWidth="1"/>
  </cols>
  <sheetData>
    <row r="5" spans="2:12" ht="19.5" thickBot="1" x14ac:dyDescent="0.35"/>
    <row r="6" spans="2:12" ht="25.5" customHeight="1" thickBot="1" x14ac:dyDescent="0.35">
      <c r="B6" s="23" t="s">
        <v>9</v>
      </c>
      <c r="C6" s="24" t="s">
        <v>14</v>
      </c>
      <c r="D6" s="25" t="s">
        <v>15</v>
      </c>
      <c r="E6" t="s">
        <v>253</v>
      </c>
      <c r="G6" s="21" t="s">
        <v>254</v>
      </c>
      <c r="H6" s="21"/>
      <c r="I6" s="21"/>
    </row>
    <row r="7" spans="2:12" ht="25.5" customHeight="1" thickTop="1" x14ac:dyDescent="0.3">
      <c r="B7" s="26" t="s">
        <v>10</v>
      </c>
      <c r="C7" s="27">
        <v>7.0000000000000007E-2</v>
      </c>
      <c r="D7" s="28">
        <v>1</v>
      </c>
      <c r="E7" s="127">
        <v>0.75</v>
      </c>
      <c r="G7" s="21">
        <f>SUM(E9:E10)/5</f>
        <v>0.65999999999999992</v>
      </c>
      <c r="H7" s="100" t="s">
        <v>87</v>
      </c>
      <c r="I7" s="21">
        <v>0.55000000000000004</v>
      </c>
    </row>
    <row r="8" spans="2:12" ht="25.5" customHeight="1" x14ac:dyDescent="0.3">
      <c r="B8" s="26" t="s">
        <v>11</v>
      </c>
      <c r="C8" s="27">
        <v>0.11</v>
      </c>
      <c r="D8" s="28">
        <v>2.5</v>
      </c>
      <c r="E8" s="127">
        <v>0.94999999999999973</v>
      </c>
      <c r="G8" s="21"/>
      <c r="H8" s="21"/>
      <c r="I8" s="21"/>
    </row>
    <row r="9" spans="2:12" ht="25.5" customHeight="1" x14ac:dyDescent="0.3">
      <c r="B9" s="26" t="s">
        <v>12</v>
      </c>
      <c r="C9" s="27">
        <v>0.19</v>
      </c>
      <c r="D9" s="28">
        <v>1.5</v>
      </c>
      <c r="E9" s="127">
        <v>1.5</v>
      </c>
      <c r="G9" s="21" t="s">
        <v>255</v>
      </c>
      <c r="H9" s="21"/>
      <c r="I9" s="21"/>
    </row>
    <row r="10" spans="2:12" ht="25.5" customHeight="1" thickBot="1" x14ac:dyDescent="0.35">
      <c r="B10" s="29" t="s">
        <v>13</v>
      </c>
      <c r="C10" s="30">
        <v>0.15</v>
      </c>
      <c r="D10" s="31">
        <v>1.8</v>
      </c>
      <c r="E10" s="127">
        <v>1.8</v>
      </c>
      <c r="G10" s="21">
        <f>E7/5</f>
        <v>0.15</v>
      </c>
      <c r="H10" s="100" t="s">
        <v>87</v>
      </c>
      <c r="I10" s="21">
        <v>0.15</v>
      </c>
    </row>
    <row r="11" spans="2:12" x14ac:dyDescent="0.3">
      <c r="E11">
        <f>SUM(E7:E10)</f>
        <v>5</v>
      </c>
    </row>
    <row r="12" spans="2:12" x14ac:dyDescent="0.3">
      <c r="D12" t="s">
        <v>256</v>
      </c>
      <c r="E12">
        <f>SUMPRODUCT(C7:C10,E7:E10)</f>
        <v>0.71199999999999997</v>
      </c>
    </row>
    <row r="15" spans="2:12" x14ac:dyDescent="0.3">
      <c r="E15">
        <v>1E-3</v>
      </c>
      <c r="L15" s="128">
        <f>E12/E11</f>
        <v>0.1424</v>
      </c>
    </row>
    <row r="16" spans="2:12" x14ac:dyDescent="0.3">
      <c r="E1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workbookViewId="0"/>
  </sheetViews>
  <sheetFormatPr defaultRowHeight="18.75" x14ac:dyDescent="0.3"/>
  <cols>
    <col min="1" max="1" width="2.19921875" customWidth="1"/>
    <col min="2" max="2" width="6.09765625" bestFit="1" customWidth="1"/>
    <col min="3" max="3" width="29.8984375" bestFit="1" customWidth="1"/>
    <col min="4" max="4" width="5.3984375" customWidth="1"/>
    <col min="5" max="5" width="7.796875" bestFit="1" customWidth="1"/>
    <col min="6" max="6" width="9.59765625" bestFit="1" customWidth="1"/>
    <col min="7" max="8" width="8.8984375" bestFit="1" customWidth="1"/>
  </cols>
  <sheetData>
    <row r="1" spans="1:8" x14ac:dyDescent="0.3">
      <c r="A1" s="101" t="s">
        <v>95</v>
      </c>
    </row>
    <row r="2" spans="1:8" x14ac:dyDescent="0.3">
      <c r="A2" s="101" t="s">
        <v>257</v>
      </c>
    </row>
    <row r="3" spans="1:8" x14ac:dyDescent="0.3">
      <c r="A3" s="101" t="s">
        <v>258</v>
      </c>
    </row>
    <row r="6" spans="1:8" ht="19.5" thickBot="1" x14ac:dyDescent="0.35">
      <c r="A6" t="s">
        <v>98</v>
      </c>
    </row>
    <row r="7" spans="1:8" x14ac:dyDescent="0.3">
      <c r="B7" s="104"/>
      <c r="C7" s="104"/>
      <c r="D7" s="104" t="s">
        <v>101</v>
      </c>
      <c r="E7" s="104" t="s">
        <v>103</v>
      </c>
      <c r="F7" s="104" t="s">
        <v>105</v>
      </c>
      <c r="G7" s="104" t="s">
        <v>107</v>
      </c>
      <c r="H7" s="104" t="s">
        <v>107</v>
      </c>
    </row>
    <row r="8" spans="1:8" ht="19.5" thickBot="1" x14ac:dyDescent="0.35">
      <c r="B8" s="105" t="s">
        <v>99</v>
      </c>
      <c r="C8" s="105" t="s">
        <v>100</v>
      </c>
      <c r="D8" s="105" t="s">
        <v>102</v>
      </c>
      <c r="E8" s="105" t="s">
        <v>104</v>
      </c>
      <c r="F8" s="105" t="s">
        <v>106</v>
      </c>
      <c r="G8" s="105" t="s">
        <v>108</v>
      </c>
      <c r="H8" s="105" t="s">
        <v>109</v>
      </c>
    </row>
    <row r="9" spans="1:8" x14ac:dyDescent="0.3">
      <c r="B9" s="102" t="s">
        <v>259</v>
      </c>
      <c r="C9" s="102" t="s">
        <v>260</v>
      </c>
      <c r="D9" s="102">
        <v>0.75</v>
      </c>
      <c r="E9" s="102">
        <v>0</v>
      </c>
      <c r="F9" s="102">
        <v>7.0000000000000007E-2</v>
      </c>
      <c r="G9" s="102">
        <v>3.999999999999998E-2</v>
      </c>
      <c r="H9" s="102">
        <v>1E+30</v>
      </c>
    </row>
    <row r="10" spans="1:8" x14ac:dyDescent="0.3">
      <c r="B10" s="102" t="s">
        <v>261</v>
      </c>
      <c r="C10" s="102" t="s">
        <v>262</v>
      </c>
      <c r="D10" s="102">
        <v>0.94999999999999973</v>
      </c>
      <c r="E10" s="102">
        <v>0</v>
      </c>
      <c r="F10" s="102">
        <v>0.10999999999999999</v>
      </c>
      <c r="G10" s="102">
        <v>4.0000000000000036E-2</v>
      </c>
      <c r="H10" s="102">
        <v>3.999999999999998E-2</v>
      </c>
    </row>
    <row r="11" spans="1:8" x14ac:dyDescent="0.3">
      <c r="B11" s="102" t="s">
        <v>263</v>
      </c>
      <c r="C11" s="102" t="s">
        <v>264</v>
      </c>
      <c r="D11" s="102">
        <v>1.5</v>
      </c>
      <c r="E11" s="102">
        <v>8.0000000000000016E-2</v>
      </c>
      <c r="F11" s="102">
        <v>0.19</v>
      </c>
      <c r="G11" s="102">
        <v>1E+30</v>
      </c>
      <c r="H11" s="102">
        <v>8.0000000000000016E-2</v>
      </c>
    </row>
    <row r="12" spans="1:8" ht="19.5" thickBot="1" x14ac:dyDescent="0.35">
      <c r="B12" s="103" t="s">
        <v>265</v>
      </c>
      <c r="C12" s="103" t="s">
        <v>266</v>
      </c>
      <c r="D12" s="103">
        <v>1.8</v>
      </c>
      <c r="E12" s="103">
        <v>4.0000000000000036E-2</v>
      </c>
      <c r="F12" s="103">
        <v>0.15000000000000002</v>
      </c>
      <c r="G12" s="103">
        <v>1E+30</v>
      </c>
      <c r="H12" s="103">
        <v>4.0000000000000036E-2</v>
      </c>
    </row>
    <row r="14" spans="1:8" ht="19.5" thickBot="1" x14ac:dyDescent="0.35">
      <c r="A14" t="s">
        <v>110</v>
      </c>
    </row>
    <row r="15" spans="1:8" x14ac:dyDescent="0.3">
      <c r="B15" s="104"/>
      <c r="C15" s="104"/>
      <c r="D15" s="104" t="s">
        <v>101</v>
      </c>
      <c r="E15" s="104" t="s">
        <v>111</v>
      </c>
      <c r="F15" s="104" t="s">
        <v>113</v>
      </c>
      <c r="G15" s="104" t="s">
        <v>107</v>
      </c>
      <c r="H15" s="104" t="s">
        <v>107</v>
      </c>
    </row>
    <row r="16" spans="1:8" ht="19.5" thickBot="1" x14ac:dyDescent="0.35">
      <c r="B16" s="105" t="s">
        <v>99</v>
      </c>
      <c r="C16" s="105" t="s">
        <v>100</v>
      </c>
      <c r="D16" s="105" t="s">
        <v>102</v>
      </c>
      <c r="E16" s="105" t="s">
        <v>112</v>
      </c>
      <c r="F16" s="105" t="s">
        <v>114</v>
      </c>
      <c r="G16" s="105" t="s">
        <v>108</v>
      </c>
      <c r="H16" s="105" t="s">
        <v>109</v>
      </c>
    </row>
    <row r="17" spans="2:8" x14ac:dyDescent="0.3">
      <c r="B17" s="102" t="s">
        <v>267</v>
      </c>
      <c r="C17" s="102" t="s">
        <v>253</v>
      </c>
      <c r="D17" s="102">
        <v>5</v>
      </c>
      <c r="E17" s="102">
        <v>0.10999999999999999</v>
      </c>
      <c r="F17" s="102">
        <v>5</v>
      </c>
      <c r="G17" s="102">
        <v>1.5500000000000003</v>
      </c>
      <c r="H17" s="102">
        <v>0.94999999999999973</v>
      </c>
    </row>
    <row r="18" spans="2:8" x14ac:dyDescent="0.3">
      <c r="B18" s="102" t="s">
        <v>267</v>
      </c>
      <c r="C18" s="102" t="s">
        <v>253</v>
      </c>
      <c r="D18" s="102">
        <v>5</v>
      </c>
      <c r="E18" s="102">
        <v>0</v>
      </c>
      <c r="F18" s="102">
        <v>1E-3</v>
      </c>
      <c r="G18" s="102">
        <v>4.9989999999999997</v>
      </c>
      <c r="H18" s="102">
        <v>1E+30</v>
      </c>
    </row>
    <row r="19" spans="2:8" x14ac:dyDescent="0.3">
      <c r="B19" s="102" t="s">
        <v>268</v>
      </c>
      <c r="C19" s="102" t="s">
        <v>269</v>
      </c>
      <c r="D19" s="102">
        <v>0.15</v>
      </c>
      <c r="E19" s="102">
        <v>-0.1999999999999999</v>
      </c>
      <c r="F19" s="102">
        <v>0.15</v>
      </c>
      <c r="G19" s="102">
        <v>0.05</v>
      </c>
      <c r="H19" s="102">
        <v>0.15</v>
      </c>
    </row>
    <row r="20" spans="2:8" ht="19.5" thickBot="1" x14ac:dyDescent="0.35">
      <c r="B20" s="103" t="s">
        <v>270</v>
      </c>
      <c r="C20" s="103" t="s">
        <v>271</v>
      </c>
      <c r="D20" s="103">
        <v>0.65999999999999992</v>
      </c>
      <c r="E20" s="103">
        <v>0</v>
      </c>
      <c r="F20" s="103">
        <v>0.55000000000000004</v>
      </c>
      <c r="G20" s="103">
        <v>0.11000000000000001</v>
      </c>
      <c r="H20" s="103">
        <v>1E+30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tabSelected="1" workbookViewId="0">
      <selection activeCell="F26" sqref="F26"/>
    </sheetView>
  </sheetViews>
  <sheetFormatPr defaultRowHeight="18.75" x14ac:dyDescent="0.3"/>
  <cols>
    <col min="2" max="2" width="16.09765625" customWidth="1"/>
    <col min="3" max="3" width="21" style="21" customWidth="1"/>
    <col min="4" max="4" width="4.09765625" customWidth="1"/>
    <col min="5" max="11" width="6.296875" customWidth="1"/>
  </cols>
  <sheetData>
    <row r="1" spans="2:14" ht="19.5" thickBot="1" x14ac:dyDescent="0.35"/>
    <row r="2" spans="2:14" ht="19.5" thickBot="1" x14ac:dyDescent="0.35">
      <c r="B2" s="22" t="s">
        <v>24</v>
      </c>
      <c r="C2" s="36" t="s">
        <v>25</v>
      </c>
      <c r="E2" t="s">
        <v>272</v>
      </c>
      <c r="F2" t="s">
        <v>273</v>
      </c>
      <c r="G2" t="s">
        <v>274</v>
      </c>
      <c r="H2" t="s">
        <v>275</v>
      </c>
      <c r="I2" t="s">
        <v>276</v>
      </c>
      <c r="J2" t="s">
        <v>277</v>
      </c>
      <c r="L2" t="s">
        <v>319</v>
      </c>
      <c r="M2" t="s">
        <v>283</v>
      </c>
      <c r="N2" t="s">
        <v>320</v>
      </c>
    </row>
    <row r="3" spans="2:14" ht="19.5" thickTop="1" x14ac:dyDescent="0.3">
      <c r="B3" s="37" t="s">
        <v>16</v>
      </c>
      <c r="C3" s="35">
        <v>10</v>
      </c>
      <c r="E3">
        <v>1</v>
      </c>
      <c r="F3">
        <v>1</v>
      </c>
      <c r="L3">
        <v>9</v>
      </c>
      <c r="M3">
        <f>SUMPRODUCT(E3:J3,$E$13:$J$13)</f>
        <v>13.150000000000341</v>
      </c>
    </row>
    <row r="4" spans="2:14" x14ac:dyDescent="0.3">
      <c r="B4" s="38" t="s">
        <v>17</v>
      </c>
      <c r="C4" s="33">
        <v>12</v>
      </c>
      <c r="E4">
        <v>1</v>
      </c>
      <c r="F4">
        <v>1</v>
      </c>
      <c r="G4">
        <v>1</v>
      </c>
      <c r="L4">
        <v>10</v>
      </c>
      <c r="M4">
        <f>SUMPRODUCT(E4:J4,$E$13:$J$13)</f>
        <v>16.074999999999964</v>
      </c>
    </row>
    <row r="5" spans="2:14" x14ac:dyDescent="0.3">
      <c r="B5" s="38" t="s">
        <v>18</v>
      </c>
      <c r="C5" s="33">
        <v>14</v>
      </c>
      <c r="E5">
        <v>0.5</v>
      </c>
      <c r="F5">
        <v>1</v>
      </c>
      <c r="G5">
        <v>1</v>
      </c>
      <c r="H5">
        <v>1</v>
      </c>
      <c r="L5">
        <v>11</v>
      </c>
      <c r="M5">
        <f>SUMPRODUCT(E5:J5,$E$13:$J$13)</f>
        <v>14.000000000000004</v>
      </c>
    </row>
    <row r="6" spans="2:14" x14ac:dyDescent="0.3">
      <c r="B6" s="38" t="s">
        <v>19</v>
      </c>
      <c r="C6" s="33">
        <v>16</v>
      </c>
      <c r="E6">
        <v>0.5</v>
      </c>
      <c r="F6">
        <v>1</v>
      </c>
      <c r="G6">
        <v>1</v>
      </c>
      <c r="H6">
        <v>1</v>
      </c>
      <c r="I6">
        <v>1</v>
      </c>
      <c r="L6">
        <v>12</v>
      </c>
      <c r="M6">
        <f>SUMPRODUCT(E6:J6,$E$13:$J$13)</f>
        <v>16</v>
      </c>
    </row>
    <row r="7" spans="2:14" x14ac:dyDescent="0.3">
      <c r="B7" s="38" t="s">
        <v>20</v>
      </c>
      <c r="C7" s="33">
        <v>18</v>
      </c>
      <c r="E7">
        <v>1</v>
      </c>
      <c r="G7">
        <v>1</v>
      </c>
      <c r="H7">
        <v>1</v>
      </c>
      <c r="I7">
        <v>1</v>
      </c>
      <c r="J7">
        <v>1</v>
      </c>
      <c r="L7">
        <v>13</v>
      </c>
      <c r="M7">
        <f t="shared" ref="M4:M10" si="0">SUMPRODUCT(E7:J7,$E$13:$J$13)</f>
        <v>20.849999999999241</v>
      </c>
    </row>
    <row r="8" spans="2:14" x14ac:dyDescent="0.3">
      <c r="B8" s="38" t="s">
        <v>21</v>
      </c>
      <c r="C8" s="33">
        <v>17</v>
      </c>
      <c r="E8">
        <v>1</v>
      </c>
      <c r="H8">
        <v>1</v>
      </c>
      <c r="I8">
        <v>1</v>
      </c>
      <c r="J8">
        <v>1</v>
      </c>
      <c r="L8">
        <v>14</v>
      </c>
      <c r="M8">
        <f t="shared" si="0"/>
        <v>17.924999999999621</v>
      </c>
    </row>
    <row r="9" spans="2:14" x14ac:dyDescent="0.3">
      <c r="B9" s="38" t="s">
        <v>22</v>
      </c>
      <c r="C9" s="33">
        <v>15</v>
      </c>
      <c r="E9">
        <v>1</v>
      </c>
      <c r="I9">
        <v>1</v>
      </c>
      <c r="J9">
        <v>1</v>
      </c>
      <c r="L9">
        <v>15</v>
      </c>
      <c r="M9">
        <f t="shared" si="0"/>
        <v>15</v>
      </c>
    </row>
    <row r="10" spans="2:14" ht="19.5" thickBot="1" x14ac:dyDescent="0.35">
      <c r="B10" s="39" t="s">
        <v>23</v>
      </c>
      <c r="C10" s="34">
        <v>10</v>
      </c>
      <c r="E10">
        <v>1</v>
      </c>
      <c r="J10">
        <v>1</v>
      </c>
      <c r="L10">
        <v>16</v>
      </c>
      <c r="M10">
        <f t="shared" si="0"/>
        <v>13.000000000000004</v>
      </c>
    </row>
    <row r="11" spans="2:14" x14ac:dyDescent="0.3">
      <c r="B11" s="32"/>
      <c r="C11" s="21">
        <f>SUM(C3:C10)</f>
        <v>112</v>
      </c>
    </row>
    <row r="13" spans="2:14" x14ac:dyDescent="0.3">
      <c r="C13" s="21" t="s">
        <v>278</v>
      </c>
      <c r="E13" s="127">
        <v>9.9999999999991669</v>
      </c>
      <c r="F13" s="127">
        <v>3.1500000000011745</v>
      </c>
      <c r="G13" s="127">
        <v>2.9249999999996223</v>
      </c>
      <c r="H13" s="127">
        <v>2.9249999999996223</v>
      </c>
      <c r="I13" s="127">
        <v>1.999999999999996</v>
      </c>
      <c r="J13" s="127">
        <v>3.0000000000008362</v>
      </c>
      <c r="K13" s="127"/>
    </row>
    <row r="15" spans="2:14" x14ac:dyDescent="0.3">
      <c r="C15" s="21" t="s">
        <v>104</v>
      </c>
      <c r="E15">
        <v>100</v>
      </c>
      <c r="F15">
        <v>32</v>
      </c>
      <c r="G15">
        <v>32</v>
      </c>
      <c r="H15">
        <v>32</v>
      </c>
      <c r="I15">
        <v>32</v>
      </c>
      <c r="J15">
        <v>32</v>
      </c>
    </row>
    <row r="16" spans="2:14" x14ac:dyDescent="0.3">
      <c r="C16" s="21" t="s">
        <v>282</v>
      </c>
      <c r="E16">
        <f>SUMPRODUCT(E15:J15,E13:J13)</f>
        <v>1447.9999999999566</v>
      </c>
    </row>
    <row r="19" spans="3:10" x14ac:dyDescent="0.3">
      <c r="C19" s="21" t="s">
        <v>280</v>
      </c>
      <c r="F19">
        <v>4</v>
      </c>
      <c r="G19">
        <v>4</v>
      </c>
      <c r="H19">
        <v>4</v>
      </c>
      <c r="I19">
        <v>4</v>
      </c>
      <c r="J19">
        <v>4</v>
      </c>
    </row>
    <row r="20" spans="3:10" x14ac:dyDescent="0.3">
      <c r="C20" s="21" t="s">
        <v>279</v>
      </c>
      <c r="E20">
        <f>SUMPRODUCT(E19:J19,E13:J13)</f>
        <v>56.000000000005009</v>
      </c>
    </row>
    <row r="21" spans="3:10" x14ac:dyDescent="0.3">
      <c r="C21" s="21" t="s">
        <v>281</v>
      </c>
      <c r="E21">
        <f>E20/C11</f>
        <v>0.50000000000004474</v>
      </c>
      <c r="F21" s="100" t="s">
        <v>86</v>
      </c>
      <c r="G21">
        <v>0.5</v>
      </c>
    </row>
    <row r="23" spans="3:10" x14ac:dyDescent="0.3">
      <c r="C23" s="129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showGridLines="0" workbookViewId="0"/>
  </sheetViews>
  <sheetFormatPr defaultRowHeight="18.75" x14ac:dyDescent="0.3"/>
  <cols>
    <col min="1" max="1" width="2.19921875" customWidth="1"/>
    <col min="2" max="2" width="6.09765625" bestFit="1" customWidth="1"/>
    <col min="3" max="3" width="19.796875" bestFit="1" customWidth="1"/>
    <col min="4" max="4" width="6.8984375" bestFit="1" customWidth="1"/>
    <col min="5" max="5" width="12.5" bestFit="1" customWidth="1"/>
  </cols>
  <sheetData>
    <row r="1" spans="1:5" x14ac:dyDescent="0.3">
      <c r="A1" s="101" t="s">
        <v>95</v>
      </c>
    </row>
    <row r="2" spans="1:5" x14ac:dyDescent="0.3">
      <c r="A2" s="101" t="s">
        <v>284</v>
      </c>
    </row>
    <row r="3" spans="1:5" x14ac:dyDescent="0.3">
      <c r="A3" s="101" t="s">
        <v>318</v>
      </c>
    </row>
    <row r="6" spans="1:5" ht="19.5" thickBot="1" x14ac:dyDescent="0.35">
      <c r="A6" t="s">
        <v>98</v>
      </c>
    </row>
    <row r="7" spans="1:5" x14ac:dyDescent="0.3">
      <c r="B7" s="104"/>
      <c r="C7" s="104"/>
      <c r="D7" s="104" t="s">
        <v>101</v>
      </c>
      <c r="E7" s="104" t="s">
        <v>103</v>
      </c>
    </row>
    <row r="8" spans="1:5" ht="19.5" thickBot="1" x14ac:dyDescent="0.35">
      <c r="B8" s="105" t="s">
        <v>99</v>
      </c>
      <c r="C8" s="105" t="s">
        <v>100</v>
      </c>
      <c r="D8" s="105" t="s">
        <v>102</v>
      </c>
      <c r="E8" s="105" t="s">
        <v>285</v>
      </c>
    </row>
    <row r="9" spans="1:5" x14ac:dyDescent="0.3">
      <c r="B9" s="102" t="s">
        <v>288</v>
      </c>
      <c r="C9" s="102" t="s">
        <v>289</v>
      </c>
      <c r="D9" s="102">
        <v>9.9999999999991669</v>
      </c>
      <c r="E9" s="102">
        <v>0</v>
      </c>
    </row>
    <row r="10" spans="1:5" x14ac:dyDescent="0.3">
      <c r="B10" s="102" t="s">
        <v>290</v>
      </c>
      <c r="C10" s="102" t="s">
        <v>291</v>
      </c>
      <c r="D10" s="102">
        <v>3.1500000000011745</v>
      </c>
      <c r="E10" s="102">
        <v>0</v>
      </c>
    </row>
    <row r="11" spans="1:5" x14ac:dyDescent="0.3">
      <c r="B11" s="102" t="s">
        <v>292</v>
      </c>
      <c r="C11" s="102" t="s">
        <v>293</v>
      </c>
      <c r="D11" s="102">
        <v>2.9249999999996223</v>
      </c>
      <c r="E11" s="102">
        <v>0</v>
      </c>
    </row>
    <row r="12" spans="1:5" x14ac:dyDescent="0.3">
      <c r="B12" s="102" t="s">
        <v>294</v>
      </c>
      <c r="C12" s="102" t="s">
        <v>295</v>
      </c>
      <c r="D12" s="102">
        <v>2.9249999999996223</v>
      </c>
      <c r="E12" s="102">
        <v>0</v>
      </c>
    </row>
    <row r="13" spans="1:5" x14ac:dyDescent="0.3">
      <c r="B13" s="102" t="s">
        <v>296</v>
      </c>
      <c r="C13" s="102" t="s">
        <v>297</v>
      </c>
      <c r="D13" s="102">
        <v>1.999999999999996</v>
      </c>
      <c r="E13" s="102">
        <v>0</v>
      </c>
    </row>
    <row r="14" spans="1:5" ht="19.5" thickBot="1" x14ac:dyDescent="0.35">
      <c r="B14" s="103" t="s">
        <v>298</v>
      </c>
      <c r="C14" s="103" t="s">
        <v>299</v>
      </c>
      <c r="D14" s="103">
        <v>3.0000000000008362</v>
      </c>
      <c r="E14" s="103">
        <v>0</v>
      </c>
    </row>
    <row r="16" spans="1:5" ht="19.5" thickBot="1" x14ac:dyDescent="0.35">
      <c r="A16" t="s">
        <v>110</v>
      </c>
    </row>
    <row r="17" spans="2:5" x14ac:dyDescent="0.3">
      <c r="B17" s="104"/>
      <c r="C17" s="104"/>
      <c r="D17" s="104" t="s">
        <v>101</v>
      </c>
      <c r="E17" s="104" t="s">
        <v>286</v>
      </c>
    </row>
    <row r="18" spans="2:5" ht="19.5" thickBot="1" x14ac:dyDescent="0.35">
      <c r="B18" s="105" t="s">
        <v>99</v>
      </c>
      <c r="C18" s="105" t="s">
        <v>100</v>
      </c>
      <c r="D18" s="105" t="s">
        <v>102</v>
      </c>
      <c r="E18" s="105" t="s">
        <v>287</v>
      </c>
    </row>
    <row r="19" spans="2:5" x14ac:dyDescent="0.3">
      <c r="B19" s="102" t="s">
        <v>300</v>
      </c>
      <c r="C19" s="102" t="s">
        <v>301</v>
      </c>
      <c r="D19" s="102">
        <v>0.50000000000004474</v>
      </c>
      <c r="E19" s="102">
        <v>-970.66662327448716</v>
      </c>
    </row>
    <row r="20" spans="2:5" x14ac:dyDescent="0.3">
      <c r="B20" s="102" t="s">
        <v>302</v>
      </c>
      <c r="C20" s="102" t="s">
        <v>303</v>
      </c>
      <c r="D20" s="102">
        <v>13.150000000000341</v>
      </c>
      <c r="E20" s="102">
        <v>0</v>
      </c>
    </row>
    <row r="21" spans="2:5" x14ac:dyDescent="0.3">
      <c r="B21" s="102" t="s">
        <v>304</v>
      </c>
      <c r="C21" s="102" t="s">
        <v>305</v>
      </c>
      <c r="D21" s="102">
        <v>16.074999999999964</v>
      </c>
      <c r="E21" s="102">
        <v>0</v>
      </c>
    </row>
    <row r="22" spans="2:5" x14ac:dyDescent="0.3">
      <c r="B22" s="102" t="s">
        <v>306</v>
      </c>
      <c r="C22" s="102" t="s">
        <v>307</v>
      </c>
      <c r="D22" s="102">
        <v>14.000000000000004</v>
      </c>
      <c r="E22" s="102">
        <v>66.666666666666671</v>
      </c>
    </row>
    <row r="23" spans="2:5" x14ac:dyDescent="0.3">
      <c r="B23" s="102" t="s">
        <v>308</v>
      </c>
      <c r="C23" s="102" t="s">
        <v>309</v>
      </c>
      <c r="D23" s="102">
        <v>16</v>
      </c>
      <c r="E23" s="102">
        <v>0</v>
      </c>
    </row>
    <row r="24" spans="2:5" x14ac:dyDescent="0.3">
      <c r="B24" s="102" t="s">
        <v>310</v>
      </c>
      <c r="C24" s="102" t="s">
        <v>311</v>
      </c>
      <c r="D24" s="102">
        <v>20.849999999999241</v>
      </c>
      <c r="E24" s="102">
        <v>0</v>
      </c>
    </row>
    <row r="25" spans="2:5" x14ac:dyDescent="0.3">
      <c r="B25" s="102" t="s">
        <v>312</v>
      </c>
      <c r="C25" s="102" t="s">
        <v>313</v>
      </c>
      <c r="D25" s="102">
        <v>17.924999999999621</v>
      </c>
      <c r="E25" s="102">
        <v>0</v>
      </c>
    </row>
    <row r="26" spans="2:5" x14ac:dyDescent="0.3">
      <c r="B26" s="102" t="s">
        <v>314</v>
      </c>
      <c r="C26" s="102" t="s">
        <v>315</v>
      </c>
      <c r="D26" s="102">
        <v>15</v>
      </c>
      <c r="E26" s="102">
        <v>66.666666666666671</v>
      </c>
    </row>
    <row r="27" spans="2:5" ht="19.5" thickBot="1" x14ac:dyDescent="0.35">
      <c r="B27" s="103" t="s">
        <v>316</v>
      </c>
      <c r="C27" s="103" t="s">
        <v>317</v>
      </c>
      <c r="D27" s="103">
        <v>13.000000000000004</v>
      </c>
      <c r="E27" s="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Charts</vt:lpstr>
      </vt:variant>
      <vt:variant>
        <vt:i4>1</vt:i4>
      </vt:variant>
    </vt:vector>
  </HeadingPairs>
  <TitlesOfParts>
    <vt:vector size="14" baseType="lpstr">
      <vt:lpstr>Slide 35 Class 3</vt:lpstr>
      <vt:lpstr>RC Copter and Car with Paint</vt:lpstr>
      <vt:lpstr>Sensitivity Report for Paint Ex</vt:lpstr>
      <vt:lpstr>Slide 42 Class 3</vt:lpstr>
      <vt:lpstr>Sensitivity Report Slide 42</vt:lpstr>
      <vt:lpstr>Transporation Sensitivity</vt:lpstr>
      <vt:lpstr>Ex-Transportation</vt:lpstr>
      <vt:lpstr>IC-Airline</vt:lpstr>
      <vt:lpstr>Sensitivity Airline</vt:lpstr>
      <vt:lpstr>IC-Investment</vt:lpstr>
      <vt:lpstr>Sensitivity Investment</vt:lpstr>
      <vt:lpstr>IC-Scheduling</vt:lpstr>
      <vt:lpstr>Sensitivity Tellers</vt:lpstr>
      <vt:lpstr>ReqTellers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Wright</dc:creator>
  <cp:lastModifiedBy>Windows User</cp:lastModifiedBy>
  <dcterms:created xsi:type="dcterms:W3CDTF">2016-02-13T10:43:31Z</dcterms:created>
  <dcterms:modified xsi:type="dcterms:W3CDTF">2017-09-09T19:56:53Z</dcterms:modified>
</cp:coreProperties>
</file>