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D16" i="1"/>
  <c r="D17" i="1" s="1"/>
  <c r="C16" i="1"/>
  <c r="C17" i="1" s="1"/>
  <c r="H19" i="1"/>
  <c r="G19" i="1"/>
  <c r="F19" i="1"/>
  <c r="E19" i="1"/>
  <c r="D19" i="1"/>
  <c r="C19" i="1"/>
  <c r="H16" i="1"/>
  <c r="H17" i="1" s="1"/>
  <c r="G16" i="1"/>
  <c r="G17" i="1" s="1"/>
  <c r="F16" i="1"/>
  <c r="F17" i="1" s="1"/>
  <c r="E16" i="1"/>
  <c r="E17" i="1" s="1"/>
  <c r="J14" i="1"/>
  <c r="J13" i="1"/>
  <c r="J12" i="1"/>
  <c r="K12" i="1" s="1"/>
  <c r="K11" i="1"/>
  <c r="J11" i="1"/>
  <c r="J10" i="1"/>
  <c r="J9" i="1"/>
  <c r="K9" i="1" s="1"/>
  <c r="J8" i="1"/>
  <c r="K8" i="1" s="1"/>
  <c r="K7" i="1"/>
  <c r="J7" i="1"/>
  <c r="J6" i="1"/>
  <c r="J5" i="1"/>
  <c r="K5" i="1" s="1"/>
  <c r="K4" i="1"/>
  <c r="J4" i="1"/>
  <c r="J3" i="1"/>
  <c r="L10" i="1" l="1"/>
  <c r="L14" i="1"/>
  <c r="L11" i="1"/>
  <c r="L13" i="1"/>
  <c r="L9" i="1"/>
  <c r="L6" i="1"/>
  <c r="L7" i="1"/>
  <c r="K3" i="1"/>
  <c r="L4" i="1"/>
  <c r="L8" i="1"/>
  <c r="L12" i="1"/>
  <c r="L3" i="1"/>
  <c r="K6" i="1"/>
  <c r="K18" i="1" s="1"/>
  <c r="K10" i="1"/>
  <c r="K14" i="1"/>
  <c r="K19" i="1" s="1"/>
  <c r="L5" i="1"/>
  <c r="K17" i="1" l="1"/>
  <c r="K16" i="1"/>
</calcChain>
</file>

<file path=xl/sharedStrings.xml><?xml version="1.0" encoding="utf-8"?>
<sst xmlns="http://schemas.openxmlformats.org/spreadsheetml/2006/main" count="31" uniqueCount="31">
  <si>
    <t>№</t>
  </si>
  <si>
    <t>Прізвище, імя</t>
  </si>
  <si>
    <t>Предмети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</si>
  <si>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</si>
  <si>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</si>
  <si>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</si>
  <si>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</si>
  <si>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</si>
  <si>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</si>
  <si>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</si>
  <si>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знань</t>
  </si>
  <si>
    <t>Ранг учня</t>
  </si>
  <si>
    <t>Водько Ігор</t>
  </si>
  <si>
    <t>Гуменюк Михайло</t>
  </si>
  <si>
    <t>Девятлицький Артем</t>
  </si>
  <si>
    <t>Середній бал з предмету:</t>
  </si>
  <si>
    <t>Низький</t>
  </si>
  <si>
    <t>Рівень знань з предмету:</t>
  </si>
  <si>
    <t>Достатній</t>
  </si>
  <si>
    <t>Середній</t>
  </si>
  <si>
    <t xml:space="preserve">Бал, який найчастіше зустрічається </t>
  </si>
  <si>
    <t>Високий</t>
  </si>
  <si>
    <t>Бєлан Валерій</t>
  </si>
  <si>
    <t>Гуліна Марія</t>
  </si>
  <si>
    <t>Дядюра Максим</t>
  </si>
  <si>
    <t>Лоза Андрій</t>
  </si>
  <si>
    <t>Марчук Аліса</t>
  </si>
  <si>
    <t>Птиця Іван</t>
  </si>
  <si>
    <t>Шиян Святослав</t>
  </si>
  <si>
    <t>Коновалова Дар’я</t>
  </si>
  <si>
    <t>Уварова Єлизавета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</si>
</sst>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394347"/>
      <name val="Verdana"/>
      <family val="2"/>
      <charset val="204"/>
    </font>
    <font>
      <sz val="11"/>
      <color theme="1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textRotation="90"/>
    </xf>
    <xf numFmtId="0" fontId="1" fillId="2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 wrapText="1" indent="1"/>
    </xf>
    <xf numFmtId="164" fontId="0" fillId="3" borderId="1" xfId="0" applyNumberFormat="1" applyFont="1" applyFill="1" applyBorder="1"/>
    <xf numFmtId="0" fontId="0" fillId="3" borderId="1" xfId="0" applyFont="1" applyFill="1" applyBorder="1"/>
    <xf numFmtId="0" fontId="0" fillId="2" borderId="1" xfId="0" applyFont="1" applyFill="1" applyBorder="1" applyAlignment="1">
      <alignment horizontal="center"/>
    </xf>
    <xf numFmtId="2" fontId="0" fillId="0" borderId="1" xfId="0" applyNumberFormat="1" applyFont="1" applyBorder="1"/>
    <xf numFmtId="0" fontId="0" fillId="2" borderId="1" xfId="0" applyFont="1" applyFill="1" applyBorder="1"/>
    <xf numFmtId="0" fontId="0" fillId="0" borderId="1" xfId="0" applyFont="1" applyBorder="1"/>
    <xf numFmtId="0" fontId="2" fillId="0" borderId="0" xfId="0" applyFont="1" applyAlignment="1">
      <alignment horizontal="left" vertical="center" wrapText="1" indent="1"/>
    </xf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M22" sqref="M22"/>
    </sheetView>
  </sheetViews>
  <sheetFormatPr defaultRowHeight="15" x14ac:dyDescent="0.25"/>
  <cols>
    <col min="1" max="1" width="4.5703125" customWidth="1"/>
    <col min="2" max="2" width="28.85546875" customWidth="1"/>
    <col min="8" max="8" width="10.28515625" customWidth="1"/>
    <col min="10" max="11" width="1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74.25" customHeight="1" x14ac:dyDescent="0.25">
      <c r="A2" s="1"/>
      <c r="B2" s="1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2" t="s">
        <v>9</v>
      </c>
      <c r="K2" s="2" t="s">
        <v>10</v>
      </c>
      <c r="L2" s="2" t="s">
        <v>11</v>
      </c>
    </row>
    <row r="3" spans="1:12" ht="15.75" customHeight="1" x14ac:dyDescent="0.25">
      <c r="A3" s="4">
        <v>1</v>
      </c>
      <c r="B3" s="5" t="s">
        <v>22</v>
      </c>
      <c r="C3" s="4">
        <v>12</v>
      </c>
      <c r="D3" s="4">
        <v>10</v>
      </c>
      <c r="E3" s="4">
        <v>10</v>
      </c>
      <c r="F3" s="4">
        <v>11</v>
      </c>
      <c r="G3" s="4">
        <v>11</v>
      </c>
      <c r="H3" s="4">
        <v>10</v>
      </c>
      <c r="I3" s="4"/>
      <c r="J3" s="6">
        <f>AVERAGE(C3,D3,E3,F3,G3,H3)</f>
        <v>10.666666666666666</v>
      </c>
      <c r="K3" s="4" t="str">
        <f>IF(AND(J3:J14&gt;6,J3:J14&lt;10),"Достатній","Високий")</f>
        <v>Високий</v>
      </c>
      <c r="L3" s="7">
        <f>RANK(J3,J3:J14)</f>
        <v>2</v>
      </c>
    </row>
    <row r="4" spans="1:12" ht="14.25" customHeight="1" x14ac:dyDescent="0.25">
      <c r="A4" s="4">
        <v>2</v>
      </c>
      <c r="B4" s="5" t="s">
        <v>23</v>
      </c>
      <c r="C4" s="4">
        <v>9</v>
      </c>
      <c r="D4" s="4">
        <v>8</v>
      </c>
      <c r="E4" s="4">
        <v>7</v>
      </c>
      <c r="F4" s="4">
        <v>6</v>
      </c>
      <c r="G4" s="4">
        <v>6</v>
      </c>
      <c r="H4" s="4">
        <v>8</v>
      </c>
      <c r="I4" s="4"/>
      <c r="J4" s="6">
        <f>AVERAGE(C4,D4,E4,F4,G4,H4)</f>
        <v>7.333333333333333</v>
      </c>
      <c r="K4" s="4" t="str">
        <f>IF(AND(J3:J14&gt;6,J3:J14&lt;10),"Достатній","Високий")</f>
        <v>Достатній</v>
      </c>
      <c r="L4" s="7">
        <f>RANK(J4,J3:J14)</f>
        <v>8</v>
      </c>
    </row>
    <row r="5" spans="1:12" ht="17.25" customHeight="1" x14ac:dyDescent="0.25">
      <c r="A5" s="4">
        <v>3</v>
      </c>
      <c r="B5" s="5" t="s">
        <v>24</v>
      </c>
      <c r="C5" s="4">
        <v>5</v>
      </c>
      <c r="D5" s="4">
        <v>5</v>
      </c>
      <c r="E5" s="4">
        <v>6</v>
      </c>
      <c r="F5" s="4">
        <v>8</v>
      </c>
      <c r="G5" s="4">
        <v>4</v>
      </c>
      <c r="H5" s="4">
        <v>4</v>
      </c>
      <c r="I5" s="4"/>
      <c r="J5" s="6">
        <f t="shared" ref="J5:J14" si="0">AVERAGE(C5:H5)</f>
        <v>5.333333333333333</v>
      </c>
      <c r="K5" s="4" t="str">
        <f>IF(AND(J3:J14&lt;4),"Низький","Достатній")</f>
        <v>Достатній</v>
      </c>
      <c r="L5" s="7">
        <f>RANK(J5,J3:J14)</f>
        <v>11</v>
      </c>
    </row>
    <row r="6" spans="1:12" ht="15" customHeight="1" x14ac:dyDescent="0.25">
      <c r="A6" s="4">
        <v>4</v>
      </c>
      <c r="B6" s="5" t="s">
        <v>13</v>
      </c>
      <c r="C6" s="4">
        <v>7</v>
      </c>
      <c r="D6" s="4">
        <v>8</v>
      </c>
      <c r="E6" s="4">
        <v>6</v>
      </c>
      <c r="F6" s="4">
        <v>7</v>
      </c>
      <c r="G6" s="4">
        <v>6</v>
      </c>
      <c r="H6" s="4">
        <v>6</v>
      </c>
      <c r="I6" s="4"/>
      <c r="J6" s="6">
        <f t="shared" si="0"/>
        <v>6.666666666666667</v>
      </c>
      <c r="K6" s="4" t="str">
        <f>IF(AND(J3:J14&gt;3,J3:J14&lt;7),"Cередній","інше")</f>
        <v>Cередній</v>
      </c>
      <c r="L6" s="7">
        <f>RANK(J6,J3:J14)</f>
        <v>9</v>
      </c>
    </row>
    <row r="7" spans="1:12" ht="15" customHeight="1" x14ac:dyDescent="0.25">
      <c r="A7" s="4">
        <v>5</v>
      </c>
      <c r="B7" s="16" t="s">
        <v>25</v>
      </c>
      <c r="C7" s="4">
        <v>4</v>
      </c>
      <c r="D7" s="4">
        <v>5</v>
      </c>
      <c r="E7" s="4">
        <v>7</v>
      </c>
      <c r="F7" s="4">
        <v>6</v>
      </c>
      <c r="G7" s="4">
        <v>7</v>
      </c>
      <c r="H7" s="4">
        <v>5</v>
      </c>
      <c r="I7" s="4"/>
      <c r="J7" s="6">
        <f t="shared" si="0"/>
        <v>5.666666666666667</v>
      </c>
      <c r="K7" s="4" t="str">
        <f>IF(AND(J3:J14&gt;3,J3:J14&lt;7),"Cередній","інше")</f>
        <v>Cередній</v>
      </c>
      <c r="L7" s="7">
        <f>RANK(J7,J3:J14)</f>
        <v>10</v>
      </c>
    </row>
    <row r="8" spans="1:12" ht="16.5" customHeight="1" x14ac:dyDescent="0.25">
      <c r="A8" s="4">
        <v>6</v>
      </c>
      <c r="B8" s="5" t="s">
        <v>26</v>
      </c>
      <c r="C8" s="4">
        <v>9</v>
      </c>
      <c r="D8" s="4">
        <v>8</v>
      </c>
      <c r="E8" s="4">
        <v>9</v>
      </c>
      <c r="F8" s="4">
        <v>8</v>
      </c>
      <c r="G8" s="4">
        <v>10</v>
      </c>
      <c r="H8" s="4">
        <v>10</v>
      </c>
      <c r="I8" s="4"/>
      <c r="J8" s="6">
        <f t="shared" si="0"/>
        <v>9</v>
      </c>
      <c r="K8" s="4" t="str">
        <f>IF(AND(J3:J14&gt;6,J3:J14&lt;710),"Достатній","Високий")</f>
        <v>Достатній</v>
      </c>
      <c r="L8" s="7">
        <f>RANK(J8,J3:J14)</f>
        <v>6</v>
      </c>
    </row>
    <row r="9" spans="1:12" ht="16.5" customHeight="1" x14ac:dyDescent="0.25">
      <c r="A9" s="4">
        <v>7</v>
      </c>
      <c r="B9" s="5" t="s">
        <v>27</v>
      </c>
      <c r="C9" s="4">
        <v>11</v>
      </c>
      <c r="D9" s="4">
        <v>11</v>
      </c>
      <c r="E9" s="4">
        <v>10</v>
      </c>
      <c r="F9" s="4">
        <v>10</v>
      </c>
      <c r="G9" s="4">
        <v>9</v>
      </c>
      <c r="H9" s="4">
        <v>11</v>
      </c>
      <c r="I9" s="4"/>
      <c r="J9" s="6">
        <f t="shared" si="0"/>
        <v>10.333333333333334</v>
      </c>
      <c r="K9" s="4" t="str">
        <f>IF(AND(J3:J14&gt;6,J3:J14&lt;10),"Достатній","Високий")</f>
        <v>Високий</v>
      </c>
      <c r="L9" s="7">
        <f>RANK(J9,J3:J14)</f>
        <v>3</v>
      </c>
    </row>
    <row r="10" spans="1:12" ht="15.75" customHeight="1" x14ac:dyDescent="0.25">
      <c r="A10" s="4">
        <v>8</v>
      </c>
      <c r="B10" s="5" t="s">
        <v>28</v>
      </c>
      <c r="C10" s="4">
        <v>9</v>
      </c>
      <c r="D10" s="4">
        <v>10</v>
      </c>
      <c r="E10" s="4">
        <v>10</v>
      </c>
      <c r="F10" s="4">
        <v>11</v>
      </c>
      <c r="G10" s="4">
        <v>12</v>
      </c>
      <c r="H10" s="4">
        <v>10</v>
      </c>
      <c r="I10" s="4"/>
      <c r="J10" s="6">
        <f t="shared" si="0"/>
        <v>10.333333333333334</v>
      </c>
      <c r="K10" s="4" t="str">
        <f>IF(AND(J3:J14&gt;6,J3:J14&lt;10),"Достатній","Високий")</f>
        <v>Високий</v>
      </c>
      <c r="L10" s="7">
        <f>RANK(J10,J3:J14)</f>
        <v>3</v>
      </c>
    </row>
    <row r="11" spans="1:12" ht="15.75" customHeight="1" x14ac:dyDescent="0.25">
      <c r="A11" s="4">
        <v>9</v>
      </c>
      <c r="B11" s="5" t="s">
        <v>29</v>
      </c>
      <c r="C11" s="4">
        <v>9</v>
      </c>
      <c r="D11" s="4">
        <v>9</v>
      </c>
      <c r="E11" s="4">
        <v>10</v>
      </c>
      <c r="F11" s="4">
        <v>10</v>
      </c>
      <c r="G11" s="4">
        <v>9</v>
      </c>
      <c r="H11" s="4">
        <v>11</v>
      </c>
      <c r="I11" s="4"/>
      <c r="J11" s="6">
        <f t="shared" si="0"/>
        <v>9.6666666666666661</v>
      </c>
      <c r="K11" s="4" t="str">
        <f>IF(AND(J3:J14&gt;6,J3:J14&lt;10),"Достатній","Високий")</f>
        <v>Достатній</v>
      </c>
      <c r="L11" s="7">
        <f>RANK(J11,J3:J14)</f>
        <v>5</v>
      </c>
    </row>
    <row r="12" spans="1:12" ht="15" customHeight="1" x14ac:dyDescent="0.25">
      <c r="A12" s="4">
        <v>10</v>
      </c>
      <c r="B12" s="5" t="s">
        <v>12</v>
      </c>
      <c r="C12" s="4">
        <v>7</v>
      </c>
      <c r="D12" s="4">
        <v>7</v>
      </c>
      <c r="E12" s="4">
        <v>9</v>
      </c>
      <c r="F12" s="4">
        <v>8</v>
      </c>
      <c r="G12" s="4">
        <v>10</v>
      </c>
      <c r="H12" s="4">
        <v>9</v>
      </c>
      <c r="I12" s="4"/>
      <c r="J12" s="6">
        <f t="shared" si="0"/>
        <v>8.3333333333333339</v>
      </c>
      <c r="K12" s="4" t="str">
        <f>IF(AND(J3:J14&gt;6,J3:J14&lt;10),"Достатній","Високий")</f>
        <v>Достатній</v>
      </c>
      <c r="L12" s="7">
        <f>RANK(J12,J3:J14)</f>
        <v>7</v>
      </c>
    </row>
    <row r="13" spans="1:12" ht="16.5" customHeight="1" x14ac:dyDescent="0.25">
      <c r="A13" s="4">
        <v>11</v>
      </c>
      <c r="B13" s="5" t="s">
        <v>30</v>
      </c>
      <c r="C13" s="4">
        <v>4</v>
      </c>
      <c r="D13" s="4">
        <v>3</v>
      </c>
      <c r="E13" s="4">
        <v>2</v>
      </c>
      <c r="F13" s="4">
        <v>2</v>
      </c>
      <c r="G13" s="4">
        <v>4</v>
      </c>
      <c r="H13" s="4">
        <v>3</v>
      </c>
      <c r="I13" s="4"/>
      <c r="J13" s="7">
        <f t="shared" si="0"/>
        <v>3</v>
      </c>
      <c r="K13" s="4" t="str">
        <f>IF(AND(J3:J14&gt;3,J3:J14&lt;7),"Cередній","Низький")</f>
        <v>Низький</v>
      </c>
      <c r="L13" s="7">
        <f>RANK(J13,J3:J14)</f>
        <v>12</v>
      </c>
    </row>
    <row r="14" spans="1:12" ht="16.5" customHeight="1" x14ac:dyDescent="0.25">
      <c r="A14" s="4">
        <v>12</v>
      </c>
      <c r="B14" s="5" t="s">
        <v>14</v>
      </c>
      <c r="C14" s="4">
        <v>11</v>
      </c>
      <c r="D14" s="4">
        <v>11</v>
      </c>
      <c r="E14" s="4">
        <v>10</v>
      </c>
      <c r="F14" s="4">
        <v>11</v>
      </c>
      <c r="G14" s="4">
        <v>12</v>
      </c>
      <c r="H14" s="4">
        <v>11</v>
      </c>
      <c r="I14" s="4"/>
      <c r="J14" s="7">
        <f t="shared" si="0"/>
        <v>11</v>
      </c>
      <c r="K14" s="4" t="str">
        <f>IF(AND(J3:J14&gt;6,J3:J14&lt;10),"Достатній","Високий")</f>
        <v>Високий</v>
      </c>
      <c r="L14" s="7">
        <f>RANK(J14,J3:J14)</f>
        <v>1</v>
      </c>
    </row>
    <row r="15" spans="1:12" x14ac:dyDescent="0.25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8" t="s">
        <v>15</v>
      </c>
      <c r="B16" s="8"/>
      <c r="C16" s="9">
        <f>AVERAGE(C3:C14)</f>
        <v>8.0833333333333339</v>
      </c>
      <c r="D16" s="9">
        <f>AVERAGE(D3:D14)</f>
        <v>7.916666666666667</v>
      </c>
      <c r="E16" s="9">
        <f>AVERAGE(E3:E14)</f>
        <v>8</v>
      </c>
      <c r="F16" s="9">
        <f>AVERAGE(F3:F14)</f>
        <v>8.1666666666666661</v>
      </c>
      <c r="G16" s="9">
        <f>AVERAGE(G3:G14)</f>
        <v>8.3333333333333339</v>
      </c>
      <c r="H16" s="9">
        <f>AVERAGE(H3:H14)</f>
        <v>8.1666666666666661</v>
      </c>
      <c r="I16" s="4"/>
      <c r="J16" s="10" t="s">
        <v>16</v>
      </c>
      <c r="K16" s="11">
        <f>COUNTIF(K3:K14,"Низький")</f>
        <v>1</v>
      </c>
      <c r="L16" s="4"/>
    </row>
    <row r="17" spans="1:12" x14ac:dyDescent="0.25">
      <c r="A17" s="8" t="s">
        <v>17</v>
      </c>
      <c r="B17" s="8"/>
      <c r="C17" s="11" t="str">
        <f>IF(AND(C16:H16&gt;6,C16:H16&lt;10),"Достатній","Високий")</f>
        <v>Достатній</v>
      </c>
      <c r="D17" s="11" t="str">
        <f>IF(AND(C16:H16&gt;6,C16:H16&lt;10),"Достатній","Високий")</f>
        <v>Достатній</v>
      </c>
      <c r="E17" s="11" t="str">
        <f>IF(AND(C16:H16&gt;6,C16:H16&lt;10),"Достатній","Високий")</f>
        <v>Достатній</v>
      </c>
      <c r="F17" s="11" t="str">
        <f>IF(AND(C16:H16&gt;6,C16:H16&lt;10),"Достатній","Високий")</f>
        <v>Достатній</v>
      </c>
      <c r="G17" s="11" t="str">
        <f>IF(AND(C16:H16&gt;6,C16:H16&lt;10),"Достатній","Високий")</f>
        <v>Достатній</v>
      </c>
      <c r="H17" s="11" t="str">
        <f>IF(AND(C16:H16&gt;6,C16:H16&lt;10),"Достатній","Високий")</f>
        <v>Достатній</v>
      </c>
      <c r="I17" s="4"/>
      <c r="J17" s="10" t="s">
        <v>18</v>
      </c>
      <c r="K17" s="11">
        <f>COUNTIF(K3:K14,"Достатній")</f>
        <v>5</v>
      </c>
      <c r="L17" s="4"/>
    </row>
    <row r="18" spans="1:12" x14ac:dyDescent="0.25">
      <c r="B18" s="12"/>
      <c r="J18" s="13" t="s">
        <v>19</v>
      </c>
      <c r="K18" s="14">
        <f>COUNTIF(K3:K14,K6)</f>
        <v>2</v>
      </c>
    </row>
    <row r="19" spans="1:12" x14ac:dyDescent="0.25">
      <c r="A19" s="15" t="s">
        <v>20</v>
      </c>
      <c r="B19" s="15"/>
      <c r="C19" s="14">
        <f t="shared" ref="C19:H19" si="1">MODE(C3:C14)</f>
        <v>9</v>
      </c>
      <c r="D19" s="14">
        <f t="shared" si="1"/>
        <v>8</v>
      </c>
      <c r="E19" s="14">
        <f t="shared" si="1"/>
        <v>10</v>
      </c>
      <c r="F19" s="14">
        <f t="shared" si="1"/>
        <v>11</v>
      </c>
      <c r="G19" s="14">
        <f t="shared" si="1"/>
        <v>6</v>
      </c>
      <c r="H19" s="14">
        <f t="shared" si="1"/>
        <v>10</v>
      </c>
      <c r="J19" s="13" t="s">
        <v>21</v>
      </c>
      <c r="K19" s="14">
        <f>COUNTIF(K3:K14,K14)</f>
        <v>4</v>
      </c>
    </row>
  </sheetData>
  <mergeCells count="6">
    <mergeCell ref="A1:A2"/>
    <mergeCell ref="B1:B2"/>
    <mergeCell ref="C1:L1"/>
    <mergeCell ref="A16:B16"/>
    <mergeCell ref="A17:B17"/>
    <mergeCell ref="A19:B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2021-06-10T13:18:54Z</dcterms:created>
  <dcterms:modified xsi:type="dcterms:W3CDTF">2021-06-10T13:34:21Z</dcterms:modified>
</cp:coreProperties>
</file>