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ahim\Desktop\"/>
    </mc:Choice>
  </mc:AlternateContent>
  <xr:revisionPtr revIDLastSave="0" documentId="8_{0910383C-38E2-442C-8496-AB8EF114E8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definedNames>
    <definedName name="_xlnm._FilterDatabase" localSheetId="0" hidden="1">Feuil1!$A$3:$BC$1155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5" i="1" l="1"/>
  <c r="A1046" i="1" l="1"/>
  <c r="A1024" i="1" l="1"/>
  <c r="A1029" i="1"/>
  <c r="A1020" i="1"/>
  <c r="C1026" i="1" l="1"/>
  <c r="A1005" i="1" l="1"/>
  <c r="A991" i="1"/>
  <c r="A985" i="1"/>
  <c r="A983" i="1"/>
  <c r="A980" i="1"/>
  <c r="A979" i="1"/>
  <c r="A978" i="1"/>
  <c r="A975" i="1"/>
  <c r="A974" i="1"/>
  <c r="A973" i="1"/>
  <c r="A972" i="1"/>
  <c r="A969" i="1"/>
  <c r="A918" i="1"/>
  <c r="A912" i="1"/>
  <c r="A911" i="1"/>
  <c r="A895" i="1"/>
  <c r="A888" i="1"/>
  <c r="A886" i="1"/>
  <c r="A881" i="1"/>
  <c r="A878" i="1"/>
  <c r="A874" i="1"/>
  <c r="A873" i="1"/>
  <c r="A872" i="1"/>
  <c r="A871" i="1"/>
  <c r="A870" i="1"/>
  <c r="A868" i="1"/>
  <c r="A862" i="1"/>
  <c r="A853" i="1"/>
  <c r="A830" i="1"/>
  <c r="A816" i="1"/>
  <c r="A815" i="1"/>
  <c r="A802" i="1"/>
  <c r="A789" i="1"/>
  <c r="A778" i="1"/>
  <c r="A777" i="1"/>
  <c r="A770" i="1"/>
  <c r="A769" i="1"/>
  <c r="A768" i="1"/>
  <c r="A767" i="1"/>
  <c r="A765" i="1"/>
  <c r="A762" i="1"/>
  <c r="A759" i="1"/>
  <c r="A758" i="1"/>
  <c r="A753" i="1"/>
  <c r="A746" i="1"/>
  <c r="A744" i="1"/>
  <c r="A740" i="1"/>
  <c r="A733" i="1"/>
  <c r="A728" i="1"/>
  <c r="A717" i="1"/>
  <c r="A712" i="1"/>
  <c r="A705" i="1"/>
  <c r="A689" i="1"/>
  <c r="A687" i="1"/>
  <c r="A683" i="1"/>
  <c r="A657" i="1"/>
  <c r="A655" i="1"/>
  <c r="A654" i="1"/>
  <c r="A636" i="1"/>
  <c r="A632" i="1"/>
  <c r="A604" i="1"/>
  <c r="A600" i="1"/>
  <c r="A599" i="1"/>
  <c r="A583" i="1"/>
  <c r="A582" i="1"/>
  <c r="A581" i="1"/>
  <c r="A580" i="1"/>
  <c r="A579" i="1"/>
  <c r="A578" i="1"/>
  <c r="A574" i="1"/>
  <c r="A561" i="1"/>
  <c r="A556" i="1"/>
  <c r="A546" i="1"/>
  <c r="A543" i="1"/>
  <c r="A538" i="1"/>
  <c r="A535" i="1"/>
  <c r="A533" i="1"/>
  <c r="A527" i="1"/>
  <c r="A526" i="1"/>
  <c r="A525" i="1"/>
  <c r="A524" i="1"/>
  <c r="A517" i="1"/>
  <c r="A516" i="1"/>
  <c r="A515" i="1"/>
  <c r="A513" i="1"/>
  <c r="A511" i="1"/>
  <c r="A510" i="1"/>
  <c r="A509" i="1"/>
  <c r="A508" i="1"/>
  <c r="A505" i="1"/>
  <c r="A499" i="1"/>
  <c r="A490" i="1"/>
  <c r="A479" i="1"/>
  <c r="A469" i="1"/>
  <c r="A467" i="1"/>
  <c r="A465" i="1"/>
  <c r="A464" i="1"/>
  <c r="A452" i="1"/>
  <c r="A451" i="1"/>
  <c r="A449" i="1"/>
  <c r="A442" i="1"/>
  <c r="A438" i="1"/>
  <c r="A435" i="1"/>
  <c r="A433" i="1"/>
  <c r="A431" i="1"/>
  <c r="A430" i="1"/>
  <c r="A429" i="1"/>
  <c r="A425" i="1"/>
  <c r="A414" i="1"/>
  <c r="A404" i="1"/>
  <c r="A402" i="1"/>
  <c r="A401" i="1"/>
  <c r="A380" i="1"/>
  <c r="A379" i="1"/>
  <c r="A378" i="1"/>
  <c r="A377" i="1"/>
  <c r="A327" i="1"/>
  <c r="A323" i="1"/>
  <c r="A321" i="1"/>
  <c r="A307" i="1"/>
  <c r="A304" i="1"/>
  <c r="A301" i="1"/>
  <c r="A291" i="1"/>
  <c r="A288" i="1"/>
  <c r="A286" i="1"/>
  <c r="A282" i="1"/>
  <c r="A280" i="1"/>
  <c r="A258" i="1"/>
  <c r="A247" i="1"/>
  <c r="A246" i="1"/>
  <c r="A231" i="1"/>
  <c r="A229" i="1"/>
  <c r="A228" i="1"/>
  <c r="A226" i="1"/>
  <c r="A209" i="1"/>
  <c r="A203" i="1"/>
  <c r="A201" i="1"/>
  <c r="A200" i="1"/>
  <c r="A199" i="1"/>
  <c r="A198" i="1"/>
  <c r="A184" i="1"/>
  <c r="A177" i="1"/>
  <c r="A173" i="1"/>
  <c r="A166" i="1"/>
  <c r="A160" i="1"/>
  <c r="A159" i="1"/>
  <c r="A156" i="1"/>
  <c r="A150" i="1"/>
  <c r="A147" i="1"/>
  <c r="A141" i="1"/>
  <c r="A110" i="1"/>
  <c r="A105" i="1"/>
  <c r="A87" i="1"/>
  <c r="A83" i="1"/>
  <c r="A72" i="1"/>
  <c r="A70" i="1"/>
  <c r="A69" i="1"/>
  <c r="A66" i="1"/>
  <c r="A64" i="1"/>
  <c r="A60" i="1"/>
  <c r="A58" i="1"/>
  <c r="A57" i="1"/>
  <c r="A50" i="1"/>
  <c r="A48" i="1"/>
  <c r="A41" i="1"/>
  <c r="A7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1" i="1"/>
  <c r="A283" i="1"/>
  <c r="A284" i="1"/>
  <c r="A285" i="1"/>
  <c r="A287" i="1"/>
  <c r="A289" i="1"/>
  <c r="A290" i="1"/>
  <c r="A292" i="1"/>
  <c r="A293" i="1"/>
  <c r="A294" i="1"/>
  <c r="A295" i="1"/>
  <c r="A296" i="1"/>
  <c r="A297" i="1"/>
  <c r="A298" i="1"/>
  <c r="A299" i="1"/>
  <c r="A300" i="1"/>
  <c r="A302" i="1"/>
  <c r="A303" i="1"/>
  <c r="A305" i="1"/>
  <c r="A306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2" i="1"/>
  <c r="A324" i="1"/>
  <c r="A325" i="1"/>
  <c r="A326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3" i="1"/>
  <c r="A405" i="1"/>
  <c r="A406" i="1"/>
  <c r="A407" i="1"/>
  <c r="A408" i="1"/>
  <c r="A409" i="1"/>
  <c r="A410" i="1"/>
  <c r="A411" i="1"/>
  <c r="A412" i="1"/>
  <c r="A413" i="1"/>
  <c r="A415" i="1"/>
  <c r="A416" i="1"/>
  <c r="A417" i="1"/>
  <c r="A418" i="1"/>
  <c r="A419" i="1"/>
  <c r="A420" i="1"/>
  <c r="A421" i="1"/>
  <c r="A422" i="1"/>
  <c r="A423" i="1"/>
  <c r="A424" i="1"/>
  <c r="A426" i="1"/>
  <c r="A427" i="1"/>
  <c r="A428" i="1"/>
  <c r="A432" i="1"/>
  <c r="A434" i="1"/>
  <c r="A436" i="1"/>
  <c r="A437" i="1"/>
  <c r="A439" i="1"/>
  <c r="A440" i="1"/>
  <c r="A441" i="1"/>
  <c r="A443" i="1"/>
  <c r="A444" i="1"/>
  <c r="A445" i="1"/>
  <c r="A446" i="1"/>
  <c r="A447" i="1"/>
  <c r="A448" i="1"/>
  <c r="A450" i="1"/>
  <c r="A453" i="1"/>
  <c r="A454" i="1"/>
  <c r="A455" i="1"/>
  <c r="A456" i="1"/>
  <c r="A457" i="1"/>
  <c r="A458" i="1"/>
  <c r="A459" i="1"/>
  <c r="A460" i="1"/>
  <c r="A461" i="1"/>
  <c r="A462" i="1"/>
  <c r="A463" i="1"/>
  <c r="A466" i="1"/>
  <c r="A468" i="1"/>
  <c r="A470" i="1"/>
  <c r="A471" i="1"/>
  <c r="A472" i="1"/>
  <c r="A473" i="1"/>
  <c r="A474" i="1"/>
  <c r="A475" i="1"/>
  <c r="A476" i="1"/>
  <c r="A477" i="1"/>
  <c r="A478" i="1"/>
  <c r="A480" i="1"/>
  <c r="A481" i="1"/>
  <c r="A482" i="1"/>
  <c r="A483" i="1"/>
  <c r="A484" i="1"/>
  <c r="A485" i="1"/>
  <c r="A486" i="1"/>
  <c r="A487" i="1"/>
  <c r="A488" i="1"/>
  <c r="A489" i="1"/>
  <c r="A491" i="1"/>
  <c r="A492" i="1"/>
  <c r="A493" i="1"/>
  <c r="A494" i="1"/>
  <c r="A495" i="1"/>
  <c r="A496" i="1"/>
  <c r="A497" i="1"/>
  <c r="A498" i="1"/>
  <c r="A500" i="1"/>
  <c r="A501" i="1"/>
  <c r="A502" i="1"/>
  <c r="A503" i="1"/>
  <c r="A504" i="1"/>
  <c r="A506" i="1"/>
  <c r="A507" i="1"/>
  <c r="A512" i="1"/>
  <c r="A514" i="1"/>
  <c r="A518" i="1"/>
  <c r="A519" i="1"/>
  <c r="A520" i="1"/>
  <c r="A521" i="1"/>
  <c r="A522" i="1"/>
  <c r="A523" i="1"/>
  <c r="A528" i="1"/>
  <c r="A529" i="1"/>
  <c r="A530" i="1"/>
  <c r="A531" i="1"/>
  <c r="A532" i="1"/>
  <c r="A534" i="1"/>
  <c r="A536" i="1"/>
  <c r="A537" i="1"/>
  <c r="A539" i="1"/>
  <c r="A540" i="1"/>
  <c r="A541" i="1"/>
  <c r="A542" i="1"/>
  <c r="A544" i="1"/>
  <c r="A545" i="1"/>
  <c r="A547" i="1"/>
  <c r="A548" i="1"/>
  <c r="A549" i="1"/>
  <c r="A550" i="1"/>
  <c r="A551" i="1"/>
  <c r="A552" i="1"/>
  <c r="A553" i="1"/>
  <c r="A554" i="1"/>
  <c r="A555" i="1"/>
  <c r="A557" i="1"/>
  <c r="A558" i="1"/>
  <c r="A559" i="1"/>
  <c r="A560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5" i="1"/>
  <c r="A576" i="1"/>
  <c r="A577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601" i="1"/>
  <c r="A602" i="1"/>
  <c r="A603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3" i="1"/>
  <c r="A634" i="1"/>
  <c r="A635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6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4" i="1"/>
  <c r="A685" i="1"/>
  <c r="A686" i="1"/>
  <c r="A688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6" i="1"/>
  <c r="A707" i="1"/>
  <c r="A708" i="1"/>
  <c r="A709" i="1"/>
  <c r="A710" i="1"/>
  <c r="A711" i="1"/>
  <c r="A713" i="1"/>
  <c r="A714" i="1"/>
  <c r="A715" i="1"/>
  <c r="A716" i="1"/>
  <c r="A718" i="1"/>
  <c r="A719" i="1"/>
  <c r="A720" i="1"/>
  <c r="A721" i="1"/>
  <c r="A722" i="1"/>
  <c r="A723" i="1"/>
  <c r="A724" i="1"/>
  <c r="A725" i="1"/>
  <c r="A726" i="1"/>
  <c r="A727" i="1"/>
  <c r="A729" i="1"/>
  <c r="A730" i="1"/>
  <c r="A731" i="1"/>
  <c r="A732" i="1"/>
  <c r="A734" i="1"/>
  <c r="A735" i="1"/>
  <c r="A736" i="1"/>
  <c r="A737" i="1"/>
  <c r="A738" i="1"/>
  <c r="A739" i="1"/>
  <c r="A741" i="1"/>
  <c r="A742" i="1"/>
  <c r="A743" i="1"/>
  <c r="A745" i="1"/>
  <c r="A747" i="1"/>
  <c r="A748" i="1"/>
  <c r="A749" i="1"/>
  <c r="A750" i="1"/>
  <c r="A751" i="1"/>
  <c r="A752" i="1"/>
  <c r="A754" i="1"/>
  <c r="A755" i="1"/>
  <c r="A756" i="1"/>
  <c r="A757" i="1"/>
  <c r="A760" i="1"/>
  <c r="A761" i="1"/>
  <c r="A763" i="1"/>
  <c r="A764" i="1"/>
  <c r="A766" i="1"/>
  <c r="A771" i="1"/>
  <c r="A772" i="1"/>
  <c r="A773" i="1"/>
  <c r="A774" i="1"/>
  <c r="A775" i="1"/>
  <c r="A776" i="1"/>
  <c r="A779" i="1"/>
  <c r="A780" i="1"/>
  <c r="A781" i="1"/>
  <c r="A782" i="1"/>
  <c r="A783" i="1"/>
  <c r="A784" i="1"/>
  <c r="A785" i="1"/>
  <c r="A786" i="1"/>
  <c r="A787" i="1"/>
  <c r="A788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4" i="1"/>
  <c r="A855" i="1"/>
  <c r="A856" i="1"/>
  <c r="A857" i="1"/>
  <c r="A858" i="1"/>
  <c r="A859" i="1"/>
  <c r="A860" i="1"/>
  <c r="A861" i="1"/>
  <c r="A863" i="1"/>
  <c r="A864" i="1"/>
  <c r="A865" i="1"/>
  <c r="A866" i="1"/>
  <c r="A867" i="1"/>
  <c r="A869" i="1"/>
  <c r="A875" i="1"/>
  <c r="A876" i="1"/>
  <c r="A877" i="1"/>
  <c r="A879" i="1"/>
  <c r="A880" i="1"/>
  <c r="A882" i="1"/>
  <c r="A883" i="1"/>
  <c r="A884" i="1"/>
  <c r="A885" i="1"/>
  <c r="A887" i="1"/>
  <c r="A889" i="1"/>
  <c r="A890" i="1"/>
  <c r="A891" i="1"/>
  <c r="A892" i="1"/>
  <c r="A893" i="1"/>
  <c r="A894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3" i="1"/>
  <c r="A914" i="1"/>
  <c r="A915" i="1"/>
  <c r="A916" i="1"/>
  <c r="A917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70" i="1"/>
  <c r="A971" i="1"/>
  <c r="A976" i="1"/>
  <c r="A977" i="1"/>
  <c r="A981" i="1"/>
  <c r="A982" i="1"/>
  <c r="A984" i="1"/>
  <c r="A986" i="1"/>
  <c r="A987" i="1"/>
  <c r="A988" i="1"/>
  <c r="A989" i="1"/>
  <c r="A990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1" i="1"/>
  <c r="A1022" i="1"/>
  <c r="A1023" i="1"/>
  <c r="A1025" i="1"/>
  <c r="A1026" i="1"/>
  <c r="A1027" i="1"/>
  <c r="A1028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233" i="1"/>
  <c r="A217" i="1"/>
  <c r="A218" i="1"/>
  <c r="A219" i="1"/>
  <c r="A220" i="1"/>
  <c r="A221" i="1"/>
  <c r="A222" i="1"/>
  <c r="A223" i="1"/>
  <c r="A224" i="1"/>
  <c r="A225" i="1"/>
  <c r="A227" i="1"/>
  <c r="A230" i="1"/>
  <c r="A204" i="1"/>
  <c r="A205" i="1"/>
  <c r="A206" i="1"/>
  <c r="A207" i="1"/>
  <c r="A208" i="1"/>
  <c r="A210" i="1"/>
  <c r="A211" i="1"/>
  <c r="A212" i="1"/>
  <c r="A213" i="1"/>
  <c r="A214" i="1"/>
  <c r="A215" i="1"/>
  <c r="A216" i="1"/>
  <c r="A188" i="1"/>
  <c r="A189" i="1"/>
  <c r="A190" i="1"/>
  <c r="A191" i="1"/>
  <c r="A192" i="1"/>
  <c r="A193" i="1"/>
  <c r="A194" i="1"/>
  <c r="A195" i="1"/>
  <c r="A196" i="1"/>
  <c r="A197" i="1"/>
  <c r="A202" i="1"/>
  <c r="A174" i="1"/>
  <c r="A175" i="1"/>
  <c r="A176" i="1"/>
  <c r="A178" i="1"/>
  <c r="A179" i="1"/>
  <c r="A180" i="1"/>
  <c r="A181" i="1"/>
  <c r="A182" i="1"/>
  <c r="A183" i="1"/>
  <c r="A185" i="1"/>
  <c r="A186" i="1"/>
  <c r="A187" i="1"/>
  <c r="A161" i="1"/>
  <c r="A162" i="1"/>
  <c r="A163" i="1"/>
  <c r="A164" i="1"/>
  <c r="A165" i="1"/>
  <c r="A167" i="1"/>
  <c r="A168" i="1"/>
  <c r="A169" i="1"/>
  <c r="A170" i="1"/>
  <c r="A171" i="1"/>
  <c r="A172" i="1"/>
  <c r="A146" i="1"/>
  <c r="A148" i="1"/>
  <c r="A149" i="1"/>
  <c r="A151" i="1"/>
  <c r="A152" i="1"/>
  <c r="A153" i="1"/>
  <c r="A154" i="1"/>
  <c r="A155" i="1"/>
  <c r="A157" i="1"/>
  <c r="A158" i="1"/>
  <c r="A142" i="1"/>
  <c r="A143" i="1"/>
  <c r="A144" i="1"/>
  <c r="A145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77" i="1"/>
  <c r="A78" i="1"/>
  <c r="A79" i="1"/>
  <c r="A80" i="1"/>
  <c r="A81" i="1"/>
  <c r="A82" i="1"/>
  <c r="A84" i="1"/>
  <c r="A85" i="1"/>
  <c r="A86" i="1"/>
  <c r="A88" i="1"/>
  <c r="A89" i="1"/>
  <c r="A90" i="1"/>
  <c r="A65" i="1"/>
  <c r="A67" i="1"/>
  <c r="A68" i="1"/>
  <c r="A71" i="1"/>
  <c r="A73" i="1"/>
  <c r="A74" i="1"/>
  <c r="A75" i="1"/>
  <c r="A76" i="1"/>
  <c r="A59" i="1"/>
  <c r="A61" i="1"/>
  <c r="A62" i="1"/>
  <c r="A63" i="1"/>
  <c r="A52" i="1"/>
  <c r="A53" i="1"/>
  <c r="A54" i="1"/>
  <c r="A55" i="1"/>
  <c r="A56" i="1"/>
  <c r="A51" i="1"/>
  <c r="A40" i="1"/>
  <c r="A42" i="1"/>
  <c r="A43" i="1"/>
  <c r="A44" i="1"/>
  <c r="A45" i="1"/>
  <c r="A46" i="1"/>
  <c r="A47" i="1"/>
  <c r="A39" i="1"/>
  <c r="A19" i="1"/>
  <c r="A20" i="1"/>
  <c r="A21" i="1"/>
  <c r="A18" i="1"/>
  <c r="A16" i="1"/>
  <c r="A15" i="1"/>
  <c r="A5" i="1"/>
  <c r="A6" i="1"/>
  <c r="A8" i="1"/>
  <c r="A9" i="1"/>
  <c r="A10" i="1"/>
  <c r="A11" i="1"/>
  <c r="A12" i="1"/>
  <c r="A13" i="1"/>
  <c r="A14" i="1"/>
  <c r="A17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4" i="1"/>
  <c r="C971" i="1" l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970" i="1" l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969" i="1" l="1"/>
  <c r="C969" i="1"/>
  <c r="C968" i="1" l="1"/>
  <c r="E968" i="1"/>
  <c r="E967" i="1" l="1"/>
  <c r="C967" i="1"/>
  <c r="E915" i="1" l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878" i="1" l="1"/>
  <c r="C751" i="1" l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E758" i="1" l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C744" i="1" l="1"/>
  <c r="C745" i="1"/>
  <c r="C746" i="1"/>
  <c r="C747" i="1"/>
  <c r="C748" i="1"/>
  <c r="C749" i="1"/>
  <c r="C750" i="1"/>
  <c r="C742" i="1"/>
  <c r="C743" i="1"/>
  <c r="C741" i="1" l="1"/>
  <c r="C740" i="1" l="1"/>
  <c r="C736" i="1" l="1"/>
  <c r="C737" i="1"/>
  <c r="C738" i="1"/>
  <c r="C739" i="1"/>
  <c r="Z738" i="1" l="1"/>
  <c r="AJ738" i="1"/>
  <c r="AU738" i="1"/>
  <c r="Z737" i="1"/>
  <c r="AJ737" i="1"/>
  <c r="AU737" i="1"/>
  <c r="E736" i="1" l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Z736" i="1"/>
  <c r="AJ736" i="1"/>
  <c r="AU736" i="1"/>
  <c r="E735" i="1" l="1"/>
  <c r="C735" i="1"/>
  <c r="AO735" i="1" l="1"/>
  <c r="AP735" i="1"/>
  <c r="AQ735" i="1"/>
  <c r="AR735" i="1"/>
  <c r="AS735" i="1"/>
  <c r="AH735" i="1"/>
  <c r="AM735" i="1"/>
  <c r="AK735" i="1"/>
  <c r="Z735" i="1"/>
  <c r="AJ735" i="1"/>
  <c r="AU735" i="1"/>
  <c r="AW735" i="1" s="1"/>
  <c r="AG728" i="1"/>
  <c r="AH728" i="1"/>
  <c r="AJ728" i="1"/>
  <c r="AK728" i="1"/>
  <c r="AM728" i="1"/>
  <c r="AL728" i="1" s="1"/>
  <c r="AO728" i="1"/>
  <c r="AP728" i="1"/>
  <c r="AQ728" i="1"/>
  <c r="AR728" i="1"/>
  <c r="AS728" i="1"/>
  <c r="AU728" i="1"/>
  <c r="BA728" i="1" s="1"/>
  <c r="AG729" i="1"/>
  <c r="AH729" i="1"/>
  <c r="AJ729" i="1"/>
  <c r="AK729" i="1"/>
  <c r="AM729" i="1"/>
  <c r="AL729" i="1" s="1"/>
  <c r="AO729" i="1"/>
  <c r="AP729" i="1"/>
  <c r="AQ729" i="1"/>
  <c r="AR729" i="1"/>
  <c r="AS729" i="1"/>
  <c r="AU729" i="1"/>
  <c r="AW729" i="1" s="1"/>
  <c r="AG730" i="1"/>
  <c r="AH730" i="1"/>
  <c r="AJ730" i="1"/>
  <c r="AK730" i="1"/>
  <c r="AM730" i="1"/>
  <c r="AL730" i="1" s="1"/>
  <c r="AO730" i="1"/>
  <c r="AP730" i="1"/>
  <c r="AQ730" i="1"/>
  <c r="AR730" i="1"/>
  <c r="AS730" i="1"/>
  <c r="AU730" i="1"/>
  <c r="AX730" i="1" s="1"/>
  <c r="AY730" i="1" s="1"/>
  <c r="BC730" i="1" s="1"/>
  <c r="AG731" i="1"/>
  <c r="AH731" i="1"/>
  <c r="AJ731" i="1"/>
  <c r="AK731" i="1"/>
  <c r="AM731" i="1"/>
  <c r="AL731" i="1" s="1"/>
  <c r="AO731" i="1"/>
  <c r="AP731" i="1"/>
  <c r="AQ731" i="1"/>
  <c r="AR731" i="1"/>
  <c r="AS731" i="1"/>
  <c r="AU731" i="1"/>
  <c r="AW731" i="1" s="1"/>
  <c r="AG732" i="1"/>
  <c r="AH732" i="1"/>
  <c r="AM732" i="1" s="1"/>
  <c r="AL732" i="1" s="1"/>
  <c r="AJ732" i="1"/>
  <c r="AK732" i="1"/>
  <c r="AO732" i="1"/>
  <c r="AP732" i="1"/>
  <c r="AQ732" i="1"/>
  <c r="AR732" i="1"/>
  <c r="AS732" i="1"/>
  <c r="AU732" i="1"/>
  <c r="BA732" i="1" s="1"/>
  <c r="AG733" i="1"/>
  <c r="AH733" i="1"/>
  <c r="AM733" i="1" s="1"/>
  <c r="AL733" i="1" s="1"/>
  <c r="AJ733" i="1"/>
  <c r="AK733" i="1"/>
  <c r="AO733" i="1"/>
  <c r="AP733" i="1"/>
  <c r="AQ733" i="1"/>
  <c r="AR733" i="1"/>
  <c r="AS733" i="1"/>
  <c r="AU733" i="1"/>
  <c r="AW733" i="1" s="1"/>
  <c r="AG734" i="1"/>
  <c r="AH734" i="1"/>
  <c r="AM734" i="1" s="1"/>
  <c r="AL734" i="1" s="1"/>
  <c r="AJ734" i="1"/>
  <c r="AK734" i="1"/>
  <c r="AO734" i="1"/>
  <c r="AP734" i="1"/>
  <c r="AQ734" i="1"/>
  <c r="AR734" i="1"/>
  <c r="AS734" i="1"/>
  <c r="AU734" i="1"/>
  <c r="AX734" i="1" s="1"/>
  <c r="AY734" i="1" s="1"/>
  <c r="BC734" i="1" s="1"/>
  <c r="AF728" i="1"/>
  <c r="AF729" i="1"/>
  <c r="AF730" i="1"/>
  <c r="AF731" i="1"/>
  <c r="AF732" i="1"/>
  <c r="AF733" i="1"/>
  <c r="AF734" i="1"/>
  <c r="AD728" i="1"/>
  <c r="AD729" i="1"/>
  <c r="AD730" i="1"/>
  <c r="AD731" i="1"/>
  <c r="AD732" i="1"/>
  <c r="AD733" i="1"/>
  <c r="AD734" i="1"/>
  <c r="AD727" i="1"/>
  <c r="AC733" i="1"/>
  <c r="AC734" i="1"/>
  <c r="AB734" i="1"/>
  <c r="AC728" i="1"/>
  <c r="AC729" i="1"/>
  <c r="AC730" i="1"/>
  <c r="AC731" i="1"/>
  <c r="AC732" i="1"/>
  <c r="AA728" i="1"/>
  <c r="AA729" i="1"/>
  <c r="AA730" i="1"/>
  <c r="AA731" i="1"/>
  <c r="AA732" i="1"/>
  <c r="AA733" i="1"/>
  <c r="AA734" i="1"/>
  <c r="Z728" i="1"/>
  <c r="Z729" i="1"/>
  <c r="Z730" i="1"/>
  <c r="Z731" i="1"/>
  <c r="Z732" i="1"/>
  <c r="Z733" i="1"/>
  <c r="Z734" i="1"/>
  <c r="AB728" i="1"/>
  <c r="AB729" i="1"/>
  <c r="AB730" i="1"/>
  <c r="AB731" i="1"/>
  <c r="AB732" i="1"/>
  <c r="AB733" i="1"/>
  <c r="AB727" i="1"/>
  <c r="C728" i="1"/>
  <c r="C729" i="1"/>
  <c r="C730" i="1"/>
  <c r="C731" i="1"/>
  <c r="C732" i="1"/>
  <c r="C733" i="1"/>
  <c r="C734" i="1"/>
  <c r="E728" i="1"/>
  <c r="E729" i="1"/>
  <c r="E730" i="1"/>
  <c r="E731" i="1"/>
  <c r="E732" i="1"/>
  <c r="E733" i="1"/>
  <c r="E734" i="1"/>
  <c r="AW728" i="1" l="1"/>
  <c r="AT732" i="1"/>
  <c r="AT734" i="1"/>
  <c r="AI731" i="1"/>
  <c r="AT729" i="1"/>
  <c r="AZ732" i="1"/>
  <c r="AZ728" i="1"/>
  <c r="AW732" i="1"/>
  <c r="BA731" i="1"/>
  <c r="AT733" i="1"/>
  <c r="AW730" i="1"/>
  <c r="AX728" i="1"/>
  <c r="AY728" i="1" s="1"/>
  <c r="BC728" i="1" s="1"/>
  <c r="AT730" i="1"/>
  <c r="AZ730" i="1"/>
  <c r="AI730" i="1"/>
  <c r="AI729" i="1"/>
  <c r="AI733" i="1"/>
  <c r="BA735" i="1"/>
  <c r="AZ734" i="1"/>
  <c r="AZ735" i="1"/>
  <c r="AW734" i="1"/>
  <c r="AI734" i="1"/>
  <c r="AX732" i="1"/>
  <c r="AY732" i="1" s="1"/>
  <c r="BC732" i="1" s="1"/>
  <c r="AI732" i="1"/>
  <c r="AT728" i="1"/>
  <c r="AX735" i="1"/>
  <c r="AY735" i="1" s="1"/>
  <c r="BC735" i="1" s="1"/>
  <c r="AT731" i="1"/>
  <c r="AI728" i="1"/>
  <c r="AT735" i="1"/>
  <c r="AZ731" i="1"/>
  <c r="AX731" i="1"/>
  <c r="AY731" i="1" s="1"/>
  <c r="BC731" i="1" s="1"/>
  <c r="BA734" i="1"/>
  <c r="BA730" i="1"/>
  <c r="BA733" i="1"/>
  <c r="BA729" i="1"/>
  <c r="AZ733" i="1"/>
  <c r="AZ729" i="1"/>
  <c r="AX733" i="1"/>
  <c r="AY733" i="1" s="1"/>
  <c r="BC733" i="1" s="1"/>
  <c r="AX729" i="1"/>
  <c r="AY729" i="1" s="1"/>
  <c r="BC729" i="1" s="1"/>
  <c r="AK705" i="1"/>
  <c r="AJ705" i="1"/>
  <c r="AH705" i="1"/>
  <c r="AM705" i="1" s="1"/>
  <c r="AL705" i="1" s="1"/>
  <c r="AG705" i="1"/>
  <c r="AF705" i="1"/>
  <c r="AE705" i="1"/>
  <c r="AD705" i="1"/>
  <c r="AC705" i="1"/>
  <c r="AM667" i="1"/>
  <c r="AL667" i="1" s="1"/>
  <c r="AK667" i="1"/>
  <c r="AJ667" i="1"/>
  <c r="AH667" i="1"/>
  <c r="AG667" i="1"/>
  <c r="AF667" i="1"/>
  <c r="AE667" i="1"/>
  <c r="AD667" i="1"/>
  <c r="AC667" i="1"/>
  <c r="AK666" i="1"/>
  <c r="AJ666" i="1"/>
  <c r="AH666" i="1"/>
  <c r="AM666" i="1" s="1"/>
  <c r="AL666" i="1" s="1"/>
  <c r="AG666" i="1"/>
  <c r="AF666" i="1"/>
  <c r="AE666" i="1"/>
  <c r="AD666" i="1"/>
  <c r="AC666" i="1"/>
  <c r="AK665" i="1"/>
  <c r="AJ665" i="1"/>
  <c r="AH665" i="1"/>
  <c r="AM665" i="1" s="1"/>
  <c r="AL665" i="1" s="1"/>
  <c r="AG665" i="1"/>
  <c r="AF665" i="1"/>
  <c r="AE665" i="1"/>
  <c r="AD665" i="1"/>
  <c r="AC665" i="1"/>
  <c r="AM664" i="1"/>
  <c r="AL664" i="1" s="1"/>
  <c r="AK664" i="1"/>
  <c r="AJ664" i="1"/>
  <c r="AH664" i="1"/>
  <c r="AG664" i="1"/>
  <c r="AF664" i="1"/>
  <c r="AE664" i="1"/>
  <c r="AD664" i="1"/>
  <c r="AC664" i="1"/>
  <c r="AM663" i="1"/>
  <c r="AL663" i="1" s="1"/>
  <c r="AK663" i="1"/>
  <c r="AJ663" i="1"/>
  <c r="AH663" i="1"/>
  <c r="AG663" i="1"/>
  <c r="AF663" i="1"/>
  <c r="AE663" i="1"/>
  <c r="AD663" i="1"/>
  <c r="AC663" i="1"/>
  <c r="AK662" i="1"/>
  <c r="AJ662" i="1"/>
  <c r="AH662" i="1"/>
  <c r="AM662" i="1" s="1"/>
  <c r="AL662" i="1" s="1"/>
  <c r="AG662" i="1"/>
  <c r="AF662" i="1"/>
  <c r="AE662" i="1"/>
  <c r="AD662" i="1"/>
  <c r="AC662" i="1"/>
  <c r="AM661" i="1"/>
  <c r="AL661" i="1" s="1"/>
  <c r="AK661" i="1"/>
  <c r="AJ661" i="1"/>
  <c r="AH661" i="1"/>
  <c r="AG661" i="1"/>
  <c r="AF661" i="1"/>
  <c r="AE661" i="1"/>
  <c r="AD661" i="1"/>
  <c r="AC661" i="1"/>
  <c r="AM660" i="1"/>
  <c r="AL660" i="1" s="1"/>
  <c r="AK660" i="1"/>
  <c r="AJ660" i="1"/>
  <c r="AH660" i="1"/>
  <c r="AG660" i="1"/>
  <c r="AF660" i="1"/>
  <c r="AE660" i="1"/>
  <c r="AD660" i="1"/>
  <c r="AC660" i="1"/>
  <c r="AM659" i="1"/>
  <c r="AL659" i="1" s="1"/>
  <c r="AK659" i="1"/>
  <c r="AJ659" i="1"/>
  <c r="AH659" i="1"/>
  <c r="AG659" i="1"/>
  <c r="AF659" i="1"/>
  <c r="AE659" i="1"/>
  <c r="AD659" i="1"/>
  <c r="AC659" i="1"/>
  <c r="AM658" i="1"/>
  <c r="AL658" i="1" s="1"/>
  <c r="AK658" i="1"/>
  <c r="AJ658" i="1"/>
  <c r="AH658" i="1"/>
  <c r="AG658" i="1"/>
  <c r="AF658" i="1"/>
  <c r="AE658" i="1"/>
  <c r="AD658" i="1"/>
  <c r="AC658" i="1"/>
  <c r="AM657" i="1"/>
  <c r="AL657" i="1" s="1"/>
  <c r="AK657" i="1"/>
  <c r="AJ657" i="1"/>
  <c r="AH657" i="1"/>
  <c r="AG657" i="1"/>
  <c r="AF657" i="1"/>
  <c r="AE657" i="1"/>
  <c r="AD657" i="1"/>
  <c r="AC657" i="1"/>
  <c r="AM656" i="1"/>
  <c r="AL656" i="1" s="1"/>
  <c r="AK656" i="1"/>
  <c r="AJ656" i="1"/>
  <c r="AH656" i="1"/>
  <c r="AG656" i="1"/>
  <c r="AF656" i="1"/>
  <c r="AE656" i="1"/>
  <c r="AD656" i="1"/>
  <c r="AC656" i="1"/>
  <c r="AM655" i="1"/>
  <c r="AL655" i="1" s="1"/>
  <c r="AK655" i="1"/>
  <c r="AJ655" i="1"/>
  <c r="AH655" i="1"/>
  <c r="AG655" i="1"/>
  <c r="AF655" i="1"/>
  <c r="AE655" i="1"/>
  <c r="AD655" i="1"/>
  <c r="AC655" i="1"/>
  <c r="AK630" i="1"/>
  <c r="AJ630" i="1"/>
  <c r="AH630" i="1"/>
  <c r="AM630" i="1" s="1"/>
  <c r="AL630" i="1" s="1"/>
  <c r="AG630" i="1"/>
  <c r="AF630" i="1"/>
  <c r="AE630" i="1"/>
  <c r="AD630" i="1"/>
  <c r="AC630" i="1"/>
  <c r="AK627" i="1"/>
  <c r="AJ627" i="1"/>
  <c r="AH627" i="1"/>
  <c r="AM627" i="1" s="1"/>
  <c r="AL627" i="1" s="1"/>
  <c r="AG627" i="1"/>
  <c r="AF627" i="1"/>
  <c r="AE627" i="1"/>
  <c r="AD627" i="1"/>
  <c r="AC627" i="1"/>
  <c r="AM626" i="1"/>
  <c r="AL626" i="1" s="1"/>
  <c r="AK626" i="1"/>
  <c r="AJ626" i="1"/>
  <c r="AH626" i="1"/>
  <c r="AG626" i="1"/>
  <c r="AF626" i="1"/>
  <c r="AE626" i="1"/>
  <c r="AD626" i="1"/>
  <c r="AC626" i="1"/>
  <c r="AK625" i="1"/>
  <c r="AJ625" i="1"/>
  <c r="AH625" i="1"/>
  <c r="AM625" i="1" s="1"/>
  <c r="AL625" i="1" s="1"/>
  <c r="AG625" i="1"/>
  <c r="AF625" i="1"/>
  <c r="AE625" i="1"/>
  <c r="AD625" i="1"/>
  <c r="AC625" i="1"/>
  <c r="AK624" i="1"/>
  <c r="AJ624" i="1"/>
  <c r="AH624" i="1"/>
  <c r="AM624" i="1" s="1"/>
  <c r="AL624" i="1" s="1"/>
  <c r="AG624" i="1"/>
  <c r="AF624" i="1"/>
  <c r="AE624" i="1"/>
  <c r="AD624" i="1"/>
  <c r="AC624" i="1"/>
  <c r="AM623" i="1"/>
  <c r="AL623" i="1" s="1"/>
  <c r="AK623" i="1"/>
  <c r="AJ623" i="1"/>
  <c r="AH623" i="1"/>
  <c r="AG623" i="1"/>
  <c r="AF623" i="1"/>
  <c r="AE623" i="1"/>
  <c r="AD623" i="1"/>
  <c r="AC623" i="1"/>
  <c r="AK622" i="1"/>
  <c r="AJ622" i="1"/>
  <c r="AH622" i="1"/>
  <c r="AM622" i="1" s="1"/>
  <c r="AL622" i="1" s="1"/>
  <c r="AG622" i="1"/>
  <c r="AF622" i="1"/>
  <c r="AE622" i="1"/>
  <c r="AD622" i="1"/>
  <c r="AC622" i="1"/>
  <c r="AM621" i="1"/>
  <c r="AL621" i="1" s="1"/>
  <c r="AK621" i="1"/>
  <c r="AJ621" i="1"/>
  <c r="AH621" i="1"/>
  <c r="AG621" i="1"/>
  <c r="AF621" i="1"/>
  <c r="AE621" i="1"/>
  <c r="AD621" i="1"/>
  <c r="AC621" i="1"/>
  <c r="AM620" i="1"/>
  <c r="AL620" i="1" s="1"/>
  <c r="AK620" i="1"/>
  <c r="AJ620" i="1"/>
  <c r="AH620" i="1"/>
  <c r="AG620" i="1"/>
  <c r="AF620" i="1"/>
  <c r="AE620" i="1"/>
  <c r="AD620" i="1"/>
  <c r="AC620" i="1"/>
  <c r="AM593" i="1"/>
  <c r="AL593" i="1" s="1"/>
  <c r="AK593" i="1"/>
  <c r="AJ593" i="1"/>
  <c r="AH593" i="1"/>
  <c r="AG593" i="1"/>
  <c r="AF593" i="1"/>
  <c r="AE593" i="1"/>
  <c r="AD593" i="1"/>
  <c r="AC593" i="1"/>
  <c r="AM577" i="1"/>
  <c r="AL577" i="1" s="1"/>
  <c r="AK577" i="1"/>
  <c r="AJ577" i="1"/>
  <c r="AH577" i="1"/>
  <c r="AG577" i="1"/>
  <c r="AF577" i="1"/>
  <c r="AE577" i="1"/>
  <c r="AD577" i="1"/>
  <c r="AC577" i="1"/>
  <c r="AM576" i="1"/>
  <c r="AL576" i="1" s="1"/>
  <c r="AK576" i="1"/>
  <c r="AJ576" i="1"/>
  <c r="AH576" i="1"/>
  <c r="AG576" i="1"/>
  <c r="AF576" i="1"/>
  <c r="AE576" i="1"/>
  <c r="AD576" i="1"/>
  <c r="AC576" i="1"/>
  <c r="AM575" i="1"/>
  <c r="AL575" i="1" s="1"/>
  <c r="AK575" i="1"/>
  <c r="AJ575" i="1"/>
  <c r="AH575" i="1"/>
  <c r="AG575" i="1"/>
  <c r="AF575" i="1"/>
  <c r="AE575" i="1"/>
  <c r="AD575" i="1"/>
  <c r="AC575" i="1"/>
  <c r="AM574" i="1"/>
  <c r="AL574" i="1" s="1"/>
  <c r="AK574" i="1"/>
  <c r="AJ574" i="1"/>
  <c r="AH574" i="1"/>
  <c r="AG574" i="1"/>
  <c r="AF574" i="1"/>
  <c r="AE574" i="1"/>
  <c r="AD574" i="1"/>
  <c r="AC574" i="1"/>
  <c r="AM573" i="1"/>
  <c r="AL573" i="1" s="1"/>
  <c r="AK573" i="1"/>
  <c r="AJ573" i="1"/>
  <c r="AH573" i="1"/>
  <c r="AG573" i="1"/>
  <c r="AF573" i="1"/>
  <c r="AE573" i="1"/>
  <c r="AD573" i="1"/>
  <c r="AC573" i="1"/>
  <c r="AK558" i="1"/>
  <c r="AJ558" i="1"/>
  <c r="AH558" i="1"/>
  <c r="AM558" i="1" s="1"/>
  <c r="AL558" i="1" s="1"/>
  <c r="AG558" i="1"/>
  <c r="AF558" i="1"/>
  <c r="AE558" i="1"/>
  <c r="AD558" i="1"/>
  <c r="AC558" i="1"/>
  <c r="AK557" i="1"/>
  <c r="AJ557" i="1"/>
  <c r="AH557" i="1"/>
  <c r="AM557" i="1" s="1"/>
  <c r="AL557" i="1" s="1"/>
  <c r="AG557" i="1"/>
  <c r="AF557" i="1"/>
  <c r="AE557" i="1"/>
  <c r="AD557" i="1"/>
  <c r="AC557" i="1"/>
  <c r="AM556" i="1"/>
  <c r="AL556" i="1" s="1"/>
  <c r="AK556" i="1"/>
  <c r="AJ556" i="1"/>
  <c r="AH556" i="1"/>
  <c r="AG556" i="1"/>
  <c r="AF556" i="1"/>
  <c r="AE556" i="1"/>
  <c r="AD556" i="1"/>
  <c r="AC556" i="1"/>
  <c r="AK555" i="1"/>
  <c r="AJ555" i="1"/>
  <c r="AH555" i="1"/>
  <c r="AM555" i="1" s="1"/>
  <c r="AL555" i="1" s="1"/>
  <c r="AG555" i="1"/>
  <c r="AF555" i="1"/>
  <c r="AE555" i="1"/>
  <c r="AD555" i="1"/>
  <c r="AC555" i="1"/>
  <c r="AK554" i="1"/>
  <c r="AJ554" i="1"/>
  <c r="AH554" i="1"/>
  <c r="AM554" i="1" s="1"/>
  <c r="AL554" i="1" s="1"/>
  <c r="AG554" i="1"/>
  <c r="AF554" i="1"/>
  <c r="AE554" i="1"/>
  <c r="AD554" i="1"/>
  <c r="AC554" i="1"/>
  <c r="AK553" i="1"/>
  <c r="AJ553" i="1"/>
  <c r="AH553" i="1"/>
  <c r="AM553" i="1" s="1"/>
  <c r="AL553" i="1" s="1"/>
  <c r="AG553" i="1"/>
  <c r="AF553" i="1"/>
  <c r="AE553" i="1"/>
  <c r="AD553" i="1"/>
  <c r="AC553" i="1"/>
  <c r="AM552" i="1"/>
  <c r="AL552" i="1" s="1"/>
  <c r="AK552" i="1"/>
  <c r="AJ552" i="1"/>
  <c r="AH552" i="1"/>
  <c r="AG552" i="1"/>
  <c r="AF552" i="1"/>
  <c r="AE552" i="1"/>
  <c r="AD552" i="1"/>
  <c r="AC552" i="1"/>
  <c r="AM551" i="1"/>
  <c r="AL551" i="1" s="1"/>
  <c r="AK551" i="1"/>
  <c r="AJ551" i="1"/>
  <c r="AH551" i="1"/>
  <c r="AG551" i="1"/>
  <c r="AF551" i="1"/>
  <c r="AE551" i="1"/>
  <c r="AD551" i="1"/>
  <c r="AC551" i="1"/>
  <c r="AK550" i="1"/>
  <c r="AJ550" i="1"/>
  <c r="AH550" i="1"/>
  <c r="AM550" i="1" s="1"/>
  <c r="AL550" i="1" s="1"/>
  <c r="AG550" i="1"/>
  <c r="AF550" i="1"/>
  <c r="AE550" i="1"/>
  <c r="AD550" i="1"/>
  <c r="AC550" i="1"/>
  <c r="AK549" i="1"/>
  <c r="AJ549" i="1"/>
  <c r="AH549" i="1"/>
  <c r="AM549" i="1" s="1"/>
  <c r="AL549" i="1" s="1"/>
  <c r="AG549" i="1"/>
  <c r="AF549" i="1"/>
  <c r="AE549" i="1"/>
  <c r="AD549" i="1"/>
  <c r="AC549" i="1"/>
  <c r="AM548" i="1"/>
  <c r="AL548" i="1" s="1"/>
  <c r="AK548" i="1"/>
  <c r="AJ548" i="1"/>
  <c r="AH548" i="1"/>
  <c r="AG548" i="1"/>
  <c r="AF548" i="1"/>
  <c r="AE548" i="1"/>
  <c r="AD548" i="1"/>
  <c r="AC548" i="1"/>
  <c r="AM547" i="1"/>
  <c r="AL547" i="1" s="1"/>
  <c r="AK547" i="1"/>
  <c r="AJ547" i="1"/>
  <c r="AH547" i="1"/>
  <c r="AG547" i="1"/>
  <c r="AF547" i="1"/>
  <c r="AE547" i="1"/>
  <c r="AD547" i="1"/>
  <c r="AC547" i="1"/>
  <c r="AM546" i="1"/>
  <c r="AL546" i="1" s="1"/>
  <c r="AK546" i="1"/>
  <c r="AJ546" i="1"/>
  <c r="AH546" i="1"/>
  <c r="AG546" i="1"/>
  <c r="AF546" i="1"/>
  <c r="AE546" i="1"/>
  <c r="AD546" i="1"/>
  <c r="AC546" i="1"/>
  <c r="AM545" i="1"/>
  <c r="AL545" i="1" s="1"/>
  <c r="AK545" i="1"/>
  <c r="AJ545" i="1"/>
  <c r="AH545" i="1"/>
  <c r="AG545" i="1"/>
  <c r="AF545" i="1"/>
  <c r="AE545" i="1"/>
  <c r="AD545" i="1"/>
  <c r="AC545" i="1"/>
  <c r="AM544" i="1"/>
  <c r="AL544" i="1" s="1"/>
  <c r="AK544" i="1"/>
  <c r="AJ544" i="1"/>
  <c r="AH544" i="1"/>
  <c r="AG544" i="1"/>
  <c r="AF544" i="1"/>
  <c r="AE544" i="1"/>
  <c r="AD544" i="1"/>
  <c r="AC544" i="1"/>
  <c r="AM543" i="1"/>
  <c r="AL543" i="1" s="1"/>
  <c r="AK543" i="1"/>
  <c r="AJ543" i="1"/>
  <c r="AH543" i="1"/>
  <c r="AG543" i="1"/>
  <c r="AF543" i="1"/>
  <c r="AE543" i="1"/>
  <c r="AD543" i="1"/>
  <c r="AC543" i="1"/>
  <c r="AM536" i="1"/>
  <c r="AL536" i="1" s="1"/>
  <c r="AK536" i="1"/>
  <c r="AJ536" i="1"/>
  <c r="AH536" i="1"/>
  <c r="AG536" i="1"/>
  <c r="AF536" i="1"/>
  <c r="AE536" i="1"/>
  <c r="AD536" i="1"/>
  <c r="AC536" i="1"/>
  <c r="AM535" i="1"/>
  <c r="AL535" i="1" s="1"/>
  <c r="AK535" i="1"/>
  <c r="AJ535" i="1"/>
  <c r="AH535" i="1"/>
  <c r="AG535" i="1"/>
  <c r="AF535" i="1"/>
  <c r="AE535" i="1"/>
  <c r="AD535" i="1"/>
  <c r="AC535" i="1"/>
  <c r="AM509" i="1"/>
  <c r="AL509" i="1" s="1"/>
  <c r="AK509" i="1"/>
  <c r="AJ509" i="1"/>
  <c r="AH509" i="1"/>
  <c r="AG509" i="1"/>
  <c r="AF509" i="1"/>
  <c r="AE509" i="1"/>
  <c r="AD509" i="1"/>
  <c r="AC509" i="1"/>
  <c r="AM508" i="1"/>
  <c r="AL508" i="1" s="1"/>
  <c r="AK508" i="1"/>
  <c r="AJ508" i="1"/>
  <c r="AH508" i="1"/>
  <c r="AG508" i="1"/>
  <c r="AF508" i="1"/>
  <c r="AE508" i="1"/>
  <c r="AD508" i="1"/>
  <c r="AC508" i="1"/>
  <c r="AU705" i="1"/>
  <c r="AZ705" i="1" s="1"/>
  <c r="AS705" i="1"/>
  <c r="AR705" i="1"/>
  <c r="AQ705" i="1"/>
  <c r="AP705" i="1"/>
  <c r="AO705" i="1"/>
  <c r="AU667" i="1"/>
  <c r="BA667" i="1" s="1"/>
  <c r="AS667" i="1"/>
  <c r="AR667" i="1"/>
  <c r="AQ667" i="1"/>
  <c r="AP667" i="1"/>
  <c r="AO667" i="1"/>
  <c r="AU666" i="1"/>
  <c r="BA666" i="1" s="1"/>
  <c r="AS666" i="1"/>
  <c r="AR666" i="1"/>
  <c r="AQ666" i="1"/>
  <c r="AP666" i="1"/>
  <c r="AO666" i="1"/>
  <c r="AU665" i="1"/>
  <c r="AX665" i="1" s="1"/>
  <c r="AY665" i="1" s="1"/>
  <c r="BC665" i="1" s="1"/>
  <c r="AS665" i="1"/>
  <c r="AR665" i="1"/>
  <c r="AQ665" i="1"/>
  <c r="AP665" i="1"/>
  <c r="AO665" i="1"/>
  <c r="AU664" i="1"/>
  <c r="BA664" i="1" s="1"/>
  <c r="AS664" i="1"/>
  <c r="AR664" i="1"/>
  <c r="AQ664" i="1"/>
  <c r="AP664" i="1"/>
  <c r="AO664" i="1"/>
  <c r="AU663" i="1"/>
  <c r="BA663" i="1" s="1"/>
  <c r="AS663" i="1"/>
  <c r="AR663" i="1"/>
  <c r="AQ663" i="1"/>
  <c r="AP663" i="1"/>
  <c r="AO663" i="1"/>
  <c r="AU662" i="1"/>
  <c r="AZ662" i="1" s="1"/>
  <c r="AS662" i="1"/>
  <c r="AR662" i="1"/>
  <c r="AQ662" i="1"/>
  <c r="AP662" i="1"/>
  <c r="AO662" i="1"/>
  <c r="AU661" i="1"/>
  <c r="BA661" i="1" s="1"/>
  <c r="AS661" i="1"/>
  <c r="AR661" i="1"/>
  <c r="AQ661" i="1"/>
  <c r="AP661" i="1"/>
  <c r="AO661" i="1"/>
  <c r="AU660" i="1"/>
  <c r="BA660" i="1" s="1"/>
  <c r="AS660" i="1"/>
  <c r="AR660" i="1"/>
  <c r="AQ660" i="1"/>
  <c r="AP660" i="1"/>
  <c r="AO660" i="1"/>
  <c r="AU659" i="1"/>
  <c r="BA659" i="1" s="1"/>
  <c r="AS659" i="1"/>
  <c r="AR659" i="1"/>
  <c r="AQ659" i="1"/>
  <c r="AP659" i="1"/>
  <c r="AO659" i="1"/>
  <c r="AU658" i="1"/>
  <c r="BA658" i="1" s="1"/>
  <c r="AS658" i="1"/>
  <c r="AR658" i="1"/>
  <c r="AQ658" i="1"/>
  <c r="AP658" i="1"/>
  <c r="AO658" i="1"/>
  <c r="AU657" i="1"/>
  <c r="BA657" i="1" s="1"/>
  <c r="AS657" i="1"/>
  <c r="AR657" i="1"/>
  <c r="AQ657" i="1"/>
  <c r="AP657" i="1"/>
  <c r="AO657" i="1"/>
  <c r="AU656" i="1"/>
  <c r="BA656" i="1" s="1"/>
  <c r="AS656" i="1"/>
  <c r="AR656" i="1"/>
  <c r="AQ656" i="1"/>
  <c r="AP656" i="1"/>
  <c r="AO656" i="1"/>
  <c r="AU655" i="1"/>
  <c r="BA655" i="1" s="1"/>
  <c r="AS655" i="1"/>
  <c r="AR655" i="1"/>
  <c r="AQ655" i="1"/>
  <c r="AP655" i="1"/>
  <c r="AO655" i="1"/>
  <c r="AU630" i="1"/>
  <c r="AX630" i="1" s="1"/>
  <c r="AY630" i="1" s="1"/>
  <c r="BC630" i="1" s="1"/>
  <c r="AS630" i="1"/>
  <c r="AR630" i="1"/>
  <c r="AQ630" i="1"/>
  <c r="AP630" i="1"/>
  <c r="AO630" i="1"/>
  <c r="AU627" i="1"/>
  <c r="BA627" i="1" s="1"/>
  <c r="AS627" i="1"/>
  <c r="AR627" i="1"/>
  <c r="AQ627" i="1"/>
  <c r="AP627" i="1"/>
  <c r="AO627" i="1"/>
  <c r="AU626" i="1"/>
  <c r="AZ626" i="1" s="1"/>
  <c r="AS626" i="1"/>
  <c r="AR626" i="1"/>
  <c r="AQ626" i="1"/>
  <c r="AP626" i="1"/>
  <c r="AO626" i="1"/>
  <c r="AU625" i="1"/>
  <c r="BA625" i="1" s="1"/>
  <c r="AS625" i="1"/>
  <c r="AR625" i="1"/>
  <c r="AQ625" i="1"/>
  <c r="AP625" i="1"/>
  <c r="AO625" i="1"/>
  <c r="AU624" i="1"/>
  <c r="BA624" i="1" s="1"/>
  <c r="AS624" i="1"/>
  <c r="AR624" i="1"/>
  <c r="AQ624" i="1"/>
  <c r="AP624" i="1"/>
  <c r="AO624" i="1"/>
  <c r="AU623" i="1"/>
  <c r="AX623" i="1" s="1"/>
  <c r="AY623" i="1" s="1"/>
  <c r="BC623" i="1" s="1"/>
  <c r="AS623" i="1"/>
  <c r="AR623" i="1"/>
  <c r="AQ623" i="1"/>
  <c r="AP623" i="1"/>
  <c r="AO623" i="1"/>
  <c r="AU622" i="1"/>
  <c r="AZ622" i="1" s="1"/>
  <c r="AS622" i="1"/>
  <c r="AR622" i="1"/>
  <c r="AQ622" i="1"/>
  <c r="AP622" i="1"/>
  <c r="AO622" i="1"/>
  <c r="AU621" i="1"/>
  <c r="BA621" i="1" s="1"/>
  <c r="AS621" i="1"/>
  <c r="AR621" i="1"/>
  <c r="AQ621" i="1"/>
  <c r="AP621" i="1"/>
  <c r="AO621" i="1"/>
  <c r="AU620" i="1"/>
  <c r="AZ620" i="1" s="1"/>
  <c r="AS620" i="1"/>
  <c r="AR620" i="1"/>
  <c r="AQ620" i="1"/>
  <c r="AP620" i="1"/>
  <c r="AO620" i="1"/>
  <c r="AU593" i="1"/>
  <c r="BA593" i="1" s="1"/>
  <c r="AS593" i="1"/>
  <c r="AR593" i="1"/>
  <c r="AQ593" i="1"/>
  <c r="AP593" i="1"/>
  <c r="AO593" i="1"/>
  <c r="AU577" i="1"/>
  <c r="BA577" i="1" s="1"/>
  <c r="AS577" i="1"/>
  <c r="AR577" i="1"/>
  <c r="AQ577" i="1"/>
  <c r="AP577" i="1"/>
  <c r="AO577" i="1"/>
  <c r="AU576" i="1"/>
  <c r="BA576" i="1" s="1"/>
  <c r="AS576" i="1"/>
  <c r="AR576" i="1"/>
  <c r="AQ576" i="1"/>
  <c r="AP576" i="1"/>
  <c r="AO576" i="1"/>
  <c r="AU575" i="1"/>
  <c r="BA575" i="1" s="1"/>
  <c r="AS575" i="1"/>
  <c r="AR575" i="1"/>
  <c r="AQ575" i="1"/>
  <c r="AP575" i="1"/>
  <c r="AO575" i="1"/>
  <c r="AU574" i="1"/>
  <c r="BA574" i="1" s="1"/>
  <c r="AS574" i="1"/>
  <c r="AR574" i="1"/>
  <c r="AQ574" i="1"/>
  <c r="AP574" i="1"/>
  <c r="AO574" i="1"/>
  <c r="AU573" i="1"/>
  <c r="BA573" i="1" s="1"/>
  <c r="AS573" i="1"/>
  <c r="AR573" i="1"/>
  <c r="AQ573" i="1"/>
  <c r="AP573" i="1"/>
  <c r="AO573" i="1"/>
  <c r="AU558" i="1"/>
  <c r="BA558" i="1" s="1"/>
  <c r="AS558" i="1"/>
  <c r="AR558" i="1"/>
  <c r="AQ558" i="1"/>
  <c r="AP558" i="1"/>
  <c r="AO558" i="1"/>
  <c r="AU557" i="1"/>
  <c r="AX557" i="1" s="1"/>
  <c r="AY557" i="1" s="1"/>
  <c r="BC557" i="1" s="1"/>
  <c r="AS557" i="1"/>
  <c r="AR557" i="1"/>
  <c r="AQ557" i="1"/>
  <c r="AP557" i="1"/>
  <c r="AO557" i="1"/>
  <c r="AU556" i="1"/>
  <c r="BA556" i="1" s="1"/>
  <c r="AS556" i="1"/>
  <c r="AR556" i="1"/>
  <c r="AQ556" i="1"/>
  <c r="AP556" i="1"/>
  <c r="AO556" i="1"/>
  <c r="AU555" i="1"/>
  <c r="AZ555" i="1" s="1"/>
  <c r="AS555" i="1"/>
  <c r="AR555" i="1"/>
  <c r="AQ555" i="1"/>
  <c r="AP555" i="1"/>
  <c r="AO555" i="1"/>
  <c r="AU554" i="1"/>
  <c r="BA554" i="1" s="1"/>
  <c r="AS554" i="1"/>
  <c r="AR554" i="1"/>
  <c r="AQ554" i="1"/>
  <c r="AP554" i="1"/>
  <c r="AO554" i="1"/>
  <c r="AU553" i="1"/>
  <c r="AW553" i="1" s="1"/>
  <c r="AS553" i="1"/>
  <c r="AR553" i="1"/>
  <c r="AQ553" i="1"/>
  <c r="AP553" i="1"/>
  <c r="AO553" i="1"/>
  <c r="AU552" i="1"/>
  <c r="AX552" i="1" s="1"/>
  <c r="AY552" i="1" s="1"/>
  <c r="BC552" i="1" s="1"/>
  <c r="AS552" i="1"/>
  <c r="AR552" i="1"/>
  <c r="AQ552" i="1"/>
  <c r="AP552" i="1"/>
  <c r="AO552" i="1"/>
  <c r="AU551" i="1"/>
  <c r="BA551" i="1" s="1"/>
  <c r="AS551" i="1"/>
  <c r="AR551" i="1"/>
  <c r="AQ551" i="1"/>
  <c r="AP551" i="1"/>
  <c r="AO551" i="1"/>
  <c r="AU550" i="1"/>
  <c r="AX550" i="1" s="1"/>
  <c r="AY550" i="1" s="1"/>
  <c r="BC550" i="1" s="1"/>
  <c r="AS550" i="1"/>
  <c r="AR550" i="1"/>
  <c r="AQ550" i="1"/>
  <c r="AP550" i="1"/>
  <c r="AO550" i="1"/>
  <c r="AU549" i="1"/>
  <c r="AZ549" i="1" s="1"/>
  <c r="AS549" i="1"/>
  <c r="AR549" i="1"/>
  <c r="AQ549" i="1"/>
  <c r="AP549" i="1"/>
  <c r="AO549" i="1"/>
  <c r="AU548" i="1"/>
  <c r="BA548" i="1" s="1"/>
  <c r="AS548" i="1"/>
  <c r="AR548" i="1"/>
  <c r="AQ548" i="1"/>
  <c r="AP548" i="1"/>
  <c r="AO548" i="1"/>
  <c r="AU547" i="1"/>
  <c r="BA547" i="1" s="1"/>
  <c r="AS547" i="1"/>
  <c r="AR547" i="1"/>
  <c r="AQ547" i="1"/>
  <c r="AP547" i="1"/>
  <c r="AO547" i="1"/>
  <c r="AU546" i="1"/>
  <c r="BA546" i="1" s="1"/>
  <c r="AS546" i="1"/>
  <c r="AR546" i="1"/>
  <c r="AQ546" i="1"/>
  <c r="AP546" i="1"/>
  <c r="AO546" i="1"/>
  <c r="AU545" i="1"/>
  <c r="AW545" i="1" s="1"/>
  <c r="AS545" i="1"/>
  <c r="AR545" i="1"/>
  <c r="AQ545" i="1"/>
  <c r="AP545" i="1"/>
  <c r="AO545" i="1"/>
  <c r="AU544" i="1"/>
  <c r="BA544" i="1" s="1"/>
  <c r="AS544" i="1"/>
  <c r="AR544" i="1"/>
  <c r="AQ544" i="1"/>
  <c r="AP544" i="1"/>
  <c r="AO544" i="1"/>
  <c r="AU543" i="1"/>
  <c r="BA543" i="1" s="1"/>
  <c r="AS543" i="1"/>
  <c r="AR543" i="1"/>
  <c r="AQ543" i="1"/>
  <c r="AP543" i="1"/>
  <c r="AO543" i="1"/>
  <c r="AU536" i="1"/>
  <c r="BA536" i="1" s="1"/>
  <c r="AS536" i="1"/>
  <c r="AR536" i="1"/>
  <c r="AQ536" i="1"/>
  <c r="AP536" i="1"/>
  <c r="AO536" i="1"/>
  <c r="AU535" i="1"/>
  <c r="AX535" i="1" s="1"/>
  <c r="AY535" i="1" s="1"/>
  <c r="BC535" i="1" s="1"/>
  <c r="AS535" i="1"/>
  <c r="AR535" i="1"/>
  <c r="AQ535" i="1"/>
  <c r="AP535" i="1"/>
  <c r="AO535" i="1"/>
  <c r="AU509" i="1"/>
  <c r="BA509" i="1" s="1"/>
  <c r="AS509" i="1"/>
  <c r="AR509" i="1"/>
  <c r="AQ509" i="1"/>
  <c r="AP509" i="1"/>
  <c r="AO509" i="1"/>
  <c r="AU508" i="1"/>
  <c r="AZ508" i="1" s="1"/>
  <c r="AS508" i="1"/>
  <c r="AR508" i="1"/>
  <c r="AQ508" i="1"/>
  <c r="AP508" i="1"/>
  <c r="AO508" i="1"/>
  <c r="AU493" i="1"/>
  <c r="BA493" i="1" s="1"/>
  <c r="AS493" i="1"/>
  <c r="AR493" i="1"/>
  <c r="AQ493" i="1"/>
  <c r="AP493" i="1"/>
  <c r="AO493" i="1"/>
  <c r="AU492" i="1"/>
  <c r="BA492" i="1" s="1"/>
  <c r="AS492" i="1"/>
  <c r="AR492" i="1"/>
  <c r="AQ492" i="1"/>
  <c r="AP492" i="1"/>
  <c r="AO492" i="1"/>
  <c r="AK492" i="1"/>
  <c r="AJ492" i="1"/>
  <c r="AH492" i="1"/>
  <c r="AM492" i="1" s="1"/>
  <c r="AL492" i="1" s="1"/>
  <c r="AG492" i="1"/>
  <c r="AF492" i="1"/>
  <c r="AE492" i="1"/>
  <c r="AD492" i="1"/>
  <c r="AC492" i="1"/>
  <c r="AB705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30" i="1"/>
  <c r="AB627" i="1"/>
  <c r="AB626" i="1"/>
  <c r="AB625" i="1"/>
  <c r="AB624" i="1"/>
  <c r="AB623" i="1"/>
  <c r="AB622" i="1"/>
  <c r="AB621" i="1"/>
  <c r="AB620" i="1"/>
  <c r="AB593" i="1"/>
  <c r="AB577" i="1"/>
  <c r="AB576" i="1"/>
  <c r="AB575" i="1"/>
  <c r="AB574" i="1"/>
  <c r="AB573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36" i="1"/>
  <c r="AB535" i="1"/>
  <c r="AB509" i="1"/>
  <c r="AB508" i="1"/>
  <c r="AB492" i="1"/>
  <c r="AA705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30" i="1"/>
  <c r="AA627" i="1"/>
  <c r="AA626" i="1"/>
  <c r="AA625" i="1"/>
  <c r="AA624" i="1"/>
  <c r="AA623" i="1"/>
  <c r="AA622" i="1"/>
  <c r="AA621" i="1"/>
  <c r="AA620" i="1"/>
  <c r="AA593" i="1"/>
  <c r="AA577" i="1"/>
  <c r="AA576" i="1"/>
  <c r="AA575" i="1"/>
  <c r="AA574" i="1"/>
  <c r="AA573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36" i="1"/>
  <c r="AA535" i="1"/>
  <c r="AA509" i="1"/>
  <c r="AA508" i="1"/>
  <c r="AA493" i="1"/>
  <c r="AA492" i="1"/>
  <c r="Z705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30" i="1"/>
  <c r="Z627" i="1"/>
  <c r="Z626" i="1"/>
  <c r="Z625" i="1"/>
  <c r="Z624" i="1"/>
  <c r="Z623" i="1"/>
  <c r="Z622" i="1"/>
  <c r="Z621" i="1"/>
  <c r="Z620" i="1"/>
  <c r="Z593" i="1"/>
  <c r="Z577" i="1"/>
  <c r="Z576" i="1"/>
  <c r="Z575" i="1"/>
  <c r="Z574" i="1"/>
  <c r="Z573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36" i="1"/>
  <c r="Z535" i="1"/>
  <c r="Z509" i="1"/>
  <c r="Z508" i="1"/>
  <c r="AA491" i="1"/>
  <c r="Z492" i="1"/>
  <c r="AU727" i="1"/>
  <c r="AZ727" i="1" s="1"/>
  <c r="AS727" i="1"/>
  <c r="AR727" i="1"/>
  <c r="AQ727" i="1"/>
  <c r="AP727" i="1"/>
  <c r="AO727" i="1"/>
  <c r="AM727" i="1"/>
  <c r="AL727" i="1" s="1"/>
  <c r="AK727" i="1"/>
  <c r="AJ727" i="1"/>
  <c r="AH727" i="1"/>
  <c r="AG727" i="1"/>
  <c r="AF727" i="1"/>
  <c r="AE727" i="1"/>
  <c r="AC727" i="1"/>
  <c r="AA727" i="1"/>
  <c r="AU726" i="1"/>
  <c r="BA726" i="1" s="1"/>
  <c r="AS726" i="1"/>
  <c r="AR726" i="1"/>
  <c r="AQ726" i="1"/>
  <c r="AP726" i="1"/>
  <c r="AO726" i="1"/>
  <c r="AM726" i="1"/>
  <c r="AL726" i="1" s="1"/>
  <c r="AK726" i="1"/>
  <c r="AJ726" i="1"/>
  <c r="AH726" i="1"/>
  <c r="AG726" i="1"/>
  <c r="AF726" i="1"/>
  <c r="AE726" i="1"/>
  <c r="AD726" i="1"/>
  <c r="AC726" i="1"/>
  <c r="AB726" i="1"/>
  <c r="AA726" i="1"/>
  <c r="AU725" i="1"/>
  <c r="AZ725" i="1" s="1"/>
  <c r="AS725" i="1"/>
  <c r="AR725" i="1"/>
  <c r="AQ725" i="1"/>
  <c r="AP725" i="1"/>
  <c r="AO725" i="1"/>
  <c r="AM725" i="1"/>
  <c r="AL725" i="1" s="1"/>
  <c r="AK725" i="1"/>
  <c r="AJ725" i="1"/>
  <c r="AH725" i="1"/>
  <c r="AG725" i="1"/>
  <c r="AF725" i="1"/>
  <c r="AE725" i="1"/>
  <c r="AD725" i="1"/>
  <c r="AC725" i="1"/>
  <c r="AB725" i="1"/>
  <c r="AA725" i="1"/>
  <c r="AU724" i="1"/>
  <c r="AW724" i="1" s="1"/>
  <c r="AS724" i="1"/>
  <c r="AR724" i="1"/>
  <c r="AQ724" i="1"/>
  <c r="AP724" i="1"/>
  <c r="AO724" i="1"/>
  <c r="AK724" i="1"/>
  <c r="AJ724" i="1"/>
  <c r="AH724" i="1"/>
  <c r="AM724" i="1" s="1"/>
  <c r="AL724" i="1" s="1"/>
  <c r="AG724" i="1"/>
  <c r="AF724" i="1"/>
  <c r="AE724" i="1"/>
  <c r="AD724" i="1"/>
  <c r="AC724" i="1"/>
  <c r="AB724" i="1"/>
  <c r="AA724" i="1"/>
  <c r="AU723" i="1"/>
  <c r="AZ723" i="1" s="1"/>
  <c r="AS723" i="1"/>
  <c r="AR723" i="1"/>
  <c r="AQ723" i="1"/>
  <c r="AP723" i="1"/>
  <c r="AO723" i="1"/>
  <c r="AK723" i="1"/>
  <c r="AJ723" i="1"/>
  <c r="AH723" i="1"/>
  <c r="AM723" i="1" s="1"/>
  <c r="AL723" i="1" s="1"/>
  <c r="AG723" i="1"/>
  <c r="AF723" i="1"/>
  <c r="AE723" i="1"/>
  <c r="AD723" i="1"/>
  <c r="AC723" i="1"/>
  <c r="AB723" i="1"/>
  <c r="AA723" i="1"/>
  <c r="AU722" i="1"/>
  <c r="BA722" i="1" s="1"/>
  <c r="AS722" i="1"/>
  <c r="AR722" i="1"/>
  <c r="AQ722" i="1"/>
  <c r="AP722" i="1"/>
  <c r="AO722" i="1"/>
  <c r="AK722" i="1"/>
  <c r="AJ722" i="1"/>
  <c r="AH722" i="1"/>
  <c r="AM722" i="1" s="1"/>
  <c r="AL722" i="1" s="1"/>
  <c r="AG722" i="1"/>
  <c r="AF722" i="1"/>
  <c r="AE722" i="1"/>
  <c r="AD722" i="1"/>
  <c r="AC722" i="1"/>
  <c r="AB722" i="1"/>
  <c r="AA722" i="1"/>
  <c r="AU721" i="1"/>
  <c r="AX721" i="1" s="1"/>
  <c r="AY721" i="1" s="1"/>
  <c r="BC721" i="1" s="1"/>
  <c r="AS721" i="1"/>
  <c r="AR721" i="1"/>
  <c r="AQ721" i="1"/>
  <c r="AP721" i="1"/>
  <c r="AO721" i="1"/>
  <c r="AK721" i="1"/>
  <c r="AJ721" i="1"/>
  <c r="AH721" i="1"/>
  <c r="AM721" i="1" s="1"/>
  <c r="AL721" i="1" s="1"/>
  <c r="AG721" i="1"/>
  <c r="AF721" i="1"/>
  <c r="AE721" i="1"/>
  <c r="AD721" i="1"/>
  <c r="AC721" i="1"/>
  <c r="AB721" i="1"/>
  <c r="AA721" i="1"/>
  <c r="AU720" i="1"/>
  <c r="AX720" i="1" s="1"/>
  <c r="AY720" i="1" s="1"/>
  <c r="BC720" i="1" s="1"/>
  <c r="AS720" i="1"/>
  <c r="AR720" i="1"/>
  <c r="AQ720" i="1"/>
  <c r="AP720" i="1"/>
  <c r="AO720" i="1"/>
  <c r="AK720" i="1"/>
  <c r="AJ720" i="1"/>
  <c r="AH720" i="1"/>
  <c r="AM720" i="1" s="1"/>
  <c r="AL720" i="1" s="1"/>
  <c r="AG720" i="1"/>
  <c r="AF720" i="1"/>
  <c r="AE720" i="1"/>
  <c r="AD720" i="1"/>
  <c r="AC720" i="1"/>
  <c r="AB720" i="1"/>
  <c r="AA720" i="1"/>
  <c r="AU719" i="1"/>
  <c r="AZ719" i="1" s="1"/>
  <c r="AS719" i="1"/>
  <c r="AR719" i="1"/>
  <c r="AQ719" i="1"/>
  <c r="AP719" i="1"/>
  <c r="AO719" i="1"/>
  <c r="AK719" i="1"/>
  <c r="AJ719" i="1"/>
  <c r="AH719" i="1"/>
  <c r="AG719" i="1"/>
  <c r="AF719" i="1"/>
  <c r="AE719" i="1"/>
  <c r="AD719" i="1"/>
  <c r="AC719" i="1"/>
  <c r="AB719" i="1"/>
  <c r="AA719" i="1"/>
  <c r="AU718" i="1"/>
  <c r="BA718" i="1" s="1"/>
  <c r="AS718" i="1"/>
  <c r="AR718" i="1"/>
  <c r="AQ718" i="1"/>
  <c r="AP718" i="1"/>
  <c r="AO718" i="1"/>
  <c r="AK718" i="1"/>
  <c r="AJ718" i="1"/>
  <c r="AH718" i="1"/>
  <c r="AM718" i="1" s="1"/>
  <c r="AL718" i="1" s="1"/>
  <c r="AG718" i="1"/>
  <c r="AF718" i="1"/>
  <c r="AE718" i="1"/>
  <c r="AD718" i="1"/>
  <c r="AC718" i="1"/>
  <c r="AB718" i="1"/>
  <c r="AA718" i="1"/>
  <c r="AU717" i="1"/>
  <c r="AZ717" i="1" s="1"/>
  <c r="AS717" i="1"/>
  <c r="AR717" i="1"/>
  <c r="AQ717" i="1"/>
  <c r="AP717" i="1"/>
  <c r="AO717" i="1"/>
  <c r="AK717" i="1"/>
  <c r="AJ717" i="1"/>
  <c r="AH717" i="1"/>
  <c r="AG717" i="1"/>
  <c r="AF717" i="1"/>
  <c r="AE717" i="1"/>
  <c r="AD717" i="1"/>
  <c r="AC717" i="1"/>
  <c r="AB717" i="1"/>
  <c r="AA717" i="1"/>
  <c r="AU716" i="1"/>
  <c r="AW716" i="1" s="1"/>
  <c r="AS716" i="1"/>
  <c r="AR716" i="1"/>
  <c r="AQ716" i="1"/>
  <c r="AP716" i="1"/>
  <c r="AO716" i="1"/>
  <c r="AK716" i="1"/>
  <c r="AJ716" i="1"/>
  <c r="AH716" i="1"/>
  <c r="AM716" i="1" s="1"/>
  <c r="AL716" i="1" s="1"/>
  <c r="AG716" i="1"/>
  <c r="AF716" i="1"/>
  <c r="AE716" i="1"/>
  <c r="AD716" i="1"/>
  <c r="AC716" i="1"/>
  <c r="AB716" i="1"/>
  <c r="AA716" i="1"/>
  <c r="AU715" i="1"/>
  <c r="AZ715" i="1" s="1"/>
  <c r="AS715" i="1"/>
  <c r="AR715" i="1"/>
  <c r="AQ715" i="1"/>
  <c r="AP715" i="1"/>
  <c r="AO715" i="1"/>
  <c r="AK715" i="1"/>
  <c r="AJ715" i="1"/>
  <c r="AH715" i="1"/>
  <c r="AM715" i="1" s="1"/>
  <c r="AL715" i="1" s="1"/>
  <c r="AG715" i="1"/>
  <c r="AF715" i="1"/>
  <c r="AE715" i="1"/>
  <c r="AD715" i="1"/>
  <c r="AC715" i="1"/>
  <c r="AB715" i="1"/>
  <c r="AA715" i="1"/>
  <c r="AU714" i="1"/>
  <c r="AZ714" i="1" s="1"/>
  <c r="AS714" i="1"/>
  <c r="AR714" i="1"/>
  <c r="AQ714" i="1"/>
  <c r="AP714" i="1"/>
  <c r="AO714" i="1"/>
  <c r="AK714" i="1"/>
  <c r="AJ714" i="1"/>
  <c r="AH714" i="1"/>
  <c r="AM714" i="1" s="1"/>
  <c r="AL714" i="1" s="1"/>
  <c r="AG714" i="1"/>
  <c r="AF714" i="1"/>
  <c r="AE714" i="1"/>
  <c r="AD714" i="1"/>
  <c r="AC714" i="1"/>
  <c r="AB714" i="1"/>
  <c r="AA714" i="1"/>
  <c r="AU713" i="1"/>
  <c r="AX713" i="1" s="1"/>
  <c r="AY713" i="1" s="1"/>
  <c r="BC713" i="1" s="1"/>
  <c r="AS713" i="1"/>
  <c r="AR713" i="1"/>
  <c r="AQ713" i="1"/>
  <c r="AP713" i="1"/>
  <c r="AO713" i="1"/>
  <c r="AK713" i="1"/>
  <c r="AJ713" i="1"/>
  <c r="AH713" i="1"/>
  <c r="AM713" i="1" s="1"/>
  <c r="AL713" i="1" s="1"/>
  <c r="AG713" i="1"/>
  <c r="AF713" i="1"/>
  <c r="AE713" i="1"/>
  <c r="AD713" i="1"/>
  <c r="AC713" i="1"/>
  <c r="AB713" i="1"/>
  <c r="AA713" i="1"/>
  <c r="AU712" i="1"/>
  <c r="AS712" i="1"/>
  <c r="AR712" i="1"/>
  <c r="AQ712" i="1"/>
  <c r="AP712" i="1"/>
  <c r="AO712" i="1"/>
  <c r="AK712" i="1"/>
  <c r="AJ712" i="1"/>
  <c r="AH712" i="1"/>
  <c r="AM712" i="1" s="1"/>
  <c r="AL712" i="1" s="1"/>
  <c r="AG712" i="1"/>
  <c r="AF712" i="1"/>
  <c r="AE712" i="1"/>
  <c r="AD712" i="1"/>
  <c r="AC712" i="1"/>
  <c r="AB712" i="1"/>
  <c r="AA712" i="1"/>
  <c r="AU711" i="1"/>
  <c r="AZ711" i="1" s="1"/>
  <c r="AS711" i="1"/>
  <c r="AR711" i="1"/>
  <c r="AQ711" i="1"/>
  <c r="AP711" i="1"/>
  <c r="AO711" i="1"/>
  <c r="AK711" i="1"/>
  <c r="AJ711" i="1"/>
  <c r="AH711" i="1"/>
  <c r="AG711" i="1"/>
  <c r="AF711" i="1"/>
  <c r="AE711" i="1"/>
  <c r="AD711" i="1"/>
  <c r="AC711" i="1"/>
  <c r="AB711" i="1"/>
  <c r="AA711" i="1"/>
  <c r="AU710" i="1"/>
  <c r="BA710" i="1" s="1"/>
  <c r="AS710" i="1"/>
  <c r="AR710" i="1"/>
  <c r="AQ710" i="1"/>
  <c r="AP710" i="1"/>
  <c r="AO710" i="1"/>
  <c r="AK710" i="1"/>
  <c r="AJ710" i="1"/>
  <c r="AH710" i="1"/>
  <c r="AM710" i="1" s="1"/>
  <c r="AL710" i="1" s="1"/>
  <c r="AG710" i="1"/>
  <c r="AF710" i="1"/>
  <c r="AE710" i="1"/>
  <c r="AD710" i="1"/>
  <c r="AC710" i="1"/>
  <c r="AB710" i="1"/>
  <c r="AA710" i="1"/>
  <c r="AU709" i="1"/>
  <c r="AZ709" i="1" s="1"/>
  <c r="AS709" i="1"/>
  <c r="AR709" i="1"/>
  <c r="AQ709" i="1"/>
  <c r="AP709" i="1"/>
  <c r="AO709" i="1"/>
  <c r="AK709" i="1"/>
  <c r="AJ709" i="1"/>
  <c r="AH709" i="1"/>
  <c r="AG709" i="1"/>
  <c r="AF709" i="1"/>
  <c r="AE709" i="1"/>
  <c r="AD709" i="1"/>
  <c r="AC709" i="1"/>
  <c r="AB709" i="1"/>
  <c r="AA709" i="1"/>
  <c r="AU645" i="1"/>
  <c r="AW645" i="1" s="1"/>
  <c r="AS645" i="1"/>
  <c r="AR645" i="1"/>
  <c r="AQ645" i="1"/>
  <c r="AP645" i="1"/>
  <c r="AO645" i="1"/>
  <c r="AM645" i="1"/>
  <c r="AL645" i="1" s="1"/>
  <c r="AK645" i="1"/>
  <c r="AJ645" i="1"/>
  <c r="AH645" i="1"/>
  <c r="AG645" i="1"/>
  <c r="AF645" i="1"/>
  <c r="AE645" i="1"/>
  <c r="AD645" i="1"/>
  <c r="AC645" i="1"/>
  <c r="AB645" i="1"/>
  <c r="AA645" i="1"/>
  <c r="AU644" i="1"/>
  <c r="AZ644" i="1" s="1"/>
  <c r="AS644" i="1"/>
  <c r="AR644" i="1"/>
  <c r="AQ644" i="1"/>
  <c r="AP644" i="1"/>
  <c r="AO644" i="1"/>
  <c r="AM644" i="1"/>
  <c r="AL644" i="1" s="1"/>
  <c r="AK644" i="1"/>
  <c r="AJ644" i="1"/>
  <c r="AH644" i="1"/>
  <c r="AG644" i="1"/>
  <c r="AF644" i="1"/>
  <c r="AE644" i="1"/>
  <c r="AD644" i="1"/>
  <c r="AC644" i="1"/>
  <c r="AB644" i="1"/>
  <c r="AA644" i="1"/>
  <c r="AU643" i="1"/>
  <c r="AS643" i="1"/>
  <c r="AR643" i="1"/>
  <c r="AQ643" i="1"/>
  <c r="AP643" i="1"/>
  <c r="AO643" i="1"/>
  <c r="AM643" i="1"/>
  <c r="AL643" i="1" s="1"/>
  <c r="AK643" i="1"/>
  <c r="AJ643" i="1"/>
  <c r="AH643" i="1"/>
  <c r="AG643" i="1"/>
  <c r="AF643" i="1"/>
  <c r="AE643" i="1"/>
  <c r="AD643" i="1"/>
  <c r="AC643" i="1"/>
  <c r="AB643" i="1"/>
  <c r="AA643" i="1"/>
  <c r="AU642" i="1"/>
  <c r="AZ642" i="1" s="1"/>
  <c r="AS642" i="1"/>
  <c r="AR642" i="1"/>
  <c r="AQ642" i="1"/>
  <c r="AP642" i="1"/>
  <c r="AO642" i="1"/>
  <c r="AM642" i="1"/>
  <c r="AL642" i="1" s="1"/>
  <c r="AK642" i="1"/>
  <c r="AJ642" i="1"/>
  <c r="AH642" i="1"/>
  <c r="AG642" i="1"/>
  <c r="AF642" i="1"/>
  <c r="AE642" i="1"/>
  <c r="AD642" i="1"/>
  <c r="AC642" i="1"/>
  <c r="AB642" i="1"/>
  <c r="AA642" i="1"/>
  <c r="AU641" i="1"/>
  <c r="AZ641" i="1" s="1"/>
  <c r="AS641" i="1"/>
  <c r="AR641" i="1"/>
  <c r="AQ641" i="1"/>
  <c r="AP641" i="1"/>
  <c r="AO641" i="1"/>
  <c r="AM641" i="1"/>
  <c r="AL641" i="1" s="1"/>
  <c r="AK641" i="1"/>
  <c r="AJ641" i="1"/>
  <c r="AH641" i="1"/>
  <c r="AG641" i="1"/>
  <c r="AF641" i="1"/>
  <c r="AE641" i="1"/>
  <c r="AD641" i="1"/>
  <c r="AC641" i="1"/>
  <c r="AB641" i="1"/>
  <c r="AA641" i="1"/>
  <c r="AU640" i="1"/>
  <c r="AS640" i="1"/>
  <c r="AR640" i="1"/>
  <c r="AQ640" i="1"/>
  <c r="AP640" i="1"/>
  <c r="AO640" i="1"/>
  <c r="AK640" i="1"/>
  <c r="AJ640" i="1"/>
  <c r="AH640" i="1"/>
  <c r="AG640" i="1"/>
  <c r="AF640" i="1"/>
  <c r="AE640" i="1"/>
  <c r="AD640" i="1"/>
  <c r="AC640" i="1"/>
  <c r="AB640" i="1"/>
  <c r="AA640" i="1"/>
  <c r="AU639" i="1"/>
  <c r="BA639" i="1" s="1"/>
  <c r="AS639" i="1"/>
  <c r="AR639" i="1"/>
  <c r="AQ639" i="1"/>
  <c r="AP639" i="1"/>
  <c r="AO639" i="1"/>
  <c r="AK639" i="1"/>
  <c r="AJ639" i="1"/>
  <c r="AH639" i="1"/>
  <c r="AM639" i="1" s="1"/>
  <c r="AL639" i="1" s="1"/>
  <c r="AG639" i="1"/>
  <c r="AF639" i="1"/>
  <c r="AE639" i="1"/>
  <c r="AD639" i="1"/>
  <c r="AC639" i="1"/>
  <c r="AB639" i="1"/>
  <c r="AA639" i="1"/>
  <c r="AU638" i="1"/>
  <c r="AX638" i="1" s="1"/>
  <c r="AY638" i="1" s="1"/>
  <c r="BC638" i="1" s="1"/>
  <c r="AS638" i="1"/>
  <c r="AR638" i="1"/>
  <c r="AQ638" i="1"/>
  <c r="AP638" i="1"/>
  <c r="AO638" i="1"/>
  <c r="AK638" i="1"/>
  <c r="AJ638" i="1"/>
  <c r="AH638" i="1"/>
  <c r="AG638" i="1"/>
  <c r="AF638" i="1"/>
  <c r="AE638" i="1"/>
  <c r="AD638" i="1"/>
  <c r="AC638" i="1"/>
  <c r="AB638" i="1"/>
  <c r="AA638" i="1"/>
  <c r="AU637" i="1"/>
  <c r="AW637" i="1" s="1"/>
  <c r="AS637" i="1"/>
  <c r="AR637" i="1"/>
  <c r="AQ637" i="1"/>
  <c r="AP637" i="1"/>
  <c r="AO637" i="1"/>
  <c r="AK637" i="1"/>
  <c r="AJ637" i="1"/>
  <c r="AH637" i="1"/>
  <c r="AM637" i="1" s="1"/>
  <c r="AL637" i="1" s="1"/>
  <c r="AG637" i="1"/>
  <c r="AF637" i="1"/>
  <c r="AE637" i="1"/>
  <c r="AD637" i="1"/>
  <c r="AC637" i="1"/>
  <c r="AB637" i="1"/>
  <c r="AA637" i="1"/>
  <c r="AU636" i="1"/>
  <c r="AZ636" i="1" s="1"/>
  <c r="AS636" i="1"/>
  <c r="AR636" i="1"/>
  <c r="AQ636" i="1"/>
  <c r="AP636" i="1"/>
  <c r="AO636" i="1"/>
  <c r="AK636" i="1"/>
  <c r="AJ636" i="1"/>
  <c r="AH636" i="1"/>
  <c r="AM636" i="1" s="1"/>
  <c r="AL636" i="1" s="1"/>
  <c r="AG636" i="1"/>
  <c r="AF636" i="1"/>
  <c r="AE636" i="1"/>
  <c r="AD636" i="1"/>
  <c r="AC636" i="1"/>
  <c r="AB636" i="1"/>
  <c r="AA636" i="1"/>
  <c r="AU635" i="1"/>
  <c r="AX635" i="1" s="1"/>
  <c r="AY635" i="1" s="1"/>
  <c r="BC635" i="1" s="1"/>
  <c r="AS635" i="1"/>
  <c r="AR635" i="1"/>
  <c r="AQ635" i="1"/>
  <c r="AP635" i="1"/>
  <c r="AO635" i="1"/>
  <c r="AK635" i="1"/>
  <c r="AJ635" i="1"/>
  <c r="AH635" i="1"/>
  <c r="AM635" i="1" s="1"/>
  <c r="AL635" i="1" s="1"/>
  <c r="AG635" i="1"/>
  <c r="AF635" i="1"/>
  <c r="AE635" i="1"/>
  <c r="AD635" i="1"/>
  <c r="AC635" i="1"/>
  <c r="AB635" i="1"/>
  <c r="AA635" i="1"/>
  <c r="AU634" i="1"/>
  <c r="AZ634" i="1" s="1"/>
  <c r="AS634" i="1"/>
  <c r="AR634" i="1"/>
  <c r="AQ634" i="1"/>
  <c r="AP634" i="1"/>
  <c r="AO634" i="1"/>
  <c r="AK634" i="1"/>
  <c r="AJ634" i="1"/>
  <c r="AH634" i="1"/>
  <c r="AM634" i="1" s="1"/>
  <c r="AL634" i="1" s="1"/>
  <c r="AG634" i="1"/>
  <c r="AF634" i="1"/>
  <c r="AE634" i="1"/>
  <c r="AD634" i="1"/>
  <c r="AC634" i="1"/>
  <c r="AB634" i="1"/>
  <c r="AA634" i="1"/>
  <c r="AU633" i="1"/>
  <c r="AS633" i="1"/>
  <c r="AR633" i="1"/>
  <c r="AQ633" i="1"/>
  <c r="AP633" i="1"/>
  <c r="AO633" i="1"/>
  <c r="AK633" i="1"/>
  <c r="AJ633" i="1"/>
  <c r="AH633" i="1"/>
  <c r="AG633" i="1"/>
  <c r="AF633" i="1"/>
  <c r="AE633" i="1"/>
  <c r="AD633" i="1"/>
  <c r="AC633" i="1"/>
  <c r="AB633" i="1"/>
  <c r="AA633" i="1"/>
  <c r="AU632" i="1"/>
  <c r="AX632" i="1" s="1"/>
  <c r="AY632" i="1" s="1"/>
  <c r="BC632" i="1" s="1"/>
  <c r="AS632" i="1"/>
  <c r="AR632" i="1"/>
  <c r="AQ632" i="1"/>
  <c r="AP632" i="1"/>
  <c r="AO632" i="1"/>
  <c r="AK632" i="1"/>
  <c r="AJ632" i="1"/>
  <c r="AH632" i="1"/>
  <c r="AG632" i="1"/>
  <c r="AF632" i="1"/>
  <c r="AE632" i="1"/>
  <c r="AD632" i="1"/>
  <c r="AC632" i="1"/>
  <c r="AB632" i="1"/>
  <c r="AA632" i="1"/>
  <c r="AU616" i="1"/>
  <c r="BA616" i="1" s="1"/>
  <c r="AS616" i="1"/>
  <c r="AR616" i="1"/>
  <c r="AQ616" i="1"/>
  <c r="AP616" i="1"/>
  <c r="AO616" i="1"/>
  <c r="AM616" i="1"/>
  <c r="AL616" i="1" s="1"/>
  <c r="AK616" i="1"/>
  <c r="AJ616" i="1"/>
  <c r="AH616" i="1"/>
  <c r="AG616" i="1"/>
  <c r="AF616" i="1"/>
  <c r="AE616" i="1"/>
  <c r="AD616" i="1"/>
  <c r="AC616" i="1"/>
  <c r="AB616" i="1"/>
  <c r="AA616" i="1"/>
  <c r="AU613" i="1"/>
  <c r="AS613" i="1"/>
  <c r="AR613" i="1"/>
  <c r="AQ613" i="1"/>
  <c r="AP613" i="1"/>
  <c r="AO613" i="1"/>
  <c r="AK613" i="1"/>
  <c r="AJ613" i="1"/>
  <c r="AH613" i="1"/>
  <c r="AG613" i="1"/>
  <c r="AF613" i="1"/>
  <c r="AE613" i="1"/>
  <c r="AD613" i="1"/>
  <c r="AC613" i="1"/>
  <c r="AB613" i="1"/>
  <c r="AA613" i="1"/>
  <c r="AU612" i="1"/>
  <c r="AW612" i="1" s="1"/>
  <c r="AS612" i="1"/>
  <c r="AR612" i="1"/>
  <c r="AQ612" i="1"/>
  <c r="AP612" i="1"/>
  <c r="AO612" i="1"/>
  <c r="AK612" i="1"/>
  <c r="AJ612" i="1"/>
  <c r="AH612" i="1"/>
  <c r="AM612" i="1" s="1"/>
  <c r="AL612" i="1" s="1"/>
  <c r="AG612" i="1"/>
  <c r="AF612" i="1"/>
  <c r="AE612" i="1"/>
  <c r="AD612" i="1"/>
  <c r="AC612" i="1"/>
  <c r="AB612" i="1"/>
  <c r="AA612" i="1"/>
  <c r="AU611" i="1"/>
  <c r="AX611" i="1" s="1"/>
  <c r="AY611" i="1" s="1"/>
  <c r="BC611" i="1" s="1"/>
  <c r="AS611" i="1"/>
  <c r="AR611" i="1"/>
  <c r="AQ611" i="1"/>
  <c r="AP611" i="1"/>
  <c r="AO611" i="1"/>
  <c r="AK611" i="1"/>
  <c r="AJ611" i="1"/>
  <c r="AH611" i="1"/>
  <c r="AM611" i="1" s="1"/>
  <c r="AL611" i="1" s="1"/>
  <c r="AG611" i="1"/>
  <c r="AF611" i="1"/>
  <c r="AE611" i="1"/>
  <c r="AD611" i="1"/>
  <c r="AC611" i="1"/>
  <c r="AB611" i="1"/>
  <c r="AA611" i="1"/>
  <c r="AU610" i="1"/>
  <c r="AX610" i="1" s="1"/>
  <c r="AY610" i="1" s="1"/>
  <c r="BC610" i="1" s="1"/>
  <c r="AS610" i="1"/>
  <c r="AR610" i="1"/>
  <c r="AQ610" i="1"/>
  <c r="AP610" i="1"/>
  <c r="AO610" i="1"/>
  <c r="AM610" i="1"/>
  <c r="AL610" i="1" s="1"/>
  <c r="AK610" i="1"/>
  <c r="AJ610" i="1"/>
  <c r="AH610" i="1"/>
  <c r="AG610" i="1"/>
  <c r="AF610" i="1"/>
  <c r="AE610" i="1"/>
  <c r="AD610" i="1"/>
  <c r="AC610" i="1"/>
  <c r="AB610" i="1"/>
  <c r="AA610" i="1"/>
  <c r="AU609" i="1"/>
  <c r="AX609" i="1" s="1"/>
  <c r="AY609" i="1" s="1"/>
  <c r="BC609" i="1" s="1"/>
  <c r="AS609" i="1"/>
  <c r="AR609" i="1"/>
  <c r="AQ609" i="1"/>
  <c r="AP609" i="1"/>
  <c r="AO609" i="1"/>
  <c r="AK609" i="1"/>
  <c r="AJ609" i="1"/>
  <c r="AH609" i="1"/>
  <c r="AM609" i="1" s="1"/>
  <c r="AL609" i="1" s="1"/>
  <c r="AG609" i="1"/>
  <c r="AF609" i="1"/>
  <c r="AE609" i="1"/>
  <c r="AD609" i="1"/>
  <c r="AC609" i="1"/>
  <c r="AB609" i="1"/>
  <c r="AA609" i="1"/>
  <c r="AU608" i="1"/>
  <c r="AZ608" i="1" s="1"/>
  <c r="AS608" i="1"/>
  <c r="AR608" i="1"/>
  <c r="AQ608" i="1"/>
  <c r="AP608" i="1"/>
  <c r="AO608" i="1"/>
  <c r="AK608" i="1"/>
  <c r="AJ608" i="1"/>
  <c r="AH608" i="1"/>
  <c r="AM608" i="1" s="1"/>
  <c r="AL608" i="1" s="1"/>
  <c r="AG608" i="1"/>
  <c r="AF608" i="1"/>
  <c r="AE608" i="1"/>
  <c r="AD608" i="1"/>
  <c r="AC608" i="1"/>
  <c r="AB608" i="1"/>
  <c r="AA608" i="1"/>
  <c r="AU607" i="1"/>
  <c r="AZ607" i="1" s="1"/>
  <c r="AS607" i="1"/>
  <c r="AR607" i="1"/>
  <c r="AQ607" i="1"/>
  <c r="AP607" i="1"/>
  <c r="AO607" i="1"/>
  <c r="AK607" i="1"/>
  <c r="AJ607" i="1"/>
  <c r="AH607" i="1"/>
  <c r="AG607" i="1"/>
  <c r="AF607" i="1"/>
  <c r="AE607" i="1"/>
  <c r="AD607" i="1"/>
  <c r="AC607" i="1"/>
  <c r="AB607" i="1"/>
  <c r="AA607" i="1"/>
  <c r="AU606" i="1"/>
  <c r="BA606" i="1" s="1"/>
  <c r="AS606" i="1"/>
  <c r="AR606" i="1"/>
  <c r="AQ606" i="1"/>
  <c r="AP606" i="1"/>
  <c r="AO606" i="1"/>
  <c r="AK606" i="1"/>
  <c r="AJ606" i="1"/>
  <c r="AH606" i="1"/>
  <c r="AM606" i="1" s="1"/>
  <c r="AL606" i="1" s="1"/>
  <c r="AG606" i="1"/>
  <c r="AF606" i="1"/>
  <c r="AE606" i="1"/>
  <c r="AD606" i="1"/>
  <c r="AC606" i="1"/>
  <c r="AB606" i="1"/>
  <c r="AA606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16" i="1"/>
  <c r="Z613" i="1"/>
  <c r="Z612" i="1"/>
  <c r="Z611" i="1"/>
  <c r="Z610" i="1"/>
  <c r="Z609" i="1"/>
  <c r="Z608" i="1"/>
  <c r="Z607" i="1"/>
  <c r="Z606" i="1"/>
  <c r="AZ552" i="1" l="1"/>
  <c r="AT626" i="1"/>
  <c r="AT705" i="1"/>
  <c r="AT549" i="1"/>
  <c r="AX625" i="1"/>
  <c r="AY625" i="1" s="1"/>
  <c r="BC625" i="1" s="1"/>
  <c r="AW492" i="1"/>
  <c r="AT620" i="1"/>
  <c r="AX492" i="1"/>
  <c r="AY492" i="1" s="1"/>
  <c r="BC492" i="1" s="1"/>
  <c r="AI549" i="1"/>
  <c r="AT577" i="1"/>
  <c r="AW508" i="1"/>
  <c r="AT509" i="1"/>
  <c r="AZ577" i="1"/>
  <c r="AX493" i="1"/>
  <c r="AY493" i="1" s="1"/>
  <c r="BC493" i="1" s="1"/>
  <c r="AZ666" i="1"/>
  <c r="AT545" i="1"/>
  <c r="AT547" i="1"/>
  <c r="AT627" i="1"/>
  <c r="AW659" i="1"/>
  <c r="AZ659" i="1"/>
  <c r="AT635" i="1"/>
  <c r="AI642" i="1"/>
  <c r="AW577" i="1"/>
  <c r="AI645" i="1"/>
  <c r="AZ553" i="1"/>
  <c r="AX627" i="1"/>
  <c r="AY627" i="1" s="1"/>
  <c r="BC627" i="1" s="1"/>
  <c r="AW705" i="1"/>
  <c r="AI553" i="1"/>
  <c r="AI556" i="1"/>
  <c r="AI667" i="1"/>
  <c r="AX718" i="1"/>
  <c r="AY718" i="1" s="1"/>
  <c r="BC718" i="1" s="1"/>
  <c r="AT508" i="1"/>
  <c r="AX509" i="1"/>
  <c r="AY509" i="1" s="1"/>
  <c r="BC509" i="1" s="1"/>
  <c r="AX620" i="1"/>
  <c r="AY620" i="1" s="1"/>
  <c r="BC620" i="1" s="1"/>
  <c r="AT660" i="1"/>
  <c r="AI555" i="1"/>
  <c r="AI625" i="1"/>
  <c r="AT717" i="1"/>
  <c r="AI576" i="1"/>
  <c r="AI658" i="1"/>
  <c r="AI492" i="1"/>
  <c r="AI727" i="1"/>
  <c r="AX662" i="1"/>
  <c r="AY662" i="1" s="1"/>
  <c r="BC662" i="1" s="1"/>
  <c r="AI575" i="1"/>
  <c r="AT715" i="1"/>
  <c r="AT555" i="1"/>
  <c r="AZ623" i="1"/>
  <c r="AT657" i="1"/>
  <c r="AX664" i="1"/>
  <c r="AY664" i="1" s="1"/>
  <c r="BC664" i="1" s="1"/>
  <c r="AI550" i="1"/>
  <c r="AX710" i="1"/>
  <c r="AY710" i="1" s="1"/>
  <c r="BC710" i="1" s="1"/>
  <c r="AT611" i="1"/>
  <c r="AT662" i="1"/>
  <c r="AW623" i="1"/>
  <c r="AT659" i="1"/>
  <c r="AI626" i="1"/>
  <c r="AI663" i="1"/>
  <c r="AI610" i="1"/>
  <c r="AT716" i="1"/>
  <c r="AT576" i="1"/>
  <c r="AW662" i="1"/>
  <c r="AI548" i="1"/>
  <c r="AW664" i="1"/>
  <c r="AI547" i="1"/>
  <c r="AI662" i="1"/>
  <c r="AW547" i="1"/>
  <c r="AX556" i="1"/>
  <c r="AY556" i="1" s="1"/>
  <c r="BC556" i="1" s="1"/>
  <c r="AI621" i="1"/>
  <c r="BA622" i="1"/>
  <c r="AZ609" i="1"/>
  <c r="AZ492" i="1"/>
  <c r="AX546" i="1"/>
  <c r="AY546" i="1" s="1"/>
  <c r="BC546" i="1" s="1"/>
  <c r="AX547" i="1"/>
  <c r="AY547" i="1" s="1"/>
  <c r="BC547" i="1" s="1"/>
  <c r="AX576" i="1"/>
  <c r="AY576" i="1" s="1"/>
  <c r="BC576" i="1" s="1"/>
  <c r="AT658" i="1"/>
  <c r="AX659" i="1"/>
  <c r="AY659" i="1" s="1"/>
  <c r="BC659" i="1" s="1"/>
  <c r="AW666" i="1"/>
  <c r="AT575" i="1"/>
  <c r="AI624" i="1"/>
  <c r="AX606" i="1"/>
  <c r="AY606" i="1" s="1"/>
  <c r="BC606" i="1" s="1"/>
  <c r="AW546" i="1"/>
  <c r="AZ546" i="1"/>
  <c r="AT550" i="1"/>
  <c r="AX553" i="1"/>
  <c r="AY553" i="1" s="1"/>
  <c r="BC553" i="1" s="1"/>
  <c r="AW624" i="1"/>
  <c r="BA705" i="1"/>
  <c r="AI535" i="1"/>
  <c r="AI545" i="1"/>
  <c r="AI612" i="1"/>
  <c r="BA553" i="1"/>
  <c r="AZ722" i="1"/>
  <c r="AT546" i="1"/>
  <c r="AZ624" i="1"/>
  <c r="AT621" i="1"/>
  <c r="AT623" i="1"/>
  <c r="AI665" i="1"/>
  <c r="AX636" i="1"/>
  <c r="AY636" i="1" s="1"/>
  <c r="BC636" i="1" s="1"/>
  <c r="AW726" i="1"/>
  <c r="AT553" i="1"/>
  <c r="AT593" i="1"/>
  <c r="AZ664" i="1"/>
  <c r="AT644" i="1"/>
  <c r="BA662" i="1"/>
  <c r="AT667" i="1"/>
  <c r="AI627" i="1"/>
  <c r="AI655" i="1"/>
  <c r="AI720" i="1"/>
  <c r="AI558" i="1"/>
  <c r="AT709" i="1"/>
  <c r="AT551" i="1"/>
  <c r="AT663" i="1"/>
  <c r="AT606" i="1"/>
  <c r="AI726" i="1"/>
  <c r="BA508" i="1"/>
  <c r="BA557" i="1"/>
  <c r="AT574" i="1"/>
  <c r="BA623" i="1"/>
  <c r="AI620" i="1"/>
  <c r="AI664" i="1"/>
  <c r="AI622" i="1"/>
  <c r="AW555" i="1"/>
  <c r="AX667" i="1"/>
  <c r="AY667" i="1" s="1"/>
  <c r="BC667" i="1" s="1"/>
  <c r="AI546" i="1"/>
  <c r="AI637" i="1"/>
  <c r="AI659" i="1"/>
  <c r="AI705" i="1"/>
  <c r="AW622" i="1"/>
  <c r="AX714" i="1"/>
  <c r="AY714" i="1" s="1"/>
  <c r="BC714" i="1" s="1"/>
  <c r="AT720" i="1"/>
  <c r="AT543" i="1"/>
  <c r="AX622" i="1"/>
  <c r="AY622" i="1" s="1"/>
  <c r="BC622" i="1" s="1"/>
  <c r="AX607" i="1"/>
  <c r="AY607" i="1" s="1"/>
  <c r="BC607" i="1" s="1"/>
  <c r="AX717" i="1"/>
  <c r="AY717" i="1" s="1"/>
  <c r="BC717" i="1" s="1"/>
  <c r="AT556" i="1"/>
  <c r="AI593" i="1"/>
  <c r="AT612" i="1"/>
  <c r="AT723" i="1"/>
  <c r="AT535" i="1"/>
  <c r="AW552" i="1"/>
  <c r="AT554" i="1"/>
  <c r="BA555" i="1"/>
  <c r="AZ557" i="1"/>
  <c r="AX577" i="1"/>
  <c r="AY577" i="1" s="1"/>
  <c r="BC577" i="1" s="1"/>
  <c r="AW620" i="1"/>
  <c r="AZ627" i="1"/>
  <c r="AT656" i="1"/>
  <c r="AX661" i="1"/>
  <c r="AY661" i="1" s="1"/>
  <c r="BC661" i="1" s="1"/>
  <c r="AI536" i="1"/>
  <c r="AI573" i="1"/>
  <c r="AI657" i="1"/>
  <c r="AX642" i="1"/>
  <c r="AY642" i="1" s="1"/>
  <c r="BC642" i="1" s="1"/>
  <c r="BA552" i="1"/>
  <c r="AT630" i="1"/>
  <c r="AW665" i="1"/>
  <c r="AI552" i="1"/>
  <c r="AT634" i="1"/>
  <c r="BA612" i="1"/>
  <c r="AX722" i="1"/>
  <c r="AY722" i="1" s="1"/>
  <c r="BC722" i="1" s="1"/>
  <c r="AW543" i="1"/>
  <c r="AT558" i="1"/>
  <c r="AW576" i="1"/>
  <c r="BA620" i="1"/>
  <c r="AT664" i="1"/>
  <c r="AZ665" i="1"/>
  <c r="AW667" i="1"/>
  <c r="AI508" i="1"/>
  <c r="AI544" i="1"/>
  <c r="BA665" i="1"/>
  <c r="AI641" i="1"/>
  <c r="AX724" i="1"/>
  <c r="AY724" i="1" s="1"/>
  <c r="BC724" i="1" s="1"/>
  <c r="AZ535" i="1"/>
  <c r="AW549" i="1"/>
  <c r="AW554" i="1"/>
  <c r="AW656" i="1"/>
  <c r="AZ667" i="1"/>
  <c r="AI554" i="1"/>
  <c r="AZ632" i="1"/>
  <c r="AT645" i="1"/>
  <c r="AT713" i="1"/>
  <c r="AZ724" i="1"/>
  <c r="AT726" i="1"/>
  <c r="AT493" i="1"/>
  <c r="BA535" i="1"/>
  <c r="AZ547" i="1"/>
  <c r="AX549" i="1"/>
  <c r="AY549" i="1" s="1"/>
  <c r="BC549" i="1" s="1"/>
  <c r="AW551" i="1"/>
  <c r="AX554" i="1"/>
  <c r="AY554" i="1" s="1"/>
  <c r="BC554" i="1" s="1"/>
  <c r="AZ576" i="1"/>
  <c r="AW626" i="1"/>
  <c r="AW660" i="1"/>
  <c r="AT666" i="1"/>
  <c r="AI656" i="1"/>
  <c r="AX634" i="1"/>
  <c r="AY634" i="1" s="1"/>
  <c r="BC634" i="1" s="1"/>
  <c r="AT636" i="1"/>
  <c r="AI718" i="1"/>
  <c r="AT544" i="1"/>
  <c r="AX551" i="1"/>
  <c r="AY551" i="1" s="1"/>
  <c r="BC551" i="1" s="1"/>
  <c r="AZ554" i="1"/>
  <c r="AW556" i="1"/>
  <c r="AT625" i="1"/>
  <c r="BA626" i="1"/>
  <c r="AZ630" i="1"/>
  <c r="AX660" i="1"/>
  <c r="AY660" i="1" s="1"/>
  <c r="BC660" i="1" s="1"/>
  <c r="AI666" i="1"/>
  <c r="AT609" i="1"/>
  <c r="AT536" i="1"/>
  <c r="BA549" i="1"/>
  <c r="AZ551" i="1"/>
  <c r="BA630" i="1"/>
  <c r="AZ660" i="1"/>
  <c r="AI551" i="1"/>
  <c r="AI577" i="1"/>
  <c r="AI623" i="1"/>
  <c r="AI661" i="1"/>
  <c r="AT637" i="1"/>
  <c r="AT639" i="1"/>
  <c r="AX709" i="1"/>
  <c r="AY709" i="1" s="1"/>
  <c r="BC709" i="1" s="1"/>
  <c r="AT727" i="1"/>
  <c r="AT548" i="1"/>
  <c r="AZ556" i="1"/>
  <c r="AT573" i="1"/>
  <c r="AX593" i="1"/>
  <c r="AY593" i="1" s="1"/>
  <c r="BC593" i="1" s="1"/>
  <c r="AI543" i="1"/>
  <c r="AT655" i="1"/>
  <c r="AI574" i="1"/>
  <c r="AT552" i="1"/>
  <c r="AT557" i="1"/>
  <c r="AT661" i="1"/>
  <c r="AT718" i="1"/>
  <c r="AX726" i="1"/>
  <c r="AY726" i="1" s="1"/>
  <c r="BC726" i="1" s="1"/>
  <c r="AT492" i="1"/>
  <c r="AZ493" i="1"/>
  <c r="AW509" i="1"/>
  <c r="AT622" i="1"/>
  <c r="AW625" i="1"/>
  <c r="AI509" i="1"/>
  <c r="AT642" i="1"/>
  <c r="AT719" i="1"/>
  <c r="AT665" i="1"/>
  <c r="AZ509" i="1"/>
  <c r="AX548" i="1"/>
  <c r="AY548" i="1" s="1"/>
  <c r="BC548" i="1" s="1"/>
  <c r="AW573" i="1"/>
  <c r="AZ625" i="1"/>
  <c r="AW627" i="1"/>
  <c r="AI660" i="1"/>
  <c r="AT613" i="1"/>
  <c r="AT624" i="1"/>
  <c r="AI630" i="1"/>
  <c r="AI557" i="1"/>
  <c r="AW575" i="1"/>
  <c r="AW658" i="1"/>
  <c r="AX545" i="1"/>
  <c r="AY545" i="1" s="1"/>
  <c r="BC545" i="1" s="1"/>
  <c r="AW550" i="1"/>
  <c r="AX575" i="1"/>
  <c r="AY575" i="1" s="1"/>
  <c r="BC575" i="1" s="1"/>
  <c r="AW621" i="1"/>
  <c r="AX658" i="1"/>
  <c r="AY658" i="1" s="1"/>
  <c r="BC658" i="1" s="1"/>
  <c r="AW663" i="1"/>
  <c r="AX508" i="1"/>
  <c r="AY508" i="1" s="1"/>
  <c r="BC508" i="1" s="1"/>
  <c r="AW544" i="1"/>
  <c r="AZ545" i="1"/>
  <c r="AX555" i="1"/>
  <c r="AY555" i="1" s="1"/>
  <c r="BC555" i="1" s="1"/>
  <c r="AW574" i="1"/>
  <c r="AZ575" i="1"/>
  <c r="AX626" i="1"/>
  <c r="AY626" i="1" s="1"/>
  <c r="BC626" i="1" s="1"/>
  <c r="AW657" i="1"/>
  <c r="AZ658" i="1"/>
  <c r="AX705" i="1"/>
  <c r="AY705" i="1" s="1"/>
  <c r="BC705" i="1" s="1"/>
  <c r="AX621" i="1"/>
  <c r="AY621" i="1" s="1"/>
  <c r="BC621" i="1" s="1"/>
  <c r="AX544" i="1"/>
  <c r="AY544" i="1" s="1"/>
  <c r="BC544" i="1" s="1"/>
  <c r="BA545" i="1"/>
  <c r="AZ550" i="1"/>
  <c r="AX574" i="1"/>
  <c r="AY574" i="1" s="1"/>
  <c r="BC574" i="1" s="1"/>
  <c r="AZ621" i="1"/>
  <c r="AX657" i="1"/>
  <c r="AY657" i="1" s="1"/>
  <c r="BC657" i="1" s="1"/>
  <c r="AZ663" i="1"/>
  <c r="AX663" i="1"/>
  <c r="AY663" i="1" s="1"/>
  <c r="BC663" i="1" s="1"/>
  <c r="AW493" i="1"/>
  <c r="BA550" i="1"/>
  <c r="AZ574" i="1"/>
  <c r="AZ657" i="1"/>
  <c r="AZ544" i="1"/>
  <c r="AX543" i="1"/>
  <c r="AY543" i="1" s="1"/>
  <c r="BC543" i="1" s="1"/>
  <c r="AW548" i="1"/>
  <c r="AX573" i="1"/>
  <c r="AY573" i="1" s="1"/>
  <c r="BC573" i="1" s="1"/>
  <c r="AW593" i="1"/>
  <c r="AX656" i="1"/>
  <c r="AY656" i="1" s="1"/>
  <c r="BC656" i="1" s="1"/>
  <c r="AW661" i="1"/>
  <c r="AW536" i="1"/>
  <c r="AZ543" i="1"/>
  <c r="AW558" i="1"/>
  <c r="AZ573" i="1"/>
  <c r="AX624" i="1"/>
  <c r="AY624" i="1" s="1"/>
  <c r="BC624" i="1" s="1"/>
  <c r="AW655" i="1"/>
  <c r="AZ656" i="1"/>
  <c r="AX666" i="1"/>
  <c r="AY666" i="1" s="1"/>
  <c r="BC666" i="1" s="1"/>
  <c r="AX536" i="1"/>
  <c r="AY536" i="1" s="1"/>
  <c r="BC536" i="1" s="1"/>
  <c r="AZ548" i="1"/>
  <c r="AX558" i="1"/>
  <c r="AY558" i="1" s="1"/>
  <c r="BC558" i="1" s="1"/>
  <c r="AZ593" i="1"/>
  <c r="AX655" i="1"/>
  <c r="AY655" i="1" s="1"/>
  <c r="BC655" i="1" s="1"/>
  <c r="AZ661" i="1"/>
  <c r="AW535" i="1"/>
  <c r="AZ536" i="1"/>
  <c r="AW557" i="1"/>
  <c r="AZ558" i="1"/>
  <c r="AW630" i="1"/>
  <c r="AZ655" i="1"/>
  <c r="AX715" i="1"/>
  <c r="AY715" i="1" s="1"/>
  <c r="BC715" i="1" s="1"/>
  <c r="AX608" i="1"/>
  <c r="AY608" i="1" s="1"/>
  <c r="BC608" i="1" s="1"/>
  <c r="AT633" i="1"/>
  <c r="AZ637" i="1"/>
  <c r="AT640" i="1"/>
  <c r="AX644" i="1"/>
  <c r="AY644" i="1" s="1"/>
  <c r="BC644" i="1" s="1"/>
  <c r="AT724" i="1"/>
  <c r="AI725" i="1"/>
  <c r="AX637" i="1"/>
  <c r="AY637" i="1" s="1"/>
  <c r="BC637" i="1" s="1"/>
  <c r="AI721" i="1"/>
  <c r="AT610" i="1"/>
  <c r="AX639" i="1"/>
  <c r="AY639" i="1" s="1"/>
  <c r="BC639" i="1" s="1"/>
  <c r="AT710" i="1"/>
  <c r="AZ639" i="1"/>
  <c r="AT641" i="1"/>
  <c r="AT711" i="1"/>
  <c r="AI715" i="1"/>
  <c r="AI608" i="1"/>
  <c r="AI722" i="1"/>
  <c r="AT725" i="1"/>
  <c r="AT607" i="1"/>
  <c r="AT712" i="1"/>
  <c r="AT714" i="1"/>
  <c r="AX719" i="1"/>
  <c r="AY719" i="1" s="1"/>
  <c r="BC719" i="1" s="1"/>
  <c r="AT721" i="1"/>
  <c r="BA724" i="1"/>
  <c r="AT643" i="1"/>
  <c r="AW606" i="1"/>
  <c r="AI609" i="1"/>
  <c r="AI716" i="1"/>
  <c r="AZ606" i="1"/>
  <c r="AT616" i="1"/>
  <c r="AT632" i="1"/>
  <c r="AT638" i="1"/>
  <c r="AT722" i="1"/>
  <c r="AT608" i="1"/>
  <c r="BA608" i="1"/>
  <c r="AW608" i="1"/>
  <c r="AW616" i="1"/>
  <c r="BA637" i="1"/>
  <c r="BA641" i="1"/>
  <c r="AW641" i="1"/>
  <c r="AI643" i="1"/>
  <c r="AI712" i="1"/>
  <c r="AX716" i="1"/>
  <c r="AY716" i="1" s="1"/>
  <c r="BC716" i="1" s="1"/>
  <c r="BA611" i="1"/>
  <c r="AW611" i="1"/>
  <c r="AM633" i="1"/>
  <c r="AL633" i="1" s="1"/>
  <c r="AI633" i="1"/>
  <c r="BA723" i="1"/>
  <c r="AX723" i="1"/>
  <c r="AY723" i="1" s="1"/>
  <c r="BC723" i="1" s="1"/>
  <c r="AW723" i="1"/>
  <c r="AZ611" i="1"/>
  <c r="AM613" i="1"/>
  <c r="AL613" i="1" s="1"/>
  <c r="AI613" i="1"/>
  <c r="AX616" i="1"/>
  <c r="AY616" i="1" s="1"/>
  <c r="BC616" i="1" s="1"/>
  <c r="AX641" i="1"/>
  <c r="AY641" i="1" s="1"/>
  <c r="BC641" i="1" s="1"/>
  <c r="BA644" i="1"/>
  <c r="AW644" i="1"/>
  <c r="AZ713" i="1"/>
  <c r="AZ716" i="1"/>
  <c r="BA720" i="1"/>
  <c r="AZ720" i="1"/>
  <c r="AW720" i="1"/>
  <c r="AZ616" i="1"/>
  <c r="AI634" i="1"/>
  <c r="BA635" i="1"/>
  <c r="AW635" i="1"/>
  <c r="BA638" i="1"/>
  <c r="AW638" i="1"/>
  <c r="AI640" i="1"/>
  <c r="AM640" i="1"/>
  <c r="AL640" i="1" s="1"/>
  <c r="AW710" i="1"/>
  <c r="BA716" i="1"/>
  <c r="AI607" i="1"/>
  <c r="AM607" i="1"/>
  <c r="AL607" i="1" s="1"/>
  <c r="BA727" i="1"/>
  <c r="AX727" i="1"/>
  <c r="AY727" i="1" s="1"/>
  <c r="BC727" i="1" s="1"/>
  <c r="AW727" i="1"/>
  <c r="AW609" i="1"/>
  <c r="BA609" i="1"/>
  <c r="AI611" i="1"/>
  <c r="AI616" i="1"/>
  <c r="BA632" i="1"/>
  <c r="AW632" i="1"/>
  <c r="AZ635" i="1"/>
  <c r="AZ638" i="1"/>
  <c r="AM709" i="1"/>
  <c r="AL709" i="1" s="1"/>
  <c r="AI709" i="1"/>
  <c r="AZ710" i="1"/>
  <c r="AI713" i="1"/>
  <c r="BA714" i="1"/>
  <c r="AW714" i="1"/>
  <c r="BA717" i="1"/>
  <c r="AW717" i="1"/>
  <c r="AI719" i="1"/>
  <c r="AM719" i="1"/>
  <c r="AL719" i="1" s="1"/>
  <c r="AW721" i="1"/>
  <c r="BA721" i="1"/>
  <c r="AI723" i="1"/>
  <c r="AW642" i="1"/>
  <c r="BA642" i="1"/>
  <c r="AI644" i="1"/>
  <c r="AX612" i="1"/>
  <c r="AY612" i="1" s="1"/>
  <c r="BC612" i="1" s="1"/>
  <c r="BA711" i="1"/>
  <c r="AW711" i="1"/>
  <c r="AZ612" i="1"/>
  <c r="AI635" i="1"/>
  <c r="BA636" i="1"/>
  <c r="AW636" i="1"/>
  <c r="AW639" i="1"/>
  <c r="AI710" i="1"/>
  <c r="AX711" i="1"/>
  <c r="AY711" i="1" s="1"/>
  <c r="BC711" i="1" s="1"/>
  <c r="AZ721" i="1"/>
  <c r="BA725" i="1"/>
  <c r="AX725" i="1"/>
  <c r="AY725" i="1" s="1"/>
  <c r="BC725" i="1" s="1"/>
  <c r="AW725" i="1"/>
  <c r="BA633" i="1"/>
  <c r="AW633" i="1"/>
  <c r="AX633" i="1"/>
  <c r="AY633" i="1" s="1"/>
  <c r="BC633" i="1" s="1"/>
  <c r="AM638" i="1"/>
  <c r="AL638" i="1" s="1"/>
  <c r="AI638" i="1"/>
  <c r="AX645" i="1"/>
  <c r="AY645" i="1" s="1"/>
  <c r="BC645" i="1" s="1"/>
  <c r="AI714" i="1"/>
  <c r="BA715" i="1"/>
  <c r="AW715" i="1"/>
  <c r="AW718" i="1"/>
  <c r="AI724" i="1"/>
  <c r="BA610" i="1"/>
  <c r="AW610" i="1"/>
  <c r="BA613" i="1"/>
  <c r="AW613" i="1"/>
  <c r="AZ633" i="1"/>
  <c r="AZ645" i="1"/>
  <c r="BA712" i="1"/>
  <c r="AW712" i="1"/>
  <c r="AW713" i="1"/>
  <c r="BA713" i="1"/>
  <c r="AX712" i="1"/>
  <c r="AY712" i="1" s="1"/>
  <c r="BC712" i="1" s="1"/>
  <c r="AZ718" i="1"/>
  <c r="AX613" i="1"/>
  <c r="AY613" i="1" s="1"/>
  <c r="BC613" i="1" s="1"/>
  <c r="AI632" i="1"/>
  <c r="AM632" i="1"/>
  <c r="AL632" i="1" s="1"/>
  <c r="BA640" i="1"/>
  <c r="AW640" i="1"/>
  <c r="BA643" i="1"/>
  <c r="AW643" i="1"/>
  <c r="BA645" i="1"/>
  <c r="AM717" i="1"/>
  <c r="AL717" i="1" s="1"/>
  <c r="AI717" i="1"/>
  <c r="AI606" i="1"/>
  <c r="BA607" i="1"/>
  <c r="AW607" i="1"/>
  <c r="AZ610" i="1"/>
  <c r="AZ613" i="1"/>
  <c r="AW634" i="1"/>
  <c r="BA634" i="1"/>
  <c r="AI636" i="1"/>
  <c r="AI639" i="1"/>
  <c r="AX640" i="1"/>
  <c r="AY640" i="1" s="1"/>
  <c r="BC640" i="1" s="1"/>
  <c r="AX643" i="1"/>
  <c r="AY643" i="1" s="1"/>
  <c r="BC643" i="1" s="1"/>
  <c r="AZ712" i="1"/>
  <c r="AZ640" i="1"/>
  <c r="AZ643" i="1"/>
  <c r="BA709" i="1"/>
  <c r="AW709" i="1"/>
  <c r="AI711" i="1"/>
  <c r="AM711" i="1"/>
  <c r="AL711" i="1" s="1"/>
  <c r="BA719" i="1"/>
  <c r="AW719" i="1"/>
  <c r="AZ726" i="1"/>
  <c r="AW722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07" i="1"/>
  <c r="E708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01" i="1" l="1"/>
  <c r="C702" i="1"/>
  <c r="C700" i="1"/>
  <c r="C694" i="1"/>
  <c r="C695" i="1"/>
  <c r="C696" i="1"/>
  <c r="C697" i="1"/>
  <c r="C698" i="1"/>
  <c r="C699" i="1"/>
  <c r="C597" i="1" l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E691" i="1"/>
  <c r="E698" i="1"/>
  <c r="E690" i="1"/>
  <c r="E689" i="1"/>
  <c r="AU687" i="1" l="1"/>
  <c r="BA687" i="1" s="1"/>
  <c r="AS687" i="1"/>
  <c r="AR687" i="1"/>
  <c r="AQ687" i="1"/>
  <c r="AP687" i="1"/>
  <c r="AO687" i="1"/>
  <c r="AM687" i="1"/>
  <c r="AL687" i="1" s="1"/>
  <c r="AK687" i="1"/>
  <c r="AJ687" i="1"/>
  <c r="AH687" i="1"/>
  <c r="AG687" i="1"/>
  <c r="AF687" i="1"/>
  <c r="AE687" i="1"/>
  <c r="AD687" i="1"/>
  <c r="AC687" i="1"/>
  <c r="AB687" i="1"/>
  <c r="AA687" i="1"/>
  <c r="Z687" i="1"/>
  <c r="E687" i="1"/>
  <c r="AT687" i="1" l="1"/>
  <c r="AI687" i="1"/>
  <c r="AW687" i="1"/>
  <c r="AX687" i="1"/>
  <c r="AY687" i="1" s="1"/>
  <c r="BC687" i="1" s="1"/>
  <c r="AZ687" i="1"/>
  <c r="E677" i="1" l="1"/>
  <c r="E637" i="1" l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8" i="1"/>
  <c r="E679" i="1"/>
  <c r="E680" i="1"/>
  <c r="E681" i="1"/>
  <c r="E682" i="1"/>
  <c r="E683" i="1"/>
  <c r="E684" i="1"/>
  <c r="E685" i="1"/>
  <c r="E686" i="1"/>
  <c r="E688" i="1"/>
  <c r="E692" i="1"/>
  <c r="E693" i="1"/>
  <c r="E694" i="1"/>
  <c r="E695" i="1"/>
  <c r="E696" i="1"/>
  <c r="E697" i="1"/>
  <c r="E699" i="1"/>
  <c r="E700" i="1"/>
  <c r="E701" i="1"/>
  <c r="E702" i="1"/>
  <c r="E703" i="1"/>
  <c r="E704" i="1"/>
  <c r="E705" i="1"/>
  <c r="E706" i="1"/>
  <c r="C593" i="1" l="1"/>
  <c r="C594" i="1"/>
  <c r="C595" i="1"/>
  <c r="C596" i="1"/>
  <c r="C592" i="1"/>
  <c r="C591" i="1" l="1"/>
  <c r="C590" i="1"/>
  <c r="E626" i="1" l="1"/>
  <c r="E627" i="1"/>
  <c r="E628" i="1"/>
  <c r="E629" i="1"/>
  <c r="E630" i="1"/>
  <c r="E631" i="1"/>
  <c r="E632" i="1"/>
  <c r="E633" i="1"/>
  <c r="E634" i="1"/>
  <c r="E635" i="1"/>
  <c r="E636" i="1"/>
  <c r="C589" i="1" l="1"/>
  <c r="C588" i="1" l="1"/>
  <c r="C585" i="1" l="1"/>
  <c r="C586" i="1"/>
  <c r="C587" i="1"/>
  <c r="C584" i="1"/>
  <c r="C583" i="1" l="1"/>
  <c r="C578" i="1" l="1"/>
  <c r="C579" i="1"/>
  <c r="C580" i="1"/>
  <c r="C581" i="1"/>
  <c r="C582" i="1"/>
  <c r="C568" i="1" l="1"/>
  <c r="C569" i="1"/>
  <c r="C570" i="1"/>
  <c r="C571" i="1"/>
  <c r="C572" i="1"/>
  <c r="C573" i="1"/>
  <c r="C574" i="1"/>
  <c r="C575" i="1"/>
  <c r="C576" i="1"/>
  <c r="C577" i="1"/>
  <c r="C564" i="1" l="1"/>
  <c r="C565" i="1"/>
  <c r="C566" i="1"/>
  <c r="C567" i="1"/>
  <c r="C530" i="1" l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29" i="1" l="1"/>
  <c r="C524" i="1" l="1"/>
  <c r="C525" i="1"/>
  <c r="C526" i="1"/>
  <c r="C527" i="1"/>
  <c r="C528" i="1"/>
  <c r="E527" i="1"/>
  <c r="E526" i="1"/>
  <c r="E525" i="1"/>
  <c r="C523" i="1"/>
  <c r="E524" i="1"/>
  <c r="AA494" i="1"/>
  <c r="AC494" i="1"/>
  <c r="AE494" i="1"/>
  <c r="AF494" i="1"/>
  <c r="AG494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E516" i="1"/>
  <c r="E517" i="1"/>
  <c r="E515" i="1"/>
  <c r="E513" i="1"/>
  <c r="E505" i="1"/>
  <c r="E509" i="1"/>
  <c r="E510" i="1"/>
  <c r="E511" i="1"/>
  <c r="E499" i="1"/>
  <c r="AR499" i="1"/>
  <c r="AP499" i="1"/>
  <c r="AS499" i="1"/>
  <c r="AP498" i="1"/>
  <c r="AR498" i="1"/>
  <c r="AS498" i="1"/>
  <c r="AP497" i="1"/>
  <c r="AR497" i="1"/>
  <c r="AS497" i="1"/>
  <c r="AP496" i="1"/>
  <c r="AR496" i="1"/>
  <c r="AS496" i="1"/>
  <c r="AP495" i="1"/>
  <c r="AR495" i="1"/>
  <c r="AS495" i="1"/>
  <c r="AO494" i="1"/>
  <c r="AP494" i="1"/>
  <c r="AQ494" i="1"/>
  <c r="AR494" i="1"/>
  <c r="AS494" i="1"/>
  <c r="AH494" i="1"/>
  <c r="AM494" i="1"/>
  <c r="AK494" i="1"/>
  <c r="Z494" i="1"/>
  <c r="AJ494" i="1"/>
  <c r="AU494" i="1"/>
  <c r="AX494" i="1" s="1"/>
  <c r="AY494" i="1" s="1"/>
  <c r="BC494" i="1" s="1"/>
  <c r="AU491" i="1"/>
  <c r="AW491" i="1" s="1"/>
  <c r="AU490" i="1"/>
  <c r="AU489" i="1"/>
  <c r="AW489" i="1" s="1"/>
  <c r="AU488" i="1"/>
  <c r="AZ488" i="1" s="1"/>
  <c r="AU487" i="1"/>
  <c r="BA487" i="1" s="1"/>
  <c r="AU486" i="1"/>
  <c r="AS491" i="1"/>
  <c r="AS490" i="1"/>
  <c r="AS489" i="1"/>
  <c r="AS488" i="1"/>
  <c r="AS487" i="1"/>
  <c r="AS486" i="1"/>
  <c r="AR491" i="1"/>
  <c r="AR490" i="1"/>
  <c r="AR489" i="1"/>
  <c r="AR488" i="1"/>
  <c r="AR487" i="1"/>
  <c r="AR486" i="1"/>
  <c r="AQ491" i="1"/>
  <c r="AQ490" i="1"/>
  <c r="AQ489" i="1"/>
  <c r="AQ488" i="1"/>
  <c r="AQ487" i="1"/>
  <c r="AQ486" i="1"/>
  <c r="AP491" i="1"/>
  <c r="AP490" i="1"/>
  <c r="AP489" i="1"/>
  <c r="AP488" i="1"/>
  <c r="AP487" i="1"/>
  <c r="AP486" i="1"/>
  <c r="AO491" i="1"/>
  <c r="AO490" i="1"/>
  <c r="AO489" i="1"/>
  <c r="AO488" i="1"/>
  <c r="AO487" i="1"/>
  <c r="AO486" i="1"/>
  <c r="AM493" i="1"/>
  <c r="AL493" i="1" s="1"/>
  <c r="AM491" i="1"/>
  <c r="AL491" i="1" s="1"/>
  <c r="AM490" i="1"/>
  <c r="AL490" i="1" s="1"/>
  <c r="AM489" i="1"/>
  <c r="AL489" i="1" s="1"/>
  <c r="AM488" i="1"/>
  <c r="AL488" i="1" s="1"/>
  <c r="AM487" i="1"/>
  <c r="AL487" i="1" s="1"/>
  <c r="AM486" i="1"/>
  <c r="AL486" i="1" s="1"/>
  <c r="AK493" i="1"/>
  <c r="AK491" i="1"/>
  <c r="AK490" i="1"/>
  <c r="AK489" i="1"/>
  <c r="AK488" i="1"/>
  <c r="AK487" i="1"/>
  <c r="AK486" i="1"/>
  <c r="AJ493" i="1"/>
  <c r="AJ491" i="1"/>
  <c r="AJ490" i="1"/>
  <c r="AJ489" i="1"/>
  <c r="AJ488" i="1"/>
  <c r="AJ487" i="1"/>
  <c r="AJ486" i="1"/>
  <c r="AH493" i="1"/>
  <c r="AH491" i="1"/>
  <c r="AH490" i="1"/>
  <c r="AH489" i="1"/>
  <c r="AH488" i="1"/>
  <c r="AH487" i="1"/>
  <c r="AH486" i="1"/>
  <c r="AH483" i="1"/>
  <c r="AG493" i="1"/>
  <c r="AG491" i="1"/>
  <c r="AG490" i="1"/>
  <c r="AG489" i="1"/>
  <c r="AG488" i="1"/>
  <c r="AG487" i="1"/>
  <c r="AG486" i="1"/>
  <c r="AG483" i="1"/>
  <c r="AF493" i="1"/>
  <c r="AF491" i="1"/>
  <c r="AF490" i="1"/>
  <c r="AF489" i="1"/>
  <c r="AF488" i="1"/>
  <c r="AF487" i="1"/>
  <c r="AF486" i="1"/>
  <c r="AF483" i="1"/>
  <c r="AE493" i="1"/>
  <c r="AE491" i="1"/>
  <c r="AE490" i="1"/>
  <c r="AE489" i="1"/>
  <c r="AE488" i="1"/>
  <c r="AE487" i="1"/>
  <c r="AE486" i="1"/>
  <c r="AD493" i="1"/>
  <c r="AD491" i="1"/>
  <c r="AD490" i="1"/>
  <c r="AD489" i="1"/>
  <c r="AD488" i="1"/>
  <c r="AD487" i="1"/>
  <c r="AD486" i="1"/>
  <c r="AC493" i="1"/>
  <c r="AC491" i="1"/>
  <c r="AC490" i="1"/>
  <c r="AC489" i="1"/>
  <c r="AC488" i="1"/>
  <c r="AC487" i="1"/>
  <c r="AC486" i="1"/>
  <c r="AB493" i="1"/>
  <c r="AB491" i="1"/>
  <c r="AB490" i="1"/>
  <c r="AB489" i="1"/>
  <c r="AB488" i="1"/>
  <c r="AB487" i="1"/>
  <c r="AB486" i="1"/>
  <c r="AA490" i="1"/>
  <c r="AA489" i="1"/>
  <c r="AA488" i="1"/>
  <c r="AA487" i="1"/>
  <c r="AA486" i="1"/>
  <c r="AB483" i="1"/>
  <c r="AC483" i="1"/>
  <c r="Z493" i="1"/>
  <c r="Z491" i="1"/>
  <c r="Z490" i="1"/>
  <c r="Z489" i="1"/>
  <c r="Z488" i="1"/>
  <c r="Z487" i="1"/>
  <c r="Z486" i="1"/>
  <c r="AA483" i="1"/>
  <c r="AD483" i="1"/>
  <c r="AE483" i="1"/>
  <c r="AJ483" i="1"/>
  <c r="AK483" i="1"/>
  <c r="AM483" i="1"/>
  <c r="AL483" i="1" s="1"/>
  <c r="AO483" i="1"/>
  <c r="AP483" i="1"/>
  <c r="AQ483" i="1"/>
  <c r="AR483" i="1"/>
  <c r="AS483" i="1"/>
  <c r="AU483" i="1"/>
  <c r="AW483" i="1" s="1"/>
  <c r="C484" i="1"/>
  <c r="C485" i="1"/>
  <c r="C486" i="1"/>
  <c r="C487" i="1"/>
  <c r="C488" i="1"/>
  <c r="C489" i="1"/>
  <c r="C490" i="1"/>
  <c r="C491" i="1"/>
  <c r="C492" i="1"/>
  <c r="C493" i="1"/>
  <c r="E490" i="1"/>
  <c r="AH484" i="1"/>
  <c r="AM484" i="1" s="1"/>
  <c r="AK484" i="1"/>
  <c r="Z484" i="1"/>
  <c r="AJ484" i="1"/>
  <c r="AU484" i="1"/>
  <c r="AX484" i="1" s="1"/>
  <c r="AY484" i="1" s="1"/>
  <c r="BC484" i="1" s="1"/>
  <c r="E467" i="1"/>
  <c r="E469" i="1"/>
  <c r="E479" i="1"/>
  <c r="Z466" i="1"/>
  <c r="AA466" i="1"/>
  <c r="AB466" i="1"/>
  <c r="AC466" i="1"/>
  <c r="AD466" i="1"/>
  <c r="AE466" i="1"/>
  <c r="AF466" i="1"/>
  <c r="AG466" i="1"/>
  <c r="AH466" i="1"/>
  <c r="AJ466" i="1"/>
  <c r="AK466" i="1"/>
  <c r="AM466" i="1"/>
  <c r="AL466" i="1" s="1"/>
  <c r="AO466" i="1"/>
  <c r="AP466" i="1"/>
  <c r="AQ466" i="1"/>
  <c r="AR466" i="1"/>
  <c r="AS466" i="1"/>
  <c r="AU466" i="1"/>
  <c r="AX466" i="1" s="1"/>
  <c r="AY466" i="1" s="1"/>
  <c r="BC466" i="1" s="1"/>
  <c r="Z467" i="1"/>
  <c r="AA467" i="1"/>
  <c r="AB467" i="1"/>
  <c r="AC467" i="1"/>
  <c r="AD467" i="1"/>
  <c r="AE467" i="1"/>
  <c r="AF467" i="1"/>
  <c r="AG467" i="1"/>
  <c r="AH467" i="1"/>
  <c r="AJ467" i="1"/>
  <c r="AK467" i="1"/>
  <c r="AM467" i="1"/>
  <c r="AL467" i="1" s="1"/>
  <c r="AO467" i="1"/>
  <c r="AP467" i="1"/>
  <c r="AQ467" i="1"/>
  <c r="AR467" i="1"/>
  <c r="AS467" i="1"/>
  <c r="AU467" i="1"/>
  <c r="AW467" i="1" s="1"/>
  <c r="Z468" i="1"/>
  <c r="AA468" i="1"/>
  <c r="AB468" i="1"/>
  <c r="AC468" i="1"/>
  <c r="AD468" i="1"/>
  <c r="AE468" i="1"/>
  <c r="AF468" i="1"/>
  <c r="AG468" i="1"/>
  <c r="AH468" i="1"/>
  <c r="AM468" i="1" s="1"/>
  <c r="AL468" i="1" s="1"/>
  <c r="AJ468" i="1"/>
  <c r="AK468" i="1"/>
  <c r="AO468" i="1"/>
  <c r="AP468" i="1"/>
  <c r="AQ468" i="1"/>
  <c r="AR468" i="1"/>
  <c r="AS468" i="1"/>
  <c r="AU468" i="1"/>
  <c r="BA468" i="1" s="1"/>
  <c r="Z469" i="1"/>
  <c r="AA469" i="1"/>
  <c r="AB469" i="1"/>
  <c r="AC469" i="1"/>
  <c r="AD469" i="1"/>
  <c r="AE469" i="1"/>
  <c r="AF469" i="1"/>
  <c r="AG469" i="1"/>
  <c r="AH469" i="1"/>
  <c r="AJ469" i="1"/>
  <c r="AK469" i="1"/>
  <c r="AM469" i="1"/>
  <c r="AL469" i="1" s="1"/>
  <c r="AO469" i="1"/>
  <c r="AP469" i="1"/>
  <c r="AQ469" i="1"/>
  <c r="AR469" i="1"/>
  <c r="AS469" i="1"/>
  <c r="AU469" i="1"/>
  <c r="Z470" i="1"/>
  <c r="AA470" i="1"/>
  <c r="AB470" i="1"/>
  <c r="AC470" i="1"/>
  <c r="AD470" i="1"/>
  <c r="AE470" i="1"/>
  <c r="AF470" i="1"/>
  <c r="AG470" i="1"/>
  <c r="AH470" i="1"/>
  <c r="AM470" i="1" s="1"/>
  <c r="AL470" i="1" s="1"/>
  <c r="AJ470" i="1"/>
  <c r="AK470" i="1"/>
  <c r="AO470" i="1"/>
  <c r="AP470" i="1"/>
  <c r="AQ470" i="1"/>
  <c r="AR470" i="1"/>
  <c r="AS470" i="1"/>
  <c r="AU470" i="1"/>
  <c r="Z471" i="1"/>
  <c r="AA471" i="1"/>
  <c r="AB471" i="1"/>
  <c r="AC471" i="1"/>
  <c r="AD471" i="1"/>
  <c r="AE471" i="1"/>
  <c r="AF471" i="1"/>
  <c r="AG471" i="1"/>
  <c r="AH471" i="1"/>
  <c r="AJ471" i="1"/>
  <c r="AK471" i="1"/>
  <c r="AO471" i="1"/>
  <c r="AP471" i="1"/>
  <c r="AQ471" i="1"/>
  <c r="AR471" i="1"/>
  <c r="AS471" i="1"/>
  <c r="AU471" i="1"/>
  <c r="AZ471" i="1" s="1"/>
  <c r="Z472" i="1"/>
  <c r="AA472" i="1"/>
  <c r="AB472" i="1"/>
  <c r="AC472" i="1"/>
  <c r="AD472" i="1"/>
  <c r="AE472" i="1"/>
  <c r="AF472" i="1"/>
  <c r="AG472" i="1"/>
  <c r="AH472" i="1"/>
  <c r="AM472" i="1" s="1"/>
  <c r="AL472" i="1" s="1"/>
  <c r="AJ472" i="1"/>
  <c r="AK472" i="1"/>
  <c r="AO472" i="1"/>
  <c r="AP472" i="1"/>
  <c r="AQ472" i="1"/>
  <c r="AR472" i="1"/>
  <c r="AS472" i="1"/>
  <c r="AU472" i="1"/>
  <c r="Z473" i="1"/>
  <c r="AA473" i="1"/>
  <c r="AB473" i="1"/>
  <c r="AC473" i="1"/>
  <c r="AD473" i="1"/>
  <c r="AE473" i="1"/>
  <c r="AF473" i="1"/>
  <c r="AG473" i="1"/>
  <c r="AH473" i="1"/>
  <c r="AM473" i="1" s="1"/>
  <c r="AL473" i="1" s="1"/>
  <c r="AJ473" i="1"/>
  <c r="AK473" i="1"/>
  <c r="AO473" i="1"/>
  <c r="AP473" i="1"/>
  <c r="AQ473" i="1"/>
  <c r="AR473" i="1"/>
  <c r="AS473" i="1"/>
  <c r="AU473" i="1"/>
  <c r="AX473" i="1" s="1"/>
  <c r="AY473" i="1" s="1"/>
  <c r="BC473" i="1" s="1"/>
  <c r="Z474" i="1"/>
  <c r="AA474" i="1"/>
  <c r="AB474" i="1"/>
  <c r="AC474" i="1"/>
  <c r="AD474" i="1"/>
  <c r="AE474" i="1"/>
  <c r="AF474" i="1"/>
  <c r="AG474" i="1"/>
  <c r="AH474" i="1"/>
  <c r="AM474" i="1" s="1"/>
  <c r="AL474" i="1" s="1"/>
  <c r="AJ474" i="1"/>
  <c r="AK474" i="1"/>
  <c r="AO474" i="1"/>
  <c r="AP474" i="1"/>
  <c r="AQ474" i="1"/>
  <c r="AR474" i="1"/>
  <c r="AS474" i="1"/>
  <c r="AU474" i="1"/>
  <c r="AZ474" i="1" s="1"/>
  <c r="Z475" i="1"/>
  <c r="AA475" i="1"/>
  <c r="AB475" i="1"/>
  <c r="AC475" i="1"/>
  <c r="AD475" i="1"/>
  <c r="AE475" i="1"/>
  <c r="AF475" i="1"/>
  <c r="AG475" i="1"/>
  <c r="AH475" i="1"/>
  <c r="AM475" i="1" s="1"/>
  <c r="AL475" i="1" s="1"/>
  <c r="AJ475" i="1"/>
  <c r="AK475" i="1"/>
  <c r="AO475" i="1"/>
  <c r="AP475" i="1"/>
  <c r="AQ475" i="1"/>
  <c r="AR475" i="1"/>
  <c r="AS475" i="1"/>
  <c r="AU475" i="1"/>
  <c r="AZ475" i="1" s="1"/>
  <c r="Z476" i="1"/>
  <c r="AA476" i="1"/>
  <c r="AB476" i="1"/>
  <c r="AC476" i="1"/>
  <c r="AD476" i="1"/>
  <c r="AE476" i="1"/>
  <c r="AF476" i="1"/>
  <c r="AG476" i="1"/>
  <c r="AH476" i="1"/>
  <c r="AM476" i="1" s="1"/>
  <c r="AL476" i="1" s="1"/>
  <c r="AJ476" i="1"/>
  <c r="AK476" i="1"/>
  <c r="AO476" i="1"/>
  <c r="AP476" i="1"/>
  <c r="AQ476" i="1"/>
  <c r="AR476" i="1"/>
  <c r="AS476" i="1"/>
  <c r="AU476" i="1"/>
  <c r="Z477" i="1"/>
  <c r="AA477" i="1"/>
  <c r="AB477" i="1"/>
  <c r="AC477" i="1"/>
  <c r="AD477" i="1"/>
  <c r="AE477" i="1"/>
  <c r="AF477" i="1"/>
  <c r="AG477" i="1"/>
  <c r="AH477" i="1"/>
  <c r="AJ477" i="1"/>
  <c r="AK477" i="1"/>
  <c r="AO477" i="1"/>
  <c r="AP477" i="1"/>
  <c r="AQ477" i="1"/>
  <c r="AR477" i="1"/>
  <c r="AS477" i="1"/>
  <c r="AU477" i="1"/>
  <c r="AX477" i="1" s="1"/>
  <c r="AY477" i="1" s="1"/>
  <c r="BC477" i="1" s="1"/>
  <c r="Z478" i="1"/>
  <c r="AA478" i="1"/>
  <c r="AB478" i="1"/>
  <c r="AC478" i="1"/>
  <c r="AD478" i="1"/>
  <c r="AE478" i="1"/>
  <c r="AF478" i="1"/>
  <c r="AG478" i="1"/>
  <c r="AH478" i="1"/>
  <c r="AJ478" i="1"/>
  <c r="AK478" i="1"/>
  <c r="AM478" i="1"/>
  <c r="AL478" i="1" s="1"/>
  <c r="AO478" i="1"/>
  <c r="AP478" i="1"/>
  <c r="AQ478" i="1"/>
  <c r="AR478" i="1"/>
  <c r="AS478" i="1"/>
  <c r="AU478" i="1"/>
  <c r="Z479" i="1"/>
  <c r="AA479" i="1"/>
  <c r="AB479" i="1"/>
  <c r="AC479" i="1"/>
  <c r="AD479" i="1"/>
  <c r="AE479" i="1"/>
  <c r="AF479" i="1"/>
  <c r="AG479" i="1"/>
  <c r="AH479" i="1"/>
  <c r="AJ479" i="1"/>
  <c r="AK479" i="1"/>
  <c r="AM479" i="1"/>
  <c r="AL479" i="1" s="1"/>
  <c r="AO479" i="1"/>
  <c r="AP479" i="1"/>
  <c r="AQ479" i="1"/>
  <c r="AR479" i="1"/>
  <c r="AS479" i="1"/>
  <c r="AU479" i="1"/>
  <c r="AX479" i="1" s="1"/>
  <c r="AY479" i="1" s="1"/>
  <c r="BC479" i="1" s="1"/>
  <c r="Z480" i="1"/>
  <c r="AA480" i="1"/>
  <c r="AB480" i="1"/>
  <c r="AC480" i="1"/>
  <c r="AD480" i="1"/>
  <c r="AE480" i="1"/>
  <c r="AF480" i="1"/>
  <c r="AG480" i="1"/>
  <c r="AH480" i="1"/>
  <c r="AM480" i="1" s="1"/>
  <c r="AL480" i="1" s="1"/>
  <c r="AJ480" i="1"/>
  <c r="AK480" i="1"/>
  <c r="AO480" i="1"/>
  <c r="AP480" i="1"/>
  <c r="AQ480" i="1"/>
  <c r="AR480" i="1"/>
  <c r="AS480" i="1"/>
  <c r="AU480" i="1"/>
  <c r="AZ480" i="1" s="1"/>
  <c r="Z481" i="1"/>
  <c r="AA481" i="1"/>
  <c r="AB481" i="1"/>
  <c r="AC481" i="1"/>
  <c r="AD481" i="1"/>
  <c r="AE481" i="1"/>
  <c r="AF481" i="1"/>
  <c r="AG481" i="1"/>
  <c r="AH481" i="1"/>
  <c r="AJ481" i="1"/>
  <c r="AK481" i="1"/>
  <c r="AM481" i="1"/>
  <c r="AL481" i="1" s="1"/>
  <c r="AO481" i="1"/>
  <c r="AP481" i="1"/>
  <c r="AQ481" i="1"/>
  <c r="AR481" i="1"/>
  <c r="AS481" i="1"/>
  <c r="AU481" i="1"/>
  <c r="AZ481" i="1" s="1"/>
  <c r="Z482" i="1"/>
  <c r="AA482" i="1"/>
  <c r="AB482" i="1"/>
  <c r="AC482" i="1"/>
  <c r="AD482" i="1"/>
  <c r="AE482" i="1"/>
  <c r="AF482" i="1"/>
  <c r="AG482" i="1"/>
  <c r="AH482" i="1"/>
  <c r="AM482" i="1" s="1"/>
  <c r="AL482" i="1" s="1"/>
  <c r="AJ482" i="1"/>
  <c r="AK482" i="1"/>
  <c r="AO482" i="1"/>
  <c r="AP482" i="1"/>
  <c r="AQ482" i="1"/>
  <c r="AR482" i="1"/>
  <c r="AS482" i="1"/>
  <c r="AU482" i="1"/>
  <c r="AX482" i="1" s="1"/>
  <c r="AY482" i="1" s="1"/>
  <c r="BC482" i="1" s="1"/>
  <c r="Z483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Z464" i="1"/>
  <c r="AA463" i="1"/>
  <c r="AB463" i="1"/>
  <c r="AC463" i="1"/>
  <c r="AD463" i="1"/>
  <c r="AE463" i="1"/>
  <c r="AF463" i="1"/>
  <c r="AG463" i="1"/>
  <c r="AH463" i="1"/>
  <c r="AJ463" i="1"/>
  <c r="AK463" i="1"/>
  <c r="AM463" i="1"/>
  <c r="AL463" i="1" s="1"/>
  <c r="AO463" i="1"/>
  <c r="AP463" i="1"/>
  <c r="AQ463" i="1"/>
  <c r="AR463" i="1"/>
  <c r="AS463" i="1"/>
  <c r="AU463" i="1"/>
  <c r="AA464" i="1"/>
  <c r="AB464" i="1"/>
  <c r="AC464" i="1"/>
  <c r="AD464" i="1"/>
  <c r="AE464" i="1"/>
  <c r="AF464" i="1"/>
  <c r="AG464" i="1"/>
  <c r="AH464" i="1"/>
  <c r="AM464" i="1" s="1"/>
  <c r="AL464" i="1" s="1"/>
  <c r="AJ464" i="1"/>
  <c r="AK464" i="1"/>
  <c r="AO464" i="1"/>
  <c r="AP464" i="1"/>
  <c r="AQ464" i="1"/>
  <c r="AR464" i="1"/>
  <c r="AS464" i="1"/>
  <c r="AU464" i="1"/>
  <c r="AX464" i="1" s="1"/>
  <c r="AY464" i="1" s="1"/>
  <c r="BC464" i="1" s="1"/>
  <c r="AA465" i="1"/>
  <c r="AB465" i="1"/>
  <c r="AC465" i="1"/>
  <c r="AD465" i="1"/>
  <c r="AE465" i="1"/>
  <c r="AF465" i="1"/>
  <c r="AG465" i="1"/>
  <c r="AH465" i="1"/>
  <c r="AJ465" i="1"/>
  <c r="AK465" i="1"/>
  <c r="AM465" i="1"/>
  <c r="AL465" i="1" s="1"/>
  <c r="AO465" i="1"/>
  <c r="AP465" i="1"/>
  <c r="AQ465" i="1"/>
  <c r="AR465" i="1"/>
  <c r="AS465" i="1"/>
  <c r="AU465" i="1"/>
  <c r="AW465" i="1" s="1"/>
  <c r="Z463" i="1"/>
  <c r="E465" i="1"/>
  <c r="E464" i="1"/>
  <c r="Z465" i="1"/>
  <c r="AA462" i="1"/>
  <c r="AB462" i="1"/>
  <c r="AC462" i="1"/>
  <c r="AD462" i="1"/>
  <c r="AE462" i="1"/>
  <c r="AF462" i="1"/>
  <c r="AG462" i="1"/>
  <c r="AH462" i="1"/>
  <c r="AJ462" i="1"/>
  <c r="AK462" i="1"/>
  <c r="AM462" i="1"/>
  <c r="AL462" i="1" s="1"/>
  <c r="AO462" i="1"/>
  <c r="AP462" i="1"/>
  <c r="AQ462" i="1"/>
  <c r="AR462" i="1"/>
  <c r="AS462" i="1"/>
  <c r="AU462" i="1"/>
  <c r="AZ462" i="1" s="1"/>
  <c r="C463" i="1"/>
  <c r="C464" i="1"/>
  <c r="C465" i="1"/>
  <c r="AU461" i="1"/>
  <c r="AZ461" i="1" s="1"/>
  <c r="AS461" i="1"/>
  <c r="AR461" i="1"/>
  <c r="AQ461" i="1"/>
  <c r="AP461" i="1"/>
  <c r="AO461" i="1"/>
  <c r="AJ461" i="1"/>
  <c r="AD460" i="1"/>
  <c r="AD461" i="1"/>
  <c r="AC461" i="1"/>
  <c r="Z460" i="1"/>
  <c r="Z461" i="1"/>
  <c r="AA461" i="1"/>
  <c r="AB460" i="1"/>
  <c r="AB461" i="1"/>
  <c r="Z462" i="1"/>
  <c r="C462" i="1"/>
  <c r="C461" i="1"/>
  <c r="AE461" i="1"/>
  <c r="AF461" i="1"/>
  <c r="AG461" i="1"/>
  <c r="AH461" i="1"/>
  <c r="AM461" i="1"/>
  <c r="AL461" i="1" s="1"/>
  <c r="AK461" i="1"/>
  <c r="AA460" i="1"/>
  <c r="AC460" i="1"/>
  <c r="AJ454" i="1"/>
  <c r="AK454" i="1"/>
  <c r="AM454" i="1"/>
  <c r="AL454" i="1" s="1"/>
  <c r="AO454" i="1"/>
  <c r="AP454" i="1"/>
  <c r="AQ454" i="1"/>
  <c r="AR454" i="1"/>
  <c r="AS454" i="1"/>
  <c r="AU454" i="1"/>
  <c r="AW454" i="1" s="1"/>
  <c r="AJ455" i="1"/>
  <c r="AK455" i="1"/>
  <c r="AM455" i="1"/>
  <c r="AL455" i="1" s="1"/>
  <c r="AO455" i="1"/>
  <c r="AP455" i="1"/>
  <c r="AQ455" i="1"/>
  <c r="AR455" i="1"/>
  <c r="AS455" i="1"/>
  <c r="AU455" i="1"/>
  <c r="AJ456" i="1"/>
  <c r="AK456" i="1"/>
  <c r="AM456" i="1"/>
  <c r="AL456" i="1" s="1"/>
  <c r="AO456" i="1"/>
  <c r="AP456" i="1"/>
  <c r="AQ456" i="1"/>
  <c r="AR456" i="1"/>
  <c r="AS456" i="1"/>
  <c r="AU456" i="1"/>
  <c r="AZ456" i="1" s="1"/>
  <c r="AJ457" i="1"/>
  <c r="AK457" i="1"/>
  <c r="AM457" i="1"/>
  <c r="AL457" i="1" s="1"/>
  <c r="AO457" i="1"/>
  <c r="AP457" i="1"/>
  <c r="AQ457" i="1"/>
  <c r="AR457" i="1"/>
  <c r="AS457" i="1"/>
  <c r="AU457" i="1"/>
  <c r="AJ458" i="1"/>
  <c r="AK458" i="1"/>
  <c r="AM458" i="1"/>
  <c r="AL458" i="1" s="1"/>
  <c r="AO458" i="1"/>
  <c r="AP458" i="1"/>
  <c r="AQ458" i="1"/>
  <c r="AR458" i="1"/>
  <c r="AS458" i="1"/>
  <c r="AU458" i="1"/>
  <c r="AW458" i="1" s="1"/>
  <c r="AJ459" i="1"/>
  <c r="AK459" i="1"/>
  <c r="AM459" i="1"/>
  <c r="AL459" i="1" s="1"/>
  <c r="AO459" i="1"/>
  <c r="AP459" i="1"/>
  <c r="AQ459" i="1"/>
  <c r="AR459" i="1"/>
  <c r="AS459" i="1"/>
  <c r="AU459" i="1"/>
  <c r="AX459" i="1" s="1"/>
  <c r="AY459" i="1" s="1"/>
  <c r="BC459" i="1" s="1"/>
  <c r="AJ460" i="1"/>
  <c r="AK460" i="1"/>
  <c r="AM460" i="1"/>
  <c r="AL460" i="1" s="1"/>
  <c r="AO460" i="1"/>
  <c r="AP460" i="1"/>
  <c r="AQ460" i="1"/>
  <c r="AR460" i="1"/>
  <c r="AS460" i="1"/>
  <c r="AU460" i="1"/>
  <c r="AF460" i="1"/>
  <c r="AG460" i="1"/>
  <c r="AH460" i="1"/>
  <c r="AH458" i="1"/>
  <c r="AH459" i="1"/>
  <c r="AG456" i="1"/>
  <c r="AG457" i="1"/>
  <c r="AG458" i="1"/>
  <c r="AG459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16" i="1"/>
  <c r="AE417" i="1"/>
  <c r="AE418" i="1"/>
  <c r="AE419" i="1"/>
  <c r="AE420" i="1"/>
  <c r="AE421" i="1"/>
  <c r="AE422" i="1"/>
  <c r="AE423" i="1"/>
  <c r="AE424" i="1"/>
  <c r="AE425" i="1"/>
  <c r="AM453" i="1"/>
  <c r="AL453" i="1" s="1"/>
  <c r="AM452" i="1"/>
  <c r="AL452" i="1" s="1"/>
  <c r="AM451" i="1"/>
  <c r="AL451" i="1" s="1"/>
  <c r="AM450" i="1"/>
  <c r="AL450" i="1" s="1"/>
  <c r="AM449" i="1"/>
  <c r="AL449" i="1" s="1"/>
  <c r="AM448" i="1"/>
  <c r="AL448" i="1" s="1"/>
  <c r="AM446" i="1"/>
  <c r="AL446" i="1" s="1"/>
  <c r="AM445" i="1"/>
  <c r="AL445" i="1" s="1"/>
  <c r="AM444" i="1"/>
  <c r="AL444" i="1" s="1"/>
  <c r="AM443" i="1"/>
  <c r="AL443" i="1" s="1"/>
  <c r="AM442" i="1"/>
  <c r="AL442" i="1" s="1"/>
  <c r="AM441" i="1"/>
  <c r="AL441" i="1" s="1"/>
  <c r="AM440" i="1"/>
  <c r="AL440" i="1" s="1"/>
  <c r="AM439" i="1"/>
  <c r="AL439" i="1" s="1"/>
  <c r="AM438" i="1"/>
  <c r="AL438" i="1" s="1"/>
  <c r="AM437" i="1"/>
  <c r="AL437" i="1" s="1"/>
  <c r="AM436" i="1"/>
  <c r="AL436" i="1" s="1"/>
  <c r="AM435" i="1"/>
  <c r="AL435" i="1" s="1"/>
  <c r="AM434" i="1"/>
  <c r="AL434" i="1" s="1"/>
  <c r="AM433" i="1"/>
  <c r="AL433" i="1" s="1"/>
  <c r="AM432" i="1"/>
  <c r="AL432" i="1" s="1"/>
  <c r="AM431" i="1"/>
  <c r="AL431" i="1" s="1"/>
  <c r="AM430" i="1"/>
  <c r="AL430" i="1" s="1"/>
  <c r="AM429" i="1"/>
  <c r="AL429" i="1" s="1"/>
  <c r="AM428" i="1"/>
  <c r="AL428" i="1" s="1"/>
  <c r="AM427" i="1"/>
  <c r="AL427" i="1" s="1"/>
  <c r="AM426" i="1"/>
  <c r="AL426" i="1" s="1"/>
  <c r="AM425" i="1"/>
  <c r="AL425" i="1" s="1"/>
  <c r="AM424" i="1"/>
  <c r="AL424" i="1" s="1"/>
  <c r="AM414" i="1"/>
  <c r="AL414" i="1" s="1"/>
  <c r="AM420" i="1"/>
  <c r="AL420" i="1" s="1"/>
  <c r="AM419" i="1"/>
  <c r="AL419" i="1" s="1"/>
  <c r="AM417" i="1"/>
  <c r="AL417" i="1" s="1"/>
  <c r="AM416" i="1"/>
  <c r="AL416" i="1" s="1"/>
  <c r="AR416" i="1"/>
  <c r="AS416" i="1"/>
  <c r="AR417" i="1"/>
  <c r="AS417" i="1"/>
  <c r="AR418" i="1"/>
  <c r="AS418" i="1"/>
  <c r="AR419" i="1"/>
  <c r="AS419" i="1"/>
  <c r="AR420" i="1"/>
  <c r="AS420" i="1"/>
  <c r="AR421" i="1"/>
  <c r="AS421" i="1"/>
  <c r="AR422" i="1"/>
  <c r="AS422" i="1"/>
  <c r="AR423" i="1"/>
  <c r="AS423" i="1"/>
  <c r="AR424" i="1"/>
  <c r="AS424" i="1"/>
  <c r="AR425" i="1"/>
  <c r="AS425" i="1"/>
  <c r="AR426" i="1"/>
  <c r="AS426" i="1"/>
  <c r="AR427" i="1"/>
  <c r="AS427" i="1"/>
  <c r="AR428" i="1"/>
  <c r="AS428" i="1"/>
  <c r="AR429" i="1"/>
  <c r="AS429" i="1"/>
  <c r="AR430" i="1"/>
  <c r="AS430" i="1"/>
  <c r="AR431" i="1"/>
  <c r="AS431" i="1"/>
  <c r="AR432" i="1"/>
  <c r="AS432" i="1"/>
  <c r="AR433" i="1"/>
  <c r="AS433" i="1"/>
  <c r="AR434" i="1"/>
  <c r="AS434" i="1"/>
  <c r="AR435" i="1"/>
  <c r="AS435" i="1"/>
  <c r="AR436" i="1"/>
  <c r="AS436" i="1"/>
  <c r="AR437" i="1"/>
  <c r="AS437" i="1"/>
  <c r="AR438" i="1"/>
  <c r="AS438" i="1"/>
  <c r="AR439" i="1"/>
  <c r="AS439" i="1"/>
  <c r="AR440" i="1"/>
  <c r="AS440" i="1"/>
  <c r="AR441" i="1"/>
  <c r="AS441" i="1"/>
  <c r="AR442" i="1"/>
  <c r="AS442" i="1"/>
  <c r="AR443" i="1"/>
  <c r="AS443" i="1"/>
  <c r="AR444" i="1"/>
  <c r="AS444" i="1"/>
  <c r="AR445" i="1"/>
  <c r="AS445" i="1"/>
  <c r="AR446" i="1"/>
  <c r="AS446" i="1"/>
  <c r="AR447" i="1"/>
  <c r="AS447" i="1"/>
  <c r="AR448" i="1"/>
  <c r="AS448" i="1"/>
  <c r="AR449" i="1"/>
  <c r="AS449" i="1"/>
  <c r="AR450" i="1"/>
  <c r="AS450" i="1"/>
  <c r="AR451" i="1"/>
  <c r="AS451" i="1"/>
  <c r="AR452" i="1"/>
  <c r="AS452" i="1"/>
  <c r="AR453" i="1"/>
  <c r="AS453" i="1"/>
  <c r="C455" i="1"/>
  <c r="C456" i="1"/>
  <c r="C457" i="1"/>
  <c r="C458" i="1"/>
  <c r="C459" i="1"/>
  <c r="C460" i="1"/>
  <c r="AF456" i="1"/>
  <c r="AF457" i="1"/>
  <c r="AF458" i="1"/>
  <c r="AF459" i="1"/>
  <c r="AD456" i="1"/>
  <c r="AD457" i="1"/>
  <c r="AD458" i="1"/>
  <c r="AD459" i="1"/>
  <c r="AC455" i="1"/>
  <c r="AC456" i="1"/>
  <c r="AC457" i="1"/>
  <c r="AC458" i="1"/>
  <c r="AC459" i="1"/>
  <c r="AB456" i="1"/>
  <c r="AB457" i="1"/>
  <c r="AB458" i="1"/>
  <c r="AB459" i="1"/>
  <c r="AA455" i="1"/>
  <c r="AA456" i="1"/>
  <c r="AA457" i="1"/>
  <c r="AA458" i="1"/>
  <c r="AA459" i="1"/>
  <c r="Z454" i="1"/>
  <c r="Z455" i="1"/>
  <c r="Z456" i="1"/>
  <c r="Z457" i="1"/>
  <c r="Z458" i="1"/>
  <c r="Z459" i="1"/>
  <c r="AH457" i="1"/>
  <c r="AH456" i="1"/>
  <c r="AB455" i="1"/>
  <c r="AD455" i="1"/>
  <c r="AF455" i="1"/>
  <c r="AG455" i="1"/>
  <c r="AH455" i="1"/>
  <c r="C454" i="1"/>
  <c r="AA454" i="1"/>
  <c r="AB454" i="1"/>
  <c r="AC454" i="1"/>
  <c r="AD454" i="1"/>
  <c r="AF454" i="1"/>
  <c r="AG454" i="1"/>
  <c r="AH454" i="1"/>
  <c r="E431" i="1"/>
  <c r="Z444" i="1"/>
  <c r="AA444" i="1"/>
  <c r="AB444" i="1"/>
  <c r="AC444" i="1"/>
  <c r="AD444" i="1"/>
  <c r="AF444" i="1"/>
  <c r="AG444" i="1"/>
  <c r="AH444" i="1"/>
  <c r="AJ444" i="1"/>
  <c r="AK444" i="1"/>
  <c r="AO444" i="1"/>
  <c r="AP444" i="1"/>
  <c r="AQ444" i="1"/>
  <c r="AU444" i="1"/>
  <c r="AX444" i="1" s="1"/>
  <c r="AY444" i="1" s="1"/>
  <c r="BC444" i="1" s="1"/>
  <c r="Z445" i="1"/>
  <c r="AA445" i="1"/>
  <c r="AB445" i="1"/>
  <c r="AC445" i="1"/>
  <c r="AD445" i="1"/>
  <c r="AF445" i="1"/>
  <c r="AG445" i="1"/>
  <c r="AH445" i="1"/>
  <c r="AJ445" i="1"/>
  <c r="AK445" i="1"/>
  <c r="AO445" i="1"/>
  <c r="AP445" i="1"/>
  <c r="AQ445" i="1"/>
  <c r="AU445" i="1"/>
  <c r="AX445" i="1" s="1"/>
  <c r="AY445" i="1" s="1"/>
  <c r="BC445" i="1" s="1"/>
  <c r="Z446" i="1"/>
  <c r="AA446" i="1"/>
  <c r="AB446" i="1"/>
  <c r="AC446" i="1"/>
  <c r="AD446" i="1"/>
  <c r="AF446" i="1"/>
  <c r="AG446" i="1"/>
  <c r="AH446" i="1"/>
  <c r="AJ446" i="1"/>
  <c r="AK446" i="1"/>
  <c r="AO446" i="1"/>
  <c r="AP446" i="1"/>
  <c r="AQ446" i="1"/>
  <c r="AU446" i="1"/>
  <c r="Z447" i="1"/>
  <c r="AA447" i="1"/>
  <c r="AB447" i="1"/>
  <c r="AC447" i="1"/>
  <c r="AD447" i="1"/>
  <c r="AF447" i="1"/>
  <c r="AG447" i="1"/>
  <c r="AH447" i="1"/>
  <c r="AM447" i="1" s="1"/>
  <c r="AL447" i="1" s="1"/>
  <c r="AJ447" i="1"/>
  <c r="AK447" i="1"/>
  <c r="AO447" i="1"/>
  <c r="AP447" i="1"/>
  <c r="AQ447" i="1"/>
  <c r="AU447" i="1"/>
  <c r="AW447" i="1" s="1"/>
  <c r="Z448" i="1"/>
  <c r="AA448" i="1"/>
  <c r="AB448" i="1"/>
  <c r="AC448" i="1"/>
  <c r="AD448" i="1"/>
  <c r="AF448" i="1"/>
  <c r="AG448" i="1"/>
  <c r="AH448" i="1"/>
  <c r="AJ448" i="1"/>
  <c r="AK448" i="1"/>
  <c r="AO448" i="1"/>
  <c r="AP448" i="1"/>
  <c r="AQ448" i="1"/>
  <c r="AU448" i="1"/>
  <c r="AW448" i="1" s="1"/>
  <c r="Z449" i="1"/>
  <c r="AA449" i="1"/>
  <c r="AB449" i="1"/>
  <c r="AC449" i="1"/>
  <c r="AD449" i="1"/>
  <c r="AF449" i="1"/>
  <c r="AG449" i="1"/>
  <c r="AH449" i="1"/>
  <c r="AJ449" i="1"/>
  <c r="AK449" i="1"/>
  <c r="AO449" i="1"/>
  <c r="AP449" i="1"/>
  <c r="AQ449" i="1"/>
  <c r="AU449" i="1"/>
  <c r="Z450" i="1"/>
  <c r="AA450" i="1"/>
  <c r="AB450" i="1"/>
  <c r="AC450" i="1"/>
  <c r="AD450" i="1"/>
  <c r="AF450" i="1"/>
  <c r="AG450" i="1"/>
  <c r="AH450" i="1"/>
  <c r="AJ450" i="1"/>
  <c r="AK450" i="1"/>
  <c r="AO450" i="1"/>
  <c r="AP450" i="1"/>
  <c r="AQ450" i="1"/>
  <c r="AU450" i="1"/>
  <c r="AX450" i="1" s="1"/>
  <c r="AY450" i="1" s="1"/>
  <c r="BC450" i="1" s="1"/>
  <c r="Z451" i="1"/>
  <c r="AA451" i="1"/>
  <c r="AB451" i="1"/>
  <c r="AC451" i="1"/>
  <c r="AD451" i="1"/>
  <c r="AF451" i="1"/>
  <c r="AG451" i="1"/>
  <c r="AH451" i="1"/>
  <c r="AJ451" i="1"/>
  <c r="AK451" i="1"/>
  <c r="AO451" i="1"/>
  <c r="AP451" i="1"/>
  <c r="AQ451" i="1"/>
  <c r="AU451" i="1"/>
  <c r="AW451" i="1" s="1"/>
  <c r="Z452" i="1"/>
  <c r="AA452" i="1"/>
  <c r="AB452" i="1"/>
  <c r="AC452" i="1"/>
  <c r="AD452" i="1"/>
  <c r="AF452" i="1"/>
  <c r="AG452" i="1"/>
  <c r="AH452" i="1"/>
  <c r="AJ452" i="1"/>
  <c r="AK452" i="1"/>
  <c r="AO452" i="1"/>
  <c r="AP452" i="1"/>
  <c r="AQ452" i="1"/>
  <c r="AU452" i="1"/>
  <c r="AX452" i="1" s="1"/>
  <c r="AY452" i="1" s="1"/>
  <c r="BC452" i="1" s="1"/>
  <c r="Z453" i="1"/>
  <c r="AA453" i="1"/>
  <c r="AB453" i="1"/>
  <c r="AC453" i="1"/>
  <c r="AD453" i="1"/>
  <c r="AF453" i="1"/>
  <c r="AG453" i="1"/>
  <c r="AH453" i="1"/>
  <c r="AJ453" i="1"/>
  <c r="AK453" i="1"/>
  <c r="AO453" i="1"/>
  <c r="AP453" i="1"/>
  <c r="AQ453" i="1"/>
  <c r="AU453" i="1"/>
  <c r="AZ453" i="1" s="1"/>
  <c r="Z418" i="1"/>
  <c r="AA418" i="1"/>
  <c r="AB418" i="1"/>
  <c r="AC418" i="1"/>
  <c r="AD418" i="1"/>
  <c r="AF418" i="1"/>
  <c r="AG418" i="1"/>
  <c r="AH418" i="1"/>
  <c r="AM418" i="1" s="1"/>
  <c r="AL418" i="1" s="1"/>
  <c r="AJ418" i="1"/>
  <c r="AK418" i="1"/>
  <c r="AO418" i="1"/>
  <c r="AP418" i="1"/>
  <c r="AQ418" i="1"/>
  <c r="AU418" i="1"/>
  <c r="BA418" i="1" s="1"/>
  <c r="Z419" i="1"/>
  <c r="AA419" i="1"/>
  <c r="AB419" i="1"/>
  <c r="AC419" i="1"/>
  <c r="AD419" i="1"/>
  <c r="AF419" i="1"/>
  <c r="AG419" i="1"/>
  <c r="AH419" i="1"/>
  <c r="AJ419" i="1"/>
  <c r="AK419" i="1"/>
  <c r="AO419" i="1"/>
  <c r="AP419" i="1"/>
  <c r="AQ419" i="1"/>
  <c r="AU419" i="1"/>
  <c r="Z420" i="1"/>
  <c r="AA420" i="1"/>
  <c r="AB420" i="1"/>
  <c r="AC420" i="1"/>
  <c r="AD420" i="1"/>
  <c r="AF420" i="1"/>
  <c r="AG420" i="1"/>
  <c r="AH420" i="1"/>
  <c r="AJ420" i="1"/>
  <c r="AK420" i="1"/>
  <c r="AO420" i="1"/>
  <c r="AP420" i="1"/>
  <c r="AQ420" i="1"/>
  <c r="AU420" i="1"/>
  <c r="AX420" i="1" s="1"/>
  <c r="AY420" i="1" s="1"/>
  <c r="BC420" i="1" s="1"/>
  <c r="Z421" i="1"/>
  <c r="AA421" i="1"/>
  <c r="AB421" i="1"/>
  <c r="AC421" i="1"/>
  <c r="AD421" i="1"/>
  <c r="AF421" i="1"/>
  <c r="AG421" i="1"/>
  <c r="AH421" i="1"/>
  <c r="AM421" i="1" s="1"/>
  <c r="AL421" i="1" s="1"/>
  <c r="AJ421" i="1"/>
  <c r="AK421" i="1"/>
  <c r="AO421" i="1"/>
  <c r="AP421" i="1"/>
  <c r="AQ421" i="1"/>
  <c r="AU421" i="1"/>
  <c r="AZ421" i="1" s="1"/>
  <c r="Z422" i="1"/>
  <c r="AA422" i="1"/>
  <c r="AB422" i="1"/>
  <c r="AC422" i="1"/>
  <c r="AD422" i="1"/>
  <c r="AF422" i="1"/>
  <c r="AG422" i="1"/>
  <c r="AH422" i="1"/>
  <c r="AM422" i="1" s="1"/>
  <c r="AL422" i="1" s="1"/>
  <c r="AJ422" i="1"/>
  <c r="AK422" i="1"/>
  <c r="AO422" i="1"/>
  <c r="AP422" i="1"/>
  <c r="AQ422" i="1"/>
  <c r="AU422" i="1"/>
  <c r="AX422" i="1" s="1"/>
  <c r="AY422" i="1" s="1"/>
  <c r="BC422" i="1" s="1"/>
  <c r="Z423" i="1"/>
  <c r="AA423" i="1"/>
  <c r="AB423" i="1"/>
  <c r="AC423" i="1"/>
  <c r="AD423" i="1"/>
  <c r="AF423" i="1"/>
  <c r="AG423" i="1"/>
  <c r="AH423" i="1"/>
  <c r="AJ423" i="1"/>
  <c r="AK423" i="1"/>
  <c r="AO423" i="1"/>
  <c r="AP423" i="1"/>
  <c r="AQ423" i="1"/>
  <c r="AU423" i="1"/>
  <c r="AZ423" i="1" s="1"/>
  <c r="Z424" i="1"/>
  <c r="AA424" i="1"/>
  <c r="AB424" i="1"/>
  <c r="AC424" i="1"/>
  <c r="AD424" i="1"/>
  <c r="AF424" i="1"/>
  <c r="AG424" i="1"/>
  <c r="AH424" i="1"/>
  <c r="AJ424" i="1"/>
  <c r="AK424" i="1"/>
  <c r="AO424" i="1"/>
  <c r="AP424" i="1"/>
  <c r="AQ424" i="1"/>
  <c r="AU424" i="1"/>
  <c r="AZ424" i="1" s="1"/>
  <c r="Z425" i="1"/>
  <c r="AA425" i="1"/>
  <c r="AB425" i="1"/>
  <c r="AC425" i="1"/>
  <c r="AD425" i="1"/>
  <c r="AF425" i="1"/>
  <c r="AG425" i="1"/>
  <c r="AH425" i="1"/>
  <c r="AJ425" i="1"/>
  <c r="AK425" i="1"/>
  <c r="AO425" i="1"/>
  <c r="AP425" i="1"/>
  <c r="AQ425" i="1"/>
  <c r="AU425" i="1"/>
  <c r="AW425" i="1" s="1"/>
  <c r="Z426" i="1"/>
  <c r="AA426" i="1"/>
  <c r="AB426" i="1"/>
  <c r="AC426" i="1"/>
  <c r="AD426" i="1"/>
  <c r="AF426" i="1"/>
  <c r="AG426" i="1"/>
  <c r="AH426" i="1"/>
  <c r="AJ426" i="1"/>
  <c r="AK426" i="1"/>
  <c r="AO426" i="1"/>
  <c r="AP426" i="1"/>
  <c r="AQ426" i="1"/>
  <c r="AU426" i="1"/>
  <c r="AZ426" i="1" s="1"/>
  <c r="Z427" i="1"/>
  <c r="AA427" i="1"/>
  <c r="AB427" i="1"/>
  <c r="AC427" i="1"/>
  <c r="AD427" i="1"/>
  <c r="AF427" i="1"/>
  <c r="AG427" i="1"/>
  <c r="AH427" i="1"/>
  <c r="AJ427" i="1"/>
  <c r="AK427" i="1"/>
  <c r="AO427" i="1"/>
  <c r="AP427" i="1"/>
  <c r="AQ427" i="1"/>
  <c r="AU427" i="1"/>
  <c r="AZ427" i="1" s="1"/>
  <c r="Z428" i="1"/>
  <c r="AA428" i="1"/>
  <c r="AB428" i="1"/>
  <c r="AC428" i="1"/>
  <c r="AD428" i="1"/>
  <c r="AF428" i="1"/>
  <c r="AG428" i="1"/>
  <c r="AH428" i="1"/>
  <c r="AJ428" i="1"/>
  <c r="AK428" i="1"/>
  <c r="AO428" i="1"/>
  <c r="AP428" i="1"/>
  <c r="AQ428" i="1"/>
  <c r="AU428" i="1"/>
  <c r="AX428" i="1" s="1"/>
  <c r="AY428" i="1" s="1"/>
  <c r="BC428" i="1" s="1"/>
  <c r="Z429" i="1"/>
  <c r="AA429" i="1"/>
  <c r="AB429" i="1"/>
  <c r="AC429" i="1"/>
  <c r="AD429" i="1"/>
  <c r="AF429" i="1"/>
  <c r="AG429" i="1"/>
  <c r="AH429" i="1"/>
  <c r="AJ429" i="1"/>
  <c r="AK429" i="1"/>
  <c r="AO429" i="1"/>
  <c r="AP429" i="1"/>
  <c r="AQ429" i="1"/>
  <c r="AU429" i="1"/>
  <c r="AX429" i="1" s="1"/>
  <c r="AY429" i="1" s="1"/>
  <c r="BC429" i="1" s="1"/>
  <c r="Z430" i="1"/>
  <c r="AA430" i="1"/>
  <c r="AB430" i="1"/>
  <c r="AC430" i="1"/>
  <c r="AD430" i="1"/>
  <c r="AF430" i="1"/>
  <c r="AG430" i="1"/>
  <c r="AH430" i="1"/>
  <c r="AJ430" i="1"/>
  <c r="AK430" i="1"/>
  <c r="AO430" i="1"/>
  <c r="AP430" i="1"/>
  <c r="AQ430" i="1"/>
  <c r="AU430" i="1"/>
  <c r="AZ430" i="1" s="1"/>
  <c r="Z431" i="1"/>
  <c r="AA431" i="1"/>
  <c r="AB431" i="1"/>
  <c r="AC431" i="1"/>
  <c r="AD431" i="1"/>
  <c r="AF431" i="1"/>
  <c r="AG431" i="1"/>
  <c r="AH431" i="1"/>
  <c r="AJ431" i="1"/>
  <c r="AK431" i="1"/>
  <c r="AO431" i="1"/>
  <c r="AP431" i="1"/>
  <c r="AQ431" i="1"/>
  <c r="AU431" i="1"/>
  <c r="AX431" i="1" s="1"/>
  <c r="AY431" i="1" s="1"/>
  <c r="BC431" i="1" s="1"/>
  <c r="Z432" i="1"/>
  <c r="AA432" i="1"/>
  <c r="AB432" i="1"/>
  <c r="AC432" i="1"/>
  <c r="AD432" i="1"/>
  <c r="AF432" i="1"/>
  <c r="AG432" i="1"/>
  <c r="AH432" i="1"/>
  <c r="AJ432" i="1"/>
  <c r="AK432" i="1"/>
  <c r="AO432" i="1"/>
  <c r="AP432" i="1"/>
  <c r="AQ432" i="1"/>
  <c r="AU432" i="1"/>
  <c r="AZ432" i="1" s="1"/>
  <c r="Z433" i="1"/>
  <c r="AA433" i="1"/>
  <c r="AB433" i="1"/>
  <c r="AC433" i="1"/>
  <c r="AD433" i="1"/>
  <c r="AF433" i="1"/>
  <c r="AG433" i="1"/>
  <c r="AH433" i="1"/>
  <c r="AJ433" i="1"/>
  <c r="AK433" i="1"/>
  <c r="AO433" i="1"/>
  <c r="AP433" i="1"/>
  <c r="AQ433" i="1"/>
  <c r="AU433" i="1"/>
  <c r="Z434" i="1"/>
  <c r="AA434" i="1"/>
  <c r="AB434" i="1"/>
  <c r="AC434" i="1"/>
  <c r="AD434" i="1"/>
  <c r="AF434" i="1"/>
  <c r="AG434" i="1"/>
  <c r="AH434" i="1"/>
  <c r="AJ434" i="1"/>
  <c r="AK434" i="1"/>
  <c r="AO434" i="1"/>
  <c r="AP434" i="1"/>
  <c r="AQ434" i="1"/>
  <c r="AU434" i="1"/>
  <c r="AX434" i="1" s="1"/>
  <c r="AY434" i="1" s="1"/>
  <c r="BC434" i="1" s="1"/>
  <c r="Z435" i="1"/>
  <c r="AA435" i="1"/>
  <c r="AB435" i="1"/>
  <c r="AC435" i="1"/>
  <c r="AD435" i="1"/>
  <c r="AF435" i="1"/>
  <c r="AG435" i="1"/>
  <c r="AH435" i="1"/>
  <c r="AJ435" i="1"/>
  <c r="AK435" i="1"/>
  <c r="AO435" i="1"/>
  <c r="AP435" i="1"/>
  <c r="AQ435" i="1"/>
  <c r="AU435" i="1"/>
  <c r="AW435" i="1" s="1"/>
  <c r="Z436" i="1"/>
  <c r="AA436" i="1"/>
  <c r="AB436" i="1"/>
  <c r="AC436" i="1"/>
  <c r="AD436" i="1"/>
  <c r="AF436" i="1"/>
  <c r="AG436" i="1"/>
  <c r="AH436" i="1"/>
  <c r="AJ436" i="1"/>
  <c r="AK436" i="1"/>
  <c r="AO436" i="1"/>
  <c r="AP436" i="1"/>
  <c r="AQ436" i="1"/>
  <c r="AU436" i="1"/>
  <c r="Z437" i="1"/>
  <c r="AA437" i="1"/>
  <c r="AB437" i="1"/>
  <c r="AC437" i="1"/>
  <c r="AD437" i="1"/>
  <c r="AF437" i="1"/>
  <c r="AG437" i="1"/>
  <c r="AH437" i="1"/>
  <c r="AJ437" i="1"/>
  <c r="AK437" i="1"/>
  <c r="AO437" i="1"/>
  <c r="AP437" i="1"/>
  <c r="AQ437" i="1"/>
  <c r="AU437" i="1"/>
  <c r="Z438" i="1"/>
  <c r="AA438" i="1"/>
  <c r="AB438" i="1"/>
  <c r="AC438" i="1"/>
  <c r="AD438" i="1"/>
  <c r="AF438" i="1"/>
  <c r="AG438" i="1"/>
  <c r="AH438" i="1"/>
  <c r="AJ438" i="1"/>
  <c r="AK438" i="1"/>
  <c r="AO438" i="1"/>
  <c r="AP438" i="1"/>
  <c r="AQ438" i="1"/>
  <c r="AU438" i="1"/>
  <c r="Z439" i="1"/>
  <c r="AA439" i="1"/>
  <c r="AB439" i="1"/>
  <c r="AC439" i="1"/>
  <c r="AD439" i="1"/>
  <c r="AF439" i="1"/>
  <c r="AG439" i="1"/>
  <c r="AH439" i="1"/>
  <c r="AJ439" i="1"/>
  <c r="AK439" i="1"/>
  <c r="AO439" i="1"/>
  <c r="AP439" i="1"/>
  <c r="AQ439" i="1"/>
  <c r="AU439" i="1"/>
  <c r="Z440" i="1"/>
  <c r="AA440" i="1"/>
  <c r="AB440" i="1"/>
  <c r="AC440" i="1"/>
  <c r="AD440" i="1"/>
  <c r="AF440" i="1"/>
  <c r="AG440" i="1"/>
  <c r="AH440" i="1"/>
  <c r="AJ440" i="1"/>
  <c r="AK440" i="1"/>
  <c r="AO440" i="1"/>
  <c r="AP440" i="1"/>
  <c r="AQ440" i="1"/>
  <c r="AU440" i="1"/>
  <c r="Z441" i="1"/>
  <c r="AA441" i="1"/>
  <c r="AB441" i="1"/>
  <c r="AC441" i="1"/>
  <c r="AD441" i="1"/>
  <c r="AF441" i="1"/>
  <c r="AG441" i="1"/>
  <c r="AH441" i="1"/>
  <c r="AJ441" i="1"/>
  <c r="AK441" i="1"/>
  <c r="AO441" i="1"/>
  <c r="AP441" i="1"/>
  <c r="AQ441" i="1"/>
  <c r="AU441" i="1"/>
  <c r="BA441" i="1" s="1"/>
  <c r="Z442" i="1"/>
  <c r="AA442" i="1"/>
  <c r="AB442" i="1"/>
  <c r="AC442" i="1"/>
  <c r="AD442" i="1"/>
  <c r="AF442" i="1"/>
  <c r="AG442" i="1"/>
  <c r="AH442" i="1"/>
  <c r="AJ442" i="1"/>
  <c r="AK442" i="1"/>
  <c r="AO442" i="1"/>
  <c r="AP442" i="1"/>
  <c r="AQ442" i="1"/>
  <c r="AU442" i="1"/>
  <c r="AX442" i="1" s="1"/>
  <c r="AY442" i="1" s="1"/>
  <c r="BC442" i="1" s="1"/>
  <c r="Z443" i="1"/>
  <c r="AA443" i="1"/>
  <c r="AB443" i="1"/>
  <c r="AC443" i="1"/>
  <c r="AD443" i="1"/>
  <c r="AF443" i="1"/>
  <c r="AG443" i="1"/>
  <c r="AH443" i="1"/>
  <c r="AJ443" i="1"/>
  <c r="AK443" i="1"/>
  <c r="AO443" i="1"/>
  <c r="AP443" i="1"/>
  <c r="AQ443" i="1"/>
  <c r="AU443" i="1"/>
  <c r="AX443" i="1" s="1"/>
  <c r="AY443" i="1" s="1"/>
  <c r="BC443" i="1" s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E449" i="1"/>
  <c r="E425" i="1"/>
  <c r="E429" i="1"/>
  <c r="E430" i="1"/>
  <c r="E433" i="1"/>
  <c r="E435" i="1"/>
  <c r="E438" i="1"/>
  <c r="E442" i="1"/>
  <c r="E452" i="1"/>
  <c r="E451" i="1"/>
  <c r="E416" i="1"/>
  <c r="E417" i="1"/>
  <c r="E418" i="1"/>
  <c r="E419" i="1"/>
  <c r="E420" i="1"/>
  <c r="E421" i="1"/>
  <c r="E422" i="1"/>
  <c r="E423" i="1"/>
  <c r="E424" i="1"/>
  <c r="E426" i="1"/>
  <c r="E427" i="1"/>
  <c r="E428" i="1"/>
  <c r="E432" i="1"/>
  <c r="E434" i="1"/>
  <c r="E436" i="1"/>
  <c r="E437" i="1"/>
  <c r="E439" i="1"/>
  <c r="E440" i="1"/>
  <c r="E441" i="1"/>
  <c r="E443" i="1"/>
  <c r="E444" i="1"/>
  <c r="E445" i="1"/>
  <c r="E446" i="1"/>
  <c r="E447" i="1"/>
  <c r="E448" i="1"/>
  <c r="E450" i="1"/>
  <c r="E453" i="1"/>
  <c r="E454" i="1"/>
  <c r="E455" i="1"/>
  <c r="E456" i="1"/>
  <c r="E457" i="1"/>
  <c r="E458" i="1"/>
  <c r="E459" i="1"/>
  <c r="E460" i="1"/>
  <c r="E461" i="1"/>
  <c r="E462" i="1"/>
  <c r="E463" i="1"/>
  <c r="E466" i="1"/>
  <c r="E468" i="1"/>
  <c r="E470" i="1"/>
  <c r="E471" i="1"/>
  <c r="E472" i="1"/>
  <c r="E473" i="1"/>
  <c r="E474" i="1"/>
  <c r="E475" i="1"/>
  <c r="E476" i="1"/>
  <c r="E477" i="1"/>
  <c r="E478" i="1"/>
  <c r="E480" i="1"/>
  <c r="E481" i="1"/>
  <c r="E482" i="1"/>
  <c r="E483" i="1"/>
  <c r="E484" i="1"/>
  <c r="E485" i="1"/>
  <c r="E486" i="1"/>
  <c r="E487" i="1"/>
  <c r="E488" i="1"/>
  <c r="E489" i="1"/>
  <c r="E491" i="1"/>
  <c r="E492" i="1"/>
  <c r="E493" i="1"/>
  <c r="E494" i="1"/>
  <c r="E495" i="1"/>
  <c r="E496" i="1"/>
  <c r="E497" i="1"/>
  <c r="E498" i="1"/>
  <c r="E500" i="1"/>
  <c r="E501" i="1"/>
  <c r="E502" i="1"/>
  <c r="E503" i="1"/>
  <c r="E504" i="1"/>
  <c r="E506" i="1"/>
  <c r="E507" i="1"/>
  <c r="E512" i="1"/>
  <c r="E514" i="1"/>
  <c r="E518" i="1"/>
  <c r="E519" i="1"/>
  <c r="E520" i="1"/>
  <c r="E521" i="1"/>
  <c r="E522" i="1"/>
  <c r="E523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508" i="1"/>
  <c r="AP417" i="1"/>
  <c r="AP416" i="1"/>
  <c r="AF417" i="1"/>
  <c r="AG417" i="1"/>
  <c r="AF416" i="1"/>
  <c r="AG416" i="1"/>
  <c r="C417" i="1"/>
  <c r="Z417" i="1"/>
  <c r="AA417" i="1"/>
  <c r="AB417" i="1"/>
  <c r="AC417" i="1"/>
  <c r="AD417" i="1"/>
  <c r="AH417" i="1"/>
  <c r="AJ417" i="1"/>
  <c r="AK417" i="1"/>
  <c r="AO417" i="1"/>
  <c r="AQ417" i="1"/>
  <c r="AU417" i="1"/>
  <c r="AZ417" i="1" s="1"/>
  <c r="C416" i="1"/>
  <c r="Z416" i="1"/>
  <c r="AA416" i="1"/>
  <c r="AB416" i="1"/>
  <c r="AC416" i="1"/>
  <c r="AD416" i="1"/>
  <c r="AH416" i="1"/>
  <c r="AJ416" i="1"/>
  <c r="AK416" i="1"/>
  <c r="AO416" i="1"/>
  <c r="AQ416" i="1"/>
  <c r="AU41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E414" i="1"/>
  <c r="E404" i="1"/>
  <c r="E402" i="1"/>
  <c r="E401" i="1"/>
  <c r="E380" i="1"/>
  <c r="E379" i="1"/>
  <c r="E378" i="1"/>
  <c r="E377" i="1"/>
  <c r="E327" i="1"/>
  <c r="E323" i="1"/>
  <c r="E321" i="1"/>
  <c r="E307" i="1"/>
  <c r="E304" i="1"/>
  <c r="E301" i="1"/>
  <c r="E294" i="1"/>
  <c r="E295" i="1"/>
  <c r="E296" i="1"/>
  <c r="E297" i="1"/>
  <c r="E298" i="1"/>
  <c r="E299" i="1"/>
  <c r="E300" i="1"/>
  <c r="E302" i="1"/>
  <c r="E303" i="1"/>
  <c r="E305" i="1"/>
  <c r="E306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2" i="1"/>
  <c r="E324" i="1"/>
  <c r="E325" i="1"/>
  <c r="E326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3" i="1"/>
  <c r="E405" i="1"/>
  <c r="E406" i="1"/>
  <c r="E407" i="1"/>
  <c r="E408" i="1"/>
  <c r="E409" i="1"/>
  <c r="E410" i="1"/>
  <c r="E411" i="1"/>
  <c r="E412" i="1"/>
  <c r="E413" i="1"/>
  <c r="E415" i="1"/>
  <c r="AA362" i="1"/>
  <c r="AB362" i="1"/>
  <c r="AC362" i="1"/>
  <c r="AD362" i="1"/>
  <c r="AE362" i="1"/>
  <c r="AF362" i="1"/>
  <c r="AG362" i="1"/>
  <c r="AH362" i="1"/>
  <c r="AJ362" i="1"/>
  <c r="AK362" i="1"/>
  <c r="AM362" i="1"/>
  <c r="AL362" i="1" s="1"/>
  <c r="AO362" i="1"/>
  <c r="AP362" i="1"/>
  <c r="AQ362" i="1"/>
  <c r="AR362" i="1"/>
  <c r="AS362" i="1"/>
  <c r="AU362" i="1"/>
  <c r="AW362" i="1" s="1"/>
  <c r="AA363" i="1"/>
  <c r="AB363" i="1"/>
  <c r="AC363" i="1"/>
  <c r="AD363" i="1"/>
  <c r="AE363" i="1"/>
  <c r="AF363" i="1"/>
  <c r="AG363" i="1"/>
  <c r="AH363" i="1"/>
  <c r="AJ363" i="1"/>
  <c r="AK363" i="1"/>
  <c r="AM363" i="1"/>
  <c r="AL363" i="1" s="1"/>
  <c r="AO363" i="1"/>
  <c r="AP363" i="1"/>
  <c r="AQ363" i="1"/>
  <c r="AR363" i="1"/>
  <c r="AS363" i="1"/>
  <c r="AU363" i="1"/>
  <c r="AZ363" i="1" s="1"/>
  <c r="AA364" i="1"/>
  <c r="AB364" i="1"/>
  <c r="AC364" i="1"/>
  <c r="AD364" i="1"/>
  <c r="AE364" i="1"/>
  <c r="AF364" i="1"/>
  <c r="AG364" i="1"/>
  <c r="AH364" i="1"/>
  <c r="AJ364" i="1"/>
  <c r="AK364" i="1"/>
  <c r="AM364" i="1"/>
  <c r="AL364" i="1" s="1"/>
  <c r="AO364" i="1"/>
  <c r="AP364" i="1"/>
  <c r="AQ364" i="1"/>
  <c r="AR364" i="1"/>
  <c r="AS364" i="1"/>
  <c r="AU364" i="1"/>
  <c r="AX364" i="1" s="1"/>
  <c r="AY364" i="1" s="1"/>
  <c r="BC364" i="1" s="1"/>
  <c r="AA365" i="1"/>
  <c r="AB365" i="1"/>
  <c r="AC365" i="1"/>
  <c r="AD365" i="1"/>
  <c r="AE365" i="1"/>
  <c r="AF365" i="1"/>
  <c r="AG365" i="1"/>
  <c r="AH365" i="1"/>
  <c r="AJ365" i="1"/>
  <c r="AK365" i="1"/>
  <c r="AM365" i="1"/>
  <c r="AL365" i="1" s="1"/>
  <c r="AO365" i="1"/>
  <c r="AP365" i="1"/>
  <c r="AQ365" i="1"/>
  <c r="AR365" i="1"/>
  <c r="AS365" i="1"/>
  <c r="AU365" i="1"/>
  <c r="BA365" i="1" s="1"/>
  <c r="AA366" i="1"/>
  <c r="AB366" i="1"/>
  <c r="AC366" i="1"/>
  <c r="AD366" i="1"/>
  <c r="AE366" i="1"/>
  <c r="AF366" i="1"/>
  <c r="AG366" i="1"/>
  <c r="AH366" i="1"/>
  <c r="AJ366" i="1"/>
  <c r="AK366" i="1"/>
  <c r="AM366" i="1"/>
  <c r="AL366" i="1" s="1"/>
  <c r="AO366" i="1"/>
  <c r="AP366" i="1"/>
  <c r="AQ366" i="1"/>
  <c r="AR366" i="1"/>
  <c r="AS366" i="1"/>
  <c r="AU366" i="1"/>
  <c r="AZ366" i="1" s="1"/>
  <c r="AA367" i="1"/>
  <c r="AB367" i="1"/>
  <c r="AC367" i="1"/>
  <c r="AD367" i="1"/>
  <c r="AE367" i="1"/>
  <c r="AF367" i="1"/>
  <c r="AG367" i="1"/>
  <c r="AH367" i="1"/>
  <c r="AJ367" i="1"/>
  <c r="AK367" i="1"/>
  <c r="AM367" i="1"/>
  <c r="AL367" i="1" s="1"/>
  <c r="AO367" i="1"/>
  <c r="AP367" i="1"/>
  <c r="AQ367" i="1"/>
  <c r="AR367" i="1"/>
  <c r="AS367" i="1"/>
  <c r="AU367" i="1"/>
  <c r="AX367" i="1" s="1"/>
  <c r="AY367" i="1" s="1"/>
  <c r="BC367" i="1" s="1"/>
  <c r="AA368" i="1"/>
  <c r="AB368" i="1"/>
  <c r="AC368" i="1"/>
  <c r="AD368" i="1"/>
  <c r="AE368" i="1"/>
  <c r="AF368" i="1"/>
  <c r="AG368" i="1"/>
  <c r="AH368" i="1"/>
  <c r="AJ368" i="1"/>
  <c r="AK368" i="1"/>
  <c r="AM368" i="1"/>
  <c r="AL368" i="1" s="1"/>
  <c r="AO368" i="1"/>
  <c r="AP368" i="1"/>
  <c r="AQ368" i="1"/>
  <c r="AR368" i="1"/>
  <c r="AS368" i="1"/>
  <c r="AU368" i="1"/>
  <c r="BA368" i="1" s="1"/>
  <c r="AA369" i="1"/>
  <c r="AB369" i="1"/>
  <c r="AC369" i="1"/>
  <c r="AD369" i="1"/>
  <c r="AE369" i="1"/>
  <c r="AF369" i="1"/>
  <c r="AG369" i="1"/>
  <c r="AH369" i="1"/>
  <c r="AJ369" i="1"/>
  <c r="AK369" i="1"/>
  <c r="AM369" i="1"/>
  <c r="AL369" i="1" s="1"/>
  <c r="AO369" i="1"/>
  <c r="AP369" i="1"/>
  <c r="AQ369" i="1"/>
  <c r="AR369" i="1"/>
  <c r="AS369" i="1"/>
  <c r="AU369" i="1"/>
  <c r="AW369" i="1" s="1"/>
  <c r="AA370" i="1"/>
  <c r="AB370" i="1"/>
  <c r="AC370" i="1"/>
  <c r="AD370" i="1"/>
  <c r="AE370" i="1"/>
  <c r="AF370" i="1"/>
  <c r="AG370" i="1"/>
  <c r="AH370" i="1"/>
  <c r="AJ370" i="1"/>
  <c r="AK370" i="1"/>
  <c r="AM370" i="1"/>
  <c r="AL370" i="1" s="1"/>
  <c r="AO370" i="1"/>
  <c r="AP370" i="1"/>
  <c r="AQ370" i="1"/>
  <c r="AR370" i="1"/>
  <c r="AS370" i="1"/>
  <c r="AU370" i="1"/>
  <c r="BA370" i="1" s="1"/>
  <c r="AA371" i="1"/>
  <c r="AB371" i="1"/>
  <c r="AC371" i="1"/>
  <c r="AD371" i="1"/>
  <c r="AE371" i="1"/>
  <c r="AF371" i="1"/>
  <c r="AG371" i="1"/>
  <c r="AH371" i="1"/>
  <c r="AJ371" i="1"/>
  <c r="AK371" i="1"/>
  <c r="AM371" i="1"/>
  <c r="AL371" i="1" s="1"/>
  <c r="AO371" i="1"/>
  <c r="AP371" i="1"/>
  <c r="AQ371" i="1"/>
  <c r="AR371" i="1"/>
  <c r="AS371" i="1"/>
  <c r="AU371" i="1"/>
  <c r="AA372" i="1"/>
  <c r="AB372" i="1"/>
  <c r="AC372" i="1"/>
  <c r="AD372" i="1"/>
  <c r="AE372" i="1"/>
  <c r="AF372" i="1"/>
  <c r="AG372" i="1"/>
  <c r="AH372" i="1"/>
  <c r="AJ372" i="1"/>
  <c r="AK372" i="1"/>
  <c r="AM372" i="1"/>
  <c r="AL372" i="1" s="1"/>
  <c r="AO372" i="1"/>
  <c r="AP372" i="1"/>
  <c r="AQ372" i="1"/>
  <c r="AR372" i="1"/>
  <c r="AS372" i="1"/>
  <c r="AU372" i="1"/>
  <c r="AW372" i="1" s="1"/>
  <c r="AA373" i="1"/>
  <c r="AB373" i="1"/>
  <c r="AC373" i="1"/>
  <c r="AD373" i="1"/>
  <c r="AE373" i="1"/>
  <c r="AF373" i="1"/>
  <c r="AG373" i="1"/>
  <c r="AH373" i="1"/>
  <c r="AJ373" i="1"/>
  <c r="AK373" i="1"/>
  <c r="AM373" i="1"/>
  <c r="AL373" i="1" s="1"/>
  <c r="AO373" i="1"/>
  <c r="AP373" i="1"/>
  <c r="AQ373" i="1"/>
  <c r="AR373" i="1"/>
  <c r="AS373" i="1"/>
  <c r="AU373" i="1"/>
  <c r="AW373" i="1" s="1"/>
  <c r="AA374" i="1"/>
  <c r="AB374" i="1"/>
  <c r="AC374" i="1"/>
  <c r="AD374" i="1"/>
  <c r="AE374" i="1"/>
  <c r="AF374" i="1"/>
  <c r="AG374" i="1"/>
  <c r="AH374" i="1"/>
  <c r="AJ374" i="1"/>
  <c r="AK374" i="1"/>
  <c r="AM374" i="1"/>
  <c r="AL374" i="1" s="1"/>
  <c r="AO374" i="1"/>
  <c r="AP374" i="1"/>
  <c r="AQ374" i="1"/>
  <c r="AR374" i="1"/>
  <c r="AS374" i="1"/>
  <c r="AU374" i="1"/>
  <c r="AZ374" i="1" s="1"/>
  <c r="AA375" i="1"/>
  <c r="AB375" i="1"/>
  <c r="AC375" i="1"/>
  <c r="AD375" i="1"/>
  <c r="AE375" i="1"/>
  <c r="AF375" i="1"/>
  <c r="AG375" i="1"/>
  <c r="AH375" i="1"/>
  <c r="AJ375" i="1"/>
  <c r="AK375" i="1"/>
  <c r="AM375" i="1"/>
  <c r="AL375" i="1" s="1"/>
  <c r="AO375" i="1"/>
  <c r="AP375" i="1"/>
  <c r="AQ375" i="1"/>
  <c r="AR375" i="1"/>
  <c r="AS375" i="1"/>
  <c r="AU375" i="1"/>
  <c r="AX375" i="1" s="1"/>
  <c r="AY375" i="1" s="1"/>
  <c r="BC375" i="1" s="1"/>
  <c r="AA376" i="1"/>
  <c r="AB376" i="1"/>
  <c r="AC376" i="1"/>
  <c r="AD376" i="1"/>
  <c r="AE376" i="1"/>
  <c r="AF376" i="1"/>
  <c r="AG376" i="1"/>
  <c r="AH376" i="1"/>
  <c r="AJ376" i="1"/>
  <c r="AK376" i="1"/>
  <c r="AM376" i="1"/>
  <c r="AL376" i="1" s="1"/>
  <c r="AO376" i="1"/>
  <c r="AP376" i="1"/>
  <c r="AQ376" i="1"/>
  <c r="AR376" i="1"/>
  <c r="AS376" i="1"/>
  <c r="AU376" i="1"/>
  <c r="BA376" i="1" s="1"/>
  <c r="AA377" i="1"/>
  <c r="AB377" i="1"/>
  <c r="AC377" i="1"/>
  <c r="AD377" i="1"/>
  <c r="AE377" i="1"/>
  <c r="AF377" i="1"/>
  <c r="AG377" i="1"/>
  <c r="AH377" i="1"/>
  <c r="AM377" i="1" s="1"/>
  <c r="AL377" i="1" s="1"/>
  <c r="AJ377" i="1"/>
  <c r="AK377" i="1"/>
  <c r="AO377" i="1"/>
  <c r="AP377" i="1"/>
  <c r="AQ377" i="1"/>
  <c r="AR377" i="1"/>
  <c r="AS377" i="1"/>
  <c r="AU377" i="1"/>
  <c r="BA377" i="1" s="1"/>
  <c r="AA378" i="1"/>
  <c r="AB378" i="1"/>
  <c r="AC378" i="1"/>
  <c r="AD378" i="1"/>
  <c r="AE378" i="1"/>
  <c r="AF378" i="1"/>
  <c r="AG378" i="1"/>
  <c r="AH378" i="1"/>
  <c r="AM378" i="1" s="1"/>
  <c r="AL378" i="1" s="1"/>
  <c r="AJ378" i="1"/>
  <c r="AK378" i="1"/>
  <c r="AO378" i="1"/>
  <c r="AP378" i="1"/>
  <c r="AQ378" i="1"/>
  <c r="AR378" i="1"/>
  <c r="AS378" i="1"/>
  <c r="AU378" i="1"/>
  <c r="AA379" i="1"/>
  <c r="AB379" i="1"/>
  <c r="AC379" i="1"/>
  <c r="AD379" i="1"/>
  <c r="AE379" i="1"/>
  <c r="AF379" i="1"/>
  <c r="AG379" i="1"/>
  <c r="AH379" i="1"/>
  <c r="AM379" i="1" s="1"/>
  <c r="AL379" i="1" s="1"/>
  <c r="AJ379" i="1"/>
  <c r="AK379" i="1"/>
  <c r="AO379" i="1"/>
  <c r="AP379" i="1"/>
  <c r="AQ379" i="1"/>
  <c r="AR379" i="1"/>
  <c r="AS379" i="1"/>
  <c r="AU379" i="1"/>
  <c r="BA379" i="1" s="1"/>
  <c r="AA380" i="1"/>
  <c r="AB380" i="1"/>
  <c r="AC380" i="1"/>
  <c r="AD380" i="1"/>
  <c r="AE380" i="1"/>
  <c r="AF380" i="1"/>
  <c r="AG380" i="1"/>
  <c r="AH380" i="1"/>
  <c r="AM380" i="1" s="1"/>
  <c r="AL380" i="1" s="1"/>
  <c r="AJ380" i="1"/>
  <c r="AK380" i="1"/>
  <c r="AO380" i="1"/>
  <c r="AP380" i="1"/>
  <c r="AQ380" i="1"/>
  <c r="AR380" i="1"/>
  <c r="AS380" i="1"/>
  <c r="AU380" i="1"/>
  <c r="AZ380" i="1" s="1"/>
  <c r="AA381" i="1"/>
  <c r="AB381" i="1"/>
  <c r="AC381" i="1"/>
  <c r="AD381" i="1"/>
  <c r="AE381" i="1"/>
  <c r="AF381" i="1"/>
  <c r="AG381" i="1"/>
  <c r="AH381" i="1"/>
  <c r="AM381" i="1" s="1"/>
  <c r="AL381" i="1" s="1"/>
  <c r="AJ381" i="1"/>
  <c r="AK381" i="1"/>
  <c r="AO381" i="1"/>
  <c r="AP381" i="1"/>
  <c r="AQ381" i="1"/>
  <c r="AR381" i="1"/>
  <c r="AS381" i="1"/>
  <c r="AU381" i="1"/>
  <c r="AX381" i="1" s="1"/>
  <c r="AY381" i="1" s="1"/>
  <c r="BC381" i="1" s="1"/>
  <c r="AA382" i="1"/>
  <c r="AB382" i="1"/>
  <c r="AC382" i="1"/>
  <c r="AD382" i="1"/>
  <c r="AE382" i="1"/>
  <c r="AF382" i="1"/>
  <c r="AG382" i="1"/>
  <c r="AH382" i="1"/>
  <c r="AJ382" i="1"/>
  <c r="AK382" i="1"/>
  <c r="AM382" i="1"/>
  <c r="AL382" i="1" s="1"/>
  <c r="AO382" i="1"/>
  <c r="AP382" i="1"/>
  <c r="AQ382" i="1"/>
  <c r="AR382" i="1"/>
  <c r="AS382" i="1"/>
  <c r="AU382" i="1"/>
  <c r="AA383" i="1"/>
  <c r="AB383" i="1"/>
  <c r="AC383" i="1"/>
  <c r="AD383" i="1"/>
  <c r="AE383" i="1"/>
  <c r="AF383" i="1"/>
  <c r="AG383" i="1"/>
  <c r="AH383" i="1"/>
  <c r="AJ383" i="1"/>
  <c r="AK383" i="1"/>
  <c r="AM383" i="1"/>
  <c r="AL383" i="1" s="1"/>
  <c r="AO383" i="1"/>
  <c r="AP383" i="1"/>
  <c r="AQ383" i="1"/>
  <c r="AR383" i="1"/>
  <c r="AS383" i="1"/>
  <c r="AU383" i="1"/>
  <c r="AW383" i="1" s="1"/>
  <c r="AA384" i="1"/>
  <c r="AB384" i="1"/>
  <c r="AC384" i="1"/>
  <c r="AD384" i="1"/>
  <c r="AE384" i="1"/>
  <c r="AF384" i="1"/>
  <c r="AG384" i="1"/>
  <c r="AH384" i="1"/>
  <c r="AJ384" i="1"/>
  <c r="AK384" i="1"/>
  <c r="AM384" i="1"/>
  <c r="AL384" i="1" s="1"/>
  <c r="AO384" i="1"/>
  <c r="AP384" i="1"/>
  <c r="AQ384" i="1"/>
  <c r="AR384" i="1"/>
  <c r="AS384" i="1"/>
  <c r="AU384" i="1"/>
  <c r="AZ384" i="1" s="1"/>
  <c r="AA385" i="1"/>
  <c r="AB385" i="1"/>
  <c r="AC385" i="1"/>
  <c r="AD385" i="1"/>
  <c r="AE385" i="1"/>
  <c r="AF385" i="1"/>
  <c r="AG385" i="1"/>
  <c r="AH385" i="1"/>
  <c r="AJ385" i="1"/>
  <c r="AK385" i="1"/>
  <c r="AM385" i="1"/>
  <c r="AL385" i="1" s="1"/>
  <c r="AO385" i="1"/>
  <c r="AP385" i="1"/>
  <c r="AQ385" i="1"/>
  <c r="AR385" i="1"/>
  <c r="AS385" i="1"/>
  <c r="AU385" i="1"/>
  <c r="AA386" i="1"/>
  <c r="AB386" i="1"/>
  <c r="AC386" i="1"/>
  <c r="AD386" i="1"/>
  <c r="AE386" i="1"/>
  <c r="AF386" i="1"/>
  <c r="AG386" i="1"/>
  <c r="AH386" i="1"/>
  <c r="AJ386" i="1"/>
  <c r="AK386" i="1"/>
  <c r="AM386" i="1"/>
  <c r="AL386" i="1" s="1"/>
  <c r="AO386" i="1"/>
  <c r="AP386" i="1"/>
  <c r="AQ386" i="1"/>
  <c r="AR386" i="1"/>
  <c r="AS386" i="1"/>
  <c r="AU386" i="1"/>
  <c r="AZ386" i="1" s="1"/>
  <c r="AA387" i="1"/>
  <c r="AB387" i="1"/>
  <c r="AC387" i="1"/>
  <c r="AD387" i="1"/>
  <c r="AE387" i="1"/>
  <c r="AF387" i="1"/>
  <c r="AG387" i="1"/>
  <c r="AH387" i="1"/>
  <c r="AM387" i="1" s="1"/>
  <c r="AL387" i="1" s="1"/>
  <c r="AJ387" i="1"/>
  <c r="AK387" i="1"/>
  <c r="AO387" i="1"/>
  <c r="AP387" i="1"/>
  <c r="AQ387" i="1"/>
  <c r="AR387" i="1"/>
  <c r="AS387" i="1"/>
  <c r="AU387" i="1"/>
  <c r="AW387" i="1" s="1"/>
  <c r="AA388" i="1"/>
  <c r="AB388" i="1"/>
  <c r="AC388" i="1"/>
  <c r="AD388" i="1"/>
  <c r="AE388" i="1"/>
  <c r="AF388" i="1"/>
  <c r="AG388" i="1"/>
  <c r="AH388" i="1"/>
  <c r="AJ388" i="1"/>
  <c r="AK388" i="1"/>
  <c r="AO388" i="1"/>
  <c r="AP388" i="1"/>
  <c r="AQ388" i="1"/>
  <c r="AR388" i="1"/>
  <c r="AS388" i="1"/>
  <c r="AU388" i="1"/>
  <c r="AW388" i="1" s="1"/>
  <c r="AA389" i="1"/>
  <c r="AB389" i="1"/>
  <c r="AC389" i="1"/>
  <c r="AD389" i="1"/>
  <c r="AE389" i="1"/>
  <c r="AF389" i="1"/>
  <c r="AG389" i="1"/>
  <c r="AH389" i="1"/>
  <c r="AJ389" i="1"/>
  <c r="AK389" i="1"/>
  <c r="AM389" i="1"/>
  <c r="AL389" i="1" s="1"/>
  <c r="AO389" i="1"/>
  <c r="AP389" i="1"/>
  <c r="AQ389" i="1"/>
  <c r="AR389" i="1"/>
  <c r="AS389" i="1"/>
  <c r="AU389" i="1"/>
  <c r="AW389" i="1" s="1"/>
  <c r="AA390" i="1"/>
  <c r="AB390" i="1"/>
  <c r="AC390" i="1"/>
  <c r="AD390" i="1"/>
  <c r="AE390" i="1"/>
  <c r="AF390" i="1"/>
  <c r="AG390" i="1"/>
  <c r="AH390" i="1"/>
  <c r="AM390" i="1" s="1"/>
  <c r="AL390" i="1" s="1"/>
  <c r="AJ390" i="1"/>
  <c r="AK390" i="1"/>
  <c r="AO390" i="1"/>
  <c r="AP390" i="1"/>
  <c r="AQ390" i="1"/>
  <c r="AR390" i="1"/>
  <c r="AS390" i="1"/>
  <c r="AU390" i="1"/>
  <c r="AZ390" i="1" s="1"/>
  <c r="AA391" i="1"/>
  <c r="AB391" i="1"/>
  <c r="AC391" i="1"/>
  <c r="AD391" i="1"/>
  <c r="AE391" i="1"/>
  <c r="AF391" i="1"/>
  <c r="AG391" i="1"/>
  <c r="AH391" i="1"/>
  <c r="AJ391" i="1"/>
  <c r="AK391" i="1"/>
  <c r="AM391" i="1"/>
  <c r="AL391" i="1" s="1"/>
  <c r="AO391" i="1"/>
  <c r="AP391" i="1"/>
  <c r="AQ391" i="1"/>
  <c r="AR391" i="1"/>
  <c r="AS391" i="1"/>
  <c r="AU391" i="1"/>
  <c r="BA391" i="1" s="1"/>
  <c r="AA392" i="1"/>
  <c r="AB392" i="1"/>
  <c r="AC392" i="1"/>
  <c r="AD392" i="1"/>
  <c r="AE392" i="1"/>
  <c r="AF392" i="1"/>
  <c r="AG392" i="1"/>
  <c r="AH392" i="1"/>
  <c r="AJ392" i="1"/>
  <c r="AK392" i="1"/>
  <c r="AO392" i="1"/>
  <c r="AP392" i="1"/>
  <c r="AQ392" i="1"/>
  <c r="AR392" i="1"/>
  <c r="AS392" i="1"/>
  <c r="AU392" i="1"/>
  <c r="AW392" i="1" s="1"/>
  <c r="AA393" i="1"/>
  <c r="AB393" i="1"/>
  <c r="AC393" i="1"/>
  <c r="AD393" i="1"/>
  <c r="AE393" i="1"/>
  <c r="AF393" i="1"/>
  <c r="AG393" i="1"/>
  <c r="AH393" i="1"/>
  <c r="AJ393" i="1"/>
  <c r="AK393" i="1"/>
  <c r="AO393" i="1"/>
  <c r="AP393" i="1"/>
  <c r="AQ393" i="1"/>
  <c r="AR393" i="1"/>
  <c r="AS393" i="1"/>
  <c r="AU393" i="1"/>
  <c r="AX393" i="1" s="1"/>
  <c r="AY393" i="1" s="1"/>
  <c r="BC393" i="1" s="1"/>
  <c r="AA394" i="1"/>
  <c r="AB394" i="1"/>
  <c r="AC394" i="1"/>
  <c r="AD394" i="1"/>
  <c r="AE394" i="1"/>
  <c r="AF394" i="1"/>
  <c r="AG394" i="1"/>
  <c r="AH394" i="1"/>
  <c r="AM394" i="1" s="1"/>
  <c r="AL394" i="1" s="1"/>
  <c r="AJ394" i="1"/>
  <c r="AK394" i="1"/>
  <c r="AO394" i="1"/>
  <c r="AP394" i="1"/>
  <c r="AQ394" i="1"/>
  <c r="AR394" i="1"/>
  <c r="AS394" i="1"/>
  <c r="AU394" i="1"/>
  <c r="AZ394" i="1" s="1"/>
  <c r="AA395" i="1"/>
  <c r="AB395" i="1"/>
  <c r="AC395" i="1"/>
  <c r="AD395" i="1"/>
  <c r="AE395" i="1"/>
  <c r="AF395" i="1"/>
  <c r="AG395" i="1"/>
  <c r="AH395" i="1"/>
  <c r="AJ395" i="1"/>
  <c r="AK395" i="1"/>
  <c r="AM395" i="1"/>
  <c r="AL395" i="1" s="1"/>
  <c r="AO395" i="1"/>
  <c r="AP395" i="1"/>
  <c r="AQ395" i="1"/>
  <c r="AR395" i="1"/>
  <c r="AS395" i="1"/>
  <c r="AU395" i="1"/>
  <c r="AX395" i="1" s="1"/>
  <c r="AY395" i="1" s="1"/>
  <c r="BC395" i="1" s="1"/>
  <c r="AA396" i="1"/>
  <c r="AB396" i="1"/>
  <c r="AC396" i="1"/>
  <c r="AD396" i="1"/>
  <c r="AE396" i="1"/>
  <c r="AF396" i="1"/>
  <c r="AG396" i="1"/>
  <c r="AH396" i="1"/>
  <c r="AJ396" i="1"/>
  <c r="AK396" i="1"/>
  <c r="AM396" i="1"/>
  <c r="AL396" i="1" s="1"/>
  <c r="AO396" i="1"/>
  <c r="AP396" i="1"/>
  <c r="AQ396" i="1"/>
  <c r="AR396" i="1"/>
  <c r="AS396" i="1"/>
  <c r="AU396" i="1"/>
  <c r="BA396" i="1" s="1"/>
  <c r="AA397" i="1"/>
  <c r="AB397" i="1"/>
  <c r="AC397" i="1"/>
  <c r="AD397" i="1"/>
  <c r="AE397" i="1"/>
  <c r="AF397" i="1"/>
  <c r="AG397" i="1"/>
  <c r="AH397" i="1"/>
  <c r="AJ397" i="1"/>
  <c r="AK397" i="1"/>
  <c r="AM397" i="1"/>
  <c r="AL397" i="1" s="1"/>
  <c r="AO397" i="1"/>
  <c r="AP397" i="1"/>
  <c r="AQ397" i="1"/>
  <c r="AR397" i="1"/>
  <c r="AS397" i="1"/>
  <c r="AU397" i="1"/>
  <c r="AZ397" i="1" s="1"/>
  <c r="AA398" i="1"/>
  <c r="AB398" i="1"/>
  <c r="AC398" i="1"/>
  <c r="AD398" i="1"/>
  <c r="AE398" i="1"/>
  <c r="AF398" i="1"/>
  <c r="AG398" i="1"/>
  <c r="AH398" i="1"/>
  <c r="AJ398" i="1"/>
  <c r="AK398" i="1"/>
  <c r="AM398" i="1"/>
  <c r="AL398" i="1" s="1"/>
  <c r="AO398" i="1"/>
  <c r="AP398" i="1"/>
  <c r="AQ398" i="1"/>
  <c r="AR398" i="1"/>
  <c r="AS398" i="1"/>
  <c r="AU398" i="1"/>
  <c r="AZ398" i="1" s="1"/>
  <c r="AA399" i="1"/>
  <c r="AB399" i="1"/>
  <c r="AC399" i="1"/>
  <c r="AD399" i="1"/>
  <c r="AE399" i="1"/>
  <c r="AF399" i="1"/>
  <c r="AG399" i="1"/>
  <c r="AH399" i="1"/>
  <c r="AJ399" i="1"/>
  <c r="AK399" i="1"/>
  <c r="AM399" i="1"/>
  <c r="AL399" i="1" s="1"/>
  <c r="AO399" i="1"/>
  <c r="AP399" i="1"/>
  <c r="AQ399" i="1"/>
  <c r="AR399" i="1"/>
  <c r="AS399" i="1"/>
  <c r="AU399" i="1"/>
  <c r="AA400" i="1"/>
  <c r="AB400" i="1"/>
  <c r="AC400" i="1"/>
  <c r="AD400" i="1"/>
  <c r="AE400" i="1"/>
  <c r="AF400" i="1"/>
  <c r="AG400" i="1"/>
  <c r="AH400" i="1"/>
  <c r="AJ400" i="1"/>
  <c r="AK400" i="1"/>
  <c r="AM400" i="1"/>
  <c r="AL400" i="1" s="1"/>
  <c r="AO400" i="1"/>
  <c r="AP400" i="1"/>
  <c r="AQ400" i="1"/>
  <c r="AR400" i="1"/>
  <c r="AS400" i="1"/>
  <c r="AU400" i="1"/>
  <c r="AX400" i="1" s="1"/>
  <c r="AY400" i="1" s="1"/>
  <c r="BC400" i="1" s="1"/>
  <c r="AA401" i="1"/>
  <c r="AB401" i="1"/>
  <c r="AC401" i="1"/>
  <c r="AD401" i="1"/>
  <c r="AE401" i="1"/>
  <c r="AF401" i="1"/>
  <c r="AG401" i="1"/>
  <c r="AH401" i="1"/>
  <c r="AJ401" i="1"/>
  <c r="AK401" i="1"/>
  <c r="AM401" i="1"/>
  <c r="AL401" i="1" s="1"/>
  <c r="AO401" i="1"/>
  <c r="AP401" i="1"/>
  <c r="AQ401" i="1"/>
  <c r="AR401" i="1"/>
  <c r="AS401" i="1"/>
  <c r="AU401" i="1"/>
  <c r="AA402" i="1"/>
  <c r="AB402" i="1"/>
  <c r="AC402" i="1"/>
  <c r="AD402" i="1"/>
  <c r="AE402" i="1"/>
  <c r="AF402" i="1"/>
  <c r="AG402" i="1"/>
  <c r="AH402" i="1"/>
  <c r="AJ402" i="1"/>
  <c r="AK402" i="1"/>
  <c r="AM402" i="1"/>
  <c r="AL402" i="1" s="1"/>
  <c r="AO402" i="1"/>
  <c r="AP402" i="1"/>
  <c r="AQ402" i="1"/>
  <c r="AR402" i="1"/>
  <c r="AS402" i="1"/>
  <c r="AU402" i="1"/>
  <c r="BA402" i="1" s="1"/>
  <c r="AA403" i="1"/>
  <c r="AB403" i="1"/>
  <c r="AC403" i="1"/>
  <c r="AD403" i="1"/>
  <c r="AE403" i="1"/>
  <c r="AF403" i="1"/>
  <c r="AG403" i="1"/>
  <c r="AH403" i="1"/>
  <c r="AJ403" i="1"/>
  <c r="AK403" i="1"/>
  <c r="AM403" i="1"/>
  <c r="AL403" i="1" s="1"/>
  <c r="AO403" i="1"/>
  <c r="AP403" i="1"/>
  <c r="AQ403" i="1"/>
  <c r="AR403" i="1"/>
  <c r="AS403" i="1"/>
  <c r="AU403" i="1"/>
  <c r="AX403" i="1" s="1"/>
  <c r="AY403" i="1" s="1"/>
  <c r="BC403" i="1" s="1"/>
  <c r="AA404" i="1"/>
  <c r="AB404" i="1"/>
  <c r="AC404" i="1"/>
  <c r="AD404" i="1"/>
  <c r="AE404" i="1"/>
  <c r="AF404" i="1"/>
  <c r="AG404" i="1"/>
  <c r="AH404" i="1"/>
  <c r="AJ404" i="1"/>
  <c r="AK404" i="1"/>
  <c r="AM404" i="1"/>
  <c r="AL404" i="1" s="1"/>
  <c r="AO404" i="1"/>
  <c r="AP404" i="1"/>
  <c r="AQ404" i="1"/>
  <c r="AR404" i="1"/>
  <c r="AS404" i="1"/>
  <c r="AU404" i="1"/>
  <c r="AX404" i="1" s="1"/>
  <c r="AY404" i="1" s="1"/>
  <c r="BC404" i="1" s="1"/>
  <c r="AA405" i="1"/>
  <c r="AB405" i="1"/>
  <c r="AC405" i="1"/>
  <c r="AD405" i="1"/>
  <c r="AE405" i="1"/>
  <c r="AF405" i="1"/>
  <c r="AG405" i="1"/>
  <c r="AH405" i="1"/>
  <c r="AJ405" i="1"/>
  <c r="AK405" i="1"/>
  <c r="AO405" i="1"/>
  <c r="AP405" i="1"/>
  <c r="AQ405" i="1"/>
  <c r="AR405" i="1"/>
  <c r="AS405" i="1"/>
  <c r="AU405" i="1"/>
  <c r="AZ405" i="1" s="1"/>
  <c r="AA406" i="1"/>
  <c r="AB406" i="1"/>
  <c r="AC406" i="1"/>
  <c r="AD406" i="1"/>
  <c r="AE406" i="1"/>
  <c r="AF406" i="1"/>
  <c r="AG406" i="1"/>
  <c r="AH406" i="1"/>
  <c r="AJ406" i="1"/>
  <c r="AK406" i="1"/>
  <c r="AM406" i="1"/>
  <c r="AL406" i="1" s="1"/>
  <c r="AO406" i="1"/>
  <c r="AP406" i="1"/>
  <c r="AQ406" i="1"/>
  <c r="AR406" i="1"/>
  <c r="AS406" i="1"/>
  <c r="AU406" i="1"/>
  <c r="AZ406" i="1" s="1"/>
  <c r="AA407" i="1"/>
  <c r="AB407" i="1"/>
  <c r="AC407" i="1"/>
  <c r="AD407" i="1"/>
  <c r="AE407" i="1"/>
  <c r="AF407" i="1"/>
  <c r="AG407" i="1"/>
  <c r="AH407" i="1"/>
  <c r="AJ407" i="1"/>
  <c r="AK407" i="1"/>
  <c r="AM407" i="1"/>
  <c r="AL407" i="1" s="1"/>
  <c r="AO407" i="1"/>
  <c r="AP407" i="1"/>
  <c r="AQ407" i="1"/>
  <c r="AR407" i="1"/>
  <c r="AS407" i="1"/>
  <c r="AU407" i="1"/>
  <c r="AZ407" i="1" s="1"/>
  <c r="AA408" i="1"/>
  <c r="AB408" i="1"/>
  <c r="AC408" i="1"/>
  <c r="AD408" i="1"/>
  <c r="AE408" i="1"/>
  <c r="AF408" i="1"/>
  <c r="AG408" i="1"/>
  <c r="AH408" i="1"/>
  <c r="AJ408" i="1"/>
  <c r="AK408" i="1"/>
  <c r="AM408" i="1"/>
  <c r="AL408" i="1" s="1"/>
  <c r="AO408" i="1"/>
  <c r="AP408" i="1"/>
  <c r="AQ408" i="1"/>
  <c r="AR408" i="1"/>
  <c r="AS408" i="1"/>
  <c r="AU408" i="1"/>
  <c r="AW408" i="1" s="1"/>
  <c r="AA409" i="1"/>
  <c r="AB409" i="1"/>
  <c r="AC409" i="1"/>
  <c r="AD409" i="1"/>
  <c r="AE409" i="1"/>
  <c r="AF409" i="1"/>
  <c r="AG409" i="1"/>
  <c r="AH409" i="1"/>
  <c r="AJ409" i="1"/>
  <c r="AK409" i="1"/>
  <c r="AM409" i="1"/>
  <c r="AL409" i="1" s="1"/>
  <c r="AO409" i="1"/>
  <c r="AP409" i="1"/>
  <c r="AQ409" i="1"/>
  <c r="AR409" i="1"/>
  <c r="AS409" i="1"/>
  <c r="AU409" i="1"/>
  <c r="AA410" i="1"/>
  <c r="AB410" i="1"/>
  <c r="AC410" i="1"/>
  <c r="AD410" i="1"/>
  <c r="AE410" i="1"/>
  <c r="AF410" i="1"/>
  <c r="AG410" i="1"/>
  <c r="AH410" i="1"/>
  <c r="AJ410" i="1"/>
  <c r="AK410" i="1"/>
  <c r="AM410" i="1"/>
  <c r="AL410" i="1" s="1"/>
  <c r="AO410" i="1"/>
  <c r="AP410" i="1"/>
  <c r="AQ410" i="1"/>
  <c r="AR410" i="1"/>
  <c r="AS410" i="1"/>
  <c r="AU410" i="1"/>
  <c r="AX410" i="1" s="1"/>
  <c r="AY410" i="1" s="1"/>
  <c r="BC410" i="1" s="1"/>
  <c r="AA411" i="1"/>
  <c r="AB411" i="1"/>
  <c r="AC411" i="1"/>
  <c r="AD411" i="1"/>
  <c r="AE411" i="1"/>
  <c r="AF411" i="1"/>
  <c r="AG411" i="1"/>
  <c r="AH411" i="1"/>
  <c r="AJ411" i="1"/>
  <c r="AK411" i="1"/>
  <c r="AM411" i="1"/>
  <c r="AL411" i="1" s="1"/>
  <c r="AO411" i="1"/>
  <c r="AP411" i="1"/>
  <c r="AQ411" i="1"/>
  <c r="AR411" i="1"/>
  <c r="AS411" i="1"/>
  <c r="AU411" i="1"/>
  <c r="AW411" i="1" s="1"/>
  <c r="AA412" i="1"/>
  <c r="AB412" i="1"/>
  <c r="AC412" i="1"/>
  <c r="AD412" i="1"/>
  <c r="AE412" i="1"/>
  <c r="AF412" i="1"/>
  <c r="AG412" i="1"/>
  <c r="AH412" i="1"/>
  <c r="AJ412" i="1"/>
  <c r="AK412" i="1"/>
  <c r="AM412" i="1"/>
  <c r="AL412" i="1" s="1"/>
  <c r="AO412" i="1"/>
  <c r="AP412" i="1"/>
  <c r="AQ412" i="1"/>
  <c r="AR412" i="1"/>
  <c r="AS412" i="1"/>
  <c r="AU412" i="1"/>
  <c r="AW412" i="1" s="1"/>
  <c r="AA413" i="1"/>
  <c r="AB413" i="1"/>
  <c r="AC413" i="1"/>
  <c r="AD413" i="1"/>
  <c r="AE413" i="1"/>
  <c r="AF413" i="1"/>
  <c r="AG413" i="1"/>
  <c r="AH413" i="1"/>
  <c r="AJ413" i="1"/>
  <c r="AK413" i="1"/>
  <c r="AM413" i="1"/>
  <c r="AL413" i="1" s="1"/>
  <c r="AO413" i="1"/>
  <c r="AP413" i="1"/>
  <c r="AQ413" i="1"/>
  <c r="AR413" i="1"/>
  <c r="AS413" i="1"/>
  <c r="AU413" i="1"/>
  <c r="AA414" i="1"/>
  <c r="AB414" i="1"/>
  <c r="AC414" i="1"/>
  <c r="AD414" i="1"/>
  <c r="AE414" i="1"/>
  <c r="AF414" i="1"/>
  <c r="AG414" i="1"/>
  <c r="AH414" i="1"/>
  <c r="AJ414" i="1"/>
  <c r="AK414" i="1"/>
  <c r="AO414" i="1"/>
  <c r="AP414" i="1"/>
  <c r="AQ414" i="1"/>
  <c r="AR414" i="1"/>
  <c r="AS414" i="1"/>
  <c r="AU414" i="1"/>
  <c r="AX414" i="1" s="1"/>
  <c r="AY414" i="1" s="1"/>
  <c r="BC414" i="1" s="1"/>
  <c r="AA415" i="1"/>
  <c r="AB415" i="1"/>
  <c r="AC415" i="1"/>
  <c r="AD415" i="1"/>
  <c r="AE415" i="1"/>
  <c r="AF415" i="1"/>
  <c r="AG415" i="1"/>
  <c r="AH415" i="1"/>
  <c r="AJ415" i="1"/>
  <c r="AK415" i="1"/>
  <c r="AM415" i="1"/>
  <c r="AL415" i="1" s="1"/>
  <c r="AO415" i="1"/>
  <c r="AP415" i="1"/>
  <c r="AQ415" i="1"/>
  <c r="AR415" i="1"/>
  <c r="AS415" i="1"/>
  <c r="AU415" i="1"/>
  <c r="BA415" i="1" s="1"/>
  <c r="AB361" i="1"/>
  <c r="AC361" i="1"/>
  <c r="AD361" i="1"/>
  <c r="AE361" i="1"/>
  <c r="AF361" i="1"/>
  <c r="AG361" i="1"/>
  <c r="AH361" i="1"/>
  <c r="AJ361" i="1"/>
  <c r="AK361" i="1"/>
  <c r="AM361" i="1"/>
  <c r="AL361" i="1" s="1"/>
  <c r="AO361" i="1"/>
  <c r="AP361" i="1"/>
  <c r="AQ361" i="1"/>
  <c r="AR361" i="1"/>
  <c r="AS361" i="1"/>
  <c r="AU361" i="1"/>
  <c r="AW361" i="1" s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312" i="1"/>
  <c r="Z313" i="1"/>
  <c r="Z314" i="1"/>
  <c r="Z315" i="1"/>
  <c r="Z316" i="1"/>
  <c r="Z317" i="1"/>
  <c r="Z318" i="1"/>
  <c r="AA338" i="1"/>
  <c r="AB338" i="1"/>
  <c r="AC338" i="1"/>
  <c r="AD338" i="1"/>
  <c r="AE338" i="1"/>
  <c r="AF338" i="1"/>
  <c r="AG338" i="1"/>
  <c r="AH338" i="1"/>
  <c r="AJ338" i="1"/>
  <c r="AK338" i="1"/>
  <c r="AM338" i="1"/>
  <c r="AL338" i="1" s="1"/>
  <c r="AO338" i="1"/>
  <c r="AP338" i="1"/>
  <c r="AQ338" i="1"/>
  <c r="AR338" i="1"/>
  <c r="AS338" i="1"/>
  <c r="AU338" i="1"/>
  <c r="AZ338" i="1" s="1"/>
  <c r="AA339" i="1"/>
  <c r="AB339" i="1"/>
  <c r="AC339" i="1"/>
  <c r="AD339" i="1"/>
  <c r="AE339" i="1"/>
  <c r="AF339" i="1"/>
  <c r="AG339" i="1"/>
  <c r="AH339" i="1"/>
  <c r="AJ339" i="1"/>
  <c r="AK339" i="1"/>
  <c r="AM339" i="1"/>
  <c r="AL339" i="1" s="1"/>
  <c r="AO339" i="1"/>
  <c r="AP339" i="1"/>
  <c r="AQ339" i="1"/>
  <c r="AR339" i="1"/>
  <c r="AS339" i="1"/>
  <c r="AU339" i="1"/>
  <c r="AX339" i="1" s="1"/>
  <c r="AY339" i="1" s="1"/>
  <c r="BC339" i="1" s="1"/>
  <c r="AA340" i="1"/>
  <c r="AB340" i="1"/>
  <c r="AC340" i="1"/>
  <c r="AD340" i="1"/>
  <c r="AE340" i="1"/>
  <c r="AF340" i="1"/>
  <c r="AG340" i="1"/>
  <c r="AH340" i="1"/>
  <c r="AJ340" i="1"/>
  <c r="AK340" i="1"/>
  <c r="AM340" i="1"/>
  <c r="AL340" i="1" s="1"/>
  <c r="AO340" i="1"/>
  <c r="AP340" i="1"/>
  <c r="AQ340" i="1"/>
  <c r="AR340" i="1"/>
  <c r="AS340" i="1"/>
  <c r="AU340" i="1"/>
  <c r="AW340" i="1" s="1"/>
  <c r="AA341" i="1"/>
  <c r="AB341" i="1"/>
  <c r="AC341" i="1"/>
  <c r="AD341" i="1"/>
  <c r="AE341" i="1"/>
  <c r="AF341" i="1"/>
  <c r="AG341" i="1"/>
  <c r="AH341" i="1"/>
  <c r="AJ341" i="1"/>
  <c r="AK341" i="1"/>
  <c r="AM341" i="1"/>
  <c r="AL341" i="1" s="1"/>
  <c r="AO341" i="1"/>
  <c r="AP341" i="1"/>
  <c r="AQ341" i="1"/>
  <c r="AR341" i="1"/>
  <c r="AS341" i="1"/>
  <c r="AU341" i="1"/>
  <c r="AA342" i="1"/>
  <c r="AB342" i="1"/>
  <c r="AC342" i="1"/>
  <c r="AD342" i="1"/>
  <c r="AE342" i="1"/>
  <c r="AF342" i="1"/>
  <c r="AG342" i="1"/>
  <c r="AH342" i="1"/>
  <c r="AJ342" i="1"/>
  <c r="AK342" i="1"/>
  <c r="AM342" i="1"/>
  <c r="AL342" i="1" s="1"/>
  <c r="AO342" i="1"/>
  <c r="AP342" i="1"/>
  <c r="AQ342" i="1"/>
  <c r="AR342" i="1"/>
  <c r="AS342" i="1"/>
  <c r="AU342" i="1"/>
  <c r="AZ342" i="1" s="1"/>
  <c r="AA343" i="1"/>
  <c r="AB343" i="1"/>
  <c r="AC343" i="1"/>
  <c r="AD343" i="1"/>
  <c r="AE343" i="1"/>
  <c r="AF343" i="1"/>
  <c r="AG343" i="1"/>
  <c r="AH343" i="1"/>
  <c r="AJ343" i="1"/>
  <c r="AK343" i="1"/>
  <c r="AM343" i="1"/>
  <c r="AL343" i="1" s="1"/>
  <c r="AO343" i="1"/>
  <c r="AP343" i="1"/>
  <c r="AQ343" i="1"/>
  <c r="AR343" i="1"/>
  <c r="AS343" i="1"/>
  <c r="AU343" i="1"/>
  <c r="AZ343" i="1" s="1"/>
  <c r="AA344" i="1"/>
  <c r="AB344" i="1"/>
  <c r="AC344" i="1"/>
  <c r="AD344" i="1"/>
  <c r="AE344" i="1"/>
  <c r="AF344" i="1"/>
  <c r="AG344" i="1"/>
  <c r="AH344" i="1"/>
  <c r="AJ344" i="1"/>
  <c r="AK344" i="1"/>
  <c r="AM344" i="1"/>
  <c r="AL344" i="1" s="1"/>
  <c r="AO344" i="1"/>
  <c r="AP344" i="1"/>
  <c r="AQ344" i="1"/>
  <c r="AR344" i="1"/>
  <c r="AS344" i="1"/>
  <c r="AU344" i="1"/>
  <c r="BA344" i="1" s="1"/>
  <c r="AA345" i="1"/>
  <c r="AB345" i="1"/>
  <c r="AC345" i="1"/>
  <c r="AD345" i="1"/>
  <c r="AE345" i="1"/>
  <c r="AF345" i="1"/>
  <c r="AG345" i="1"/>
  <c r="AH345" i="1"/>
  <c r="AJ345" i="1"/>
  <c r="AK345" i="1"/>
  <c r="AM345" i="1"/>
  <c r="AL345" i="1" s="1"/>
  <c r="AO345" i="1"/>
  <c r="AP345" i="1"/>
  <c r="AQ345" i="1"/>
  <c r="AR345" i="1"/>
  <c r="AS345" i="1"/>
  <c r="AU345" i="1"/>
  <c r="AA346" i="1"/>
  <c r="AB346" i="1"/>
  <c r="AC346" i="1"/>
  <c r="AD346" i="1"/>
  <c r="AE346" i="1"/>
  <c r="AF346" i="1"/>
  <c r="AG346" i="1"/>
  <c r="AH346" i="1"/>
  <c r="AJ346" i="1"/>
  <c r="AK346" i="1"/>
  <c r="AM346" i="1"/>
  <c r="AL346" i="1" s="1"/>
  <c r="AO346" i="1"/>
  <c r="AP346" i="1"/>
  <c r="AQ346" i="1"/>
  <c r="AR346" i="1"/>
  <c r="AS346" i="1"/>
  <c r="AU346" i="1"/>
  <c r="AX346" i="1" s="1"/>
  <c r="AY346" i="1" s="1"/>
  <c r="BC346" i="1" s="1"/>
  <c r="AA347" i="1"/>
  <c r="AB347" i="1"/>
  <c r="AC347" i="1"/>
  <c r="AD347" i="1"/>
  <c r="AE347" i="1"/>
  <c r="AF347" i="1"/>
  <c r="AG347" i="1"/>
  <c r="AH347" i="1"/>
  <c r="AJ347" i="1"/>
  <c r="AK347" i="1"/>
  <c r="AM347" i="1"/>
  <c r="AL347" i="1" s="1"/>
  <c r="AO347" i="1"/>
  <c r="AP347" i="1"/>
  <c r="AQ347" i="1"/>
  <c r="AR347" i="1"/>
  <c r="AS347" i="1"/>
  <c r="AU347" i="1"/>
  <c r="AA348" i="1"/>
  <c r="AB348" i="1"/>
  <c r="AC348" i="1"/>
  <c r="AD348" i="1"/>
  <c r="AE348" i="1"/>
  <c r="AF348" i="1"/>
  <c r="AG348" i="1"/>
  <c r="AH348" i="1"/>
  <c r="AJ348" i="1"/>
  <c r="AK348" i="1"/>
  <c r="AM348" i="1"/>
  <c r="AL348" i="1" s="1"/>
  <c r="AO348" i="1"/>
  <c r="AP348" i="1"/>
  <c r="AQ348" i="1"/>
  <c r="AR348" i="1"/>
  <c r="AS348" i="1"/>
  <c r="AU348" i="1"/>
  <c r="AA349" i="1"/>
  <c r="AB349" i="1"/>
  <c r="AC349" i="1"/>
  <c r="AD349" i="1"/>
  <c r="AE349" i="1"/>
  <c r="AF349" i="1"/>
  <c r="AG349" i="1"/>
  <c r="AH349" i="1"/>
  <c r="AJ349" i="1"/>
  <c r="AK349" i="1"/>
  <c r="AM349" i="1"/>
  <c r="AL349" i="1" s="1"/>
  <c r="AO349" i="1"/>
  <c r="AP349" i="1"/>
  <c r="AQ349" i="1"/>
  <c r="AR349" i="1"/>
  <c r="AS349" i="1"/>
  <c r="AU349" i="1"/>
  <c r="AZ349" i="1" s="1"/>
  <c r="AA350" i="1"/>
  <c r="AB350" i="1"/>
  <c r="AC350" i="1"/>
  <c r="AD350" i="1"/>
  <c r="AE350" i="1"/>
  <c r="AF350" i="1"/>
  <c r="AG350" i="1"/>
  <c r="AH350" i="1"/>
  <c r="AJ350" i="1"/>
  <c r="AK350" i="1"/>
  <c r="AM350" i="1"/>
  <c r="AL350" i="1" s="1"/>
  <c r="AO350" i="1"/>
  <c r="AP350" i="1"/>
  <c r="AQ350" i="1"/>
  <c r="AR350" i="1"/>
  <c r="AS350" i="1"/>
  <c r="AU350" i="1"/>
  <c r="BA350" i="1" s="1"/>
  <c r="AA351" i="1"/>
  <c r="AB351" i="1"/>
  <c r="AC351" i="1"/>
  <c r="AD351" i="1"/>
  <c r="AE351" i="1"/>
  <c r="AF351" i="1"/>
  <c r="AG351" i="1"/>
  <c r="AH351" i="1"/>
  <c r="AJ351" i="1"/>
  <c r="AK351" i="1"/>
  <c r="AM351" i="1"/>
  <c r="AL351" i="1" s="1"/>
  <c r="AO351" i="1"/>
  <c r="AP351" i="1"/>
  <c r="AQ351" i="1"/>
  <c r="AR351" i="1"/>
  <c r="AS351" i="1"/>
  <c r="AU351" i="1"/>
  <c r="AA352" i="1"/>
  <c r="AB352" i="1"/>
  <c r="AC352" i="1"/>
  <c r="AD352" i="1"/>
  <c r="AE352" i="1"/>
  <c r="AF352" i="1"/>
  <c r="AG352" i="1"/>
  <c r="AH352" i="1"/>
  <c r="AJ352" i="1"/>
  <c r="AK352" i="1"/>
  <c r="AM352" i="1"/>
  <c r="AL352" i="1" s="1"/>
  <c r="AO352" i="1"/>
  <c r="AP352" i="1"/>
  <c r="AQ352" i="1"/>
  <c r="AR352" i="1"/>
  <c r="AS352" i="1"/>
  <c r="AU352" i="1"/>
  <c r="AW352" i="1" s="1"/>
  <c r="AA353" i="1"/>
  <c r="AB353" i="1"/>
  <c r="AC353" i="1"/>
  <c r="AD353" i="1"/>
  <c r="AE353" i="1"/>
  <c r="AF353" i="1"/>
  <c r="AG353" i="1"/>
  <c r="AH353" i="1"/>
  <c r="AJ353" i="1"/>
  <c r="AK353" i="1"/>
  <c r="AM353" i="1"/>
  <c r="AL353" i="1" s="1"/>
  <c r="AO353" i="1"/>
  <c r="AP353" i="1"/>
  <c r="AQ353" i="1"/>
  <c r="AR353" i="1"/>
  <c r="AS353" i="1"/>
  <c r="AU353" i="1"/>
  <c r="AZ353" i="1" s="1"/>
  <c r="AA354" i="1"/>
  <c r="AB354" i="1"/>
  <c r="AC354" i="1"/>
  <c r="AD354" i="1"/>
  <c r="AE354" i="1"/>
  <c r="AF354" i="1"/>
  <c r="AG354" i="1"/>
  <c r="AH354" i="1"/>
  <c r="AJ354" i="1"/>
  <c r="AK354" i="1"/>
  <c r="AM354" i="1"/>
  <c r="AL354" i="1" s="1"/>
  <c r="AO354" i="1"/>
  <c r="AP354" i="1"/>
  <c r="AQ354" i="1"/>
  <c r="AR354" i="1"/>
  <c r="AS354" i="1"/>
  <c r="AU354" i="1"/>
  <c r="AX354" i="1" s="1"/>
  <c r="AY354" i="1" s="1"/>
  <c r="BC354" i="1" s="1"/>
  <c r="AA355" i="1"/>
  <c r="AB355" i="1"/>
  <c r="AC355" i="1"/>
  <c r="AD355" i="1"/>
  <c r="AE355" i="1"/>
  <c r="AF355" i="1"/>
  <c r="AG355" i="1"/>
  <c r="AH355" i="1"/>
  <c r="AJ355" i="1"/>
  <c r="AK355" i="1"/>
  <c r="AM355" i="1"/>
  <c r="AL355" i="1" s="1"/>
  <c r="AO355" i="1"/>
  <c r="AP355" i="1"/>
  <c r="AQ355" i="1"/>
  <c r="AR355" i="1"/>
  <c r="AS355" i="1"/>
  <c r="AU355" i="1"/>
  <c r="AA356" i="1"/>
  <c r="AB356" i="1"/>
  <c r="AC356" i="1"/>
  <c r="AD356" i="1"/>
  <c r="AE356" i="1"/>
  <c r="AF356" i="1"/>
  <c r="AG356" i="1"/>
  <c r="AH356" i="1"/>
  <c r="AJ356" i="1"/>
  <c r="AK356" i="1"/>
  <c r="AM356" i="1"/>
  <c r="AL356" i="1" s="1"/>
  <c r="AO356" i="1"/>
  <c r="AP356" i="1"/>
  <c r="AQ356" i="1"/>
  <c r="AR356" i="1"/>
  <c r="AS356" i="1"/>
  <c r="AU356" i="1"/>
  <c r="AW356" i="1" s="1"/>
  <c r="AA357" i="1"/>
  <c r="AB357" i="1"/>
  <c r="AC357" i="1"/>
  <c r="AD357" i="1"/>
  <c r="AE357" i="1"/>
  <c r="AF357" i="1"/>
  <c r="AG357" i="1"/>
  <c r="AH357" i="1"/>
  <c r="AJ357" i="1"/>
  <c r="AK357" i="1"/>
  <c r="AM357" i="1"/>
  <c r="AL357" i="1" s="1"/>
  <c r="AO357" i="1"/>
  <c r="AP357" i="1"/>
  <c r="AQ357" i="1"/>
  <c r="AR357" i="1"/>
  <c r="AS357" i="1"/>
  <c r="AU357" i="1"/>
  <c r="AA358" i="1"/>
  <c r="AB358" i="1"/>
  <c r="AC358" i="1"/>
  <c r="AD358" i="1"/>
  <c r="AE358" i="1"/>
  <c r="AF358" i="1"/>
  <c r="AG358" i="1"/>
  <c r="AH358" i="1"/>
  <c r="AJ358" i="1"/>
  <c r="AK358" i="1"/>
  <c r="AM358" i="1"/>
  <c r="AL358" i="1" s="1"/>
  <c r="AO358" i="1"/>
  <c r="AP358" i="1"/>
  <c r="AQ358" i="1"/>
  <c r="AR358" i="1"/>
  <c r="AS358" i="1"/>
  <c r="AU358" i="1"/>
  <c r="AX358" i="1" s="1"/>
  <c r="AY358" i="1" s="1"/>
  <c r="BC358" i="1" s="1"/>
  <c r="AA359" i="1"/>
  <c r="AB359" i="1"/>
  <c r="AC359" i="1"/>
  <c r="AD359" i="1"/>
  <c r="AE359" i="1"/>
  <c r="AF359" i="1"/>
  <c r="AG359" i="1"/>
  <c r="AH359" i="1"/>
  <c r="AJ359" i="1"/>
  <c r="AK359" i="1"/>
  <c r="AM359" i="1"/>
  <c r="AL359" i="1" s="1"/>
  <c r="AO359" i="1"/>
  <c r="AP359" i="1"/>
  <c r="AQ359" i="1"/>
  <c r="AR359" i="1"/>
  <c r="AS359" i="1"/>
  <c r="AU359" i="1"/>
  <c r="AA360" i="1"/>
  <c r="AB360" i="1"/>
  <c r="AC360" i="1"/>
  <c r="AD360" i="1"/>
  <c r="AE360" i="1"/>
  <c r="AF360" i="1"/>
  <c r="AG360" i="1"/>
  <c r="AH360" i="1"/>
  <c r="AJ360" i="1"/>
  <c r="AK360" i="1"/>
  <c r="AM360" i="1"/>
  <c r="AL360" i="1" s="1"/>
  <c r="AO360" i="1"/>
  <c r="AP360" i="1"/>
  <c r="AQ360" i="1"/>
  <c r="AR360" i="1"/>
  <c r="AS360" i="1"/>
  <c r="AU360" i="1"/>
  <c r="BA360" i="1" s="1"/>
  <c r="AA361" i="1"/>
  <c r="C342" i="1"/>
  <c r="C341" i="1"/>
  <c r="C340" i="1"/>
  <c r="C339" i="1"/>
  <c r="C338" i="1"/>
  <c r="C337" i="1"/>
  <c r="C336" i="1"/>
  <c r="C334" i="1"/>
  <c r="C335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AA321" i="1"/>
  <c r="AB321" i="1"/>
  <c r="AC321" i="1"/>
  <c r="AD321" i="1"/>
  <c r="AE321" i="1"/>
  <c r="AF321" i="1"/>
  <c r="AG321" i="1"/>
  <c r="AH321" i="1"/>
  <c r="AJ321" i="1"/>
  <c r="AK321" i="1"/>
  <c r="AO321" i="1"/>
  <c r="AP321" i="1"/>
  <c r="AQ321" i="1"/>
  <c r="AR321" i="1"/>
  <c r="AS321" i="1"/>
  <c r="AU321" i="1"/>
  <c r="AZ321" i="1" s="1"/>
  <c r="C320" i="1"/>
  <c r="C318" i="1"/>
  <c r="C319" i="1"/>
  <c r="C313" i="1"/>
  <c r="C314" i="1"/>
  <c r="C315" i="1"/>
  <c r="C316" i="1"/>
  <c r="C317" i="1"/>
  <c r="C312" i="1"/>
  <c r="C311" i="1"/>
  <c r="Z311" i="1"/>
  <c r="C310" i="1"/>
  <c r="Z310" i="1"/>
  <c r="C301" i="1"/>
  <c r="C302" i="1"/>
  <c r="C303" i="1"/>
  <c r="C304" i="1"/>
  <c r="C305" i="1"/>
  <c r="C306" i="1"/>
  <c r="C307" i="1"/>
  <c r="C308" i="1"/>
  <c r="C309" i="1"/>
  <c r="AA292" i="1"/>
  <c r="AB292" i="1"/>
  <c r="AC292" i="1"/>
  <c r="AD292" i="1"/>
  <c r="AE292" i="1"/>
  <c r="AF292" i="1"/>
  <c r="AG292" i="1"/>
  <c r="AH292" i="1"/>
  <c r="AJ292" i="1"/>
  <c r="AK292" i="1"/>
  <c r="AM292" i="1"/>
  <c r="AL292" i="1" s="1"/>
  <c r="AO292" i="1"/>
  <c r="AP292" i="1"/>
  <c r="AQ292" i="1"/>
  <c r="AR292" i="1"/>
  <c r="AS292" i="1"/>
  <c r="AU292" i="1"/>
  <c r="BA292" i="1" s="1"/>
  <c r="AA293" i="1"/>
  <c r="AB293" i="1"/>
  <c r="AC293" i="1"/>
  <c r="AD293" i="1"/>
  <c r="AE293" i="1"/>
  <c r="AF293" i="1"/>
  <c r="AG293" i="1"/>
  <c r="AH293" i="1"/>
  <c r="AM293" i="1" s="1"/>
  <c r="AL293" i="1" s="1"/>
  <c r="AJ293" i="1"/>
  <c r="AK293" i="1"/>
  <c r="AO293" i="1"/>
  <c r="AP293" i="1"/>
  <c r="AQ293" i="1"/>
  <c r="AR293" i="1"/>
  <c r="AS293" i="1"/>
  <c r="AU293" i="1"/>
  <c r="AW293" i="1" s="1"/>
  <c r="AA294" i="1"/>
  <c r="AB294" i="1"/>
  <c r="AC294" i="1"/>
  <c r="AD294" i="1"/>
  <c r="AE294" i="1"/>
  <c r="AF294" i="1"/>
  <c r="AG294" i="1"/>
  <c r="AH294" i="1"/>
  <c r="AJ294" i="1"/>
  <c r="AK294" i="1"/>
  <c r="AO294" i="1"/>
  <c r="AP294" i="1"/>
  <c r="AQ294" i="1"/>
  <c r="AR294" i="1"/>
  <c r="AS294" i="1"/>
  <c r="AU294" i="1"/>
  <c r="AZ294" i="1" s="1"/>
  <c r="AA295" i="1"/>
  <c r="AB295" i="1"/>
  <c r="AC295" i="1"/>
  <c r="AD295" i="1"/>
  <c r="AE295" i="1"/>
  <c r="AF295" i="1"/>
  <c r="AG295" i="1"/>
  <c r="AH295" i="1"/>
  <c r="AJ295" i="1"/>
  <c r="AK295" i="1"/>
  <c r="AM295" i="1"/>
  <c r="AL295" i="1" s="1"/>
  <c r="AO295" i="1"/>
  <c r="AP295" i="1"/>
  <c r="AQ295" i="1"/>
  <c r="AR295" i="1"/>
  <c r="AS295" i="1"/>
  <c r="AU295" i="1"/>
  <c r="AW295" i="1" s="1"/>
  <c r="AA296" i="1"/>
  <c r="AB296" i="1"/>
  <c r="AC296" i="1"/>
  <c r="AD296" i="1"/>
  <c r="AE296" i="1"/>
  <c r="AF296" i="1"/>
  <c r="AG296" i="1"/>
  <c r="AH296" i="1"/>
  <c r="AJ296" i="1"/>
  <c r="AK296" i="1"/>
  <c r="AM296" i="1"/>
  <c r="AL296" i="1" s="1"/>
  <c r="AO296" i="1"/>
  <c r="AP296" i="1"/>
  <c r="AQ296" i="1"/>
  <c r="AR296" i="1"/>
  <c r="AS296" i="1"/>
  <c r="AU296" i="1"/>
  <c r="AZ296" i="1" s="1"/>
  <c r="AA297" i="1"/>
  <c r="AB297" i="1"/>
  <c r="AC297" i="1"/>
  <c r="AD297" i="1"/>
  <c r="AE297" i="1"/>
  <c r="AF297" i="1"/>
  <c r="AG297" i="1"/>
  <c r="AH297" i="1"/>
  <c r="AJ297" i="1"/>
  <c r="AK297" i="1"/>
  <c r="AM297" i="1"/>
  <c r="AL297" i="1" s="1"/>
  <c r="AO297" i="1"/>
  <c r="AP297" i="1"/>
  <c r="AQ297" i="1"/>
  <c r="AR297" i="1"/>
  <c r="AS297" i="1"/>
  <c r="AU297" i="1"/>
  <c r="AA298" i="1"/>
  <c r="AB298" i="1"/>
  <c r="AC298" i="1"/>
  <c r="AD298" i="1"/>
  <c r="AE298" i="1"/>
  <c r="AF298" i="1"/>
  <c r="AG298" i="1"/>
  <c r="AH298" i="1"/>
  <c r="AJ298" i="1"/>
  <c r="AK298" i="1"/>
  <c r="AM298" i="1"/>
  <c r="AL298" i="1" s="1"/>
  <c r="AO298" i="1"/>
  <c r="AP298" i="1"/>
  <c r="AQ298" i="1"/>
  <c r="AR298" i="1"/>
  <c r="AS298" i="1"/>
  <c r="AU298" i="1"/>
  <c r="AW298" i="1" s="1"/>
  <c r="AA299" i="1"/>
  <c r="AB299" i="1"/>
  <c r="AC299" i="1"/>
  <c r="AD299" i="1"/>
  <c r="AE299" i="1"/>
  <c r="AF299" i="1"/>
  <c r="AG299" i="1"/>
  <c r="AH299" i="1"/>
  <c r="AJ299" i="1"/>
  <c r="AK299" i="1"/>
  <c r="AM299" i="1"/>
  <c r="AL299" i="1" s="1"/>
  <c r="AO299" i="1"/>
  <c r="AP299" i="1"/>
  <c r="AQ299" i="1"/>
  <c r="AR299" i="1"/>
  <c r="AS299" i="1"/>
  <c r="AU299" i="1"/>
  <c r="AX299" i="1" s="1"/>
  <c r="AY299" i="1" s="1"/>
  <c r="BC299" i="1" s="1"/>
  <c r="AA300" i="1"/>
  <c r="AB300" i="1"/>
  <c r="AC300" i="1"/>
  <c r="AD300" i="1"/>
  <c r="AE300" i="1"/>
  <c r="AF300" i="1"/>
  <c r="AG300" i="1"/>
  <c r="AH300" i="1"/>
  <c r="AJ300" i="1"/>
  <c r="AK300" i="1"/>
  <c r="AM300" i="1"/>
  <c r="AL300" i="1" s="1"/>
  <c r="AO300" i="1"/>
  <c r="AP300" i="1"/>
  <c r="AQ300" i="1"/>
  <c r="AR300" i="1"/>
  <c r="AS300" i="1"/>
  <c r="AU300" i="1"/>
  <c r="AA301" i="1"/>
  <c r="AB301" i="1"/>
  <c r="AC301" i="1"/>
  <c r="AD301" i="1"/>
  <c r="AE301" i="1"/>
  <c r="AF301" i="1"/>
  <c r="AG301" i="1"/>
  <c r="AH301" i="1"/>
  <c r="AJ301" i="1"/>
  <c r="AK301" i="1"/>
  <c r="AM301" i="1"/>
  <c r="AL301" i="1" s="1"/>
  <c r="AO301" i="1"/>
  <c r="AP301" i="1"/>
  <c r="AQ301" i="1"/>
  <c r="AR301" i="1"/>
  <c r="AS301" i="1"/>
  <c r="AU301" i="1"/>
  <c r="AZ301" i="1" s="1"/>
  <c r="AA302" i="1"/>
  <c r="AB302" i="1"/>
  <c r="AC302" i="1"/>
  <c r="AD302" i="1"/>
  <c r="AE302" i="1"/>
  <c r="AF302" i="1"/>
  <c r="AG302" i="1"/>
  <c r="AH302" i="1"/>
  <c r="AJ302" i="1"/>
  <c r="AK302" i="1"/>
  <c r="AM302" i="1"/>
  <c r="AL302" i="1" s="1"/>
  <c r="AO302" i="1"/>
  <c r="AP302" i="1"/>
  <c r="AQ302" i="1"/>
  <c r="AR302" i="1"/>
  <c r="AS302" i="1"/>
  <c r="AU302" i="1"/>
  <c r="AA303" i="1"/>
  <c r="AB303" i="1"/>
  <c r="AC303" i="1"/>
  <c r="AD303" i="1"/>
  <c r="AE303" i="1"/>
  <c r="AF303" i="1"/>
  <c r="AG303" i="1"/>
  <c r="AH303" i="1"/>
  <c r="AM303" i="1" s="1"/>
  <c r="AL303" i="1" s="1"/>
  <c r="AJ303" i="1"/>
  <c r="AK303" i="1"/>
  <c r="AO303" i="1"/>
  <c r="AP303" i="1"/>
  <c r="AQ303" i="1"/>
  <c r="AR303" i="1"/>
  <c r="AS303" i="1"/>
  <c r="AU303" i="1"/>
  <c r="AA304" i="1"/>
  <c r="AB304" i="1"/>
  <c r="AC304" i="1"/>
  <c r="AD304" i="1"/>
  <c r="AE304" i="1"/>
  <c r="AF304" i="1"/>
  <c r="AG304" i="1"/>
  <c r="AH304" i="1"/>
  <c r="AM304" i="1" s="1"/>
  <c r="AL304" i="1" s="1"/>
  <c r="AJ304" i="1"/>
  <c r="AK304" i="1"/>
  <c r="AO304" i="1"/>
  <c r="AP304" i="1"/>
  <c r="AQ304" i="1"/>
  <c r="AR304" i="1"/>
  <c r="AS304" i="1"/>
  <c r="AU304" i="1"/>
  <c r="AX304" i="1" s="1"/>
  <c r="AY304" i="1" s="1"/>
  <c r="BC304" i="1" s="1"/>
  <c r="AA305" i="1"/>
  <c r="AB305" i="1"/>
  <c r="AC305" i="1"/>
  <c r="AD305" i="1"/>
  <c r="AE305" i="1"/>
  <c r="AF305" i="1"/>
  <c r="AG305" i="1"/>
  <c r="AH305" i="1"/>
  <c r="AJ305" i="1"/>
  <c r="AK305" i="1"/>
  <c r="AM305" i="1"/>
  <c r="AL305" i="1" s="1"/>
  <c r="AO305" i="1"/>
  <c r="AP305" i="1"/>
  <c r="AQ305" i="1"/>
  <c r="AR305" i="1"/>
  <c r="AS305" i="1"/>
  <c r="AU305" i="1"/>
  <c r="BA305" i="1" s="1"/>
  <c r="AA306" i="1"/>
  <c r="AB306" i="1"/>
  <c r="AC306" i="1"/>
  <c r="AD306" i="1"/>
  <c r="AE306" i="1"/>
  <c r="AF306" i="1"/>
  <c r="AG306" i="1"/>
  <c r="AH306" i="1"/>
  <c r="AJ306" i="1"/>
  <c r="AK306" i="1"/>
  <c r="AM306" i="1"/>
  <c r="AL306" i="1" s="1"/>
  <c r="AO306" i="1"/>
  <c r="AP306" i="1"/>
  <c r="AQ306" i="1"/>
  <c r="AR306" i="1"/>
  <c r="AS306" i="1"/>
  <c r="AU306" i="1"/>
  <c r="AA307" i="1"/>
  <c r="AB307" i="1"/>
  <c r="AC307" i="1"/>
  <c r="AD307" i="1"/>
  <c r="AE307" i="1"/>
  <c r="AF307" i="1"/>
  <c r="AG307" i="1"/>
  <c r="AH307" i="1"/>
  <c r="AJ307" i="1"/>
  <c r="AK307" i="1"/>
  <c r="AM307" i="1"/>
  <c r="AL307" i="1" s="1"/>
  <c r="AO307" i="1"/>
  <c r="AP307" i="1"/>
  <c r="AQ307" i="1"/>
  <c r="AR307" i="1"/>
  <c r="AS307" i="1"/>
  <c r="AU307" i="1"/>
  <c r="AW307" i="1" s="1"/>
  <c r="AA308" i="1"/>
  <c r="AB308" i="1"/>
  <c r="AC308" i="1"/>
  <c r="AD308" i="1"/>
  <c r="AE308" i="1"/>
  <c r="AF308" i="1"/>
  <c r="AG308" i="1"/>
  <c r="AH308" i="1"/>
  <c r="AJ308" i="1"/>
  <c r="AK308" i="1"/>
  <c r="AM308" i="1"/>
  <c r="AL308" i="1" s="1"/>
  <c r="AO308" i="1"/>
  <c r="AP308" i="1"/>
  <c r="AQ308" i="1"/>
  <c r="AR308" i="1"/>
  <c r="AS308" i="1"/>
  <c r="AU308" i="1"/>
  <c r="BA308" i="1" s="1"/>
  <c r="AA309" i="1"/>
  <c r="AB309" i="1"/>
  <c r="AC309" i="1"/>
  <c r="AD309" i="1"/>
  <c r="AE309" i="1"/>
  <c r="AF309" i="1"/>
  <c r="AG309" i="1"/>
  <c r="AH309" i="1"/>
  <c r="AM309" i="1" s="1"/>
  <c r="AL309" i="1" s="1"/>
  <c r="AJ309" i="1"/>
  <c r="AK309" i="1"/>
  <c r="AO309" i="1"/>
  <c r="AP309" i="1"/>
  <c r="AQ309" i="1"/>
  <c r="AR309" i="1"/>
  <c r="AS309" i="1"/>
  <c r="AU309" i="1"/>
  <c r="AW309" i="1" s="1"/>
  <c r="AA310" i="1"/>
  <c r="AB310" i="1"/>
  <c r="AC310" i="1"/>
  <c r="AD310" i="1"/>
  <c r="AE310" i="1"/>
  <c r="AF310" i="1"/>
  <c r="AG310" i="1"/>
  <c r="AH310" i="1"/>
  <c r="AM310" i="1" s="1"/>
  <c r="AL310" i="1" s="1"/>
  <c r="AJ310" i="1"/>
  <c r="AK310" i="1"/>
  <c r="AO310" i="1"/>
  <c r="AP310" i="1"/>
  <c r="AQ310" i="1"/>
  <c r="AR310" i="1"/>
  <c r="AS310" i="1"/>
  <c r="AU310" i="1"/>
  <c r="AZ310" i="1" s="1"/>
  <c r="AA311" i="1"/>
  <c r="AB311" i="1"/>
  <c r="AC311" i="1"/>
  <c r="AD311" i="1"/>
  <c r="AE311" i="1"/>
  <c r="AF311" i="1"/>
  <c r="AG311" i="1"/>
  <c r="AH311" i="1"/>
  <c r="AM311" i="1" s="1"/>
  <c r="AL311" i="1" s="1"/>
  <c r="AJ311" i="1"/>
  <c r="AK311" i="1"/>
  <c r="AO311" i="1"/>
  <c r="AP311" i="1"/>
  <c r="AQ311" i="1"/>
  <c r="AR311" i="1"/>
  <c r="AS311" i="1"/>
  <c r="AU311" i="1"/>
  <c r="BA311" i="1" s="1"/>
  <c r="AA312" i="1"/>
  <c r="AB312" i="1"/>
  <c r="AC312" i="1"/>
  <c r="AD312" i="1"/>
  <c r="AE312" i="1"/>
  <c r="AF312" i="1"/>
  <c r="AG312" i="1"/>
  <c r="AH312" i="1"/>
  <c r="AJ312" i="1"/>
  <c r="AK312" i="1"/>
  <c r="AO312" i="1"/>
  <c r="AP312" i="1"/>
  <c r="AQ312" i="1"/>
  <c r="AR312" i="1"/>
  <c r="AS312" i="1"/>
  <c r="AU312" i="1"/>
  <c r="AW312" i="1" s="1"/>
  <c r="AA313" i="1"/>
  <c r="AB313" i="1"/>
  <c r="AC313" i="1"/>
  <c r="AD313" i="1"/>
  <c r="AE313" i="1"/>
  <c r="AF313" i="1"/>
  <c r="AG313" i="1"/>
  <c r="AH313" i="1"/>
  <c r="AM313" i="1" s="1"/>
  <c r="AL313" i="1" s="1"/>
  <c r="AJ313" i="1"/>
  <c r="AK313" i="1"/>
  <c r="AO313" i="1"/>
  <c r="AP313" i="1"/>
  <c r="AQ313" i="1"/>
  <c r="AR313" i="1"/>
  <c r="AS313" i="1"/>
  <c r="AU313" i="1"/>
  <c r="BA313" i="1" s="1"/>
  <c r="AA314" i="1"/>
  <c r="AB314" i="1"/>
  <c r="AC314" i="1"/>
  <c r="AD314" i="1"/>
  <c r="AE314" i="1"/>
  <c r="AF314" i="1"/>
  <c r="AG314" i="1"/>
  <c r="AH314" i="1"/>
  <c r="AM314" i="1" s="1"/>
  <c r="AL314" i="1" s="1"/>
  <c r="AJ314" i="1"/>
  <c r="AK314" i="1"/>
  <c r="AO314" i="1"/>
  <c r="AP314" i="1"/>
  <c r="AQ314" i="1"/>
  <c r="AR314" i="1"/>
  <c r="AS314" i="1"/>
  <c r="AU314" i="1"/>
  <c r="AW314" i="1" s="1"/>
  <c r="AA315" i="1"/>
  <c r="AB315" i="1"/>
  <c r="AC315" i="1"/>
  <c r="AD315" i="1"/>
  <c r="AE315" i="1"/>
  <c r="AF315" i="1"/>
  <c r="AG315" i="1"/>
  <c r="AH315" i="1"/>
  <c r="AM315" i="1" s="1"/>
  <c r="AL315" i="1" s="1"/>
  <c r="AJ315" i="1"/>
  <c r="AK315" i="1"/>
  <c r="AO315" i="1"/>
  <c r="AP315" i="1"/>
  <c r="AQ315" i="1"/>
  <c r="AR315" i="1"/>
  <c r="AS315" i="1"/>
  <c r="AU315" i="1"/>
  <c r="AW315" i="1" s="1"/>
  <c r="AA316" i="1"/>
  <c r="AB316" i="1"/>
  <c r="AC316" i="1"/>
  <c r="AD316" i="1"/>
  <c r="AE316" i="1"/>
  <c r="AF316" i="1"/>
  <c r="AG316" i="1"/>
  <c r="AH316" i="1"/>
  <c r="AJ316" i="1"/>
  <c r="AK316" i="1"/>
  <c r="AO316" i="1"/>
  <c r="AP316" i="1"/>
  <c r="AQ316" i="1"/>
  <c r="AR316" i="1"/>
  <c r="AS316" i="1"/>
  <c r="AU316" i="1"/>
  <c r="AA317" i="1"/>
  <c r="AB317" i="1"/>
  <c r="AC317" i="1"/>
  <c r="AD317" i="1"/>
  <c r="AE317" i="1"/>
  <c r="AF317" i="1"/>
  <c r="AG317" i="1"/>
  <c r="AH317" i="1"/>
  <c r="AM317" i="1" s="1"/>
  <c r="AL317" i="1" s="1"/>
  <c r="AJ317" i="1"/>
  <c r="AK317" i="1"/>
  <c r="AO317" i="1"/>
  <c r="AP317" i="1"/>
  <c r="AQ317" i="1"/>
  <c r="AR317" i="1"/>
  <c r="AS317" i="1"/>
  <c r="AU317" i="1"/>
  <c r="AX317" i="1" s="1"/>
  <c r="AY317" i="1" s="1"/>
  <c r="BC317" i="1" s="1"/>
  <c r="AA318" i="1"/>
  <c r="AB318" i="1"/>
  <c r="AC318" i="1"/>
  <c r="AD318" i="1"/>
  <c r="AE318" i="1"/>
  <c r="AF318" i="1"/>
  <c r="AG318" i="1"/>
  <c r="AH318" i="1"/>
  <c r="AM318" i="1" s="1"/>
  <c r="AL318" i="1" s="1"/>
  <c r="AJ318" i="1"/>
  <c r="AK318" i="1"/>
  <c r="AO318" i="1"/>
  <c r="AP318" i="1"/>
  <c r="AQ318" i="1"/>
  <c r="AR318" i="1"/>
  <c r="AS318" i="1"/>
  <c r="AU318" i="1"/>
  <c r="AX318" i="1" s="1"/>
  <c r="AY318" i="1" s="1"/>
  <c r="BC318" i="1" s="1"/>
  <c r="AA319" i="1"/>
  <c r="AB319" i="1"/>
  <c r="AC319" i="1"/>
  <c r="AD319" i="1"/>
  <c r="AE319" i="1"/>
  <c r="AF319" i="1"/>
  <c r="AG319" i="1"/>
  <c r="AH319" i="1"/>
  <c r="AM319" i="1" s="1"/>
  <c r="AL319" i="1" s="1"/>
  <c r="AJ319" i="1"/>
  <c r="AK319" i="1"/>
  <c r="AO319" i="1"/>
  <c r="AP319" i="1"/>
  <c r="AQ319" i="1"/>
  <c r="AR319" i="1"/>
  <c r="AS319" i="1"/>
  <c r="AU319" i="1"/>
  <c r="AA320" i="1"/>
  <c r="AB320" i="1"/>
  <c r="AC320" i="1"/>
  <c r="AD320" i="1"/>
  <c r="AE320" i="1"/>
  <c r="AF320" i="1"/>
  <c r="AG320" i="1"/>
  <c r="AH320" i="1"/>
  <c r="AM320" i="1" s="1"/>
  <c r="AL320" i="1" s="1"/>
  <c r="AJ320" i="1"/>
  <c r="AK320" i="1"/>
  <c r="AO320" i="1"/>
  <c r="AP320" i="1"/>
  <c r="AQ320" i="1"/>
  <c r="AR320" i="1"/>
  <c r="AS320" i="1"/>
  <c r="AU320" i="1"/>
  <c r="AX320" i="1" s="1"/>
  <c r="AY320" i="1" s="1"/>
  <c r="BC320" i="1" s="1"/>
  <c r="AA322" i="1"/>
  <c r="AB322" i="1"/>
  <c r="AC322" i="1"/>
  <c r="AD322" i="1"/>
  <c r="AE322" i="1"/>
  <c r="AF322" i="1"/>
  <c r="AG322" i="1"/>
  <c r="AH322" i="1"/>
  <c r="AM322" i="1" s="1"/>
  <c r="AL322" i="1" s="1"/>
  <c r="AJ322" i="1"/>
  <c r="AK322" i="1"/>
  <c r="AO322" i="1"/>
  <c r="AP322" i="1"/>
  <c r="AQ322" i="1"/>
  <c r="AR322" i="1"/>
  <c r="AS322" i="1"/>
  <c r="AU322" i="1"/>
  <c r="AZ322" i="1" s="1"/>
  <c r="AA323" i="1"/>
  <c r="AB323" i="1"/>
  <c r="AC323" i="1"/>
  <c r="AD323" i="1"/>
  <c r="AE323" i="1"/>
  <c r="AF323" i="1"/>
  <c r="AG323" i="1"/>
  <c r="AH323" i="1"/>
  <c r="AM323" i="1" s="1"/>
  <c r="AL323" i="1" s="1"/>
  <c r="AJ323" i="1"/>
  <c r="AK323" i="1"/>
  <c r="AO323" i="1"/>
  <c r="AP323" i="1"/>
  <c r="AQ323" i="1"/>
  <c r="AR323" i="1"/>
  <c r="AS323" i="1"/>
  <c r="AU323" i="1"/>
  <c r="AW323" i="1" s="1"/>
  <c r="AA324" i="1"/>
  <c r="AB324" i="1"/>
  <c r="AC324" i="1"/>
  <c r="AD324" i="1"/>
  <c r="AE324" i="1"/>
  <c r="AF324" i="1"/>
  <c r="AG324" i="1"/>
  <c r="AH324" i="1"/>
  <c r="AJ324" i="1"/>
  <c r="AK324" i="1"/>
  <c r="AO324" i="1"/>
  <c r="AP324" i="1"/>
  <c r="AQ324" i="1"/>
  <c r="AR324" i="1"/>
  <c r="AS324" i="1"/>
  <c r="AU324" i="1"/>
  <c r="BA324" i="1" s="1"/>
  <c r="AA325" i="1"/>
  <c r="AB325" i="1"/>
  <c r="AC325" i="1"/>
  <c r="AD325" i="1"/>
  <c r="AE325" i="1"/>
  <c r="AF325" i="1"/>
  <c r="AG325" i="1"/>
  <c r="AH325" i="1"/>
  <c r="AM325" i="1" s="1"/>
  <c r="AL325" i="1" s="1"/>
  <c r="AJ325" i="1"/>
  <c r="AK325" i="1"/>
  <c r="AO325" i="1"/>
  <c r="AP325" i="1"/>
  <c r="AQ325" i="1"/>
  <c r="AR325" i="1"/>
  <c r="AS325" i="1"/>
  <c r="AU325" i="1"/>
  <c r="AZ325" i="1" s="1"/>
  <c r="AA326" i="1"/>
  <c r="AB326" i="1"/>
  <c r="AC326" i="1"/>
  <c r="AD326" i="1"/>
  <c r="AE326" i="1"/>
  <c r="AF326" i="1"/>
  <c r="AG326" i="1"/>
  <c r="AH326" i="1"/>
  <c r="AJ326" i="1"/>
  <c r="AK326" i="1"/>
  <c r="AO326" i="1"/>
  <c r="AP326" i="1"/>
  <c r="AQ326" i="1"/>
  <c r="AR326" i="1"/>
  <c r="AS326" i="1"/>
  <c r="AU326" i="1"/>
  <c r="AA327" i="1"/>
  <c r="AB327" i="1"/>
  <c r="AC327" i="1"/>
  <c r="AD327" i="1"/>
  <c r="AE327" i="1"/>
  <c r="AF327" i="1"/>
  <c r="AG327" i="1"/>
  <c r="AH327" i="1"/>
  <c r="AM327" i="1" s="1"/>
  <c r="AL327" i="1" s="1"/>
  <c r="AJ327" i="1"/>
  <c r="AK327" i="1"/>
  <c r="AO327" i="1"/>
  <c r="AP327" i="1"/>
  <c r="AQ327" i="1"/>
  <c r="AR327" i="1"/>
  <c r="AS327" i="1"/>
  <c r="AU327" i="1"/>
  <c r="AA328" i="1"/>
  <c r="AB328" i="1"/>
  <c r="AC328" i="1"/>
  <c r="AD328" i="1"/>
  <c r="AE328" i="1"/>
  <c r="AF328" i="1"/>
  <c r="AG328" i="1"/>
  <c r="AH328" i="1"/>
  <c r="AM328" i="1" s="1"/>
  <c r="AL328" i="1" s="1"/>
  <c r="AJ328" i="1"/>
  <c r="AK328" i="1"/>
  <c r="AO328" i="1"/>
  <c r="AP328" i="1"/>
  <c r="AQ328" i="1"/>
  <c r="AR328" i="1"/>
  <c r="AS328" i="1"/>
  <c r="AU328" i="1"/>
  <c r="AA329" i="1"/>
  <c r="AB329" i="1"/>
  <c r="AC329" i="1"/>
  <c r="AD329" i="1"/>
  <c r="AE329" i="1"/>
  <c r="AF329" i="1"/>
  <c r="AG329" i="1"/>
  <c r="AH329" i="1"/>
  <c r="AM329" i="1" s="1"/>
  <c r="AL329" i="1" s="1"/>
  <c r="AJ329" i="1"/>
  <c r="AK329" i="1"/>
  <c r="AO329" i="1"/>
  <c r="AP329" i="1"/>
  <c r="AQ329" i="1"/>
  <c r="AR329" i="1"/>
  <c r="AS329" i="1"/>
  <c r="AU329" i="1"/>
  <c r="AX329" i="1" s="1"/>
  <c r="AY329" i="1" s="1"/>
  <c r="BC329" i="1" s="1"/>
  <c r="AA330" i="1"/>
  <c r="AB330" i="1"/>
  <c r="AC330" i="1"/>
  <c r="AD330" i="1"/>
  <c r="AE330" i="1"/>
  <c r="AF330" i="1"/>
  <c r="AG330" i="1"/>
  <c r="AH330" i="1"/>
  <c r="AJ330" i="1"/>
  <c r="AK330" i="1"/>
  <c r="AO330" i="1"/>
  <c r="AP330" i="1"/>
  <c r="AQ330" i="1"/>
  <c r="AR330" i="1"/>
  <c r="AS330" i="1"/>
  <c r="AU330" i="1"/>
  <c r="AA331" i="1"/>
  <c r="AB331" i="1"/>
  <c r="AC331" i="1"/>
  <c r="AD331" i="1"/>
  <c r="AE331" i="1"/>
  <c r="AF331" i="1"/>
  <c r="AG331" i="1"/>
  <c r="AH331" i="1"/>
  <c r="AJ331" i="1"/>
  <c r="AK331" i="1"/>
  <c r="AO331" i="1"/>
  <c r="AP331" i="1"/>
  <c r="AQ331" i="1"/>
  <c r="AR331" i="1"/>
  <c r="AS331" i="1"/>
  <c r="AU331" i="1"/>
  <c r="AA332" i="1"/>
  <c r="AB332" i="1"/>
  <c r="AC332" i="1"/>
  <c r="AD332" i="1"/>
  <c r="AE332" i="1"/>
  <c r="AF332" i="1"/>
  <c r="AG332" i="1"/>
  <c r="AH332" i="1"/>
  <c r="AM332" i="1" s="1"/>
  <c r="AL332" i="1" s="1"/>
  <c r="AJ332" i="1"/>
  <c r="AK332" i="1"/>
  <c r="AO332" i="1"/>
  <c r="AP332" i="1"/>
  <c r="AQ332" i="1"/>
  <c r="AR332" i="1"/>
  <c r="AS332" i="1"/>
  <c r="AU332" i="1"/>
  <c r="AZ332" i="1" s="1"/>
  <c r="AA333" i="1"/>
  <c r="AB333" i="1"/>
  <c r="AC333" i="1"/>
  <c r="AD333" i="1"/>
  <c r="AE333" i="1"/>
  <c r="AF333" i="1"/>
  <c r="AG333" i="1"/>
  <c r="AH333" i="1"/>
  <c r="AM333" i="1" s="1"/>
  <c r="AL333" i="1" s="1"/>
  <c r="AJ333" i="1"/>
  <c r="AK333" i="1"/>
  <c r="AO333" i="1"/>
  <c r="AP333" i="1"/>
  <c r="AQ333" i="1"/>
  <c r="AR333" i="1"/>
  <c r="AS333" i="1"/>
  <c r="AU333" i="1"/>
  <c r="BA333" i="1" s="1"/>
  <c r="AA334" i="1"/>
  <c r="AB334" i="1"/>
  <c r="AC334" i="1"/>
  <c r="AD334" i="1"/>
  <c r="AE334" i="1"/>
  <c r="AF334" i="1"/>
  <c r="AG334" i="1"/>
  <c r="AH334" i="1"/>
  <c r="AJ334" i="1"/>
  <c r="AK334" i="1"/>
  <c r="AO334" i="1"/>
  <c r="AP334" i="1"/>
  <c r="AQ334" i="1"/>
  <c r="AR334" i="1"/>
  <c r="AS334" i="1"/>
  <c r="AU334" i="1"/>
  <c r="AA335" i="1"/>
  <c r="AB335" i="1"/>
  <c r="AC335" i="1"/>
  <c r="AD335" i="1"/>
  <c r="AE335" i="1"/>
  <c r="AF335" i="1"/>
  <c r="AG335" i="1"/>
  <c r="AH335" i="1"/>
  <c r="AJ335" i="1"/>
  <c r="AK335" i="1"/>
  <c r="AM335" i="1"/>
  <c r="AL335" i="1" s="1"/>
  <c r="AO335" i="1"/>
  <c r="AP335" i="1"/>
  <c r="AQ335" i="1"/>
  <c r="AR335" i="1"/>
  <c r="AS335" i="1"/>
  <c r="AU335" i="1"/>
  <c r="AX335" i="1" s="1"/>
  <c r="AY335" i="1" s="1"/>
  <c r="BC335" i="1" s="1"/>
  <c r="AA336" i="1"/>
  <c r="AB336" i="1"/>
  <c r="AC336" i="1"/>
  <c r="AD336" i="1"/>
  <c r="AE336" i="1"/>
  <c r="AF336" i="1"/>
  <c r="AG336" i="1"/>
  <c r="AH336" i="1"/>
  <c r="AJ336" i="1"/>
  <c r="AK336" i="1"/>
  <c r="AM336" i="1"/>
  <c r="AL336" i="1" s="1"/>
  <c r="AO336" i="1"/>
  <c r="AP336" i="1"/>
  <c r="AQ336" i="1"/>
  <c r="AR336" i="1"/>
  <c r="AS336" i="1"/>
  <c r="AU336" i="1"/>
  <c r="AW336" i="1" s="1"/>
  <c r="AA337" i="1"/>
  <c r="AB337" i="1"/>
  <c r="AC337" i="1"/>
  <c r="AD337" i="1"/>
  <c r="AE337" i="1"/>
  <c r="AF337" i="1"/>
  <c r="AG337" i="1"/>
  <c r="AH337" i="1"/>
  <c r="AJ337" i="1"/>
  <c r="AK337" i="1"/>
  <c r="AM337" i="1"/>
  <c r="AL337" i="1" s="1"/>
  <c r="AO337" i="1"/>
  <c r="AP337" i="1"/>
  <c r="AQ337" i="1"/>
  <c r="AR337" i="1"/>
  <c r="AS337" i="1"/>
  <c r="AU337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293" i="1"/>
  <c r="Z294" i="1"/>
  <c r="Z295" i="1"/>
  <c r="Z296" i="1"/>
  <c r="C300" i="1"/>
  <c r="Z292" i="1"/>
  <c r="AB278" i="1"/>
  <c r="Z276" i="1"/>
  <c r="AA276" i="1"/>
  <c r="AB276" i="1"/>
  <c r="AC276" i="1"/>
  <c r="AD276" i="1"/>
  <c r="AE276" i="1"/>
  <c r="AF276" i="1"/>
  <c r="AG276" i="1"/>
  <c r="AH276" i="1"/>
  <c r="AJ276" i="1"/>
  <c r="AK276" i="1"/>
  <c r="AM276" i="1"/>
  <c r="AL276" i="1" s="1"/>
  <c r="AO276" i="1"/>
  <c r="AP276" i="1"/>
  <c r="AQ276" i="1"/>
  <c r="AR276" i="1"/>
  <c r="AS276" i="1"/>
  <c r="AU276" i="1"/>
  <c r="BA276" i="1" s="1"/>
  <c r="Z277" i="1"/>
  <c r="AA277" i="1"/>
  <c r="AB277" i="1"/>
  <c r="AC277" i="1"/>
  <c r="AD277" i="1"/>
  <c r="AE277" i="1"/>
  <c r="AF277" i="1"/>
  <c r="AG277" i="1"/>
  <c r="AH277" i="1"/>
  <c r="AJ277" i="1"/>
  <c r="AK277" i="1"/>
  <c r="AM277" i="1"/>
  <c r="AL277" i="1" s="1"/>
  <c r="AO277" i="1"/>
  <c r="AP277" i="1"/>
  <c r="AQ277" i="1"/>
  <c r="AR277" i="1"/>
  <c r="AS277" i="1"/>
  <c r="AU277" i="1"/>
  <c r="AZ277" i="1" s="1"/>
  <c r="Z278" i="1"/>
  <c r="AU278" i="1"/>
  <c r="Z279" i="1"/>
  <c r="AA279" i="1"/>
  <c r="AB279" i="1"/>
  <c r="AC279" i="1"/>
  <c r="AD279" i="1"/>
  <c r="AE279" i="1"/>
  <c r="AF279" i="1"/>
  <c r="AG279" i="1"/>
  <c r="AH279" i="1"/>
  <c r="AJ279" i="1"/>
  <c r="AK279" i="1"/>
  <c r="AM279" i="1"/>
  <c r="AL279" i="1" s="1"/>
  <c r="AO279" i="1"/>
  <c r="AP279" i="1"/>
  <c r="AQ279" i="1"/>
  <c r="AR279" i="1"/>
  <c r="AS279" i="1"/>
  <c r="AU279" i="1"/>
  <c r="AX279" i="1" s="1"/>
  <c r="AY279" i="1" s="1"/>
  <c r="BC279" i="1" s="1"/>
  <c r="Z280" i="1"/>
  <c r="AA280" i="1"/>
  <c r="AB280" i="1"/>
  <c r="AC280" i="1"/>
  <c r="AD280" i="1"/>
  <c r="AE280" i="1"/>
  <c r="AF280" i="1"/>
  <c r="AG280" i="1"/>
  <c r="AH280" i="1"/>
  <c r="AM280" i="1" s="1"/>
  <c r="AL280" i="1" s="1"/>
  <c r="AJ280" i="1"/>
  <c r="AK280" i="1"/>
  <c r="AO280" i="1"/>
  <c r="AP280" i="1"/>
  <c r="AQ280" i="1"/>
  <c r="AR280" i="1"/>
  <c r="AS280" i="1"/>
  <c r="AU280" i="1"/>
  <c r="Z281" i="1"/>
  <c r="AA281" i="1"/>
  <c r="AB281" i="1"/>
  <c r="AC281" i="1"/>
  <c r="AD281" i="1"/>
  <c r="AE281" i="1"/>
  <c r="AF281" i="1"/>
  <c r="AG281" i="1"/>
  <c r="AH281" i="1"/>
  <c r="AJ281" i="1"/>
  <c r="AK281" i="1"/>
  <c r="AM281" i="1"/>
  <c r="AL281" i="1" s="1"/>
  <c r="AO281" i="1"/>
  <c r="AP281" i="1"/>
  <c r="AQ281" i="1"/>
  <c r="AR281" i="1"/>
  <c r="AS281" i="1"/>
  <c r="AU281" i="1"/>
  <c r="AX281" i="1" s="1"/>
  <c r="AY281" i="1" s="1"/>
  <c r="BC281" i="1" s="1"/>
  <c r="Z282" i="1"/>
  <c r="AA282" i="1"/>
  <c r="AB282" i="1"/>
  <c r="AC282" i="1"/>
  <c r="AD282" i="1"/>
  <c r="AE282" i="1"/>
  <c r="AF282" i="1"/>
  <c r="AG282" i="1"/>
  <c r="AH282" i="1"/>
  <c r="AJ282" i="1"/>
  <c r="AK282" i="1"/>
  <c r="AM282" i="1"/>
  <c r="AL282" i="1" s="1"/>
  <c r="AO282" i="1"/>
  <c r="AP282" i="1"/>
  <c r="AQ282" i="1"/>
  <c r="AR282" i="1"/>
  <c r="AS282" i="1"/>
  <c r="AU282" i="1"/>
  <c r="BA282" i="1" s="1"/>
  <c r="Z283" i="1"/>
  <c r="AA283" i="1"/>
  <c r="AB283" i="1"/>
  <c r="AC283" i="1"/>
  <c r="AD283" i="1"/>
  <c r="AE283" i="1"/>
  <c r="AF283" i="1"/>
  <c r="AG283" i="1"/>
  <c r="AH283" i="1"/>
  <c r="AJ283" i="1"/>
  <c r="AK283" i="1"/>
  <c r="AM283" i="1"/>
  <c r="AL283" i="1" s="1"/>
  <c r="AO283" i="1"/>
  <c r="AP283" i="1"/>
  <c r="AQ283" i="1"/>
  <c r="AR283" i="1"/>
  <c r="AS283" i="1"/>
  <c r="AU283" i="1"/>
  <c r="AX283" i="1" s="1"/>
  <c r="AY283" i="1" s="1"/>
  <c r="BC283" i="1" s="1"/>
  <c r="Z284" i="1"/>
  <c r="AA284" i="1"/>
  <c r="AB284" i="1"/>
  <c r="AC284" i="1"/>
  <c r="AD284" i="1"/>
  <c r="AE284" i="1"/>
  <c r="AF284" i="1"/>
  <c r="AG284" i="1"/>
  <c r="AH284" i="1"/>
  <c r="AM284" i="1" s="1"/>
  <c r="AL284" i="1" s="1"/>
  <c r="AJ284" i="1"/>
  <c r="AK284" i="1"/>
  <c r="AO284" i="1"/>
  <c r="AP284" i="1"/>
  <c r="AQ284" i="1"/>
  <c r="AR284" i="1"/>
  <c r="AS284" i="1"/>
  <c r="AU284" i="1"/>
  <c r="Z285" i="1"/>
  <c r="AA285" i="1"/>
  <c r="AB285" i="1"/>
  <c r="AC285" i="1"/>
  <c r="AD285" i="1"/>
  <c r="AE285" i="1"/>
  <c r="AF285" i="1"/>
  <c r="AG285" i="1"/>
  <c r="AH285" i="1"/>
  <c r="AJ285" i="1"/>
  <c r="AK285" i="1"/>
  <c r="AM285" i="1"/>
  <c r="AL285" i="1" s="1"/>
  <c r="AO285" i="1"/>
  <c r="AP285" i="1"/>
  <c r="AQ285" i="1"/>
  <c r="AR285" i="1"/>
  <c r="AS285" i="1"/>
  <c r="AU285" i="1"/>
  <c r="Z286" i="1"/>
  <c r="AA286" i="1"/>
  <c r="AB286" i="1"/>
  <c r="AC286" i="1"/>
  <c r="AD286" i="1"/>
  <c r="AE286" i="1"/>
  <c r="AF286" i="1"/>
  <c r="AG286" i="1"/>
  <c r="AH286" i="1"/>
  <c r="AJ286" i="1"/>
  <c r="AK286" i="1"/>
  <c r="AM286" i="1"/>
  <c r="AL286" i="1" s="1"/>
  <c r="AO286" i="1"/>
  <c r="AP286" i="1"/>
  <c r="AQ286" i="1"/>
  <c r="AR286" i="1"/>
  <c r="AS286" i="1"/>
  <c r="AU286" i="1"/>
  <c r="AW286" i="1" s="1"/>
  <c r="Z287" i="1"/>
  <c r="AA287" i="1"/>
  <c r="AB287" i="1"/>
  <c r="AC287" i="1"/>
  <c r="AD287" i="1"/>
  <c r="AE287" i="1"/>
  <c r="AF287" i="1"/>
  <c r="AG287" i="1"/>
  <c r="AH287" i="1"/>
  <c r="AJ287" i="1"/>
  <c r="AK287" i="1"/>
  <c r="AM287" i="1"/>
  <c r="AL287" i="1" s="1"/>
  <c r="AO287" i="1"/>
  <c r="AP287" i="1"/>
  <c r="AQ287" i="1"/>
  <c r="AR287" i="1"/>
  <c r="AS287" i="1"/>
  <c r="AU287" i="1"/>
  <c r="Z288" i="1"/>
  <c r="AA288" i="1"/>
  <c r="AB288" i="1"/>
  <c r="AC288" i="1"/>
  <c r="AD288" i="1"/>
  <c r="AE288" i="1"/>
  <c r="AF288" i="1"/>
  <c r="AG288" i="1"/>
  <c r="AH288" i="1"/>
  <c r="AJ288" i="1"/>
  <c r="AK288" i="1"/>
  <c r="AM288" i="1"/>
  <c r="AL288" i="1" s="1"/>
  <c r="AO288" i="1"/>
  <c r="AP288" i="1"/>
  <c r="AQ288" i="1"/>
  <c r="AR288" i="1"/>
  <c r="AS288" i="1"/>
  <c r="AU288" i="1"/>
  <c r="AW288" i="1" s="1"/>
  <c r="Z289" i="1"/>
  <c r="AA289" i="1"/>
  <c r="AB289" i="1"/>
  <c r="AC289" i="1"/>
  <c r="AD289" i="1"/>
  <c r="AE289" i="1"/>
  <c r="AF289" i="1"/>
  <c r="AG289" i="1"/>
  <c r="AH289" i="1"/>
  <c r="AJ289" i="1"/>
  <c r="AK289" i="1"/>
  <c r="AM289" i="1"/>
  <c r="AL289" i="1" s="1"/>
  <c r="AO289" i="1"/>
  <c r="AP289" i="1"/>
  <c r="AQ289" i="1"/>
  <c r="AR289" i="1"/>
  <c r="AS289" i="1"/>
  <c r="AU289" i="1"/>
  <c r="Z290" i="1"/>
  <c r="AA290" i="1"/>
  <c r="AB290" i="1"/>
  <c r="AC290" i="1"/>
  <c r="AD290" i="1"/>
  <c r="AE290" i="1"/>
  <c r="AF290" i="1"/>
  <c r="AG290" i="1"/>
  <c r="AH290" i="1"/>
  <c r="AJ290" i="1"/>
  <c r="AK290" i="1"/>
  <c r="AM290" i="1"/>
  <c r="AL290" i="1" s="1"/>
  <c r="AO290" i="1"/>
  <c r="AP290" i="1"/>
  <c r="AQ290" i="1"/>
  <c r="AR290" i="1"/>
  <c r="AS290" i="1"/>
  <c r="AU290" i="1"/>
  <c r="Z291" i="1"/>
  <c r="AA291" i="1"/>
  <c r="AB291" i="1"/>
  <c r="AC291" i="1"/>
  <c r="AD291" i="1"/>
  <c r="AE291" i="1"/>
  <c r="AF291" i="1"/>
  <c r="AG291" i="1"/>
  <c r="AH291" i="1"/>
  <c r="AJ291" i="1"/>
  <c r="AK291" i="1"/>
  <c r="AM291" i="1"/>
  <c r="AL291" i="1" s="1"/>
  <c r="AO291" i="1"/>
  <c r="AP291" i="1"/>
  <c r="AQ291" i="1"/>
  <c r="AR291" i="1"/>
  <c r="AS291" i="1"/>
  <c r="AU291" i="1"/>
  <c r="E291" i="1"/>
  <c r="E288" i="1"/>
  <c r="E282" i="1"/>
  <c r="E286" i="1"/>
  <c r="E280" i="1"/>
  <c r="E209" i="1"/>
  <c r="E226" i="1"/>
  <c r="E228" i="1"/>
  <c r="E229" i="1"/>
  <c r="E246" i="1"/>
  <c r="E247" i="1"/>
  <c r="E258" i="1"/>
  <c r="Z264" i="1"/>
  <c r="AA264" i="1"/>
  <c r="AB264" i="1"/>
  <c r="AC264" i="1"/>
  <c r="AD264" i="1"/>
  <c r="AE264" i="1"/>
  <c r="AF264" i="1"/>
  <c r="AG264" i="1"/>
  <c r="AH264" i="1"/>
  <c r="AM264" i="1" s="1"/>
  <c r="AL264" i="1" s="1"/>
  <c r="AJ264" i="1"/>
  <c r="AK264" i="1"/>
  <c r="AO264" i="1"/>
  <c r="AP264" i="1"/>
  <c r="AQ264" i="1"/>
  <c r="AR264" i="1"/>
  <c r="AS264" i="1"/>
  <c r="AU264" i="1"/>
  <c r="AW264" i="1" s="1"/>
  <c r="Z265" i="1"/>
  <c r="AA265" i="1"/>
  <c r="AB265" i="1"/>
  <c r="AC265" i="1"/>
  <c r="AD265" i="1"/>
  <c r="AE265" i="1"/>
  <c r="AF265" i="1"/>
  <c r="AG265" i="1"/>
  <c r="AH265" i="1"/>
  <c r="AM265" i="1" s="1"/>
  <c r="AL265" i="1" s="1"/>
  <c r="AJ265" i="1"/>
  <c r="AK265" i="1"/>
  <c r="AO265" i="1"/>
  <c r="AP265" i="1"/>
  <c r="AQ265" i="1"/>
  <c r="AR265" i="1"/>
  <c r="AS265" i="1"/>
  <c r="AU265" i="1"/>
  <c r="BA265" i="1" s="1"/>
  <c r="Z266" i="1"/>
  <c r="AA266" i="1"/>
  <c r="AB266" i="1"/>
  <c r="AC266" i="1"/>
  <c r="AD266" i="1"/>
  <c r="AE266" i="1"/>
  <c r="AF266" i="1"/>
  <c r="AG266" i="1"/>
  <c r="AH266" i="1"/>
  <c r="AM266" i="1" s="1"/>
  <c r="AL266" i="1" s="1"/>
  <c r="AJ266" i="1"/>
  <c r="AK266" i="1"/>
  <c r="AO266" i="1"/>
  <c r="AP266" i="1"/>
  <c r="AQ266" i="1"/>
  <c r="AR266" i="1"/>
  <c r="AS266" i="1"/>
  <c r="AU266" i="1"/>
  <c r="BA266" i="1" s="1"/>
  <c r="Z267" i="1"/>
  <c r="AA267" i="1"/>
  <c r="AB267" i="1"/>
  <c r="AC267" i="1"/>
  <c r="AD267" i="1"/>
  <c r="AE267" i="1"/>
  <c r="AF267" i="1"/>
  <c r="AG267" i="1"/>
  <c r="AH267" i="1"/>
  <c r="AM267" i="1" s="1"/>
  <c r="AL267" i="1" s="1"/>
  <c r="AJ267" i="1"/>
  <c r="AK267" i="1"/>
  <c r="AO267" i="1"/>
  <c r="AP267" i="1"/>
  <c r="AQ267" i="1"/>
  <c r="AR267" i="1"/>
  <c r="AS267" i="1"/>
  <c r="AU267" i="1"/>
  <c r="AX267" i="1" s="1"/>
  <c r="AY267" i="1" s="1"/>
  <c r="BC267" i="1" s="1"/>
  <c r="Z268" i="1"/>
  <c r="AA268" i="1"/>
  <c r="AB268" i="1"/>
  <c r="AC268" i="1"/>
  <c r="AD268" i="1"/>
  <c r="AE268" i="1"/>
  <c r="AF268" i="1"/>
  <c r="AG268" i="1"/>
  <c r="AH268" i="1"/>
  <c r="AM268" i="1" s="1"/>
  <c r="AL268" i="1" s="1"/>
  <c r="AJ268" i="1"/>
  <c r="AK268" i="1"/>
  <c r="AO268" i="1"/>
  <c r="AP268" i="1"/>
  <c r="AQ268" i="1"/>
  <c r="AR268" i="1"/>
  <c r="AS268" i="1"/>
  <c r="AU268" i="1"/>
  <c r="AZ268" i="1" s="1"/>
  <c r="Z269" i="1"/>
  <c r="AA269" i="1"/>
  <c r="AB269" i="1"/>
  <c r="AC269" i="1"/>
  <c r="AD269" i="1"/>
  <c r="AE269" i="1"/>
  <c r="AF269" i="1"/>
  <c r="AG269" i="1"/>
  <c r="AH269" i="1"/>
  <c r="AM269" i="1" s="1"/>
  <c r="AL269" i="1" s="1"/>
  <c r="AJ269" i="1"/>
  <c r="AK269" i="1"/>
  <c r="AO269" i="1"/>
  <c r="AP269" i="1"/>
  <c r="AQ269" i="1"/>
  <c r="AR269" i="1"/>
  <c r="AS269" i="1"/>
  <c r="AU269" i="1"/>
  <c r="Z270" i="1"/>
  <c r="AA270" i="1"/>
  <c r="AB270" i="1"/>
  <c r="AC270" i="1"/>
  <c r="AD270" i="1"/>
  <c r="AE270" i="1"/>
  <c r="AF270" i="1"/>
  <c r="AG270" i="1"/>
  <c r="AH270" i="1"/>
  <c r="AM270" i="1" s="1"/>
  <c r="AL270" i="1" s="1"/>
  <c r="AJ270" i="1"/>
  <c r="AK270" i="1"/>
  <c r="AO270" i="1"/>
  <c r="AP270" i="1"/>
  <c r="AQ270" i="1"/>
  <c r="AR270" i="1"/>
  <c r="AS270" i="1"/>
  <c r="AU270" i="1"/>
  <c r="AW270" i="1" s="1"/>
  <c r="Z271" i="1"/>
  <c r="AA271" i="1"/>
  <c r="AB271" i="1"/>
  <c r="AC271" i="1"/>
  <c r="AD271" i="1"/>
  <c r="AE271" i="1"/>
  <c r="AF271" i="1"/>
  <c r="AG271" i="1"/>
  <c r="AH271" i="1"/>
  <c r="AM271" i="1" s="1"/>
  <c r="AL271" i="1" s="1"/>
  <c r="AJ271" i="1"/>
  <c r="AK271" i="1"/>
  <c r="AO271" i="1"/>
  <c r="AP271" i="1"/>
  <c r="AQ271" i="1"/>
  <c r="AR271" i="1"/>
  <c r="AS271" i="1"/>
  <c r="AU271" i="1"/>
  <c r="BA271" i="1" s="1"/>
  <c r="Z272" i="1"/>
  <c r="AA272" i="1"/>
  <c r="AB272" i="1"/>
  <c r="AC272" i="1"/>
  <c r="AD272" i="1"/>
  <c r="AE272" i="1"/>
  <c r="AF272" i="1"/>
  <c r="AG272" i="1"/>
  <c r="AH272" i="1"/>
  <c r="AM272" i="1" s="1"/>
  <c r="AL272" i="1" s="1"/>
  <c r="AJ272" i="1"/>
  <c r="AK272" i="1"/>
  <c r="AO272" i="1"/>
  <c r="AP272" i="1"/>
  <c r="AQ272" i="1"/>
  <c r="AR272" i="1"/>
  <c r="AS272" i="1"/>
  <c r="AU272" i="1"/>
  <c r="Z273" i="1"/>
  <c r="AA273" i="1"/>
  <c r="AB273" i="1"/>
  <c r="AC273" i="1"/>
  <c r="AD273" i="1"/>
  <c r="AE273" i="1"/>
  <c r="AF273" i="1"/>
  <c r="AG273" i="1"/>
  <c r="AH273" i="1"/>
  <c r="AM273" i="1" s="1"/>
  <c r="AL273" i="1" s="1"/>
  <c r="AJ273" i="1"/>
  <c r="AK273" i="1"/>
  <c r="AO273" i="1"/>
  <c r="AP273" i="1"/>
  <c r="AQ273" i="1"/>
  <c r="AR273" i="1"/>
  <c r="AS273" i="1"/>
  <c r="AU273" i="1"/>
  <c r="AW273" i="1" s="1"/>
  <c r="Z274" i="1"/>
  <c r="AA274" i="1"/>
  <c r="AB274" i="1"/>
  <c r="AC274" i="1"/>
  <c r="AD274" i="1"/>
  <c r="AE274" i="1"/>
  <c r="AF274" i="1"/>
  <c r="AG274" i="1"/>
  <c r="AH274" i="1"/>
  <c r="AM274" i="1" s="1"/>
  <c r="AL274" i="1" s="1"/>
  <c r="AJ274" i="1"/>
  <c r="AK274" i="1"/>
  <c r="AO274" i="1"/>
  <c r="AP274" i="1"/>
  <c r="AQ274" i="1"/>
  <c r="AR274" i="1"/>
  <c r="AS274" i="1"/>
  <c r="AU274" i="1"/>
  <c r="AW274" i="1" s="1"/>
  <c r="Z275" i="1"/>
  <c r="AA275" i="1"/>
  <c r="AB275" i="1"/>
  <c r="AC275" i="1"/>
  <c r="AD275" i="1"/>
  <c r="AE275" i="1"/>
  <c r="AF275" i="1"/>
  <c r="AG275" i="1"/>
  <c r="AH275" i="1"/>
  <c r="AM275" i="1" s="1"/>
  <c r="AL275" i="1" s="1"/>
  <c r="AJ275" i="1"/>
  <c r="AK275" i="1"/>
  <c r="AO275" i="1"/>
  <c r="AP275" i="1"/>
  <c r="AQ275" i="1"/>
  <c r="AR275" i="1"/>
  <c r="AS275" i="1"/>
  <c r="AU275" i="1"/>
  <c r="AW275" i="1" s="1"/>
  <c r="Z243" i="1"/>
  <c r="AA243" i="1"/>
  <c r="AB243" i="1"/>
  <c r="AC243" i="1"/>
  <c r="AD243" i="1"/>
  <c r="AE243" i="1"/>
  <c r="AF243" i="1"/>
  <c r="AG243" i="1"/>
  <c r="AH243" i="1"/>
  <c r="AJ243" i="1"/>
  <c r="AK243" i="1"/>
  <c r="AM243" i="1"/>
  <c r="AL243" i="1" s="1"/>
  <c r="AO243" i="1"/>
  <c r="AP243" i="1"/>
  <c r="AQ243" i="1"/>
  <c r="AR243" i="1"/>
  <c r="AS243" i="1"/>
  <c r="AU243" i="1"/>
  <c r="BA243" i="1" s="1"/>
  <c r="Z244" i="1"/>
  <c r="AA244" i="1"/>
  <c r="AB244" i="1"/>
  <c r="AC244" i="1"/>
  <c r="AD244" i="1"/>
  <c r="AE244" i="1"/>
  <c r="AF244" i="1"/>
  <c r="AG244" i="1"/>
  <c r="AH244" i="1"/>
  <c r="AM244" i="1" s="1"/>
  <c r="AL244" i="1" s="1"/>
  <c r="AJ244" i="1"/>
  <c r="AK244" i="1"/>
  <c r="AO244" i="1"/>
  <c r="AP244" i="1"/>
  <c r="AQ244" i="1"/>
  <c r="AR244" i="1"/>
  <c r="AS244" i="1"/>
  <c r="AU244" i="1"/>
  <c r="AZ244" i="1" s="1"/>
  <c r="Z245" i="1"/>
  <c r="AA245" i="1"/>
  <c r="AB245" i="1"/>
  <c r="AC245" i="1"/>
  <c r="AD245" i="1"/>
  <c r="AE245" i="1"/>
  <c r="AF245" i="1"/>
  <c r="AG245" i="1"/>
  <c r="AH245" i="1"/>
  <c r="AJ245" i="1"/>
  <c r="AK245" i="1"/>
  <c r="AM245" i="1"/>
  <c r="AL245" i="1" s="1"/>
  <c r="AO245" i="1"/>
  <c r="AP245" i="1"/>
  <c r="AQ245" i="1"/>
  <c r="AR245" i="1"/>
  <c r="AS245" i="1"/>
  <c r="AU245" i="1"/>
  <c r="Z246" i="1"/>
  <c r="AA246" i="1"/>
  <c r="AB246" i="1"/>
  <c r="AC246" i="1"/>
  <c r="AD246" i="1"/>
  <c r="AE246" i="1"/>
  <c r="AF246" i="1"/>
  <c r="AG246" i="1"/>
  <c r="AH246" i="1"/>
  <c r="AJ246" i="1"/>
  <c r="AK246" i="1"/>
  <c r="AM246" i="1"/>
  <c r="AL246" i="1" s="1"/>
  <c r="AO246" i="1"/>
  <c r="AP246" i="1"/>
  <c r="AQ246" i="1"/>
  <c r="AR246" i="1"/>
  <c r="AS246" i="1"/>
  <c r="AU246" i="1"/>
  <c r="AW246" i="1" s="1"/>
  <c r="Z247" i="1"/>
  <c r="AA247" i="1"/>
  <c r="AB247" i="1"/>
  <c r="AC247" i="1"/>
  <c r="AD247" i="1"/>
  <c r="AE247" i="1"/>
  <c r="AF247" i="1"/>
  <c r="AG247" i="1"/>
  <c r="AH247" i="1"/>
  <c r="AJ247" i="1"/>
  <c r="AK247" i="1"/>
  <c r="AM247" i="1"/>
  <c r="AL247" i="1" s="1"/>
  <c r="AO247" i="1"/>
  <c r="AP247" i="1"/>
  <c r="AQ247" i="1"/>
  <c r="AR247" i="1"/>
  <c r="AS247" i="1"/>
  <c r="AU247" i="1"/>
  <c r="BA247" i="1" s="1"/>
  <c r="Z248" i="1"/>
  <c r="AA248" i="1"/>
  <c r="AB248" i="1"/>
  <c r="AC248" i="1"/>
  <c r="AD248" i="1"/>
  <c r="AE248" i="1"/>
  <c r="AF248" i="1"/>
  <c r="AG248" i="1"/>
  <c r="AH248" i="1"/>
  <c r="AJ248" i="1"/>
  <c r="AK248" i="1"/>
  <c r="AM248" i="1"/>
  <c r="AL248" i="1" s="1"/>
  <c r="AO248" i="1"/>
  <c r="AP248" i="1"/>
  <c r="AQ248" i="1"/>
  <c r="AR248" i="1"/>
  <c r="AS248" i="1"/>
  <c r="AU248" i="1"/>
  <c r="AW248" i="1" s="1"/>
  <c r="Z249" i="1"/>
  <c r="AA249" i="1"/>
  <c r="AB249" i="1"/>
  <c r="AC249" i="1"/>
  <c r="AD249" i="1"/>
  <c r="AE249" i="1"/>
  <c r="AF249" i="1"/>
  <c r="AG249" i="1"/>
  <c r="AH249" i="1"/>
  <c r="AJ249" i="1"/>
  <c r="AK249" i="1"/>
  <c r="AM249" i="1"/>
  <c r="AL249" i="1" s="1"/>
  <c r="AO249" i="1"/>
  <c r="AP249" i="1"/>
  <c r="AQ249" i="1"/>
  <c r="AR249" i="1"/>
  <c r="AS249" i="1"/>
  <c r="AU249" i="1"/>
  <c r="Z250" i="1"/>
  <c r="AA250" i="1"/>
  <c r="AB250" i="1"/>
  <c r="AC250" i="1"/>
  <c r="AD250" i="1"/>
  <c r="AE250" i="1"/>
  <c r="AF250" i="1"/>
  <c r="AG250" i="1"/>
  <c r="AH250" i="1"/>
  <c r="AJ250" i="1"/>
  <c r="AK250" i="1"/>
  <c r="AM250" i="1"/>
  <c r="AL250" i="1" s="1"/>
  <c r="AO250" i="1"/>
  <c r="AP250" i="1"/>
  <c r="AQ250" i="1"/>
  <c r="AR250" i="1"/>
  <c r="AS250" i="1"/>
  <c r="AU250" i="1"/>
  <c r="AZ250" i="1" s="1"/>
  <c r="Z251" i="1"/>
  <c r="AA251" i="1"/>
  <c r="AB251" i="1"/>
  <c r="AC251" i="1"/>
  <c r="AD251" i="1"/>
  <c r="AE251" i="1"/>
  <c r="AF251" i="1"/>
  <c r="AG251" i="1"/>
  <c r="AH251" i="1"/>
  <c r="AJ251" i="1"/>
  <c r="AK251" i="1"/>
  <c r="AM251" i="1"/>
  <c r="AL251" i="1" s="1"/>
  <c r="AO251" i="1"/>
  <c r="AP251" i="1"/>
  <c r="AQ251" i="1"/>
  <c r="AR251" i="1"/>
  <c r="AS251" i="1"/>
  <c r="AU251" i="1"/>
  <c r="Z252" i="1"/>
  <c r="AA252" i="1"/>
  <c r="AB252" i="1"/>
  <c r="AC252" i="1"/>
  <c r="AD252" i="1"/>
  <c r="AE252" i="1"/>
  <c r="AF252" i="1"/>
  <c r="AG252" i="1"/>
  <c r="AH252" i="1"/>
  <c r="AJ252" i="1"/>
  <c r="AK252" i="1"/>
  <c r="AM252" i="1"/>
  <c r="AL252" i="1" s="1"/>
  <c r="AO252" i="1"/>
  <c r="AP252" i="1"/>
  <c r="AQ252" i="1"/>
  <c r="AR252" i="1"/>
  <c r="AS252" i="1"/>
  <c r="AU252" i="1"/>
  <c r="AX252" i="1" s="1"/>
  <c r="AY252" i="1" s="1"/>
  <c r="BC252" i="1" s="1"/>
  <c r="Z253" i="1"/>
  <c r="AA253" i="1"/>
  <c r="AB253" i="1"/>
  <c r="AC253" i="1"/>
  <c r="AD253" i="1"/>
  <c r="AE253" i="1"/>
  <c r="AF253" i="1"/>
  <c r="AG253" i="1"/>
  <c r="AH253" i="1"/>
  <c r="AJ253" i="1"/>
  <c r="AK253" i="1"/>
  <c r="AM253" i="1"/>
  <c r="AL253" i="1" s="1"/>
  <c r="AO253" i="1"/>
  <c r="AP253" i="1"/>
  <c r="AQ253" i="1"/>
  <c r="AR253" i="1"/>
  <c r="AS253" i="1"/>
  <c r="AU253" i="1"/>
  <c r="BA253" i="1" s="1"/>
  <c r="Z254" i="1"/>
  <c r="AA254" i="1"/>
  <c r="AB254" i="1"/>
  <c r="AC254" i="1"/>
  <c r="AD254" i="1"/>
  <c r="AE254" i="1"/>
  <c r="AF254" i="1"/>
  <c r="AG254" i="1"/>
  <c r="AH254" i="1"/>
  <c r="AJ254" i="1"/>
  <c r="AK254" i="1"/>
  <c r="AM254" i="1"/>
  <c r="AL254" i="1" s="1"/>
  <c r="AO254" i="1"/>
  <c r="AP254" i="1"/>
  <c r="AQ254" i="1"/>
  <c r="AR254" i="1"/>
  <c r="AS254" i="1"/>
  <c r="AU254" i="1"/>
  <c r="AW254" i="1" s="1"/>
  <c r="Z255" i="1"/>
  <c r="AA255" i="1"/>
  <c r="AB255" i="1"/>
  <c r="AC255" i="1"/>
  <c r="AD255" i="1"/>
  <c r="AE255" i="1"/>
  <c r="AF255" i="1"/>
  <c r="AG255" i="1"/>
  <c r="AH255" i="1"/>
  <c r="AJ255" i="1"/>
  <c r="AK255" i="1"/>
  <c r="AM255" i="1"/>
  <c r="AL255" i="1" s="1"/>
  <c r="AO255" i="1"/>
  <c r="AP255" i="1"/>
  <c r="AQ255" i="1"/>
  <c r="AR255" i="1"/>
  <c r="AS255" i="1"/>
  <c r="AU255" i="1"/>
  <c r="Z256" i="1"/>
  <c r="AA256" i="1"/>
  <c r="AB256" i="1"/>
  <c r="AC256" i="1"/>
  <c r="AD256" i="1"/>
  <c r="AE256" i="1"/>
  <c r="AF256" i="1"/>
  <c r="AG256" i="1"/>
  <c r="AH256" i="1"/>
  <c r="AJ256" i="1"/>
  <c r="AK256" i="1"/>
  <c r="AM256" i="1"/>
  <c r="AL256" i="1" s="1"/>
  <c r="AO256" i="1"/>
  <c r="AP256" i="1"/>
  <c r="AQ256" i="1"/>
  <c r="AR256" i="1"/>
  <c r="AS256" i="1"/>
  <c r="AU256" i="1"/>
  <c r="AX256" i="1" s="1"/>
  <c r="AY256" i="1" s="1"/>
  <c r="BC256" i="1" s="1"/>
  <c r="Z257" i="1"/>
  <c r="AA257" i="1"/>
  <c r="AB257" i="1"/>
  <c r="AC257" i="1"/>
  <c r="AD257" i="1"/>
  <c r="AE257" i="1"/>
  <c r="AF257" i="1"/>
  <c r="AG257" i="1"/>
  <c r="AH257" i="1"/>
  <c r="AJ257" i="1"/>
  <c r="AK257" i="1"/>
  <c r="AM257" i="1"/>
  <c r="AL257" i="1" s="1"/>
  <c r="AO257" i="1"/>
  <c r="AP257" i="1"/>
  <c r="AQ257" i="1"/>
  <c r="AR257" i="1"/>
  <c r="AS257" i="1"/>
  <c r="AU257" i="1"/>
  <c r="AW257" i="1" s="1"/>
  <c r="Z258" i="1"/>
  <c r="AA258" i="1"/>
  <c r="AB258" i="1"/>
  <c r="AC258" i="1"/>
  <c r="AD258" i="1"/>
  <c r="AE258" i="1"/>
  <c r="AF258" i="1"/>
  <c r="AG258" i="1"/>
  <c r="AH258" i="1"/>
  <c r="AJ258" i="1"/>
  <c r="AK258" i="1"/>
  <c r="AM258" i="1"/>
  <c r="AL258" i="1" s="1"/>
  <c r="AO258" i="1"/>
  <c r="AP258" i="1"/>
  <c r="AQ258" i="1"/>
  <c r="AR258" i="1"/>
  <c r="AS258" i="1"/>
  <c r="AU258" i="1"/>
  <c r="AX258" i="1" s="1"/>
  <c r="AY258" i="1" s="1"/>
  <c r="BC258" i="1" s="1"/>
  <c r="Z259" i="1"/>
  <c r="AA259" i="1"/>
  <c r="AB259" i="1"/>
  <c r="AC259" i="1"/>
  <c r="AD259" i="1"/>
  <c r="AE259" i="1"/>
  <c r="AF259" i="1"/>
  <c r="AG259" i="1"/>
  <c r="AH259" i="1"/>
  <c r="AM259" i="1" s="1"/>
  <c r="AL259" i="1" s="1"/>
  <c r="AJ259" i="1"/>
  <c r="AK259" i="1"/>
  <c r="AO259" i="1"/>
  <c r="AP259" i="1"/>
  <c r="AQ259" i="1"/>
  <c r="AR259" i="1"/>
  <c r="AS259" i="1"/>
  <c r="AU259" i="1"/>
  <c r="AW259" i="1" s="1"/>
  <c r="Z260" i="1"/>
  <c r="AA260" i="1"/>
  <c r="AB260" i="1"/>
  <c r="AC260" i="1"/>
  <c r="AD260" i="1"/>
  <c r="AE260" i="1"/>
  <c r="AF260" i="1"/>
  <c r="AG260" i="1"/>
  <c r="AH260" i="1"/>
  <c r="AM260" i="1" s="1"/>
  <c r="AL260" i="1" s="1"/>
  <c r="AJ260" i="1"/>
  <c r="AK260" i="1"/>
  <c r="AO260" i="1"/>
  <c r="AP260" i="1"/>
  <c r="AQ260" i="1"/>
  <c r="AR260" i="1"/>
  <c r="AS260" i="1"/>
  <c r="AU260" i="1"/>
  <c r="Z261" i="1"/>
  <c r="AA261" i="1"/>
  <c r="AB261" i="1"/>
  <c r="AC261" i="1"/>
  <c r="AD261" i="1"/>
  <c r="AE261" i="1"/>
  <c r="AF261" i="1"/>
  <c r="AG261" i="1"/>
  <c r="AH261" i="1"/>
  <c r="AM261" i="1" s="1"/>
  <c r="AL261" i="1" s="1"/>
  <c r="AJ261" i="1"/>
  <c r="AK261" i="1"/>
  <c r="AO261" i="1"/>
  <c r="AP261" i="1"/>
  <c r="AQ261" i="1"/>
  <c r="AR261" i="1"/>
  <c r="AS261" i="1"/>
  <c r="AU261" i="1"/>
  <c r="AW261" i="1" s="1"/>
  <c r="Z262" i="1"/>
  <c r="AA262" i="1"/>
  <c r="AB262" i="1"/>
  <c r="AC262" i="1"/>
  <c r="AD262" i="1"/>
  <c r="AE262" i="1"/>
  <c r="AF262" i="1"/>
  <c r="AG262" i="1"/>
  <c r="AH262" i="1"/>
  <c r="AM262" i="1" s="1"/>
  <c r="AL262" i="1" s="1"/>
  <c r="AJ262" i="1"/>
  <c r="AK262" i="1"/>
  <c r="AO262" i="1"/>
  <c r="AP262" i="1"/>
  <c r="AQ262" i="1"/>
  <c r="AR262" i="1"/>
  <c r="AS262" i="1"/>
  <c r="AU262" i="1"/>
  <c r="AX262" i="1" s="1"/>
  <c r="AY262" i="1" s="1"/>
  <c r="BC262" i="1" s="1"/>
  <c r="Z263" i="1"/>
  <c r="AA263" i="1"/>
  <c r="AB263" i="1"/>
  <c r="AC263" i="1"/>
  <c r="AD263" i="1"/>
  <c r="AE263" i="1"/>
  <c r="AF263" i="1"/>
  <c r="AG263" i="1"/>
  <c r="AH263" i="1"/>
  <c r="AM263" i="1" s="1"/>
  <c r="AL263" i="1" s="1"/>
  <c r="AJ263" i="1"/>
  <c r="AK263" i="1"/>
  <c r="AO263" i="1"/>
  <c r="AP263" i="1"/>
  <c r="AQ263" i="1"/>
  <c r="AR263" i="1"/>
  <c r="AS263" i="1"/>
  <c r="AU263" i="1"/>
  <c r="AX263" i="1" s="1"/>
  <c r="AY263" i="1" s="1"/>
  <c r="BC263" i="1" s="1"/>
  <c r="Z237" i="1"/>
  <c r="AA237" i="1"/>
  <c r="AB237" i="1"/>
  <c r="AC237" i="1"/>
  <c r="AD237" i="1"/>
  <c r="AE237" i="1"/>
  <c r="AF237" i="1"/>
  <c r="AG237" i="1"/>
  <c r="AH237" i="1"/>
  <c r="AJ237" i="1"/>
  <c r="AK237" i="1"/>
  <c r="AM237" i="1"/>
  <c r="AL237" i="1" s="1"/>
  <c r="AO237" i="1"/>
  <c r="AP237" i="1"/>
  <c r="AQ237" i="1"/>
  <c r="AR237" i="1"/>
  <c r="AS237" i="1"/>
  <c r="AU237" i="1"/>
  <c r="AW237" i="1" s="1"/>
  <c r="Z238" i="1"/>
  <c r="AA238" i="1"/>
  <c r="AB238" i="1"/>
  <c r="AC238" i="1"/>
  <c r="AD238" i="1"/>
  <c r="AE238" i="1"/>
  <c r="AF238" i="1"/>
  <c r="AG238" i="1"/>
  <c r="AH238" i="1"/>
  <c r="AJ238" i="1"/>
  <c r="AK238" i="1"/>
  <c r="AM238" i="1"/>
  <c r="AL238" i="1" s="1"/>
  <c r="AO238" i="1"/>
  <c r="AP238" i="1"/>
  <c r="AQ238" i="1"/>
  <c r="AR238" i="1"/>
  <c r="AS238" i="1"/>
  <c r="AU238" i="1"/>
  <c r="AW238" i="1" s="1"/>
  <c r="Z239" i="1"/>
  <c r="AA239" i="1"/>
  <c r="AB239" i="1"/>
  <c r="AC239" i="1"/>
  <c r="AD239" i="1"/>
  <c r="AE239" i="1"/>
  <c r="AF239" i="1"/>
  <c r="AG239" i="1"/>
  <c r="AH239" i="1"/>
  <c r="AJ239" i="1"/>
  <c r="AK239" i="1"/>
  <c r="AO239" i="1"/>
  <c r="AP239" i="1"/>
  <c r="AQ239" i="1"/>
  <c r="AR239" i="1"/>
  <c r="AS239" i="1"/>
  <c r="AU239" i="1"/>
  <c r="AX239" i="1" s="1"/>
  <c r="AY239" i="1" s="1"/>
  <c r="BC239" i="1" s="1"/>
  <c r="Z240" i="1"/>
  <c r="AA240" i="1"/>
  <c r="AB240" i="1"/>
  <c r="AC240" i="1"/>
  <c r="AD240" i="1"/>
  <c r="AE240" i="1"/>
  <c r="AF240" i="1"/>
  <c r="AG240" i="1"/>
  <c r="AH240" i="1"/>
  <c r="AJ240" i="1"/>
  <c r="AK240" i="1"/>
  <c r="AM240" i="1"/>
  <c r="AL240" i="1" s="1"/>
  <c r="AO240" i="1"/>
  <c r="AP240" i="1"/>
  <c r="AQ240" i="1"/>
  <c r="AR240" i="1"/>
  <c r="AS240" i="1"/>
  <c r="AU240" i="1"/>
  <c r="BA240" i="1" s="1"/>
  <c r="Z241" i="1"/>
  <c r="AA241" i="1"/>
  <c r="AB241" i="1"/>
  <c r="AC241" i="1"/>
  <c r="AD241" i="1"/>
  <c r="AE241" i="1"/>
  <c r="AF241" i="1"/>
  <c r="AG241" i="1"/>
  <c r="AH241" i="1"/>
  <c r="AJ241" i="1"/>
  <c r="AK241" i="1"/>
  <c r="AM241" i="1"/>
  <c r="AL241" i="1" s="1"/>
  <c r="AO241" i="1"/>
  <c r="AP241" i="1"/>
  <c r="AQ241" i="1"/>
  <c r="AR241" i="1"/>
  <c r="AS241" i="1"/>
  <c r="AU241" i="1"/>
  <c r="AW241" i="1" s="1"/>
  <c r="Z242" i="1"/>
  <c r="AA242" i="1"/>
  <c r="AB242" i="1"/>
  <c r="AC242" i="1"/>
  <c r="AD242" i="1"/>
  <c r="AE242" i="1"/>
  <c r="AF242" i="1"/>
  <c r="AG242" i="1"/>
  <c r="AH242" i="1"/>
  <c r="AJ242" i="1"/>
  <c r="AK242" i="1"/>
  <c r="AM242" i="1"/>
  <c r="AL242" i="1" s="1"/>
  <c r="AO242" i="1"/>
  <c r="AP242" i="1"/>
  <c r="AQ242" i="1"/>
  <c r="AR242" i="1"/>
  <c r="AS242" i="1"/>
  <c r="AU242" i="1"/>
  <c r="AW242" i="1" s="1"/>
  <c r="AU236" i="1"/>
  <c r="BA236" i="1" s="1"/>
  <c r="AS236" i="1"/>
  <c r="AR236" i="1"/>
  <c r="AQ236" i="1"/>
  <c r="AP236" i="1"/>
  <c r="AO236" i="1"/>
  <c r="AM236" i="1"/>
  <c r="AL236" i="1" s="1"/>
  <c r="AK236" i="1"/>
  <c r="AJ236" i="1"/>
  <c r="AH236" i="1"/>
  <c r="AG236" i="1"/>
  <c r="AF236" i="1"/>
  <c r="AE236" i="1"/>
  <c r="AD236" i="1"/>
  <c r="AC236" i="1"/>
  <c r="AB236" i="1"/>
  <c r="AA236" i="1"/>
  <c r="Z236" i="1"/>
  <c r="AU235" i="1"/>
  <c r="AW235" i="1" s="1"/>
  <c r="AS235" i="1"/>
  <c r="AR235" i="1"/>
  <c r="AQ235" i="1"/>
  <c r="AP235" i="1"/>
  <c r="AO235" i="1"/>
  <c r="AK235" i="1"/>
  <c r="AJ235" i="1"/>
  <c r="AH235" i="1"/>
  <c r="AM235" i="1" s="1"/>
  <c r="AL235" i="1" s="1"/>
  <c r="AG235" i="1"/>
  <c r="AF235" i="1"/>
  <c r="AE235" i="1"/>
  <c r="AD235" i="1"/>
  <c r="AC235" i="1"/>
  <c r="AB235" i="1"/>
  <c r="AA235" i="1"/>
  <c r="Z235" i="1"/>
  <c r="AU234" i="1"/>
  <c r="AZ234" i="1" s="1"/>
  <c r="AS234" i="1"/>
  <c r="AR234" i="1"/>
  <c r="AQ234" i="1"/>
  <c r="AP234" i="1"/>
  <c r="AO234" i="1"/>
  <c r="AK234" i="1"/>
  <c r="AJ234" i="1"/>
  <c r="AH234" i="1"/>
  <c r="AM234" i="1" s="1"/>
  <c r="AL234" i="1" s="1"/>
  <c r="AG234" i="1"/>
  <c r="AF234" i="1"/>
  <c r="AE234" i="1"/>
  <c r="AD234" i="1"/>
  <c r="AC234" i="1"/>
  <c r="AB234" i="1"/>
  <c r="AA234" i="1"/>
  <c r="Z234" i="1"/>
  <c r="AU233" i="1"/>
  <c r="AS233" i="1"/>
  <c r="AR233" i="1"/>
  <c r="AQ233" i="1"/>
  <c r="AP233" i="1"/>
  <c r="AO233" i="1"/>
  <c r="AM233" i="1"/>
  <c r="AL233" i="1" s="1"/>
  <c r="AK233" i="1"/>
  <c r="AJ233" i="1"/>
  <c r="AH233" i="1"/>
  <c r="AG233" i="1"/>
  <c r="AF233" i="1"/>
  <c r="AE233" i="1"/>
  <c r="AD233" i="1"/>
  <c r="AC233" i="1"/>
  <c r="AB233" i="1"/>
  <c r="AA233" i="1"/>
  <c r="Z233" i="1"/>
  <c r="E231" i="1"/>
  <c r="AM232" i="1"/>
  <c r="AL232" i="1" s="1"/>
  <c r="AK232" i="1"/>
  <c r="AJ232" i="1"/>
  <c r="AH232" i="1"/>
  <c r="AU231" i="1"/>
  <c r="AZ231" i="1" s="1"/>
  <c r="AS231" i="1"/>
  <c r="AR231" i="1"/>
  <c r="AQ231" i="1"/>
  <c r="AP231" i="1"/>
  <c r="AO231" i="1"/>
  <c r="AM231" i="1"/>
  <c r="AL231" i="1" s="1"/>
  <c r="AK231" i="1"/>
  <c r="AJ231" i="1"/>
  <c r="AH231" i="1"/>
  <c r="AG231" i="1"/>
  <c r="AF231" i="1"/>
  <c r="AE231" i="1"/>
  <c r="AD231" i="1"/>
  <c r="AC231" i="1"/>
  <c r="AB231" i="1"/>
  <c r="AA231" i="1"/>
  <c r="Z232" i="1"/>
  <c r="C231" i="1"/>
  <c r="C233" i="1"/>
  <c r="AU48" i="1"/>
  <c r="AX48" i="1" s="1"/>
  <c r="AY48" i="1" s="1"/>
  <c r="BC48" i="1" s="1"/>
  <c r="AS48" i="1"/>
  <c r="AR48" i="1"/>
  <c r="AQ48" i="1"/>
  <c r="AP48" i="1"/>
  <c r="AO48" i="1"/>
  <c r="AM49" i="1"/>
  <c r="AL49" i="1" s="1"/>
  <c r="AK49" i="1"/>
  <c r="AJ49" i="1"/>
  <c r="AM48" i="1"/>
  <c r="AL48" i="1" s="1"/>
  <c r="AK48" i="1"/>
  <c r="AJ48" i="1"/>
  <c r="AH49" i="1"/>
  <c r="AH48" i="1"/>
  <c r="AG48" i="1"/>
  <c r="AF48" i="1"/>
  <c r="AE48" i="1"/>
  <c r="AD48" i="1"/>
  <c r="AC48" i="1"/>
  <c r="AB48" i="1"/>
  <c r="AA48" i="1"/>
  <c r="Z49" i="1"/>
  <c r="AU37" i="1"/>
  <c r="BA37" i="1" s="1"/>
  <c r="AR37" i="1"/>
  <c r="AQ37" i="1"/>
  <c r="AO37" i="1"/>
  <c r="AM38" i="1"/>
  <c r="AL38" i="1" s="1"/>
  <c r="AH38" i="1"/>
  <c r="AK38" i="1"/>
  <c r="AJ38" i="1"/>
  <c r="AC37" i="1"/>
  <c r="AA37" i="1"/>
  <c r="Z38" i="1"/>
  <c r="Z231" i="1"/>
  <c r="Z229" i="1"/>
  <c r="AA229" i="1"/>
  <c r="AB229" i="1"/>
  <c r="AC229" i="1"/>
  <c r="AD229" i="1"/>
  <c r="AE229" i="1"/>
  <c r="AF229" i="1"/>
  <c r="AG229" i="1"/>
  <c r="AH229" i="1"/>
  <c r="AJ229" i="1"/>
  <c r="AK229" i="1"/>
  <c r="AM229" i="1"/>
  <c r="AL229" i="1" s="1"/>
  <c r="AO229" i="1"/>
  <c r="AP229" i="1"/>
  <c r="AQ229" i="1"/>
  <c r="AR229" i="1"/>
  <c r="AS229" i="1"/>
  <c r="AU229" i="1"/>
  <c r="AW229" i="1" s="1"/>
  <c r="Z230" i="1"/>
  <c r="AA230" i="1"/>
  <c r="AB230" i="1"/>
  <c r="AC230" i="1"/>
  <c r="AD230" i="1"/>
  <c r="AE230" i="1"/>
  <c r="AF230" i="1"/>
  <c r="AG230" i="1"/>
  <c r="AH230" i="1"/>
  <c r="AJ230" i="1"/>
  <c r="AK230" i="1"/>
  <c r="AM230" i="1"/>
  <c r="AL230" i="1" s="1"/>
  <c r="AO230" i="1"/>
  <c r="AP230" i="1"/>
  <c r="AQ230" i="1"/>
  <c r="AR230" i="1"/>
  <c r="AS230" i="1"/>
  <c r="AU230" i="1"/>
  <c r="AX230" i="1" s="1"/>
  <c r="AY230" i="1" s="1"/>
  <c r="BC230" i="1" s="1"/>
  <c r="Z171" i="1"/>
  <c r="AA171" i="1"/>
  <c r="AB171" i="1"/>
  <c r="AC171" i="1"/>
  <c r="AD171" i="1"/>
  <c r="AE171" i="1"/>
  <c r="AF171" i="1"/>
  <c r="AG171" i="1"/>
  <c r="AH171" i="1"/>
  <c r="AJ171" i="1"/>
  <c r="AK171" i="1"/>
  <c r="AM171" i="1"/>
  <c r="AL171" i="1" s="1"/>
  <c r="AO171" i="1"/>
  <c r="AP171" i="1"/>
  <c r="AQ171" i="1"/>
  <c r="AR171" i="1"/>
  <c r="AS171" i="1"/>
  <c r="AU171" i="1"/>
  <c r="BA171" i="1" s="1"/>
  <c r="Z172" i="1"/>
  <c r="AA172" i="1"/>
  <c r="AB172" i="1"/>
  <c r="AC172" i="1"/>
  <c r="AD172" i="1"/>
  <c r="AE172" i="1"/>
  <c r="AF172" i="1"/>
  <c r="AG172" i="1"/>
  <c r="AH172" i="1"/>
  <c r="AM172" i="1" s="1"/>
  <c r="AL172" i="1" s="1"/>
  <c r="AJ172" i="1"/>
  <c r="AK172" i="1"/>
  <c r="AO172" i="1"/>
  <c r="AP172" i="1"/>
  <c r="AQ172" i="1"/>
  <c r="AR172" i="1"/>
  <c r="AS172" i="1"/>
  <c r="AU172" i="1"/>
  <c r="BA172" i="1" s="1"/>
  <c r="Z173" i="1"/>
  <c r="AA173" i="1"/>
  <c r="AB173" i="1"/>
  <c r="AC173" i="1"/>
  <c r="AD173" i="1"/>
  <c r="AE173" i="1"/>
  <c r="AF173" i="1"/>
  <c r="AG173" i="1"/>
  <c r="AH173" i="1"/>
  <c r="AJ173" i="1"/>
  <c r="AK173" i="1"/>
  <c r="AM173" i="1"/>
  <c r="AL173" i="1" s="1"/>
  <c r="AO173" i="1"/>
  <c r="AP173" i="1"/>
  <c r="AQ173" i="1"/>
  <c r="AR173" i="1"/>
  <c r="AS173" i="1"/>
  <c r="AU173" i="1"/>
  <c r="BA173" i="1" s="1"/>
  <c r="Z174" i="1"/>
  <c r="AA174" i="1"/>
  <c r="AB174" i="1"/>
  <c r="AC174" i="1"/>
  <c r="AD174" i="1"/>
  <c r="AE174" i="1"/>
  <c r="AF174" i="1"/>
  <c r="AG174" i="1"/>
  <c r="AH174" i="1"/>
  <c r="AM174" i="1" s="1"/>
  <c r="AL174" i="1" s="1"/>
  <c r="AJ174" i="1"/>
  <c r="AK174" i="1"/>
  <c r="AO174" i="1"/>
  <c r="AP174" i="1"/>
  <c r="AQ174" i="1"/>
  <c r="AR174" i="1"/>
  <c r="AS174" i="1"/>
  <c r="AU174" i="1"/>
  <c r="AW174" i="1" s="1"/>
  <c r="Z175" i="1"/>
  <c r="AA175" i="1"/>
  <c r="AB175" i="1"/>
  <c r="AC175" i="1"/>
  <c r="AD175" i="1"/>
  <c r="AE175" i="1"/>
  <c r="AF175" i="1"/>
  <c r="AG175" i="1"/>
  <c r="AH175" i="1"/>
  <c r="AM175" i="1" s="1"/>
  <c r="AL175" i="1" s="1"/>
  <c r="AJ175" i="1"/>
  <c r="AK175" i="1"/>
  <c r="AO175" i="1"/>
  <c r="AP175" i="1"/>
  <c r="AQ175" i="1"/>
  <c r="AR175" i="1"/>
  <c r="AS175" i="1"/>
  <c r="AU175" i="1"/>
  <c r="AW175" i="1" s="1"/>
  <c r="Z176" i="1"/>
  <c r="AA176" i="1"/>
  <c r="AB176" i="1"/>
  <c r="AC176" i="1"/>
  <c r="AD176" i="1"/>
  <c r="AE176" i="1"/>
  <c r="AF176" i="1"/>
  <c r="AG176" i="1"/>
  <c r="AH176" i="1"/>
  <c r="AM176" i="1" s="1"/>
  <c r="AL176" i="1" s="1"/>
  <c r="AJ176" i="1"/>
  <c r="AK176" i="1"/>
  <c r="AO176" i="1"/>
  <c r="AP176" i="1"/>
  <c r="AQ176" i="1"/>
  <c r="AR176" i="1"/>
  <c r="AS176" i="1"/>
  <c r="AU176" i="1"/>
  <c r="AX176" i="1" s="1"/>
  <c r="AY176" i="1" s="1"/>
  <c r="BC176" i="1" s="1"/>
  <c r="Z177" i="1"/>
  <c r="AA177" i="1"/>
  <c r="AB177" i="1"/>
  <c r="AC177" i="1"/>
  <c r="AD177" i="1"/>
  <c r="AE177" i="1"/>
  <c r="AF177" i="1"/>
  <c r="AG177" i="1"/>
  <c r="AH177" i="1"/>
  <c r="AM177" i="1" s="1"/>
  <c r="AL177" i="1" s="1"/>
  <c r="AJ177" i="1"/>
  <c r="AK177" i="1"/>
  <c r="AO177" i="1"/>
  <c r="AP177" i="1"/>
  <c r="AQ177" i="1"/>
  <c r="AR177" i="1"/>
  <c r="AS177" i="1"/>
  <c r="AU177" i="1"/>
  <c r="Z178" i="1"/>
  <c r="AA178" i="1"/>
  <c r="AB178" i="1"/>
  <c r="AC178" i="1"/>
  <c r="AD178" i="1"/>
  <c r="AE178" i="1"/>
  <c r="AF178" i="1"/>
  <c r="AG178" i="1"/>
  <c r="AH178" i="1"/>
  <c r="AM178" i="1" s="1"/>
  <c r="AL178" i="1" s="1"/>
  <c r="AJ178" i="1"/>
  <c r="AK178" i="1"/>
  <c r="AO178" i="1"/>
  <c r="AP178" i="1"/>
  <c r="AQ178" i="1"/>
  <c r="AR178" i="1"/>
  <c r="AS178" i="1"/>
  <c r="AU178" i="1"/>
  <c r="AX178" i="1" s="1"/>
  <c r="AY178" i="1" s="1"/>
  <c r="BC178" i="1" s="1"/>
  <c r="Z179" i="1"/>
  <c r="AA179" i="1"/>
  <c r="AB179" i="1"/>
  <c r="AC179" i="1"/>
  <c r="AD179" i="1"/>
  <c r="AE179" i="1"/>
  <c r="AF179" i="1"/>
  <c r="AG179" i="1"/>
  <c r="AH179" i="1"/>
  <c r="AJ179" i="1"/>
  <c r="AK179" i="1"/>
  <c r="AO179" i="1"/>
  <c r="AP179" i="1"/>
  <c r="AQ179" i="1"/>
  <c r="AR179" i="1"/>
  <c r="AS179" i="1"/>
  <c r="AU179" i="1"/>
  <c r="AX179" i="1" s="1"/>
  <c r="AY179" i="1" s="1"/>
  <c r="BC179" i="1" s="1"/>
  <c r="Z180" i="1"/>
  <c r="AA180" i="1"/>
  <c r="AB180" i="1"/>
  <c r="AC180" i="1"/>
  <c r="AD180" i="1"/>
  <c r="AE180" i="1"/>
  <c r="AF180" i="1"/>
  <c r="AG180" i="1"/>
  <c r="AH180" i="1"/>
  <c r="AM180" i="1" s="1"/>
  <c r="AL180" i="1" s="1"/>
  <c r="AJ180" i="1"/>
  <c r="AK180" i="1"/>
  <c r="AO180" i="1"/>
  <c r="AP180" i="1"/>
  <c r="AQ180" i="1"/>
  <c r="AR180" i="1"/>
  <c r="AS180" i="1"/>
  <c r="AU180" i="1"/>
  <c r="AX180" i="1" s="1"/>
  <c r="AY180" i="1" s="1"/>
  <c r="BC180" i="1" s="1"/>
  <c r="Z181" i="1"/>
  <c r="AA181" i="1"/>
  <c r="AB181" i="1"/>
  <c r="AC181" i="1"/>
  <c r="AD181" i="1"/>
  <c r="AE181" i="1"/>
  <c r="AF181" i="1"/>
  <c r="AG181" i="1"/>
  <c r="AH181" i="1"/>
  <c r="AJ181" i="1"/>
  <c r="AK181" i="1"/>
  <c r="AM181" i="1"/>
  <c r="AL181" i="1" s="1"/>
  <c r="AO181" i="1"/>
  <c r="AP181" i="1"/>
  <c r="AQ181" i="1"/>
  <c r="AR181" i="1"/>
  <c r="AS181" i="1"/>
  <c r="AU181" i="1"/>
  <c r="AW181" i="1" s="1"/>
  <c r="Z182" i="1"/>
  <c r="AA182" i="1"/>
  <c r="AB182" i="1"/>
  <c r="AC182" i="1"/>
  <c r="AD182" i="1"/>
  <c r="AE182" i="1"/>
  <c r="AF182" i="1"/>
  <c r="AG182" i="1"/>
  <c r="AH182" i="1"/>
  <c r="AM182" i="1" s="1"/>
  <c r="AL182" i="1" s="1"/>
  <c r="AJ182" i="1"/>
  <c r="AK182" i="1"/>
  <c r="AO182" i="1"/>
  <c r="AP182" i="1"/>
  <c r="AQ182" i="1"/>
  <c r="AR182" i="1"/>
  <c r="AS182" i="1"/>
  <c r="AU182" i="1"/>
  <c r="BA182" i="1" s="1"/>
  <c r="Z183" i="1"/>
  <c r="AA183" i="1"/>
  <c r="AB183" i="1"/>
  <c r="AC183" i="1"/>
  <c r="AD183" i="1"/>
  <c r="AE183" i="1"/>
  <c r="AF183" i="1"/>
  <c r="AG183" i="1"/>
  <c r="AH183" i="1"/>
  <c r="AM183" i="1" s="1"/>
  <c r="AL183" i="1" s="1"/>
  <c r="AJ183" i="1"/>
  <c r="AK183" i="1"/>
  <c r="AO183" i="1"/>
  <c r="AP183" i="1"/>
  <c r="AQ183" i="1"/>
  <c r="AR183" i="1"/>
  <c r="AS183" i="1"/>
  <c r="AU183" i="1"/>
  <c r="AX183" i="1" s="1"/>
  <c r="AY183" i="1" s="1"/>
  <c r="BC183" i="1" s="1"/>
  <c r="Z184" i="1"/>
  <c r="AA184" i="1"/>
  <c r="AB184" i="1"/>
  <c r="AC184" i="1"/>
  <c r="AD184" i="1"/>
  <c r="AE184" i="1"/>
  <c r="AF184" i="1"/>
  <c r="AG184" i="1"/>
  <c r="AH184" i="1"/>
  <c r="AJ184" i="1"/>
  <c r="AK184" i="1"/>
  <c r="AM184" i="1"/>
  <c r="AL184" i="1" s="1"/>
  <c r="AO184" i="1"/>
  <c r="AP184" i="1"/>
  <c r="AQ184" i="1"/>
  <c r="AR184" i="1"/>
  <c r="AS184" i="1"/>
  <c r="AU184" i="1"/>
  <c r="BA184" i="1" s="1"/>
  <c r="Z185" i="1"/>
  <c r="AA185" i="1"/>
  <c r="AB185" i="1"/>
  <c r="AC185" i="1"/>
  <c r="AD185" i="1"/>
  <c r="AE185" i="1"/>
  <c r="AF185" i="1"/>
  <c r="AG185" i="1"/>
  <c r="AH185" i="1"/>
  <c r="AJ185" i="1"/>
  <c r="AK185" i="1"/>
  <c r="AM185" i="1"/>
  <c r="AL185" i="1" s="1"/>
  <c r="AO185" i="1"/>
  <c r="AP185" i="1"/>
  <c r="AQ185" i="1"/>
  <c r="AR185" i="1"/>
  <c r="AS185" i="1"/>
  <c r="AU185" i="1"/>
  <c r="AZ185" i="1" s="1"/>
  <c r="Z186" i="1"/>
  <c r="AA186" i="1"/>
  <c r="AB186" i="1"/>
  <c r="AC186" i="1"/>
  <c r="AD186" i="1"/>
  <c r="AE186" i="1"/>
  <c r="AF186" i="1"/>
  <c r="AG186" i="1"/>
  <c r="AH186" i="1"/>
  <c r="AJ186" i="1"/>
  <c r="AK186" i="1"/>
  <c r="AM186" i="1"/>
  <c r="AL186" i="1" s="1"/>
  <c r="AO186" i="1"/>
  <c r="AP186" i="1"/>
  <c r="AQ186" i="1"/>
  <c r="AR186" i="1"/>
  <c r="AS186" i="1"/>
  <c r="AU186" i="1"/>
  <c r="BA186" i="1" s="1"/>
  <c r="Z187" i="1"/>
  <c r="AA187" i="1"/>
  <c r="AB187" i="1"/>
  <c r="AC187" i="1"/>
  <c r="AD187" i="1"/>
  <c r="AE187" i="1"/>
  <c r="AF187" i="1"/>
  <c r="AG187" i="1"/>
  <c r="AH187" i="1"/>
  <c r="AJ187" i="1"/>
  <c r="AK187" i="1"/>
  <c r="AM187" i="1"/>
  <c r="AL187" i="1" s="1"/>
  <c r="AO187" i="1"/>
  <c r="AP187" i="1"/>
  <c r="AQ187" i="1"/>
  <c r="AR187" i="1"/>
  <c r="AS187" i="1"/>
  <c r="AU187" i="1"/>
  <c r="AX187" i="1" s="1"/>
  <c r="AY187" i="1" s="1"/>
  <c r="BC187" i="1" s="1"/>
  <c r="Z188" i="1"/>
  <c r="AA188" i="1"/>
  <c r="AB188" i="1"/>
  <c r="AC188" i="1"/>
  <c r="AD188" i="1"/>
  <c r="AE188" i="1"/>
  <c r="AF188" i="1"/>
  <c r="AG188" i="1"/>
  <c r="AH188" i="1"/>
  <c r="AJ188" i="1"/>
  <c r="AK188" i="1"/>
  <c r="AM188" i="1"/>
  <c r="AL188" i="1" s="1"/>
  <c r="AO188" i="1"/>
  <c r="AP188" i="1"/>
  <c r="AQ188" i="1"/>
  <c r="AR188" i="1"/>
  <c r="AS188" i="1"/>
  <c r="AU188" i="1"/>
  <c r="AW188" i="1" s="1"/>
  <c r="Z189" i="1"/>
  <c r="AA189" i="1"/>
  <c r="AB189" i="1"/>
  <c r="AC189" i="1"/>
  <c r="AD189" i="1"/>
  <c r="AE189" i="1"/>
  <c r="AF189" i="1"/>
  <c r="AG189" i="1"/>
  <c r="AH189" i="1"/>
  <c r="AJ189" i="1"/>
  <c r="AK189" i="1"/>
  <c r="AM189" i="1"/>
  <c r="AL189" i="1" s="1"/>
  <c r="AO189" i="1"/>
  <c r="AP189" i="1"/>
  <c r="AQ189" i="1"/>
  <c r="AR189" i="1"/>
  <c r="AS189" i="1"/>
  <c r="AU189" i="1"/>
  <c r="AX189" i="1" s="1"/>
  <c r="AY189" i="1" s="1"/>
  <c r="BC189" i="1" s="1"/>
  <c r="Z190" i="1"/>
  <c r="AA190" i="1"/>
  <c r="AB190" i="1"/>
  <c r="AC190" i="1"/>
  <c r="AD190" i="1"/>
  <c r="AE190" i="1"/>
  <c r="AF190" i="1"/>
  <c r="AG190" i="1"/>
  <c r="AH190" i="1"/>
  <c r="AJ190" i="1"/>
  <c r="AK190" i="1"/>
  <c r="AM190" i="1"/>
  <c r="AL190" i="1" s="1"/>
  <c r="AO190" i="1"/>
  <c r="AP190" i="1"/>
  <c r="AQ190" i="1"/>
  <c r="AR190" i="1"/>
  <c r="AS190" i="1"/>
  <c r="AU190" i="1"/>
  <c r="AX190" i="1" s="1"/>
  <c r="AY190" i="1" s="1"/>
  <c r="BC190" i="1" s="1"/>
  <c r="Z191" i="1"/>
  <c r="AA191" i="1"/>
  <c r="AB191" i="1"/>
  <c r="AC191" i="1"/>
  <c r="AD191" i="1"/>
  <c r="AE191" i="1"/>
  <c r="AF191" i="1"/>
  <c r="AG191" i="1"/>
  <c r="AH191" i="1"/>
  <c r="AJ191" i="1"/>
  <c r="AK191" i="1"/>
  <c r="AM191" i="1"/>
  <c r="AL191" i="1" s="1"/>
  <c r="AO191" i="1"/>
  <c r="AP191" i="1"/>
  <c r="AQ191" i="1"/>
  <c r="AR191" i="1"/>
  <c r="AS191" i="1"/>
  <c r="AU191" i="1"/>
  <c r="AX191" i="1" s="1"/>
  <c r="AY191" i="1" s="1"/>
  <c r="BC191" i="1" s="1"/>
  <c r="Z192" i="1"/>
  <c r="AA192" i="1"/>
  <c r="AB192" i="1"/>
  <c r="AC192" i="1"/>
  <c r="AD192" i="1"/>
  <c r="AE192" i="1"/>
  <c r="AF192" i="1"/>
  <c r="AG192" i="1"/>
  <c r="AH192" i="1"/>
  <c r="AJ192" i="1"/>
  <c r="AK192" i="1"/>
  <c r="AM192" i="1"/>
  <c r="AL192" i="1" s="1"/>
  <c r="AO192" i="1"/>
  <c r="AP192" i="1"/>
  <c r="AQ192" i="1"/>
  <c r="AR192" i="1"/>
  <c r="AS192" i="1"/>
  <c r="AU192" i="1"/>
  <c r="AW192" i="1" s="1"/>
  <c r="Z193" i="1"/>
  <c r="AA193" i="1"/>
  <c r="AB193" i="1"/>
  <c r="AC193" i="1"/>
  <c r="AD193" i="1"/>
  <c r="AE193" i="1"/>
  <c r="AF193" i="1"/>
  <c r="AG193" i="1"/>
  <c r="AH193" i="1"/>
  <c r="AJ193" i="1"/>
  <c r="AK193" i="1"/>
  <c r="AM193" i="1"/>
  <c r="AL193" i="1" s="1"/>
  <c r="AO193" i="1"/>
  <c r="AP193" i="1"/>
  <c r="AQ193" i="1"/>
  <c r="AR193" i="1"/>
  <c r="AS193" i="1"/>
  <c r="AU193" i="1"/>
  <c r="Z194" i="1"/>
  <c r="AA194" i="1"/>
  <c r="AB194" i="1"/>
  <c r="AC194" i="1"/>
  <c r="AD194" i="1"/>
  <c r="AE194" i="1"/>
  <c r="AF194" i="1"/>
  <c r="AG194" i="1"/>
  <c r="AH194" i="1"/>
  <c r="AJ194" i="1"/>
  <c r="AK194" i="1"/>
  <c r="AO194" i="1"/>
  <c r="AP194" i="1"/>
  <c r="AQ194" i="1"/>
  <c r="AR194" i="1"/>
  <c r="AS194" i="1"/>
  <c r="AU194" i="1"/>
  <c r="AX194" i="1" s="1"/>
  <c r="AY194" i="1" s="1"/>
  <c r="BC194" i="1" s="1"/>
  <c r="Z195" i="1"/>
  <c r="AA195" i="1"/>
  <c r="AB195" i="1"/>
  <c r="AC195" i="1"/>
  <c r="AD195" i="1"/>
  <c r="AE195" i="1"/>
  <c r="AF195" i="1"/>
  <c r="AG195" i="1"/>
  <c r="AH195" i="1"/>
  <c r="AM195" i="1" s="1"/>
  <c r="AL195" i="1" s="1"/>
  <c r="AJ195" i="1"/>
  <c r="AK195" i="1"/>
  <c r="AO195" i="1"/>
  <c r="AP195" i="1"/>
  <c r="AQ195" i="1"/>
  <c r="AR195" i="1"/>
  <c r="AS195" i="1"/>
  <c r="AU195" i="1"/>
  <c r="AW195" i="1" s="1"/>
  <c r="Z196" i="1"/>
  <c r="AA196" i="1"/>
  <c r="AB196" i="1"/>
  <c r="AC196" i="1"/>
  <c r="AD196" i="1"/>
  <c r="AE196" i="1"/>
  <c r="AF196" i="1"/>
  <c r="AG196" i="1"/>
  <c r="AH196" i="1"/>
  <c r="AJ196" i="1"/>
  <c r="AK196" i="1"/>
  <c r="AM196" i="1"/>
  <c r="AL196" i="1" s="1"/>
  <c r="AO196" i="1"/>
  <c r="AP196" i="1"/>
  <c r="AQ196" i="1"/>
  <c r="AR196" i="1"/>
  <c r="AS196" i="1"/>
  <c r="AU196" i="1"/>
  <c r="BA196" i="1" s="1"/>
  <c r="Z197" i="1"/>
  <c r="AA197" i="1"/>
  <c r="AB197" i="1"/>
  <c r="AC197" i="1"/>
  <c r="AD197" i="1"/>
  <c r="AE197" i="1"/>
  <c r="AF197" i="1"/>
  <c r="AG197" i="1"/>
  <c r="AH197" i="1"/>
  <c r="AM197" i="1" s="1"/>
  <c r="AL197" i="1" s="1"/>
  <c r="AJ197" i="1"/>
  <c r="AK197" i="1"/>
  <c r="AO197" i="1"/>
  <c r="AP197" i="1"/>
  <c r="AQ197" i="1"/>
  <c r="AR197" i="1"/>
  <c r="AS197" i="1"/>
  <c r="AU197" i="1"/>
  <c r="Z198" i="1"/>
  <c r="AA198" i="1"/>
  <c r="AB198" i="1"/>
  <c r="AC198" i="1"/>
  <c r="AD198" i="1"/>
  <c r="AE198" i="1"/>
  <c r="AF198" i="1"/>
  <c r="AG198" i="1"/>
  <c r="AH198" i="1"/>
  <c r="AJ198" i="1"/>
  <c r="AK198" i="1"/>
  <c r="AO198" i="1"/>
  <c r="AP198" i="1"/>
  <c r="AQ198" i="1"/>
  <c r="AR198" i="1"/>
  <c r="AS198" i="1"/>
  <c r="AU198" i="1"/>
  <c r="AW198" i="1" s="1"/>
  <c r="Z199" i="1"/>
  <c r="AA199" i="1"/>
  <c r="AB199" i="1"/>
  <c r="AC199" i="1"/>
  <c r="AD199" i="1"/>
  <c r="AE199" i="1"/>
  <c r="AF199" i="1"/>
  <c r="AG199" i="1"/>
  <c r="AH199" i="1"/>
  <c r="AJ199" i="1"/>
  <c r="AK199" i="1"/>
  <c r="AM199" i="1"/>
  <c r="AL199" i="1" s="1"/>
  <c r="AO199" i="1"/>
  <c r="AP199" i="1"/>
  <c r="AQ199" i="1"/>
  <c r="AR199" i="1"/>
  <c r="AS199" i="1"/>
  <c r="AU199" i="1"/>
  <c r="AW199" i="1" s="1"/>
  <c r="Z200" i="1"/>
  <c r="AA200" i="1"/>
  <c r="AB200" i="1"/>
  <c r="AC200" i="1"/>
  <c r="AD200" i="1"/>
  <c r="AE200" i="1"/>
  <c r="AF200" i="1"/>
  <c r="AG200" i="1"/>
  <c r="AH200" i="1"/>
  <c r="AJ200" i="1"/>
  <c r="AK200" i="1"/>
  <c r="AM200" i="1"/>
  <c r="AL200" i="1" s="1"/>
  <c r="AO200" i="1"/>
  <c r="AP200" i="1"/>
  <c r="AQ200" i="1"/>
  <c r="AR200" i="1"/>
  <c r="AS200" i="1"/>
  <c r="AU200" i="1"/>
  <c r="AX200" i="1" s="1"/>
  <c r="AY200" i="1" s="1"/>
  <c r="BC200" i="1" s="1"/>
  <c r="Z201" i="1"/>
  <c r="AA201" i="1"/>
  <c r="AB201" i="1"/>
  <c r="AC201" i="1"/>
  <c r="AD201" i="1"/>
  <c r="AE201" i="1"/>
  <c r="AF201" i="1"/>
  <c r="AG201" i="1"/>
  <c r="AH201" i="1"/>
  <c r="AJ201" i="1"/>
  <c r="AK201" i="1"/>
  <c r="AM201" i="1"/>
  <c r="AL201" i="1" s="1"/>
  <c r="AO201" i="1"/>
  <c r="AP201" i="1"/>
  <c r="AQ201" i="1"/>
  <c r="AR201" i="1"/>
  <c r="AS201" i="1"/>
  <c r="AU201" i="1"/>
  <c r="AX201" i="1" s="1"/>
  <c r="AY201" i="1" s="1"/>
  <c r="BC201" i="1" s="1"/>
  <c r="Z202" i="1"/>
  <c r="AA202" i="1"/>
  <c r="AB202" i="1"/>
  <c r="AC202" i="1"/>
  <c r="AD202" i="1"/>
  <c r="AE202" i="1"/>
  <c r="AF202" i="1"/>
  <c r="AG202" i="1"/>
  <c r="AH202" i="1"/>
  <c r="AJ202" i="1"/>
  <c r="AK202" i="1"/>
  <c r="AM202" i="1"/>
  <c r="AL202" i="1" s="1"/>
  <c r="AO202" i="1"/>
  <c r="AP202" i="1"/>
  <c r="AQ202" i="1"/>
  <c r="AR202" i="1"/>
  <c r="AS202" i="1"/>
  <c r="AU202" i="1"/>
  <c r="AX202" i="1" s="1"/>
  <c r="AY202" i="1" s="1"/>
  <c r="BC202" i="1" s="1"/>
  <c r="Z203" i="1"/>
  <c r="AA203" i="1"/>
  <c r="AB203" i="1"/>
  <c r="AC203" i="1"/>
  <c r="AD203" i="1"/>
  <c r="AE203" i="1"/>
  <c r="AF203" i="1"/>
  <c r="AG203" i="1"/>
  <c r="AH203" i="1"/>
  <c r="AM203" i="1" s="1"/>
  <c r="AL203" i="1" s="1"/>
  <c r="AJ203" i="1"/>
  <c r="AK203" i="1"/>
  <c r="AO203" i="1"/>
  <c r="AP203" i="1"/>
  <c r="AQ203" i="1"/>
  <c r="AR203" i="1"/>
  <c r="AS203" i="1"/>
  <c r="AU203" i="1"/>
  <c r="AX203" i="1" s="1"/>
  <c r="AY203" i="1" s="1"/>
  <c r="BC203" i="1" s="1"/>
  <c r="Z204" i="1"/>
  <c r="AA204" i="1"/>
  <c r="AB204" i="1"/>
  <c r="AC204" i="1"/>
  <c r="AD204" i="1"/>
  <c r="AE204" i="1"/>
  <c r="AF204" i="1"/>
  <c r="AG204" i="1"/>
  <c r="AH204" i="1"/>
  <c r="AM204" i="1" s="1"/>
  <c r="AL204" i="1" s="1"/>
  <c r="AJ204" i="1"/>
  <c r="AK204" i="1"/>
  <c r="AO204" i="1"/>
  <c r="AP204" i="1"/>
  <c r="AQ204" i="1"/>
  <c r="AR204" i="1"/>
  <c r="AS204" i="1"/>
  <c r="AU204" i="1"/>
  <c r="AZ204" i="1" s="1"/>
  <c r="Z205" i="1"/>
  <c r="AA205" i="1"/>
  <c r="AB205" i="1"/>
  <c r="AC205" i="1"/>
  <c r="AD205" i="1"/>
  <c r="AE205" i="1"/>
  <c r="AF205" i="1"/>
  <c r="AG205" i="1"/>
  <c r="AH205" i="1"/>
  <c r="AM205" i="1" s="1"/>
  <c r="AL205" i="1" s="1"/>
  <c r="AJ205" i="1"/>
  <c r="AK205" i="1"/>
  <c r="AO205" i="1"/>
  <c r="AP205" i="1"/>
  <c r="AQ205" i="1"/>
  <c r="AR205" i="1"/>
  <c r="AS205" i="1"/>
  <c r="AU205" i="1"/>
  <c r="AX205" i="1" s="1"/>
  <c r="AY205" i="1" s="1"/>
  <c r="BC205" i="1" s="1"/>
  <c r="Z206" i="1"/>
  <c r="AA206" i="1"/>
  <c r="AB206" i="1"/>
  <c r="AC206" i="1"/>
  <c r="AD206" i="1"/>
  <c r="AE206" i="1"/>
  <c r="AF206" i="1"/>
  <c r="AG206" i="1"/>
  <c r="AH206" i="1"/>
  <c r="AM206" i="1" s="1"/>
  <c r="AL206" i="1" s="1"/>
  <c r="AJ206" i="1"/>
  <c r="AK206" i="1"/>
  <c r="AO206" i="1"/>
  <c r="AP206" i="1"/>
  <c r="AQ206" i="1"/>
  <c r="AR206" i="1"/>
  <c r="AS206" i="1"/>
  <c r="AU206" i="1"/>
  <c r="BA206" i="1" s="1"/>
  <c r="Z207" i="1"/>
  <c r="AA207" i="1"/>
  <c r="AB207" i="1"/>
  <c r="AC207" i="1"/>
  <c r="AD207" i="1"/>
  <c r="AE207" i="1"/>
  <c r="AF207" i="1"/>
  <c r="AG207" i="1"/>
  <c r="AH207" i="1"/>
  <c r="AJ207" i="1"/>
  <c r="AK207" i="1"/>
  <c r="AM207" i="1"/>
  <c r="AL207" i="1" s="1"/>
  <c r="AO207" i="1"/>
  <c r="AP207" i="1"/>
  <c r="AQ207" i="1"/>
  <c r="AR207" i="1"/>
  <c r="AS207" i="1"/>
  <c r="AU207" i="1"/>
  <c r="AX207" i="1" s="1"/>
  <c r="AY207" i="1" s="1"/>
  <c r="BC207" i="1" s="1"/>
  <c r="Z208" i="1"/>
  <c r="AA208" i="1"/>
  <c r="AB208" i="1"/>
  <c r="AC208" i="1"/>
  <c r="AD208" i="1"/>
  <c r="AE208" i="1"/>
  <c r="AF208" i="1"/>
  <c r="AG208" i="1"/>
  <c r="AH208" i="1"/>
  <c r="AJ208" i="1"/>
  <c r="AK208" i="1"/>
  <c r="AM208" i="1"/>
  <c r="AL208" i="1" s="1"/>
  <c r="AO208" i="1"/>
  <c r="AP208" i="1"/>
  <c r="AQ208" i="1"/>
  <c r="AR208" i="1"/>
  <c r="AS208" i="1"/>
  <c r="AU208" i="1"/>
  <c r="BA208" i="1" s="1"/>
  <c r="Z209" i="1"/>
  <c r="AA209" i="1"/>
  <c r="AB209" i="1"/>
  <c r="AC209" i="1"/>
  <c r="AD209" i="1"/>
  <c r="AE209" i="1"/>
  <c r="AF209" i="1"/>
  <c r="AG209" i="1"/>
  <c r="AH209" i="1"/>
  <c r="AM209" i="1" s="1"/>
  <c r="AL209" i="1" s="1"/>
  <c r="AJ209" i="1"/>
  <c r="AK209" i="1"/>
  <c r="AO209" i="1"/>
  <c r="AP209" i="1"/>
  <c r="AQ209" i="1"/>
  <c r="AR209" i="1"/>
  <c r="AS209" i="1"/>
  <c r="AU209" i="1"/>
  <c r="AZ209" i="1" s="1"/>
  <c r="Z210" i="1"/>
  <c r="AA210" i="1"/>
  <c r="AB210" i="1"/>
  <c r="AC210" i="1"/>
  <c r="AD210" i="1"/>
  <c r="AE210" i="1"/>
  <c r="AF210" i="1"/>
  <c r="AG210" i="1"/>
  <c r="AH210" i="1"/>
  <c r="AM210" i="1" s="1"/>
  <c r="AL210" i="1" s="1"/>
  <c r="AJ210" i="1"/>
  <c r="AK210" i="1"/>
  <c r="AO210" i="1"/>
  <c r="AP210" i="1"/>
  <c r="AQ210" i="1"/>
  <c r="AR210" i="1"/>
  <c r="AS210" i="1"/>
  <c r="AU210" i="1"/>
  <c r="AX210" i="1" s="1"/>
  <c r="AY210" i="1" s="1"/>
  <c r="BC210" i="1" s="1"/>
  <c r="Z211" i="1"/>
  <c r="AA211" i="1"/>
  <c r="AB211" i="1"/>
  <c r="AC211" i="1"/>
  <c r="AD211" i="1"/>
  <c r="AE211" i="1"/>
  <c r="AF211" i="1"/>
  <c r="AG211" i="1"/>
  <c r="AH211" i="1"/>
  <c r="AJ211" i="1"/>
  <c r="AK211" i="1"/>
  <c r="AM211" i="1"/>
  <c r="AL211" i="1" s="1"/>
  <c r="AO211" i="1"/>
  <c r="AP211" i="1"/>
  <c r="AQ211" i="1"/>
  <c r="AR211" i="1"/>
  <c r="AS211" i="1"/>
  <c r="AU211" i="1"/>
  <c r="BA211" i="1" s="1"/>
  <c r="Z212" i="1"/>
  <c r="AA212" i="1"/>
  <c r="AB212" i="1"/>
  <c r="AC212" i="1"/>
  <c r="AD212" i="1"/>
  <c r="AE212" i="1"/>
  <c r="AF212" i="1"/>
  <c r="AG212" i="1"/>
  <c r="AH212" i="1"/>
  <c r="AJ212" i="1"/>
  <c r="AK212" i="1"/>
  <c r="AO212" i="1"/>
  <c r="AP212" i="1"/>
  <c r="AQ212" i="1"/>
  <c r="AR212" i="1"/>
  <c r="AS212" i="1"/>
  <c r="AU212" i="1"/>
  <c r="AW212" i="1" s="1"/>
  <c r="Z213" i="1"/>
  <c r="AA213" i="1"/>
  <c r="AB213" i="1"/>
  <c r="AC213" i="1"/>
  <c r="AD213" i="1"/>
  <c r="AE213" i="1"/>
  <c r="AF213" i="1"/>
  <c r="AG213" i="1"/>
  <c r="AH213" i="1"/>
  <c r="AJ213" i="1"/>
  <c r="AK213" i="1"/>
  <c r="AM213" i="1"/>
  <c r="AL213" i="1" s="1"/>
  <c r="AO213" i="1"/>
  <c r="AP213" i="1"/>
  <c r="AQ213" i="1"/>
  <c r="AR213" i="1"/>
  <c r="AS213" i="1"/>
  <c r="AU213" i="1"/>
  <c r="BA213" i="1" s="1"/>
  <c r="Z214" i="1"/>
  <c r="AA214" i="1"/>
  <c r="AB214" i="1"/>
  <c r="AC214" i="1"/>
  <c r="AD214" i="1"/>
  <c r="AE214" i="1"/>
  <c r="AF214" i="1"/>
  <c r="AG214" i="1"/>
  <c r="AH214" i="1"/>
  <c r="AJ214" i="1"/>
  <c r="AK214" i="1"/>
  <c r="AM214" i="1"/>
  <c r="AL214" i="1" s="1"/>
  <c r="AO214" i="1"/>
  <c r="AP214" i="1"/>
  <c r="AQ214" i="1"/>
  <c r="AR214" i="1"/>
  <c r="AS214" i="1"/>
  <c r="AU214" i="1"/>
  <c r="BA214" i="1" s="1"/>
  <c r="Z215" i="1"/>
  <c r="AA215" i="1"/>
  <c r="AB215" i="1"/>
  <c r="AC215" i="1"/>
  <c r="AD215" i="1"/>
  <c r="AE215" i="1"/>
  <c r="AF215" i="1"/>
  <c r="AG215" i="1"/>
  <c r="AH215" i="1"/>
  <c r="AJ215" i="1"/>
  <c r="AK215" i="1"/>
  <c r="AM215" i="1"/>
  <c r="AL215" i="1" s="1"/>
  <c r="AO215" i="1"/>
  <c r="AP215" i="1"/>
  <c r="AQ215" i="1"/>
  <c r="AR215" i="1"/>
  <c r="AS215" i="1"/>
  <c r="AU215" i="1"/>
  <c r="BA215" i="1" s="1"/>
  <c r="Z216" i="1"/>
  <c r="AA216" i="1"/>
  <c r="AB216" i="1"/>
  <c r="AC216" i="1"/>
  <c r="AD216" i="1"/>
  <c r="AE216" i="1"/>
  <c r="AF216" i="1"/>
  <c r="AG216" i="1"/>
  <c r="AH216" i="1"/>
  <c r="AJ216" i="1"/>
  <c r="AK216" i="1"/>
  <c r="AM216" i="1"/>
  <c r="AL216" i="1" s="1"/>
  <c r="AO216" i="1"/>
  <c r="AP216" i="1"/>
  <c r="AQ216" i="1"/>
  <c r="AR216" i="1"/>
  <c r="AS216" i="1"/>
  <c r="AU216" i="1"/>
  <c r="AX216" i="1" s="1"/>
  <c r="AY216" i="1" s="1"/>
  <c r="BC216" i="1" s="1"/>
  <c r="Z217" i="1"/>
  <c r="AA217" i="1"/>
  <c r="AB217" i="1"/>
  <c r="AC217" i="1"/>
  <c r="AD217" i="1"/>
  <c r="AE217" i="1"/>
  <c r="AF217" i="1"/>
  <c r="AG217" i="1"/>
  <c r="AH217" i="1"/>
  <c r="AJ217" i="1"/>
  <c r="AK217" i="1"/>
  <c r="AM217" i="1"/>
  <c r="AL217" i="1" s="1"/>
  <c r="AO217" i="1"/>
  <c r="AP217" i="1"/>
  <c r="AQ217" i="1"/>
  <c r="AR217" i="1"/>
  <c r="AS217" i="1"/>
  <c r="AU217" i="1"/>
  <c r="BA217" i="1" s="1"/>
  <c r="Z218" i="1"/>
  <c r="AA218" i="1"/>
  <c r="AB218" i="1"/>
  <c r="AC218" i="1"/>
  <c r="AD218" i="1"/>
  <c r="AE218" i="1"/>
  <c r="AF218" i="1"/>
  <c r="AG218" i="1"/>
  <c r="AH218" i="1"/>
  <c r="AJ218" i="1"/>
  <c r="AK218" i="1"/>
  <c r="AM218" i="1"/>
  <c r="AL218" i="1" s="1"/>
  <c r="AO218" i="1"/>
  <c r="AP218" i="1"/>
  <c r="AQ218" i="1"/>
  <c r="AR218" i="1"/>
  <c r="AS218" i="1"/>
  <c r="AU218" i="1"/>
  <c r="BA218" i="1" s="1"/>
  <c r="Z219" i="1"/>
  <c r="AA219" i="1"/>
  <c r="AB219" i="1"/>
  <c r="AC219" i="1"/>
  <c r="AD219" i="1"/>
  <c r="AE219" i="1"/>
  <c r="AF219" i="1"/>
  <c r="AG219" i="1"/>
  <c r="AH219" i="1"/>
  <c r="AJ219" i="1"/>
  <c r="AK219" i="1"/>
  <c r="AM219" i="1"/>
  <c r="AL219" i="1" s="1"/>
  <c r="AO219" i="1"/>
  <c r="AP219" i="1"/>
  <c r="AQ219" i="1"/>
  <c r="AR219" i="1"/>
  <c r="AS219" i="1"/>
  <c r="AU219" i="1"/>
  <c r="AZ219" i="1" s="1"/>
  <c r="Z220" i="1"/>
  <c r="AA220" i="1"/>
  <c r="AB220" i="1"/>
  <c r="AC220" i="1"/>
  <c r="AD220" i="1"/>
  <c r="AE220" i="1"/>
  <c r="AF220" i="1"/>
  <c r="AG220" i="1"/>
  <c r="AH220" i="1"/>
  <c r="AJ220" i="1"/>
  <c r="AK220" i="1"/>
  <c r="AM220" i="1"/>
  <c r="AL220" i="1" s="1"/>
  <c r="AO220" i="1"/>
  <c r="AP220" i="1"/>
  <c r="AQ220" i="1"/>
  <c r="AR220" i="1"/>
  <c r="AS220" i="1"/>
  <c r="AU220" i="1"/>
  <c r="AZ220" i="1" s="1"/>
  <c r="Z221" i="1"/>
  <c r="AA221" i="1"/>
  <c r="AB221" i="1"/>
  <c r="AC221" i="1"/>
  <c r="AD221" i="1"/>
  <c r="AE221" i="1"/>
  <c r="AF221" i="1"/>
  <c r="AG221" i="1"/>
  <c r="AH221" i="1"/>
  <c r="AJ221" i="1"/>
  <c r="AK221" i="1"/>
  <c r="AM221" i="1"/>
  <c r="AL221" i="1" s="1"/>
  <c r="AO221" i="1"/>
  <c r="AP221" i="1"/>
  <c r="AQ221" i="1"/>
  <c r="AR221" i="1"/>
  <c r="AS221" i="1"/>
  <c r="AU221" i="1"/>
  <c r="BA221" i="1" s="1"/>
  <c r="Z222" i="1"/>
  <c r="AA222" i="1"/>
  <c r="AB222" i="1"/>
  <c r="AC222" i="1"/>
  <c r="AD222" i="1"/>
  <c r="AE222" i="1"/>
  <c r="AF222" i="1"/>
  <c r="AG222" i="1"/>
  <c r="AH222" i="1"/>
  <c r="AJ222" i="1"/>
  <c r="AK222" i="1"/>
  <c r="AM222" i="1"/>
  <c r="AL222" i="1" s="1"/>
  <c r="AO222" i="1"/>
  <c r="AP222" i="1"/>
  <c r="AQ222" i="1"/>
  <c r="AR222" i="1"/>
  <c r="AS222" i="1"/>
  <c r="AU222" i="1"/>
  <c r="BA222" i="1" s="1"/>
  <c r="Z223" i="1"/>
  <c r="AA223" i="1"/>
  <c r="AB223" i="1"/>
  <c r="AC223" i="1"/>
  <c r="AD223" i="1"/>
  <c r="AE223" i="1"/>
  <c r="AF223" i="1"/>
  <c r="AG223" i="1"/>
  <c r="AH223" i="1"/>
  <c r="AM223" i="1" s="1"/>
  <c r="AL223" i="1" s="1"/>
  <c r="AJ223" i="1"/>
  <c r="AK223" i="1"/>
  <c r="AO223" i="1"/>
  <c r="AP223" i="1"/>
  <c r="AQ223" i="1"/>
  <c r="AR223" i="1"/>
  <c r="AS223" i="1"/>
  <c r="AU223" i="1"/>
  <c r="AZ223" i="1" s="1"/>
  <c r="Z224" i="1"/>
  <c r="AA224" i="1"/>
  <c r="AB224" i="1"/>
  <c r="AC224" i="1"/>
  <c r="AD224" i="1"/>
  <c r="AE224" i="1"/>
  <c r="AF224" i="1"/>
  <c r="AG224" i="1"/>
  <c r="AH224" i="1"/>
  <c r="AJ224" i="1"/>
  <c r="AK224" i="1"/>
  <c r="AM224" i="1"/>
  <c r="AL224" i="1" s="1"/>
  <c r="AO224" i="1"/>
  <c r="AP224" i="1"/>
  <c r="AQ224" i="1"/>
  <c r="AR224" i="1"/>
  <c r="AS224" i="1"/>
  <c r="AU224" i="1"/>
  <c r="AX224" i="1" s="1"/>
  <c r="AY224" i="1" s="1"/>
  <c r="BC224" i="1" s="1"/>
  <c r="Z225" i="1"/>
  <c r="AA225" i="1"/>
  <c r="AB225" i="1"/>
  <c r="AC225" i="1"/>
  <c r="AD225" i="1"/>
  <c r="AE225" i="1"/>
  <c r="AF225" i="1"/>
  <c r="AG225" i="1"/>
  <c r="AH225" i="1"/>
  <c r="AJ225" i="1"/>
  <c r="AK225" i="1"/>
  <c r="AM225" i="1"/>
  <c r="AL225" i="1" s="1"/>
  <c r="AO225" i="1"/>
  <c r="AP225" i="1"/>
  <c r="AQ225" i="1"/>
  <c r="AR225" i="1"/>
  <c r="AS225" i="1"/>
  <c r="AU225" i="1"/>
  <c r="AX225" i="1" s="1"/>
  <c r="AY225" i="1" s="1"/>
  <c r="BC225" i="1" s="1"/>
  <c r="Z226" i="1"/>
  <c r="AA226" i="1"/>
  <c r="AB226" i="1"/>
  <c r="AC226" i="1"/>
  <c r="AD226" i="1"/>
  <c r="AE226" i="1"/>
  <c r="AF226" i="1"/>
  <c r="AG226" i="1"/>
  <c r="AH226" i="1"/>
  <c r="AJ226" i="1"/>
  <c r="AK226" i="1"/>
  <c r="AM226" i="1"/>
  <c r="AL226" i="1" s="1"/>
  <c r="AO226" i="1"/>
  <c r="AP226" i="1"/>
  <c r="AQ226" i="1"/>
  <c r="AR226" i="1"/>
  <c r="AS226" i="1"/>
  <c r="AU226" i="1"/>
  <c r="AW226" i="1" s="1"/>
  <c r="Z227" i="1"/>
  <c r="AA227" i="1"/>
  <c r="AB227" i="1"/>
  <c r="AC227" i="1"/>
  <c r="AD227" i="1"/>
  <c r="AE227" i="1"/>
  <c r="AF227" i="1"/>
  <c r="AG227" i="1"/>
  <c r="AH227" i="1"/>
  <c r="AM227" i="1" s="1"/>
  <c r="AL227" i="1" s="1"/>
  <c r="AJ227" i="1"/>
  <c r="AK227" i="1"/>
  <c r="AO227" i="1"/>
  <c r="AP227" i="1"/>
  <c r="AQ227" i="1"/>
  <c r="AR227" i="1"/>
  <c r="AS227" i="1"/>
  <c r="AU227" i="1"/>
  <c r="AX227" i="1" s="1"/>
  <c r="AY227" i="1" s="1"/>
  <c r="BC227" i="1" s="1"/>
  <c r="Z228" i="1"/>
  <c r="AA228" i="1"/>
  <c r="AB228" i="1"/>
  <c r="AC228" i="1"/>
  <c r="AD228" i="1"/>
  <c r="AE228" i="1"/>
  <c r="AF228" i="1"/>
  <c r="AG228" i="1"/>
  <c r="AH228" i="1"/>
  <c r="AJ228" i="1"/>
  <c r="AK228" i="1"/>
  <c r="AM228" i="1"/>
  <c r="AL228" i="1" s="1"/>
  <c r="AO228" i="1"/>
  <c r="AP228" i="1"/>
  <c r="AQ228" i="1"/>
  <c r="AR228" i="1"/>
  <c r="AS228" i="1"/>
  <c r="AU228" i="1"/>
  <c r="AX228" i="1" s="1"/>
  <c r="AY228" i="1" s="1"/>
  <c r="BC228" i="1" s="1"/>
  <c r="Z5" i="1"/>
  <c r="AA5" i="1"/>
  <c r="AB5" i="1"/>
  <c r="AC5" i="1"/>
  <c r="AD5" i="1"/>
  <c r="AE5" i="1"/>
  <c r="AF5" i="1"/>
  <c r="AG5" i="1"/>
  <c r="AH5" i="1"/>
  <c r="AM5" i="1" s="1"/>
  <c r="AL5" i="1" s="1"/>
  <c r="AJ5" i="1"/>
  <c r="AK5" i="1"/>
  <c r="AO5" i="1"/>
  <c r="AP5" i="1"/>
  <c r="AQ5" i="1"/>
  <c r="AR5" i="1"/>
  <c r="AS5" i="1"/>
  <c r="AU5" i="1"/>
  <c r="BA5" i="1" s="1"/>
  <c r="Z6" i="1"/>
  <c r="AA6" i="1"/>
  <c r="AB6" i="1"/>
  <c r="AC6" i="1"/>
  <c r="AD6" i="1"/>
  <c r="AE6" i="1"/>
  <c r="AF6" i="1"/>
  <c r="AG6" i="1"/>
  <c r="AH6" i="1"/>
  <c r="AJ6" i="1"/>
  <c r="AK6" i="1"/>
  <c r="AM6" i="1"/>
  <c r="AL6" i="1" s="1"/>
  <c r="AO6" i="1"/>
  <c r="AP6" i="1"/>
  <c r="AQ6" i="1"/>
  <c r="AR6" i="1"/>
  <c r="AS6" i="1"/>
  <c r="AU6" i="1"/>
  <c r="AX6" i="1" s="1"/>
  <c r="AY6" i="1" s="1"/>
  <c r="BC6" i="1" s="1"/>
  <c r="Z7" i="1"/>
  <c r="AA7" i="1"/>
  <c r="AB7" i="1"/>
  <c r="AC7" i="1"/>
  <c r="AD7" i="1"/>
  <c r="AE7" i="1"/>
  <c r="AF7" i="1"/>
  <c r="AG7" i="1"/>
  <c r="AH7" i="1"/>
  <c r="AJ7" i="1"/>
  <c r="AK7" i="1"/>
  <c r="AM7" i="1"/>
  <c r="AL7" i="1" s="1"/>
  <c r="AO7" i="1"/>
  <c r="AP7" i="1"/>
  <c r="AQ7" i="1"/>
  <c r="AR7" i="1"/>
  <c r="AS7" i="1"/>
  <c r="AU7" i="1"/>
  <c r="AZ7" i="1" s="1"/>
  <c r="Z8" i="1"/>
  <c r="AA8" i="1"/>
  <c r="AB8" i="1"/>
  <c r="AC8" i="1"/>
  <c r="AD8" i="1"/>
  <c r="AE8" i="1"/>
  <c r="AF8" i="1"/>
  <c r="AG8" i="1"/>
  <c r="AH8" i="1"/>
  <c r="AJ8" i="1"/>
  <c r="AK8" i="1"/>
  <c r="AO8" i="1"/>
  <c r="AP8" i="1"/>
  <c r="AQ8" i="1"/>
  <c r="AR8" i="1"/>
  <c r="AS8" i="1"/>
  <c r="AU8" i="1"/>
  <c r="AW8" i="1" s="1"/>
  <c r="Z9" i="1"/>
  <c r="AA9" i="1"/>
  <c r="AB9" i="1"/>
  <c r="AC9" i="1"/>
  <c r="AD9" i="1"/>
  <c r="AE9" i="1"/>
  <c r="AF9" i="1"/>
  <c r="AG9" i="1"/>
  <c r="AH9" i="1"/>
  <c r="AM9" i="1" s="1"/>
  <c r="AL9" i="1" s="1"/>
  <c r="AJ9" i="1"/>
  <c r="AK9" i="1"/>
  <c r="AO9" i="1"/>
  <c r="AP9" i="1"/>
  <c r="AQ9" i="1"/>
  <c r="AR9" i="1"/>
  <c r="AS9" i="1"/>
  <c r="AU9" i="1"/>
  <c r="BA9" i="1" s="1"/>
  <c r="Z10" i="1"/>
  <c r="AA10" i="1"/>
  <c r="AB10" i="1"/>
  <c r="AC10" i="1"/>
  <c r="AD10" i="1"/>
  <c r="AE10" i="1"/>
  <c r="AF10" i="1"/>
  <c r="AG10" i="1"/>
  <c r="AH10" i="1"/>
  <c r="AM10" i="1" s="1"/>
  <c r="AL10" i="1" s="1"/>
  <c r="AJ10" i="1"/>
  <c r="AK10" i="1"/>
  <c r="AO10" i="1"/>
  <c r="AP10" i="1"/>
  <c r="AQ10" i="1"/>
  <c r="AR10" i="1"/>
  <c r="AS10" i="1"/>
  <c r="AU10" i="1"/>
  <c r="AZ10" i="1" s="1"/>
  <c r="Z11" i="1"/>
  <c r="AA11" i="1"/>
  <c r="AB11" i="1"/>
  <c r="AC11" i="1"/>
  <c r="AD11" i="1"/>
  <c r="AE11" i="1"/>
  <c r="AF11" i="1"/>
  <c r="AG11" i="1"/>
  <c r="AH11" i="1"/>
  <c r="AJ11" i="1"/>
  <c r="AK11" i="1"/>
  <c r="AM11" i="1"/>
  <c r="AL11" i="1" s="1"/>
  <c r="AO11" i="1"/>
  <c r="AP11" i="1"/>
  <c r="AQ11" i="1"/>
  <c r="AR11" i="1"/>
  <c r="AS11" i="1"/>
  <c r="AU11" i="1"/>
  <c r="AW11" i="1" s="1"/>
  <c r="Z12" i="1"/>
  <c r="AA12" i="1"/>
  <c r="AB12" i="1"/>
  <c r="AC12" i="1"/>
  <c r="AD12" i="1"/>
  <c r="AE12" i="1"/>
  <c r="AF12" i="1"/>
  <c r="AG12" i="1"/>
  <c r="AH12" i="1"/>
  <c r="AJ12" i="1"/>
  <c r="AK12" i="1"/>
  <c r="AM12" i="1"/>
  <c r="AL12" i="1" s="1"/>
  <c r="AO12" i="1"/>
  <c r="AP12" i="1"/>
  <c r="AQ12" i="1"/>
  <c r="AR12" i="1"/>
  <c r="AS12" i="1"/>
  <c r="AU12" i="1"/>
  <c r="AW12" i="1" s="1"/>
  <c r="Z13" i="1"/>
  <c r="AA13" i="1"/>
  <c r="AB13" i="1"/>
  <c r="AC13" i="1"/>
  <c r="AD13" i="1"/>
  <c r="AE13" i="1"/>
  <c r="AF13" i="1"/>
  <c r="AG13" i="1"/>
  <c r="AH13" i="1"/>
  <c r="AM13" i="1" s="1"/>
  <c r="AL13" i="1" s="1"/>
  <c r="AJ13" i="1"/>
  <c r="AK13" i="1"/>
  <c r="AO13" i="1"/>
  <c r="AP13" i="1"/>
  <c r="AQ13" i="1"/>
  <c r="AR13" i="1"/>
  <c r="AS13" i="1"/>
  <c r="AU13" i="1"/>
  <c r="BA13" i="1" s="1"/>
  <c r="Z14" i="1"/>
  <c r="AA14" i="1"/>
  <c r="AB14" i="1"/>
  <c r="AC14" i="1"/>
  <c r="AD14" i="1"/>
  <c r="AE14" i="1"/>
  <c r="AF14" i="1"/>
  <c r="AG14" i="1"/>
  <c r="AH14" i="1"/>
  <c r="AJ14" i="1"/>
  <c r="AK14" i="1"/>
  <c r="AO14" i="1"/>
  <c r="AP14" i="1"/>
  <c r="AQ14" i="1"/>
  <c r="AR14" i="1"/>
  <c r="AS14" i="1"/>
  <c r="AU14" i="1"/>
  <c r="AZ14" i="1" s="1"/>
  <c r="Z15" i="1"/>
  <c r="AA15" i="1"/>
  <c r="AB15" i="1"/>
  <c r="AC15" i="1"/>
  <c r="AD15" i="1"/>
  <c r="AE15" i="1"/>
  <c r="AF15" i="1"/>
  <c r="AG15" i="1"/>
  <c r="AH15" i="1"/>
  <c r="AJ15" i="1"/>
  <c r="AK15" i="1"/>
  <c r="AM15" i="1"/>
  <c r="AL15" i="1" s="1"/>
  <c r="AO15" i="1"/>
  <c r="AP15" i="1"/>
  <c r="AQ15" i="1"/>
  <c r="AR15" i="1"/>
  <c r="AS15" i="1"/>
  <c r="AU15" i="1"/>
  <c r="BA15" i="1" s="1"/>
  <c r="Z16" i="1"/>
  <c r="AA16" i="1"/>
  <c r="AB16" i="1"/>
  <c r="AC16" i="1"/>
  <c r="AD16" i="1"/>
  <c r="AE16" i="1"/>
  <c r="AF16" i="1"/>
  <c r="AG16" i="1"/>
  <c r="AH16" i="1"/>
  <c r="AM16" i="1" s="1"/>
  <c r="AL16" i="1" s="1"/>
  <c r="AJ16" i="1"/>
  <c r="AK16" i="1"/>
  <c r="AO16" i="1"/>
  <c r="AP16" i="1"/>
  <c r="AQ16" i="1"/>
  <c r="AR16" i="1"/>
  <c r="AS16" i="1"/>
  <c r="AU16" i="1"/>
  <c r="AZ16" i="1" s="1"/>
  <c r="Z17" i="1"/>
  <c r="AA17" i="1"/>
  <c r="AB17" i="1"/>
  <c r="AC17" i="1"/>
  <c r="AD17" i="1"/>
  <c r="AE17" i="1"/>
  <c r="AF17" i="1"/>
  <c r="AG17" i="1"/>
  <c r="AH17" i="1"/>
  <c r="AM17" i="1" s="1"/>
  <c r="AL17" i="1" s="1"/>
  <c r="AJ17" i="1"/>
  <c r="AK17" i="1"/>
  <c r="AO17" i="1"/>
  <c r="AP17" i="1"/>
  <c r="AQ17" i="1"/>
  <c r="AR17" i="1"/>
  <c r="AS17" i="1"/>
  <c r="AU17" i="1"/>
  <c r="AW17" i="1" s="1"/>
  <c r="Z18" i="1"/>
  <c r="AA18" i="1"/>
  <c r="AB18" i="1"/>
  <c r="AC18" i="1"/>
  <c r="AD18" i="1"/>
  <c r="AE18" i="1"/>
  <c r="AF18" i="1"/>
  <c r="AG18" i="1"/>
  <c r="AH18" i="1"/>
  <c r="AJ18" i="1"/>
  <c r="AK18" i="1"/>
  <c r="AM18" i="1"/>
  <c r="AL18" i="1" s="1"/>
  <c r="AO18" i="1"/>
  <c r="AP18" i="1"/>
  <c r="AQ18" i="1"/>
  <c r="AR18" i="1"/>
  <c r="AS18" i="1"/>
  <c r="AU18" i="1"/>
  <c r="AZ18" i="1" s="1"/>
  <c r="Z19" i="1"/>
  <c r="AA19" i="1"/>
  <c r="AB19" i="1"/>
  <c r="AC19" i="1"/>
  <c r="AD19" i="1"/>
  <c r="AE19" i="1"/>
  <c r="AF19" i="1"/>
  <c r="AG19" i="1"/>
  <c r="AH19" i="1"/>
  <c r="AM19" i="1" s="1"/>
  <c r="AL19" i="1" s="1"/>
  <c r="AJ19" i="1"/>
  <c r="AK19" i="1"/>
  <c r="AO19" i="1"/>
  <c r="AP19" i="1"/>
  <c r="AQ19" i="1"/>
  <c r="AR19" i="1"/>
  <c r="AS19" i="1"/>
  <c r="AU19" i="1"/>
  <c r="AW19" i="1" s="1"/>
  <c r="Z20" i="1"/>
  <c r="AA20" i="1"/>
  <c r="AB20" i="1"/>
  <c r="AC20" i="1"/>
  <c r="AD20" i="1"/>
  <c r="AE20" i="1"/>
  <c r="AF20" i="1"/>
  <c r="AG20" i="1"/>
  <c r="AH20" i="1"/>
  <c r="AJ20" i="1"/>
  <c r="AK20" i="1"/>
  <c r="AM20" i="1"/>
  <c r="AL20" i="1" s="1"/>
  <c r="AO20" i="1"/>
  <c r="AP20" i="1"/>
  <c r="AQ20" i="1"/>
  <c r="AR20" i="1"/>
  <c r="AS20" i="1"/>
  <c r="AU20" i="1"/>
  <c r="AW20" i="1" s="1"/>
  <c r="Z21" i="1"/>
  <c r="AA21" i="1"/>
  <c r="AB21" i="1"/>
  <c r="AC21" i="1"/>
  <c r="AD21" i="1"/>
  <c r="AE21" i="1"/>
  <c r="AF21" i="1"/>
  <c r="AG21" i="1"/>
  <c r="AH21" i="1"/>
  <c r="AJ21" i="1"/>
  <c r="AK21" i="1"/>
  <c r="AM21" i="1"/>
  <c r="AL21" i="1" s="1"/>
  <c r="AO21" i="1"/>
  <c r="AP21" i="1"/>
  <c r="AQ21" i="1"/>
  <c r="AR21" i="1"/>
  <c r="AS21" i="1"/>
  <c r="AU21" i="1"/>
  <c r="BA21" i="1" s="1"/>
  <c r="Z22" i="1"/>
  <c r="AA22" i="1"/>
  <c r="AB22" i="1"/>
  <c r="AC22" i="1"/>
  <c r="AD22" i="1"/>
  <c r="AE22" i="1"/>
  <c r="AF22" i="1"/>
  <c r="AG22" i="1"/>
  <c r="AH22" i="1"/>
  <c r="AJ22" i="1"/>
  <c r="AK22" i="1"/>
  <c r="AM22" i="1"/>
  <c r="AL22" i="1" s="1"/>
  <c r="AO22" i="1"/>
  <c r="AP22" i="1"/>
  <c r="AQ22" i="1"/>
  <c r="AR22" i="1"/>
  <c r="AS22" i="1"/>
  <c r="AU22" i="1"/>
  <c r="BA22" i="1" s="1"/>
  <c r="Z23" i="1"/>
  <c r="AA23" i="1"/>
  <c r="AB23" i="1"/>
  <c r="AC23" i="1"/>
  <c r="AD23" i="1"/>
  <c r="AE23" i="1"/>
  <c r="AF23" i="1"/>
  <c r="AG23" i="1"/>
  <c r="AH23" i="1"/>
  <c r="AJ23" i="1"/>
  <c r="AK23" i="1"/>
  <c r="AM23" i="1"/>
  <c r="AL23" i="1" s="1"/>
  <c r="AO23" i="1"/>
  <c r="AP23" i="1"/>
  <c r="AQ23" i="1"/>
  <c r="AR23" i="1"/>
  <c r="AS23" i="1"/>
  <c r="AU23" i="1"/>
  <c r="BA23" i="1" s="1"/>
  <c r="Z24" i="1"/>
  <c r="AA24" i="1"/>
  <c r="AB24" i="1"/>
  <c r="AC24" i="1"/>
  <c r="AD24" i="1"/>
  <c r="AE24" i="1"/>
  <c r="AF24" i="1"/>
  <c r="AG24" i="1"/>
  <c r="AH24" i="1"/>
  <c r="AM24" i="1" s="1"/>
  <c r="AL24" i="1" s="1"/>
  <c r="AJ24" i="1"/>
  <c r="AK24" i="1"/>
  <c r="AO24" i="1"/>
  <c r="AP24" i="1"/>
  <c r="AQ24" i="1"/>
  <c r="AR24" i="1"/>
  <c r="AS24" i="1"/>
  <c r="AU24" i="1"/>
  <c r="AX24" i="1" s="1"/>
  <c r="AY24" i="1" s="1"/>
  <c r="BC24" i="1" s="1"/>
  <c r="Z25" i="1"/>
  <c r="AA25" i="1"/>
  <c r="AB25" i="1"/>
  <c r="AC25" i="1"/>
  <c r="AD25" i="1"/>
  <c r="AE25" i="1"/>
  <c r="AF25" i="1"/>
  <c r="AG25" i="1"/>
  <c r="AH25" i="1"/>
  <c r="AJ25" i="1"/>
  <c r="AK25" i="1"/>
  <c r="AM25" i="1"/>
  <c r="AL25" i="1" s="1"/>
  <c r="AO25" i="1"/>
  <c r="AP25" i="1"/>
  <c r="AQ25" i="1"/>
  <c r="AR25" i="1"/>
  <c r="AS25" i="1"/>
  <c r="AU25" i="1"/>
  <c r="BA25" i="1" s="1"/>
  <c r="Z26" i="1"/>
  <c r="AA26" i="1"/>
  <c r="AB26" i="1"/>
  <c r="AC26" i="1"/>
  <c r="AD26" i="1"/>
  <c r="AE26" i="1"/>
  <c r="AF26" i="1"/>
  <c r="AG26" i="1"/>
  <c r="AH26" i="1"/>
  <c r="AJ26" i="1"/>
  <c r="AK26" i="1"/>
  <c r="AO26" i="1"/>
  <c r="AP26" i="1"/>
  <c r="AQ26" i="1"/>
  <c r="AR26" i="1"/>
  <c r="AS26" i="1"/>
  <c r="AU26" i="1"/>
  <c r="AW26" i="1" s="1"/>
  <c r="Z27" i="1"/>
  <c r="AA27" i="1"/>
  <c r="AB27" i="1"/>
  <c r="AC27" i="1"/>
  <c r="AD27" i="1"/>
  <c r="AE27" i="1"/>
  <c r="AF27" i="1"/>
  <c r="AG27" i="1"/>
  <c r="AH27" i="1"/>
  <c r="AJ27" i="1"/>
  <c r="AK27" i="1"/>
  <c r="AM27" i="1"/>
  <c r="AL27" i="1" s="1"/>
  <c r="AO27" i="1"/>
  <c r="AP27" i="1"/>
  <c r="AQ27" i="1"/>
  <c r="AR27" i="1"/>
  <c r="AS27" i="1"/>
  <c r="AU27" i="1"/>
  <c r="AX27" i="1" s="1"/>
  <c r="AY27" i="1" s="1"/>
  <c r="BC27" i="1" s="1"/>
  <c r="Z28" i="1"/>
  <c r="AA28" i="1"/>
  <c r="AB28" i="1"/>
  <c r="AC28" i="1"/>
  <c r="AD28" i="1"/>
  <c r="AE28" i="1"/>
  <c r="AF28" i="1"/>
  <c r="AG28" i="1"/>
  <c r="AH28" i="1"/>
  <c r="AJ28" i="1"/>
  <c r="AK28" i="1"/>
  <c r="AM28" i="1"/>
  <c r="AL28" i="1" s="1"/>
  <c r="AO28" i="1"/>
  <c r="AP28" i="1"/>
  <c r="AQ28" i="1"/>
  <c r="AR28" i="1"/>
  <c r="AS28" i="1"/>
  <c r="AU28" i="1"/>
  <c r="AW28" i="1" s="1"/>
  <c r="Z29" i="1"/>
  <c r="AA29" i="1"/>
  <c r="AB29" i="1"/>
  <c r="AC29" i="1"/>
  <c r="AD29" i="1"/>
  <c r="AE29" i="1"/>
  <c r="AF29" i="1"/>
  <c r="AG29" i="1"/>
  <c r="AH29" i="1"/>
  <c r="AM29" i="1" s="1"/>
  <c r="AL29" i="1" s="1"/>
  <c r="AJ29" i="1"/>
  <c r="AK29" i="1"/>
  <c r="AO29" i="1"/>
  <c r="AP29" i="1"/>
  <c r="AQ29" i="1"/>
  <c r="AR29" i="1"/>
  <c r="AS29" i="1"/>
  <c r="AU29" i="1"/>
  <c r="BA29" i="1" s="1"/>
  <c r="Z30" i="1"/>
  <c r="AA30" i="1"/>
  <c r="AB30" i="1"/>
  <c r="AC30" i="1"/>
  <c r="AD30" i="1"/>
  <c r="AE30" i="1"/>
  <c r="AF30" i="1"/>
  <c r="AG30" i="1"/>
  <c r="AH30" i="1"/>
  <c r="AJ30" i="1"/>
  <c r="AK30" i="1"/>
  <c r="AM30" i="1"/>
  <c r="AL30" i="1" s="1"/>
  <c r="AO30" i="1"/>
  <c r="AP30" i="1"/>
  <c r="AQ30" i="1"/>
  <c r="AR30" i="1"/>
  <c r="AS30" i="1"/>
  <c r="AU30" i="1"/>
  <c r="AX30" i="1" s="1"/>
  <c r="AY30" i="1" s="1"/>
  <c r="BC30" i="1" s="1"/>
  <c r="Z31" i="1"/>
  <c r="AA31" i="1"/>
  <c r="AB31" i="1"/>
  <c r="AC31" i="1"/>
  <c r="AD31" i="1"/>
  <c r="AE31" i="1"/>
  <c r="AF31" i="1"/>
  <c r="AG31" i="1"/>
  <c r="AH31" i="1"/>
  <c r="AJ31" i="1"/>
  <c r="AK31" i="1"/>
  <c r="AM31" i="1"/>
  <c r="AL31" i="1" s="1"/>
  <c r="AO31" i="1"/>
  <c r="AP31" i="1"/>
  <c r="AQ31" i="1"/>
  <c r="AR31" i="1"/>
  <c r="AS31" i="1"/>
  <c r="AU31" i="1"/>
  <c r="AX31" i="1" s="1"/>
  <c r="AY31" i="1" s="1"/>
  <c r="BC31" i="1" s="1"/>
  <c r="Z32" i="1"/>
  <c r="AA32" i="1"/>
  <c r="AB32" i="1"/>
  <c r="AC32" i="1"/>
  <c r="AD32" i="1"/>
  <c r="AE32" i="1"/>
  <c r="AF32" i="1"/>
  <c r="AG32" i="1"/>
  <c r="AH32" i="1"/>
  <c r="AJ32" i="1"/>
  <c r="AK32" i="1"/>
  <c r="AM32" i="1"/>
  <c r="AL32" i="1" s="1"/>
  <c r="AO32" i="1"/>
  <c r="AP32" i="1"/>
  <c r="AQ32" i="1"/>
  <c r="AR32" i="1"/>
  <c r="AS32" i="1"/>
  <c r="AU32" i="1"/>
  <c r="AZ32" i="1" s="1"/>
  <c r="Z33" i="1"/>
  <c r="AA33" i="1"/>
  <c r="AB33" i="1"/>
  <c r="AC33" i="1"/>
  <c r="AD33" i="1"/>
  <c r="AE33" i="1"/>
  <c r="AF33" i="1"/>
  <c r="AG33" i="1"/>
  <c r="AH33" i="1"/>
  <c r="AJ33" i="1"/>
  <c r="AK33" i="1"/>
  <c r="AM33" i="1"/>
  <c r="AL33" i="1" s="1"/>
  <c r="AO33" i="1"/>
  <c r="AP33" i="1"/>
  <c r="AQ33" i="1"/>
  <c r="AR33" i="1"/>
  <c r="AS33" i="1"/>
  <c r="AU33" i="1"/>
  <c r="AW33" i="1" s="1"/>
  <c r="Z34" i="1"/>
  <c r="AA34" i="1"/>
  <c r="AB34" i="1"/>
  <c r="AC34" i="1"/>
  <c r="AD34" i="1"/>
  <c r="AE34" i="1"/>
  <c r="AF34" i="1"/>
  <c r="AG34" i="1"/>
  <c r="AH34" i="1"/>
  <c r="AJ34" i="1"/>
  <c r="AK34" i="1"/>
  <c r="AM34" i="1"/>
  <c r="AL34" i="1" s="1"/>
  <c r="AO34" i="1"/>
  <c r="AP34" i="1"/>
  <c r="AQ34" i="1"/>
  <c r="AR34" i="1"/>
  <c r="AS34" i="1"/>
  <c r="AU34" i="1"/>
  <c r="AW34" i="1" s="1"/>
  <c r="Z35" i="1"/>
  <c r="AA35" i="1"/>
  <c r="AB35" i="1"/>
  <c r="AC35" i="1"/>
  <c r="AD35" i="1"/>
  <c r="AE35" i="1"/>
  <c r="AF35" i="1"/>
  <c r="AG35" i="1"/>
  <c r="AH35" i="1"/>
  <c r="AJ35" i="1"/>
  <c r="AK35" i="1"/>
  <c r="AM35" i="1"/>
  <c r="AL35" i="1" s="1"/>
  <c r="AO35" i="1"/>
  <c r="AP35" i="1"/>
  <c r="AQ35" i="1"/>
  <c r="AR35" i="1"/>
  <c r="AS35" i="1"/>
  <c r="AU35" i="1"/>
  <c r="BA35" i="1" s="1"/>
  <c r="Z36" i="1"/>
  <c r="AA36" i="1"/>
  <c r="AB36" i="1"/>
  <c r="AC36" i="1"/>
  <c r="AD36" i="1"/>
  <c r="AE36" i="1"/>
  <c r="AF36" i="1"/>
  <c r="AG36" i="1"/>
  <c r="AH36" i="1"/>
  <c r="AJ36" i="1"/>
  <c r="AK36" i="1"/>
  <c r="AM36" i="1"/>
  <c r="AL36" i="1" s="1"/>
  <c r="AO36" i="1"/>
  <c r="AP36" i="1"/>
  <c r="AQ36" i="1"/>
  <c r="AR36" i="1"/>
  <c r="AS36" i="1"/>
  <c r="AU36" i="1"/>
  <c r="AZ36" i="1" s="1"/>
  <c r="Z37" i="1"/>
  <c r="AB37" i="1"/>
  <c r="AD37" i="1"/>
  <c r="AE37" i="1"/>
  <c r="AF37" i="1"/>
  <c r="AG37" i="1"/>
  <c r="AH37" i="1"/>
  <c r="AJ37" i="1"/>
  <c r="AK37" i="1"/>
  <c r="AM37" i="1"/>
  <c r="AL37" i="1" s="1"/>
  <c r="AP37" i="1"/>
  <c r="AS37" i="1"/>
  <c r="Z39" i="1"/>
  <c r="AA39" i="1"/>
  <c r="AB39" i="1"/>
  <c r="AC39" i="1"/>
  <c r="AD39" i="1"/>
  <c r="AE39" i="1"/>
  <c r="AF39" i="1"/>
  <c r="AG39" i="1"/>
  <c r="AH39" i="1"/>
  <c r="AJ39" i="1"/>
  <c r="AK39" i="1"/>
  <c r="AM39" i="1"/>
  <c r="AL39" i="1" s="1"/>
  <c r="AO39" i="1"/>
  <c r="AP39" i="1"/>
  <c r="AQ39" i="1"/>
  <c r="AR39" i="1"/>
  <c r="AS39" i="1"/>
  <c r="AU39" i="1"/>
  <c r="BA39" i="1" s="1"/>
  <c r="Z40" i="1"/>
  <c r="AA40" i="1"/>
  <c r="AB40" i="1"/>
  <c r="AC40" i="1"/>
  <c r="AD40" i="1"/>
  <c r="AE40" i="1"/>
  <c r="AF40" i="1"/>
  <c r="AG40" i="1"/>
  <c r="AH40" i="1"/>
  <c r="AM40" i="1" s="1"/>
  <c r="AL40" i="1" s="1"/>
  <c r="AJ40" i="1"/>
  <c r="AK40" i="1"/>
  <c r="AO40" i="1"/>
  <c r="AP40" i="1"/>
  <c r="AQ40" i="1"/>
  <c r="AR40" i="1"/>
  <c r="AS40" i="1"/>
  <c r="AU40" i="1"/>
  <c r="AX40" i="1" s="1"/>
  <c r="AY40" i="1" s="1"/>
  <c r="BC40" i="1" s="1"/>
  <c r="Z41" i="1"/>
  <c r="AA41" i="1"/>
  <c r="AB41" i="1"/>
  <c r="AC41" i="1"/>
  <c r="AD41" i="1"/>
  <c r="AE41" i="1"/>
  <c r="AF41" i="1"/>
  <c r="AG41" i="1"/>
  <c r="AH41" i="1"/>
  <c r="AJ41" i="1"/>
  <c r="AK41" i="1"/>
  <c r="AM41" i="1"/>
  <c r="AL41" i="1" s="1"/>
  <c r="AO41" i="1"/>
  <c r="AP41" i="1"/>
  <c r="AQ41" i="1"/>
  <c r="AR41" i="1"/>
  <c r="AS41" i="1"/>
  <c r="AU41" i="1"/>
  <c r="AW41" i="1" s="1"/>
  <c r="Z42" i="1"/>
  <c r="AA42" i="1"/>
  <c r="AB42" i="1"/>
  <c r="AC42" i="1"/>
  <c r="AD42" i="1"/>
  <c r="AE42" i="1"/>
  <c r="AF42" i="1"/>
  <c r="AG42" i="1"/>
  <c r="AH42" i="1"/>
  <c r="AJ42" i="1"/>
  <c r="AK42" i="1"/>
  <c r="AM42" i="1"/>
  <c r="AL42" i="1" s="1"/>
  <c r="AO42" i="1"/>
  <c r="AP42" i="1"/>
  <c r="AQ42" i="1"/>
  <c r="AR42" i="1"/>
  <c r="AS42" i="1"/>
  <c r="AU42" i="1"/>
  <c r="AZ42" i="1" s="1"/>
  <c r="Z43" i="1"/>
  <c r="AA43" i="1"/>
  <c r="AB43" i="1"/>
  <c r="AC43" i="1"/>
  <c r="AD43" i="1"/>
  <c r="AE43" i="1"/>
  <c r="AF43" i="1"/>
  <c r="AG43" i="1"/>
  <c r="AH43" i="1"/>
  <c r="AM43" i="1" s="1"/>
  <c r="AL43" i="1" s="1"/>
  <c r="AJ43" i="1"/>
  <c r="AK43" i="1"/>
  <c r="AO43" i="1"/>
  <c r="AP43" i="1"/>
  <c r="AQ43" i="1"/>
  <c r="AR43" i="1"/>
  <c r="AS43" i="1"/>
  <c r="AU43" i="1"/>
  <c r="AX43" i="1" s="1"/>
  <c r="AY43" i="1" s="1"/>
  <c r="BC43" i="1" s="1"/>
  <c r="Z44" i="1"/>
  <c r="AA44" i="1"/>
  <c r="AB44" i="1"/>
  <c r="AC44" i="1"/>
  <c r="AD44" i="1"/>
  <c r="AE44" i="1"/>
  <c r="AF44" i="1"/>
  <c r="AG44" i="1"/>
  <c r="AH44" i="1"/>
  <c r="AJ44" i="1"/>
  <c r="AK44" i="1"/>
  <c r="AM44" i="1"/>
  <c r="AL44" i="1" s="1"/>
  <c r="AO44" i="1"/>
  <c r="AP44" i="1"/>
  <c r="AQ44" i="1"/>
  <c r="AR44" i="1"/>
  <c r="AS44" i="1"/>
  <c r="AU44" i="1"/>
  <c r="AZ44" i="1" s="1"/>
  <c r="Z45" i="1"/>
  <c r="AA45" i="1"/>
  <c r="AB45" i="1"/>
  <c r="AC45" i="1"/>
  <c r="AD45" i="1"/>
  <c r="AE45" i="1"/>
  <c r="AF45" i="1"/>
  <c r="AG45" i="1"/>
  <c r="AH45" i="1"/>
  <c r="AJ45" i="1"/>
  <c r="AK45" i="1"/>
  <c r="AM45" i="1"/>
  <c r="AL45" i="1" s="1"/>
  <c r="AO45" i="1"/>
  <c r="AP45" i="1"/>
  <c r="AQ45" i="1"/>
  <c r="AR45" i="1"/>
  <c r="AS45" i="1"/>
  <c r="AU45" i="1"/>
  <c r="AW45" i="1" s="1"/>
  <c r="Z46" i="1"/>
  <c r="AA46" i="1"/>
  <c r="AB46" i="1"/>
  <c r="AC46" i="1"/>
  <c r="AD46" i="1"/>
  <c r="AE46" i="1"/>
  <c r="AF46" i="1"/>
  <c r="AG46" i="1"/>
  <c r="AH46" i="1"/>
  <c r="AJ46" i="1"/>
  <c r="AK46" i="1"/>
  <c r="AM46" i="1"/>
  <c r="AL46" i="1" s="1"/>
  <c r="AO46" i="1"/>
  <c r="AP46" i="1"/>
  <c r="AQ46" i="1"/>
  <c r="AR46" i="1"/>
  <c r="AS46" i="1"/>
  <c r="AU46" i="1"/>
  <c r="BA46" i="1" s="1"/>
  <c r="Z47" i="1"/>
  <c r="AA47" i="1"/>
  <c r="AB47" i="1"/>
  <c r="AC47" i="1"/>
  <c r="AD47" i="1"/>
  <c r="AE47" i="1"/>
  <c r="AF47" i="1"/>
  <c r="AG47" i="1"/>
  <c r="AH47" i="1"/>
  <c r="AJ47" i="1"/>
  <c r="AK47" i="1"/>
  <c r="AM47" i="1"/>
  <c r="AL47" i="1" s="1"/>
  <c r="AO47" i="1"/>
  <c r="AP47" i="1"/>
  <c r="AQ47" i="1"/>
  <c r="AR47" i="1"/>
  <c r="AS47" i="1"/>
  <c r="AU47" i="1"/>
  <c r="AX47" i="1" s="1"/>
  <c r="AY47" i="1" s="1"/>
  <c r="BC47" i="1" s="1"/>
  <c r="Z48" i="1"/>
  <c r="Z50" i="1"/>
  <c r="AA50" i="1"/>
  <c r="AB50" i="1"/>
  <c r="AC50" i="1"/>
  <c r="AD50" i="1"/>
  <c r="AE50" i="1"/>
  <c r="AF50" i="1"/>
  <c r="AG50" i="1"/>
  <c r="AH50" i="1"/>
  <c r="AJ50" i="1"/>
  <c r="AK50" i="1"/>
  <c r="AM50" i="1"/>
  <c r="AL50" i="1" s="1"/>
  <c r="AO50" i="1"/>
  <c r="AP50" i="1"/>
  <c r="AQ50" i="1"/>
  <c r="AR50" i="1"/>
  <c r="AS50" i="1"/>
  <c r="AU50" i="1"/>
  <c r="BA50" i="1" s="1"/>
  <c r="Z51" i="1"/>
  <c r="AA51" i="1"/>
  <c r="AB51" i="1"/>
  <c r="AC51" i="1"/>
  <c r="AD51" i="1"/>
  <c r="AE51" i="1"/>
  <c r="AF51" i="1"/>
  <c r="AG51" i="1"/>
  <c r="AH51" i="1"/>
  <c r="AM51" i="1" s="1"/>
  <c r="AL51" i="1" s="1"/>
  <c r="AJ51" i="1"/>
  <c r="AK51" i="1"/>
  <c r="AO51" i="1"/>
  <c r="AP51" i="1"/>
  <c r="AQ51" i="1"/>
  <c r="AR51" i="1"/>
  <c r="AS51" i="1"/>
  <c r="AU51" i="1"/>
  <c r="AW51" i="1" s="1"/>
  <c r="Z52" i="1"/>
  <c r="AA52" i="1"/>
  <c r="AB52" i="1"/>
  <c r="AC52" i="1"/>
  <c r="AD52" i="1"/>
  <c r="AE52" i="1"/>
  <c r="AF52" i="1"/>
  <c r="AG52" i="1"/>
  <c r="AH52" i="1"/>
  <c r="AJ52" i="1"/>
  <c r="AK52" i="1"/>
  <c r="AM52" i="1"/>
  <c r="AL52" i="1" s="1"/>
  <c r="AO52" i="1"/>
  <c r="AP52" i="1"/>
  <c r="AQ52" i="1"/>
  <c r="AR52" i="1"/>
  <c r="AS52" i="1"/>
  <c r="AU52" i="1"/>
  <c r="AZ52" i="1" s="1"/>
  <c r="Z53" i="1"/>
  <c r="AA53" i="1"/>
  <c r="AB53" i="1"/>
  <c r="AC53" i="1"/>
  <c r="AD53" i="1"/>
  <c r="AE53" i="1"/>
  <c r="AF53" i="1"/>
  <c r="AG53" i="1"/>
  <c r="AH53" i="1"/>
  <c r="AJ53" i="1"/>
  <c r="AK53" i="1"/>
  <c r="AM53" i="1"/>
  <c r="AL53" i="1" s="1"/>
  <c r="AO53" i="1"/>
  <c r="AP53" i="1"/>
  <c r="AQ53" i="1"/>
  <c r="AR53" i="1"/>
  <c r="AS53" i="1"/>
  <c r="AU53" i="1"/>
  <c r="BA53" i="1" s="1"/>
  <c r="Z54" i="1"/>
  <c r="AA54" i="1"/>
  <c r="AB54" i="1"/>
  <c r="AC54" i="1"/>
  <c r="AD54" i="1"/>
  <c r="AE54" i="1"/>
  <c r="AF54" i="1"/>
  <c r="AG54" i="1"/>
  <c r="AH54" i="1"/>
  <c r="AJ54" i="1"/>
  <c r="AK54" i="1"/>
  <c r="AM54" i="1"/>
  <c r="AL54" i="1" s="1"/>
  <c r="AO54" i="1"/>
  <c r="AP54" i="1"/>
  <c r="AQ54" i="1"/>
  <c r="AR54" i="1"/>
  <c r="AS54" i="1"/>
  <c r="AU54" i="1"/>
  <c r="AX54" i="1" s="1"/>
  <c r="AY54" i="1" s="1"/>
  <c r="BC54" i="1" s="1"/>
  <c r="Z55" i="1"/>
  <c r="AA55" i="1"/>
  <c r="AB55" i="1"/>
  <c r="AC55" i="1"/>
  <c r="AD55" i="1"/>
  <c r="AE55" i="1"/>
  <c r="AF55" i="1"/>
  <c r="AG55" i="1"/>
  <c r="AH55" i="1"/>
  <c r="AJ55" i="1"/>
  <c r="AK55" i="1"/>
  <c r="AM55" i="1"/>
  <c r="AL55" i="1" s="1"/>
  <c r="AO55" i="1"/>
  <c r="AP55" i="1"/>
  <c r="AQ55" i="1"/>
  <c r="AR55" i="1"/>
  <c r="AS55" i="1"/>
  <c r="AU55" i="1"/>
  <c r="AX55" i="1" s="1"/>
  <c r="AY55" i="1" s="1"/>
  <c r="BC55" i="1" s="1"/>
  <c r="Z56" i="1"/>
  <c r="AA56" i="1"/>
  <c r="AB56" i="1"/>
  <c r="AC56" i="1"/>
  <c r="AD56" i="1"/>
  <c r="AE56" i="1"/>
  <c r="AF56" i="1"/>
  <c r="AG56" i="1"/>
  <c r="AH56" i="1"/>
  <c r="AJ56" i="1"/>
  <c r="AK56" i="1"/>
  <c r="AM56" i="1"/>
  <c r="AL56" i="1" s="1"/>
  <c r="AO56" i="1"/>
  <c r="AP56" i="1"/>
  <c r="AQ56" i="1"/>
  <c r="AR56" i="1"/>
  <c r="AS56" i="1"/>
  <c r="AU56" i="1"/>
  <c r="BA56" i="1" s="1"/>
  <c r="Z57" i="1"/>
  <c r="AA57" i="1"/>
  <c r="AB57" i="1"/>
  <c r="AC57" i="1"/>
  <c r="AD57" i="1"/>
  <c r="AE57" i="1"/>
  <c r="AF57" i="1"/>
  <c r="AG57" i="1"/>
  <c r="AH57" i="1"/>
  <c r="AM57" i="1" s="1"/>
  <c r="AL57" i="1" s="1"/>
  <c r="AJ57" i="1"/>
  <c r="AK57" i="1"/>
  <c r="AO57" i="1"/>
  <c r="AP57" i="1"/>
  <c r="AQ57" i="1"/>
  <c r="AR57" i="1"/>
  <c r="AS57" i="1"/>
  <c r="AU57" i="1"/>
  <c r="AW57" i="1" s="1"/>
  <c r="Z58" i="1"/>
  <c r="AA58" i="1"/>
  <c r="AB58" i="1"/>
  <c r="AC58" i="1"/>
  <c r="AD58" i="1"/>
  <c r="AE58" i="1"/>
  <c r="AF58" i="1"/>
  <c r="AG58" i="1"/>
  <c r="AH58" i="1"/>
  <c r="AJ58" i="1"/>
  <c r="AK58" i="1"/>
  <c r="AO58" i="1"/>
  <c r="AP58" i="1"/>
  <c r="AQ58" i="1"/>
  <c r="AR58" i="1"/>
  <c r="AS58" i="1"/>
  <c r="AU58" i="1"/>
  <c r="AX58" i="1" s="1"/>
  <c r="AY58" i="1" s="1"/>
  <c r="BC58" i="1" s="1"/>
  <c r="Z59" i="1"/>
  <c r="AA59" i="1"/>
  <c r="AB59" i="1"/>
  <c r="AC59" i="1"/>
  <c r="AD59" i="1"/>
  <c r="AE59" i="1"/>
  <c r="AF59" i="1"/>
  <c r="AG59" i="1"/>
  <c r="AH59" i="1"/>
  <c r="AJ59" i="1"/>
  <c r="AK59" i="1"/>
  <c r="AM59" i="1"/>
  <c r="AL59" i="1" s="1"/>
  <c r="AO59" i="1"/>
  <c r="AP59" i="1"/>
  <c r="AQ59" i="1"/>
  <c r="AR59" i="1"/>
  <c r="AS59" i="1"/>
  <c r="AU59" i="1"/>
  <c r="AW59" i="1" s="1"/>
  <c r="Z60" i="1"/>
  <c r="AA60" i="1"/>
  <c r="AB60" i="1"/>
  <c r="AC60" i="1"/>
  <c r="AD60" i="1"/>
  <c r="AE60" i="1"/>
  <c r="AF60" i="1"/>
  <c r="AG60" i="1"/>
  <c r="AH60" i="1"/>
  <c r="AJ60" i="1"/>
  <c r="AK60" i="1"/>
  <c r="AM60" i="1"/>
  <c r="AL60" i="1" s="1"/>
  <c r="AO60" i="1"/>
  <c r="AP60" i="1"/>
  <c r="AQ60" i="1"/>
  <c r="AR60" i="1"/>
  <c r="AS60" i="1"/>
  <c r="AU60" i="1"/>
  <c r="BA60" i="1" s="1"/>
  <c r="Z61" i="1"/>
  <c r="AA61" i="1"/>
  <c r="AB61" i="1"/>
  <c r="AC61" i="1"/>
  <c r="AD61" i="1"/>
  <c r="AE61" i="1"/>
  <c r="AF61" i="1"/>
  <c r="AG61" i="1"/>
  <c r="AH61" i="1"/>
  <c r="AJ61" i="1"/>
  <c r="AK61" i="1"/>
  <c r="AM61" i="1"/>
  <c r="AL61" i="1" s="1"/>
  <c r="AO61" i="1"/>
  <c r="AP61" i="1"/>
  <c r="AQ61" i="1"/>
  <c r="AR61" i="1"/>
  <c r="AS61" i="1"/>
  <c r="AU61" i="1"/>
  <c r="AZ61" i="1" s="1"/>
  <c r="Z62" i="1"/>
  <c r="AA62" i="1"/>
  <c r="AB62" i="1"/>
  <c r="AC62" i="1"/>
  <c r="AD62" i="1"/>
  <c r="AE62" i="1"/>
  <c r="AF62" i="1"/>
  <c r="AG62" i="1"/>
  <c r="AH62" i="1"/>
  <c r="AJ62" i="1"/>
  <c r="AK62" i="1"/>
  <c r="AM62" i="1"/>
  <c r="AL62" i="1" s="1"/>
  <c r="AO62" i="1"/>
  <c r="AP62" i="1"/>
  <c r="AQ62" i="1"/>
  <c r="AR62" i="1"/>
  <c r="AS62" i="1"/>
  <c r="AU62" i="1"/>
  <c r="AZ62" i="1" s="1"/>
  <c r="Z63" i="1"/>
  <c r="AA63" i="1"/>
  <c r="AB63" i="1"/>
  <c r="AC63" i="1"/>
  <c r="AD63" i="1"/>
  <c r="AE63" i="1"/>
  <c r="AF63" i="1"/>
  <c r="AG63" i="1"/>
  <c r="AH63" i="1"/>
  <c r="AJ63" i="1"/>
  <c r="AK63" i="1"/>
  <c r="AM63" i="1"/>
  <c r="AL63" i="1" s="1"/>
  <c r="AO63" i="1"/>
  <c r="AP63" i="1"/>
  <c r="AQ63" i="1"/>
  <c r="AR63" i="1"/>
  <c r="AS63" i="1"/>
  <c r="AU63" i="1"/>
  <c r="AX63" i="1" s="1"/>
  <c r="AY63" i="1" s="1"/>
  <c r="BC63" i="1" s="1"/>
  <c r="Z64" i="1"/>
  <c r="AA64" i="1"/>
  <c r="AB64" i="1"/>
  <c r="AC64" i="1"/>
  <c r="AD64" i="1"/>
  <c r="AE64" i="1"/>
  <c r="AF64" i="1"/>
  <c r="AG64" i="1"/>
  <c r="AH64" i="1"/>
  <c r="AJ64" i="1"/>
  <c r="AK64" i="1"/>
  <c r="AM64" i="1"/>
  <c r="AL64" i="1" s="1"/>
  <c r="AO64" i="1"/>
  <c r="AP64" i="1"/>
  <c r="AQ64" i="1"/>
  <c r="AR64" i="1"/>
  <c r="AS64" i="1"/>
  <c r="AU64" i="1"/>
  <c r="AZ64" i="1" s="1"/>
  <c r="Z65" i="1"/>
  <c r="AA65" i="1"/>
  <c r="AB65" i="1"/>
  <c r="AC65" i="1"/>
  <c r="AD65" i="1"/>
  <c r="AE65" i="1"/>
  <c r="AF65" i="1"/>
  <c r="AG65" i="1"/>
  <c r="AH65" i="1"/>
  <c r="AJ65" i="1"/>
  <c r="AK65" i="1"/>
  <c r="AM65" i="1"/>
  <c r="AL65" i="1" s="1"/>
  <c r="AO65" i="1"/>
  <c r="AP65" i="1"/>
  <c r="AQ65" i="1"/>
  <c r="AR65" i="1"/>
  <c r="AS65" i="1"/>
  <c r="AU65" i="1"/>
  <c r="AW65" i="1" s="1"/>
  <c r="Z66" i="1"/>
  <c r="AA66" i="1"/>
  <c r="AB66" i="1"/>
  <c r="AC66" i="1"/>
  <c r="AD66" i="1"/>
  <c r="AE66" i="1"/>
  <c r="AF66" i="1"/>
  <c r="AG66" i="1"/>
  <c r="AH66" i="1"/>
  <c r="AJ66" i="1"/>
  <c r="AK66" i="1"/>
  <c r="AM66" i="1"/>
  <c r="AL66" i="1" s="1"/>
  <c r="AO66" i="1"/>
  <c r="AP66" i="1"/>
  <c r="AQ66" i="1"/>
  <c r="AR66" i="1"/>
  <c r="AS66" i="1"/>
  <c r="AU66" i="1"/>
  <c r="AW66" i="1" s="1"/>
  <c r="Z67" i="1"/>
  <c r="AA67" i="1"/>
  <c r="AB67" i="1"/>
  <c r="AC67" i="1"/>
  <c r="AD67" i="1"/>
  <c r="AE67" i="1"/>
  <c r="AF67" i="1"/>
  <c r="AG67" i="1"/>
  <c r="AH67" i="1"/>
  <c r="AJ67" i="1"/>
  <c r="AK67" i="1"/>
  <c r="AM67" i="1"/>
  <c r="AL67" i="1" s="1"/>
  <c r="AO67" i="1"/>
  <c r="AP67" i="1"/>
  <c r="AQ67" i="1"/>
  <c r="AR67" i="1"/>
  <c r="AS67" i="1"/>
  <c r="AU67" i="1"/>
  <c r="AX67" i="1" s="1"/>
  <c r="AY67" i="1" s="1"/>
  <c r="BC67" i="1" s="1"/>
  <c r="Z68" i="1"/>
  <c r="AA68" i="1"/>
  <c r="AB68" i="1"/>
  <c r="AC68" i="1"/>
  <c r="AD68" i="1"/>
  <c r="AE68" i="1"/>
  <c r="AF68" i="1"/>
  <c r="AG68" i="1"/>
  <c r="AH68" i="1"/>
  <c r="AJ68" i="1"/>
  <c r="AK68" i="1"/>
  <c r="AM68" i="1"/>
  <c r="AL68" i="1" s="1"/>
  <c r="AO68" i="1"/>
  <c r="AP68" i="1"/>
  <c r="AQ68" i="1"/>
  <c r="AR68" i="1"/>
  <c r="AS68" i="1"/>
  <c r="AU68" i="1"/>
  <c r="AW68" i="1" s="1"/>
  <c r="Z69" i="1"/>
  <c r="AA69" i="1"/>
  <c r="AB69" i="1"/>
  <c r="AC69" i="1"/>
  <c r="AD69" i="1"/>
  <c r="AE69" i="1"/>
  <c r="AF69" i="1"/>
  <c r="AG69" i="1"/>
  <c r="AH69" i="1"/>
  <c r="AJ69" i="1"/>
  <c r="AK69" i="1"/>
  <c r="AM69" i="1"/>
  <c r="AL69" i="1" s="1"/>
  <c r="AO69" i="1"/>
  <c r="AP69" i="1"/>
  <c r="AQ69" i="1"/>
  <c r="AR69" i="1"/>
  <c r="AS69" i="1"/>
  <c r="AU69" i="1"/>
  <c r="AZ69" i="1" s="1"/>
  <c r="Z70" i="1"/>
  <c r="AA70" i="1"/>
  <c r="AB70" i="1"/>
  <c r="AC70" i="1"/>
  <c r="AD70" i="1"/>
  <c r="AE70" i="1"/>
  <c r="AF70" i="1"/>
  <c r="AG70" i="1"/>
  <c r="AH70" i="1"/>
  <c r="AM70" i="1" s="1"/>
  <c r="AL70" i="1" s="1"/>
  <c r="AJ70" i="1"/>
  <c r="AK70" i="1"/>
  <c r="AO70" i="1"/>
  <c r="AP70" i="1"/>
  <c r="AQ70" i="1"/>
  <c r="AR70" i="1"/>
  <c r="AS70" i="1"/>
  <c r="AU70" i="1"/>
  <c r="AX70" i="1" s="1"/>
  <c r="AY70" i="1" s="1"/>
  <c r="BC70" i="1" s="1"/>
  <c r="Z71" i="1"/>
  <c r="AA71" i="1"/>
  <c r="AB71" i="1"/>
  <c r="AC71" i="1"/>
  <c r="AD71" i="1"/>
  <c r="AE71" i="1"/>
  <c r="AF71" i="1"/>
  <c r="AG71" i="1"/>
  <c r="AH71" i="1"/>
  <c r="AJ71" i="1"/>
  <c r="AK71" i="1"/>
  <c r="AM71" i="1"/>
  <c r="AL71" i="1" s="1"/>
  <c r="AO71" i="1"/>
  <c r="AP71" i="1"/>
  <c r="AQ71" i="1"/>
  <c r="AR71" i="1"/>
  <c r="AS71" i="1"/>
  <c r="AU71" i="1"/>
  <c r="AX71" i="1" s="1"/>
  <c r="AY71" i="1" s="1"/>
  <c r="BC71" i="1" s="1"/>
  <c r="Z72" i="1"/>
  <c r="AA72" i="1"/>
  <c r="AB72" i="1"/>
  <c r="AC72" i="1"/>
  <c r="AD72" i="1"/>
  <c r="AE72" i="1"/>
  <c r="AF72" i="1"/>
  <c r="AG72" i="1"/>
  <c r="AH72" i="1"/>
  <c r="AJ72" i="1"/>
  <c r="AK72" i="1"/>
  <c r="AM72" i="1"/>
  <c r="AL72" i="1" s="1"/>
  <c r="AO72" i="1"/>
  <c r="AP72" i="1"/>
  <c r="AQ72" i="1"/>
  <c r="AR72" i="1"/>
  <c r="AS72" i="1"/>
  <c r="AU72" i="1"/>
  <c r="AW72" i="1" s="1"/>
  <c r="Z73" i="1"/>
  <c r="AA73" i="1"/>
  <c r="AB73" i="1"/>
  <c r="AC73" i="1"/>
  <c r="AD73" i="1"/>
  <c r="AE73" i="1"/>
  <c r="AF73" i="1"/>
  <c r="AG73" i="1"/>
  <c r="AH73" i="1"/>
  <c r="AJ73" i="1"/>
  <c r="AK73" i="1"/>
  <c r="AM73" i="1"/>
  <c r="AL73" i="1" s="1"/>
  <c r="AO73" i="1"/>
  <c r="AP73" i="1"/>
  <c r="AQ73" i="1"/>
  <c r="AR73" i="1"/>
  <c r="AS73" i="1"/>
  <c r="AU73" i="1"/>
  <c r="AZ73" i="1" s="1"/>
  <c r="Z74" i="1"/>
  <c r="AA74" i="1"/>
  <c r="AB74" i="1"/>
  <c r="AC74" i="1"/>
  <c r="AD74" i="1"/>
  <c r="AE74" i="1"/>
  <c r="AF74" i="1"/>
  <c r="AG74" i="1"/>
  <c r="AH74" i="1"/>
  <c r="AJ74" i="1"/>
  <c r="AK74" i="1"/>
  <c r="AM74" i="1"/>
  <c r="AL74" i="1" s="1"/>
  <c r="AO74" i="1"/>
  <c r="AP74" i="1"/>
  <c r="AQ74" i="1"/>
  <c r="AR74" i="1"/>
  <c r="AS74" i="1"/>
  <c r="AU74" i="1"/>
  <c r="AX74" i="1" s="1"/>
  <c r="AY74" i="1" s="1"/>
  <c r="BC74" i="1" s="1"/>
  <c r="Z75" i="1"/>
  <c r="AA75" i="1"/>
  <c r="AB75" i="1"/>
  <c r="AC75" i="1"/>
  <c r="AD75" i="1"/>
  <c r="AE75" i="1"/>
  <c r="AF75" i="1"/>
  <c r="AG75" i="1"/>
  <c r="AH75" i="1"/>
  <c r="AJ75" i="1"/>
  <c r="AK75" i="1"/>
  <c r="AM75" i="1"/>
  <c r="AL75" i="1" s="1"/>
  <c r="AO75" i="1"/>
  <c r="AP75" i="1"/>
  <c r="AQ75" i="1"/>
  <c r="AR75" i="1"/>
  <c r="AS75" i="1"/>
  <c r="AU75" i="1"/>
  <c r="BA75" i="1" s="1"/>
  <c r="Z76" i="1"/>
  <c r="AA76" i="1"/>
  <c r="AB76" i="1"/>
  <c r="AC76" i="1"/>
  <c r="AD76" i="1"/>
  <c r="AE76" i="1"/>
  <c r="AF76" i="1"/>
  <c r="AG76" i="1"/>
  <c r="AH76" i="1"/>
  <c r="AM76" i="1" s="1"/>
  <c r="AL76" i="1" s="1"/>
  <c r="AJ76" i="1"/>
  <c r="AK76" i="1"/>
  <c r="AO76" i="1"/>
  <c r="AP76" i="1"/>
  <c r="AQ76" i="1"/>
  <c r="AR76" i="1"/>
  <c r="AS76" i="1"/>
  <c r="AU76" i="1"/>
  <c r="Z77" i="1"/>
  <c r="AA77" i="1"/>
  <c r="AB77" i="1"/>
  <c r="AC77" i="1"/>
  <c r="AD77" i="1"/>
  <c r="AE77" i="1"/>
  <c r="AF77" i="1"/>
  <c r="AG77" i="1"/>
  <c r="AH77" i="1"/>
  <c r="AM77" i="1" s="1"/>
  <c r="AL77" i="1" s="1"/>
  <c r="AJ77" i="1"/>
  <c r="AK77" i="1"/>
  <c r="AO77" i="1"/>
  <c r="AP77" i="1"/>
  <c r="AQ77" i="1"/>
  <c r="AR77" i="1"/>
  <c r="AS77" i="1"/>
  <c r="AU77" i="1"/>
  <c r="AZ77" i="1" s="1"/>
  <c r="Z78" i="1"/>
  <c r="AA78" i="1"/>
  <c r="AB78" i="1"/>
  <c r="AC78" i="1"/>
  <c r="AD78" i="1"/>
  <c r="AE78" i="1"/>
  <c r="AF78" i="1"/>
  <c r="AG78" i="1"/>
  <c r="AH78" i="1"/>
  <c r="AM78" i="1" s="1"/>
  <c r="AL78" i="1" s="1"/>
  <c r="AJ78" i="1"/>
  <c r="AK78" i="1"/>
  <c r="AO78" i="1"/>
  <c r="AP78" i="1"/>
  <c r="AQ78" i="1"/>
  <c r="AR78" i="1"/>
  <c r="AS78" i="1"/>
  <c r="AU78" i="1"/>
  <c r="BA78" i="1" s="1"/>
  <c r="Z79" i="1"/>
  <c r="AA79" i="1"/>
  <c r="AB79" i="1"/>
  <c r="AC79" i="1"/>
  <c r="AD79" i="1"/>
  <c r="AE79" i="1"/>
  <c r="AF79" i="1"/>
  <c r="AG79" i="1"/>
  <c r="AH79" i="1"/>
  <c r="AJ79" i="1"/>
  <c r="AK79" i="1"/>
  <c r="AM79" i="1"/>
  <c r="AL79" i="1" s="1"/>
  <c r="AO79" i="1"/>
  <c r="AP79" i="1"/>
  <c r="AQ79" i="1"/>
  <c r="AR79" i="1"/>
  <c r="AS79" i="1"/>
  <c r="AU79" i="1"/>
  <c r="AW79" i="1" s="1"/>
  <c r="Z80" i="1"/>
  <c r="AA80" i="1"/>
  <c r="AB80" i="1"/>
  <c r="AC80" i="1"/>
  <c r="AD80" i="1"/>
  <c r="AE80" i="1"/>
  <c r="AF80" i="1"/>
  <c r="AG80" i="1"/>
  <c r="AH80" i="1"/>
  <c r="AJ80" i="1"/>
  <c r="AK80" i="1"/>
  <c r="AM80" i="1"/>
  <c r="AL80" i="1" s="1"/>
  <c r="AO80" i="1"/>
  <c r="AP80" i="1"/>
  <c r="AQ80" i="1"/>
  <c r="AR80" i="1"/>
  <c r="AS80" i="1"/>
  <c r="AU80" i="1"/>
  <c r="AX80" i="1" s="1"/>
  <c r="AY80" i="1" s="1"/>
  <c r="BC80" i="1" s="1"/>
  <c r="Z81" i="1"/>
  <c r="AA81" i="1"/>
  <c r="AB81" i="1"/>
  <c r="AC81" i="1"/>
  <c r="AD81" i="1"/>
  <c r="AE81" i="1"/>
  <c r="AF81" i="1"/>
  <c r="AG81" i="1"/>
  <c r="AH81" i="1"/>
  <c r="AJ81" i="1"/>
  <c r="AK81" i="1"/>
  <c r="AM81" i="1"/>
  <c r="AL81" i="1" s="1"/>
  <c r="AO81" i="1"/>
  <c r="AP81" i="1"/>
  <c r="AQ81" i="1"/>
  <c r="AR81" i="1"/>
  <c r="AS81" i="1"/>
  <c r="AU81" i="1"/>
  <c r="AZ81" i="1" s="1"/>
  <c r="Z82" i="1"/>
  <c r="AA82" i="1"/>
  <c r="AB82" i="1"/>
  <c r="AC82" i="1"/>
  <c r="AD82" i="1"/>
  <c r="AE82" i="1"/>
  <c r="AF82" i="1"/>
  <c r="AG82" i="1"/>
  <c r="AH82" i="1"/>
  <c r="AJ82" i="1"/>
  <c r="AK82" i="1"/>
  <c r="AO82" i="1"/>
  <c r="AP82" i="1"/>
  <c r="AQ82" i="1"/>
  <c r="AR82" i="1"/>
  <c r="AS82" i="1"/>
  <c r="AU82" i="1"/>
  <c r="AX82" i="1" s="1"/>
  <c r="AY82" i="1" s="1"/>
  <c r="BC82" i="1" s="1"/>
  <c r="Z83" i="1"/>
  <c r="AA83" i="1"/>
  <c r="AB83" i="1"/>
  <c r="AC83" i="1"/>
  <c r="AD83" i="1"/>
  <c r="AE83" i="1"/>
  <c r="AF83" i="1"/>
  <c r="AG83" i="1"/>
  <c r="AH83" i="1"/>
  <c r="AJ83" i="1"/>
  <c r="AK83" i="1"/>
  <c r="AM83" i="1"/>
  <c r="AL83" i="1" s="1"/>
  <c r="AO83" i="1"/>
  <c r="AP83" i="1"/>
  <c r="AQ83" i="1"/>
  <c r="AR83" i="1"/>
  <c r="AS83" i="1"/>
  <c r="AU83" i="1"/>
  <c r="BA83" i="1" s="1"/>
  <c r="Z84" i="1"/>
  <c r="AA84" i="1"/>
  <c r="AB84" i="1"/>
  <c r="AC84" i="1"/>
  <c r="AD84" i="1"/>
  <c r="AE84" i="1"/>
  <c r="AF84" i="1"/>
  <c r="AG84" i="1"/>
  <c r="AH84" i="1"/>
  <c r="AJ84" i="1"/>
  <c r="AK84" i="1"/>
  <c r="AM84" i="1"/>
  <c r="AL84" i="1" s="1"/>
  <c r="AO84" i="1"/>
  <c r="AP84" i="1"/>
  <c r="AQ84" i="1"/>
  <c r="AR84" i="1"/>
  <c r="AS84" i="1"/>
  <c r="AU84" i="1"/>
  <c r="AW84" i="1" s="1"/>
  <c r="Z85" i="1"/>
  <c r="AA85" i="1"/>
  <c r="AB85" i="1"/>
  <c r="AC85" i="1"/>
  <c r="AD85" i="1"/>
  <c r="AE85" i="1"/>
  <c r="AF85" i="1"/>
  <c r="AG85" i="1"/>
  <c r="AH85" i="1"/>
  <c r="AM85" i="1" s="1"/>
  <c r="AL85" i="1" s="1"/>
  <c r="AJ85" i="1"/>
  <c r="AK85" i="1"/>
  <c r="AO85" i="1"/>
  <c r="AP85" i="1"/>
  <c r="AQ85" i="1"/>
  <c r="AR85" i="1"/>
  <c r="AS85" i="1"/>
  <c r="AU85" i="1"/>
  <c r="AX85" i="1" s="1"/>
  <c r="AY85" i="1" s="1"/>
  <c r="BC85" i="1" s="1"/>
  <c r="Z86" i="1"/>
  <c r="AA86" i="1"/>
  <c r="AB86" i="1"/>
  <c r="AC86" i="1"/>
  <c r="AD86" i="1"/>
  <c r="AE86" i="1"/>
  <c r="AF86" i="1"/>
  <c r="AG86" i="1"/>
  <c r="AH86" i="1"/>
  <c r="AM86" i="1" s="1"/>
  <c r="AL86" i="1" s="1"/>
  <c r="AJ86" i="1"/>
  <c r="AK86" i="1"/>
  <c r="AO86" i="1"/>
  <c r="AP86" i="1"/>
  <c r="AQ86" i="1"/>
  <c r="AR86" i="1"/>
  <c r="AS86" i="1"/>
  <c r="AU86" i="1"/>
  <c r="BA86" i="1" s="1"/>
  <c r="Z87" i="1"/>
  <c r="AA87" i="1"/>
  <c r="AB87" i="1"/>
  <c r="AC87" i="1"/>
  <c r="AD87" i="1"/>
  <c r="AE87" i="1"/>
  <c r="AF87" i="1"/>
  <c r="AG87" i="1"/>
  <c r="AH87" i="1"/>
  <c r="AM87" i="1" s="1"/>
  <c r="AL87" i="1" s="1"/>
  <c r="AJ87" i="1"/>
  <c r="AK87" i="1"/>
  <c r="AO87" i="1"/>
  <c r="AP87" i="1"/>
  <c r="AQ87" i="1"/>
  <c r="AR87" i="1"/>
  <c r="AS87" i="1"/>
  <c r="AU87" i="1"/>
  <c r="AX87" i="1" s="1"/>
  <c r="AY87" i="1" s="1"/>
  <c r="BC87" i="1" s="1"/>
  <c r="Z88" i="1"/>
  <c r="AA88" i="1"/>
  <c r="AB88" i="1"/>
  <c r="AC88" i="1"/>
  <c r="AD88" i="1"/>
  <c r="AE88" i="1"/>
  <c r="AF88" i="1"/>
  <c r="AG88" i="1"/>
  <c r="AH88" i="1"/>
  <c r="AJ88" i="1"/>
  <c r="AK88" i="1"/>
  <c r="AM88" i="1"/>
  <c r="AL88" i="1" s="1"/>
  <c r="AO88" i="1"/>
  <c r="AP88" i="1"/>
  <c r="AQ88" i="1"/>
  <c r="AR88" i="1"/>
  <c r="AS88" i="1"/>
  <c r="AU88" i="1"/>
  <c r="AX88" i="1" s="1"/>
  <c r="AY88" i="1" s="1"/>
  <c r="BC88" i="1" s="1"/>
  <c r="Z89" i="1"/>
  <c r="AA89" i="1"/>
  <c r="AB89" i="1"/>
  <c r="AC89" i="1"/>
  <c r="AD89" i="1"/>
  <c r="AE89" i="1"/>
  <c r="AF89" i="1"/>
  <c r="AG89" i="1"/>
  <c r="AH89" i="1"/>
  <c r="AJ89" i="1"/>
  <c r="AK89" i="1"/>
  <c r="AM89" i="1"/>
  <c r="AL89" i="1" s="1"/>
  <c r="AO89" i="1"/>
  <c r="AP89" i="1"/>
  <c r="AQ89" i="1"/>
  <c r="AR89" i="1"/>
  <c r="AS89" i="1"/>
  <c r="AU89" i="1"/>
  <c r="AZ89" i="1" s="1"/>
  <c r="Z90" i="1"/>
  <c r="AA90" i="1"/>
  <c r="AB90" i="1"/>
  <c r="AC90" i="1"/>
  <c r="AD90" i="1"/>
  <c r="AE90" i="1"/>
  <c r="AF90" i="1"/>
  <c r="AG90" i="1"/>
  <c r="AH90" i="1"/>
  <c r="AJ90" i="1"/>
  <c r="AK90" i="1"/>
  <c r="AM90" i="1"/>
  <c r="AL90" i="1" s="1"/>
  <c r="AO90" i="1"/>
  <c r="AP90" i="1"/>
  <c r="AQ90" i="1"/>
  <c r="AR90" i="1"/>
  <c r="AS90" i="1"/>
  <c r="AU90" i="1"/>
  <c r="AX90" i="1" s="1"/>
  <c r="AY90" i="1" s="1"/>
  <c r="BC90" i="1" s="1"/>
  <c r="Z91" i="1"/>
  <c r="AA91" i="1"/>
  <c r="AB91" i="1"/>
  <c r="AC91" i="1"/>
  <c r="AD91" i="1"/>
  <c r="AE91" i="1"/>
  <c r="AF91" i="1"/>
  <c r="AG91" i="1"/>
  <c r="AH91" i="1"/>
  <c r="AJ91" i="1"/>
  <c r="AK91" i="1"/>
  <c r="AM91" i="1"/>
  <c r="AL91" i="1" s="1"/>
  <c r="AO91" i="1"/>
  <c r="AP91" i="1"/>
  <c r="AQ91" i="1"/>
  <c r="AR91" i="1"/>
  <c r="AS91" i="1"/>
  <c r="AU91" i="1"/>
  <c r="BA91" i="1" s="1"/>
  <c r="Z92" i="1"/>
  <c r="AA92" i="1"/>
  <c r="AB92" i="1"/>
  <c r="AC92" i="1"/>
  <c r="AD92" i="1"/>
  <c r="AE92" i="1"/>
  <c r="AF92" i="1"/>
  <c r="AG92" i="1"/>
  <c r="AH92" i="1"/>
  <c r="AJ92" i="1"/>
  <c r="AK92" i="1"/>
  <c r="AM92" i="1"/>
  <c r="AL92" i="1" s="1"/>
  <c r="AO92" i="1"/>
  <c r="AP92" i="1"/>
  <c r="AQ92" i="1"/>
  <c r="AR92" i="1"/>
  <c r="AS92" i="1"/>
  <c r="AU92" i="1"/>
  <c r="AX92" i="1" s="1"/>
  <c r="AY92" i="1" s="1"/>
  <c r="BC92" i="1" s="1"/>
  <c r="Z93" i="1"/>
  <c r="AA93" i="1"/>
  <c r="AB93" i="1"/>
  <c r="AC93" i="1"/>
  <c r="AD93" i="1"/>
  <c r="AE93" i="1"/>
  <c r="AF93" i="1"/>
  <c r="AG93" i="1"/>
  <c r="AH93" i="1"/>
  <c r="AJ93" i="1"/>
  <c r="AK93" i="1"/>
  <c r="AM93" i="1"/>
  <c r="AL93" i="1" s="1"/>
  <c r="AO93" i="1"/>
  <c r="AP93" i="1"/>
  <c r="AQ93" i="1"/>
  <c r="AR93" i="1"/>
  <c r="AS93" i="1"/>
  <c r="AU93" i="1"/>
  <c r="AZ93" i="1" s="1"/>
  <c r="Z94" i="1"/>
  <c r="AA94" i="1"/>
  <c r="AB94" i="1"/>
  <c r="AC94" i="1"/>
  <c r="AD94" i="1"/>
  <c r="AE94" i="1"/>
  <c r="AF94" i="1"/>
  <c r="AG94" i="1"/>
  <c r="AH94" i="1"/>
  <c r="AJ94" i="1"/>
  <c r="AK94" i="1"/>
  <c r="AM94" i="1"/>
  <c r="AL94" i="1" s="1"/>
  <c r="AO94" i="1"/>
  <c r="AP94" i="1"/>
  <c r="AQ94" i="1"/>
  <c r="AR94" i="1"/>
  <c r="AS94" i="1"/>
  <c r="AU94" i="1"/>
  <c r="AZ94" i="1" s="1"/>
  <c r="Z95" i="1"/>
  <c r="AA95" i="1"/>
  <c r="AB95" i="1"/>
  <c r="AC95" i="1"/>
  <c r="AD95" i="1"/>
  <c r="AE95" i="1"/>
  <c r="AF95" i="1"/>
  <c r="AG95" i="1"/>
  <c r="AH95" i="1"/>
  <c r="AJ95" i="1"/>
  <c r="AK95" i="1"/>
  <c r="AM95" i="1"/>
  <c r="AL95" i="1" s="1"/>
  <c r="AO95" i="1"/>
  <c r="AP95" i="1"/>
  <c r="AQ95" i="1"/>
  <c r="AR95" i="1"/>
  <c r="AS95" i="1"/>
  <c r="AU95" i="1"/>
  <c r="BA95" i="1" s="1"/>
  <c r="Z96" i="1"/>
  <c r="AA96" i="1"/>
  <c r="AB96" i="1"/>
  <c r="AC96" i="1"/>
  <c r="AD96" i="1"/>
  <c r="AE96" i="1"/>
  <c r="AF96" i="1"/>
  <c r="AG96" i="1"/>
  <c r="AH96" i="1"/>
  <c r="AJ96" i="1"/>
  <c r="AK96" i="1"/>
  <c r="AM96" i="1"/>
  <c r="AL96" i="1" s="1"/>
  <c r="AO96" i="1"/>
  <c r="AP96" i="1"/>
  <c r="AQ96" i="1"/>
  <c r="AR96" i="1"/>
  <c r="AS96" i="1"/>
  <c r="AU96" i="1"/>
  <c r="AZ96" i="1" s="1"/>
  <c r="Z97" i="1"/>
  <c r="AA97" i="1"/>
  <c r="AB97" i="1"/>
  <c r="AC97" i="1"/>
  <c r="AD97" i="1"/>
  <c r="AE97" i="1"/>
  <c r="AF97" i="1"/>
  <c r="AG97" i="1"/>
  <c r="AH97" i="1"/>
  <c r="AJ97" i="1"/>
  <c r="AK97" i="1"/>
  <c r="AM97" i="1"/>
  <c r="AL97" i="1" s="1"/>
  <c r="AO97" i="1"/>
  <c r="AP97" i="1"/>
  <c r="AQ97" i="1"/>
  <c r="AR97" i="1"/>
  <c r="AS97" i="1"/>
  <c r="AU97" i="1"/>
  <c r="AX97" i="1" s="1"/>
  <c r="AY97" i="1" s="1"/>
  <c r="BC97" i="1" s="1"/>
  <c r="Z98" i="1"/>
  <c r="AA98" i="1"/>
  <c r="AB98" i="1"/>
  <c r="AC98" i="1"/>
  <c r="AD98" i="1"/>
  <c r="AE98" i="1"/>
  <c r="AF98" i="1"/>
  <c r="AG98" i="1"/>
  <c r="AH98" i="1"/>
  <c r="AJ98" i="1"/>
  <c r="AK98" i="1"/>
  <c r="AM98" i="1"/>
  <c r="AL98" i="1" s="1"/>
  <c r="AO98" i="1"/>
  <c r="AP98" i="1"/>
  <c r="AQ98" i="1"/>
  <c r="AR98" i="1"/>
  <c r="AS98" i="1"/>
  <c r="AU98" i="1"/>
  <c r="AZ98" i="1" s="1"/>
  <c r="Z99" i="1"/>
  <c r="AA99" i="1"/>
  <c r="AB99" i="1"/>
  <c r="AC99" i="1"/>
  <c r="AD99" i="1"/>
  <c r="AE99" i="1"/>
  <c r="AF99" i="1"/>
  <c r="AG99" i="1"/>
  <c r="AH99" i="1"/>
  <c r="AJ99" i="1"/>
  <c r="AK99" i="1"/>
  <c r="AM99" i="1"/>
  <c r="AL99" i="1" s="1"/>
  <c r="AO99" i="1"/>
  <c r="AP99" i="1"/>
  <c r="AQ99" i="1"/>
  <c r="AR99" i="1"/>
  <c r="AS99" i="1"/>
  <c r="AU99" i="1"/>
  <c r="AW99" i="1" s="1"/>
  <c r="Z100" i="1"/>
  <c r="AA100" i="1"/>
  <c r="AB100" i="1"/>
  <c r="AC100" i="1"/>
  <c r="AD100" i="1"/>
  <c r="AE100" i="1"/>
  <c r="AF100" i="1"/>
  <c r="AG100" i="1"/>
  <c r="AH100" i="1"/>
  <c r="AJ100" i="1"/>
  <c r="AK100" i="1"/>
  <c r="AM100" i="1"/>
  <c r="AL100" i="1" s="1"/>
  <c r="AO100" i="1"/>
  <c r="AP100" i="1"/>
  <c r="AQ100" i="1"/>
  <c r="AR100" i="1"/>
  <c r="AS100" i="1"/>
  <c r="AU100" i="1"/>
  <c r="BA100" i="1" s="1"/>
  <c r="Z101" i="1"/>
  <c r="AA101" i="1"/>
  <c r="AB101" i="1"/>
  <c r="AC101" i="1"/>
  <c r="AD101" i="1"/>
  <c r="AE101" i="1"/>
  <c r="AF101" i="1"/>
  <c r="AG101" i="1"/>
  <c r="AH101" i="1"/>
  <c r="AM101" i="1" s="1"/>
  <c r="AL101" i="1" s="1"/>
  <c r="AJ101" i="1"/>
  <c r="AK101" i="1"/>
  <c r="AO101" i="1"/>
  <c r="AP101" i="1"/>
  <c r="AQ101" i="1"/>
  <c r="AR101" i="1"/>
  <c r="AS101" i="1"/>
  <c r="AU101" i="1"/>
  <c r="BA101" i="1" s="1"/>
  <c r="Z102" i="1"/>
  <c r="AA102" i="1"/>
  <c r="AB102" i="1"/>
  <c r="AC102" i="1"/>
  <c r="AD102" i="1"/>
  <c r="AE102" i="1"/>
  <c r="AF102" i="1"/>
  <c r="AG102" i="1"/>
  <c r="AH102" i="1"/>
  <c r="AM102" i="1" s="1"/>
  <c r="AL102" i="1" s="1"/>
  <c r="AJ102" i="1"/>
  <c r="AK102" i="1"/>
  <c r="AO102" i="1"/>
  <c r="AP102" i="1"/>
  <c r="AQ102" i="1"/>
  <c r="AR102" i="1"/>
  <c r="AS102" i="1"/>
  <c r="AU102" i="1"/>
  <c r="AW102" i="1" s="1"/>
  <c r="Z103" i="1"/>
  <c r="AA103" i="1"/>
  <c r="AB103" i="1"/>
  <c r="AC103" i="1"/>
  <c r="AD103" i="1"/>
  <c r="AE103" i="1"/>
  <c r="AF103" i="1"/>
  <c r="AG103" i="1"/>
  <c r="AH103" i="1"/>
  <c r="AJ103" i="1"/>
  <c r="AK103" i="1"/>
  <c r="AO103" i="1"/>
  <c r="AP103" i="1"/>
  <c r="AQ103" i="1"/>
  <c r="AR103" i="1"/>
  <c r="AS103" i="1"/>
  <c r="AU103" i="1"/>
  <c r="BA103" i="1" s="1"/>
  <c r="Z104" i="1"/>
  <c r="AA104" i="1"/>
  <c r="AB104" i="1"/>
  <c r="AC104" i="1"/>
  <c r="AD104" i="1"/>
  <c r="AE104" i="1"/>
  <c r="AF104" i="1"/>
  <c r="AG104" i="1"/>
  <c r="AH104" i="1"/>
  <c r="AM104" i="1" s="1"/>
  <c r="AL104" i="1" s="1"/>
  <c r="AJ104" i="1"/>
  <c r="AK104" i="1"/>
  <c r="AO104" i="1"/>
  <c r="AP104" i="1"/>
  <c r="AQ104" i="1"/>
  <c r="AR104" i="1"/>
  <c r="AS104" i="1"/>
  <c r="AU104" i="1"/>
  <c r="AW104" i="1" s="1"/>
  <c r="Z105" i="1"/>
  <c r="AA105" i="1"/>
  <c r="AB105" i="1"/>
  <c r="AC105" i="1"/>
  <c r="AD105" i="1"/>
  <c r="AE105" i="1"/>
  <c r="AF105" i="1"/>
  <c r="AG105" i="1"/>
  <c r="AH105" i="1"/>
  <c r="AM105" i="1" s="1"/>
  <c r="AL105" i="1" s="1"/>
  <c r="AJ105" i="1"/>
  <c r="AK105" i="1"/>
  <c r="AO105" i="1"/>
  <c r="AP105" i="1"/>
  <c r="AQ105" i="1"/>
  <c r="AR105" i="1"/>
  <c r="AS105" i="1"/>
  <c r="AU105" i="1"/>
  <c r="AW105" i="1" s="1"/>
  <c r="Z106" i="1"/>
  <c r="AA106" i="1"/>
  <c r="AB106" i="1"/>
  <c r="AC106" i="1"/>
  <c r="AD106" i="1"/>
  <c r="AE106" i="1"/>
  <c r="AF106" i="1"/>
  <c r="AG106" i="1"/>
  <c r="AH106" i="1"/>
  <c r="AM106" i="1" s="1"/>
  <c r="AL106" i="1" s="1"/>
  <c r="AJ106" i="1"/>
  <c r="AK106" i="1"/>
  <c r="AO106" i="1"/>
  <c r="AP106" i="1"/>
  <c r="AQ106" i="1"/>
  <c r="AR106" i="1"/>
  <c r="AS106" i="1"/>
  <c r="AU106" i="1"/>
  <c r="AW106" i="1" s="1"/>
  <c r="Z107" i="1"/>
  <c r="AA107" i="1"/>
  <c r="AB107" i="1"/>
  <c r="AC107" i="1"/>
  <c r="AD107" i="1"/>
  <c r="AE107" i="1"/>
  <c r="AF107" i="1"/>
  <c r="AG107" i="1"/>
  <c r="AH107" i="1"/>
  <c r="AJ107" i="1"/>
  <c r="AK107" i="1"/>
  <c r="AO107" i="1"/>
  <c r="AP107" i="1"/>
  <c r="AQ107" i="1"/>
  <c r="AR107" i="1"/>
  <c r="AS107" i="1"/>
  <c r="AU107" i="1"/>
  <c r="AZ107" i="1" s="1"/>
  <c r="Z108" i="1"/>
  <c r="AA108" i="1"/>
  <c r="AB108" i="1"/>
  <c r="AC108" i="1"/>
  <c r="AD108" i="1"/>
  <c r="AE108" i="1"/>
  <c r="AF108" i="1"/>
  <c r="AG108" i="1"/>
  <c r="AH108" i="1"/>
  <c r="AM108" i="1" s="1"/>
  <c r="AL108" i="1" s="1"/>
  <c r="AJ108" i="1"/>
  <c r="AK108" i="1"/>
  <c r="AO108" i="1"/>
  <c r="AP108" i="1"/>
  <c r="AQ108" i="1"/>
  <c r="AR108" i="1"/>
  <c r="AS108" i="1"/>
  <c r="AU108" i="1"/>
  <c r="BA108" i="1" s="1"/>
  <c r="Z109" i="1"/>
  <c r="AA109" i="1"/>
  <c r="AB109" i="1"/>
  <c r="AC109" i="1"/>
  <c r="AD109" i="1"/>
  <c r="AE109" i="1"/>
  <c r="AF109" i="1"/>
  <c r="AG109" i="1"/>
  <c r="AH109" i="1"/>
  <c r="AM109" i="1" s="1"/>
  <c r="AL109" i="1" s="1"/>
  <c r="AJ109" i="1"/>
  <c r="AK109" i="1"/>
  <c r="AO109" i="1"/>
  <c r="AP109" i="1"/>
  <c r="AQ109" i="1"/>
  <c r="AR109" i="1"/>
  <c r="AS109" i="1"/>
  <c r="AU109" i="1"/>
  <c r="AZ109" i="1" s="1"/>
  <c r="Z110" i="1"/>
  <c r="AA110" i="1"/>
  <c r="AB110" i="1"/>
  <c r="AC110" i="1"/>
  <c r="AD110" i="1"/>
  <c r="AE110" i="1"/>
  <c r="AF110" i="1"/>
  <c r="AG110" i="1"/>
  <c r="AH110" i="1"/>
  <c r="AM110" i="1" s="1"/>
  <c r="AL110" i="1" s="1"/>
  <c r="AJ110" i="1"/>
  <c r="AK110" i="1"/>
  <c r="AO110" i="1"/>
  <c r="AP110" i="1"/>
  <c r="AQ110" i="1"/>
  <c r="AR110" i="1"/>
  <c r="AS110" i="1"/>
  <c r="AU110" i="1"/>
  <c r="Z111" i="1"/>
  <c r="AA111" i="1"/>
  <c r="AB111" i="1"/>
  <c r="AC111" i="1"/>
  <c r="AD111" i="1"/>
  <c r="AE111" i="1"/>
  <c r="AF111" i="1"/>
  <c r="AG111" i="1"/>
  <c r="AH111" i="1"/>
  <c r="AM111" i="1" s="1"/>
  <c r="AL111" i="1" s="1"/>
  <c r="AJ111" i="1"/>
  <c r="AK111" i="1"/>
  <c r="AO111" i="1"/>
  <c r="AP111" i="1"/>
  <c r="AQ111" i="1"/>
  <c r="AR111" i="1"/>
  <c r="AS111" i="1"/>
  <c r="AU111" i="1"/>
  <c r="AW111" i="1" s="1"/>
  <c r="Z112" i="1"/>
  <c r="AA112" i="1"/>
  <c r="AB112" i="1"/>
  <c r="AC112" i="1"/>
  <c r="AD112" i="1"/>
  <c r="AE112" i="1"/>
  <c r="AF112" i="1"/>
  <c r="AG112" i="1"/>
  <c r="AH112" i="1"/>
  <c r="AM112" i="1" s="1"/>
  <c r="AL112" i="1" s="1"/>
  <c r="AJ112" i="1"/>
  <c r="AK112" i="1"/>
  <c r="AO112" i="1"/>
  <c r="AP112" i="1"/>
  <c r="AQ112" i="1"/>
  <c r="AR112" i="1"/>
  <c r="AS112" i="1"/>
  <c r="AU112" i="1"/>
  <c r="AW112" i="1" s="1"/>
  <c r="Z113" i="1"/>
  <c r="AA113" i="1"/>
  <c r="AB113" i="1"/>
  <c r="AC113" i="1"/>
  <c r="AD113" i="1"/>
  <c r="AE113" i="1"/>
  <c r="AF113" i="1"/>
  <c r="AG113" i="1"/>
  <c r="AH113" i="1"/>
  <c r="AJ113" i="1"/>
  <c r="AK113" i="1"/>
  <c r="AO113" i="1"/>
  <c r="AP113" i="1"/>
  <c r="AQ113" i="1"/>
  <c r="AR113" i="1"/>
  <c r="AS113" i="1"/>
  <c r="AU113" i="1"/>
  <c r="BA113" i="1" s="1"/>
  <c r="Z114" i="1"/>
  <c r="AA114" i="1"/>
  <c r="AB114" i="1"/>
  <c r="AC114" i="1"/>
  <c r="AD114" i="1"/>
  <c r="AE114" i="1"/>
  <c r="AF114" i="1"/>
  <c r="AG114" i="1"/>
  <c r="AH114" i="1"/>
  <c r="AM114" i="1" s="1"/>
  <c r="AL114" i="1" s="1"/>
  <c r="AJ114" i="1"/>
  <c r="AK114" i="1"/>
  <c r="AO114" i="1"/>
  <c r="AP114" i="1"/>
  <c r="AQ114" i="1"/>
  <c r="AR114" i="1"/>
  <c r="AS114" i="1"/>
  <c r="AU114" i="1"/>
  <c r="AW114" i="1" s="1"/>
  <c r="Z115" i="1"/>
  <c r="AA115" i="1"/>
  <c r="AB115" i="1"/>
  <c r="AC115" i="1"/>
  <c r="AD115" i="1"/>
  <c r="AE115" i="1"/>
  <c r="AF115" i="1"/>
  <c r="AG115" i="1"/>
  <c r="AH115" i="1"/>
  <c r="AM115" i="1" s="1"/>
  <c r="AL115" i="1" s="1"/>
  <c r="AJ115" i="1"/>
  <c r="AK115" i="1"/>
  <c r="AO115" i="1"/>
  <c r="AP115" i="1"/>
  <c r="AQ115" i="1"/>
  <c r="AR115" i="1"/>
  <c r="AS115" i="1"/>
  <c r="AU115" i="1"/>
  <c r="BA115" i="1" s="1"/>
  <c r="Z116" i="1"/>
  <c r="AA116" i="1"/>
  <c r="AB116" i="1"/>
  <c r="AC116" i="1"/>
  <c r="AD116" i="1"/>
  <c r="AE116" i="1"/>
  <c r="AF116" i="1"/>
  <c r="AG116" i="1"/>
  <c r="AH116" i="1"/>
  <c r="AM116" i="1" s="1"/>
  <c r="AL116" i="1" s="1"/>
  <c r="AJ116" i="1"/>
  <c r="AK116" i="1"/>
  <c r="AO116" i="1"/>
  <c r="AP116" i="1"/>
  <c r="AQ116" i="1"/>
  <c r="AR116" i="1"/>
  <c r="AS116" i="1"/>
  <c r="AU116" i="1"/>
  <c r="AW116" i="1" s="1"/>
  <c r="Z117" i="1"/>
  <c r="AA117" i="1"/>
  <c r="AB117" i="1"/>
  <c r="AC117" i="1"/>
  <c r="AD117" i="1"/>
  <c r="AE117" i="1"/>
  <c r="AF117" i="1"/>
  <c r="AG117" i="1"/>
  <c r="AH117" i="1"/>
  <c r="AM117" i="1" s="1"/>
  <c r="AL117" i="1" s="1"/>
  <c r="AJ117" i="1"/>
  <c r="AK117" i="1"/>
  <c r="AO117" i="1"/>
  <c r="AP117" i="1"/>
  <c r="AQ117" i="1"/>
  <c r="AR117" i="1"/>
  <c r="AS117" i="1"/>
  <c r="AU117" i="1"/>
  <c r="AW117" i="1" s="1"/>
  <c r="Z118" i="1"/>
  <c r="AA118" i="1"/>
  <c r="AB118" i="1"/>
  <c r="AC118" i="1"/>
  <c r="AD118" i="1"/>
  <c r="AE118" i="1"/>
  <c r="AF118" i="1"/>
  <c r="AG118" i="1"/>
  <c r="AH118" i="1"/>
  <c r="AM118" i="1" s="1"/>
  <c r="AL118" i="1" s="1"/>
  <c r="AJ118" i="1"/>
  <c r="AK118" i="1"/>
  <c r="AO118" i="1"/>
  <c r="AP118" i="1"/>
  <c r="AQ118" i="1"/>
  <c r="AR118" i="1"/>
  <c r="AS118" i="1"/>
  <c r="AU118" i="1"/>
  <c r="AW118" i="1" s="1"/>
  <c r="Z119" i="1"/>
  <c r="AA119" i="1"/>
  <c r="AB119" i="1"/>
  <c r="AC119" i="1"/>
  <c r="AD119" i="1"/>
  <c r="AE119" i="1"/>
  <c r="AF119" i="1"/>
  <c r="AG119" i="1"/>
  <c r="AH119" i="1"/>
  <c r="AM119" i="1" s="1"/>
  <c r="AL119" i="1" s="1"/>
  <c r="AJ119" i="1"/>
  <c r="AK119" i="1"/>
  <c r="AO119" i="1"/>
  <c r="AP119" i="1"/>
  <c r="AQ119" i="1"/>
  <c r="AR119" i="1"/>
  <c r="AS119" i="1"/>
  <c r="AU119" i="1"/>
  <c r="AW119" i="1" s="1"/>
  <c r="Z120" i="1"/>
  <c r="AA120" i="1"/>
  <c r="AB120" i="1"/>
  <c r="AC120" i="1"/>
  <c r="AD120" i="1"/>
  <c r="AE120" i="1"/>
  <c r="AF120" i="1"/>
  <c r="AG120" i="1"/>
  <c r="AH120" i="1"/>
  <c r="AJ120" i="1"/>
  <c r="AK120" i="1"/>
  <c r="AO120" i="1"/>
  <c r="AP120" i="1"/>
  <c r="AQ120" i="1"/>
  <c r="AR120" i="1"/>
  <c r="AS120" i="1"/>
  <c r="AU120" i="1"/>
  <c r="AW120" i="1" s="1"/>
  <c r="Z121" i="1"/>
  <c r="AA121" i="1"/>
  <c r="AB121" i="1"/>
  <c r="AC121" i="1"/>
  <c r="AD121" i="1"/>
  <c r="AE121" i="1"/>
  <c r="AF121" i="1"/>
  <c r="AG121" i="1"/>
  <c r="AH121" i="1"/>
  <c r="AJ121" i="1"/>
  <c r="AK121" i="1"/>
  <c r="AO121" i="1"/>
  <c r="AP121" i="1"/>
  <c r="AQ121" i="1"/>
  <c r="AR121" i="1"/>
  <c r="AS121" i="1"/>
  <c r="AU121" i="1"/>
  <c r="AW121" i="1" s="1"/>
  <c r="Z122" i="1"/>
  <c r="AA122" i="1"/>
  <c r="AB122" i="1"/>
  <c r="AC122" i="1"/>
  <c r="AD122" i="1"/>
  <c r="AE122" i="1"/>
  <c r="AF122" i="1"/>
  <c r="AG122" i="1"/>
  <c r="AH122" i="1"/>
  <c r="AM122" i="1" s="1"/>
  <c r="AL122" i="1" s="1"/>
  <c r="AJ122" i="1"/>
  <c r="AK122" i="1"/>
  <c r="AO122" i="1"/>
  <c r="AP122" i="1"/>
  <c r="AQ122" i="1"/>
  <c r="AR122" i="1"/>
  <c r="AS122" i="1"/>
  <c r="AU122" i="1"/>
  <c r="AW122" i="1" s="1"/>
  <c r="Z123" i="1"/>
  <c r="AA123" i="1"/>
  <c r="AB123" i="1"/>
  <c r="AC123" i="1"/>
  <c r="AD123" i="1"/>
  <c r="AE123" i="1"/>
  <c r="AF123" i="1"/>
  <c r="AG123" i="1"/>
  <c r="AH123" i="1"/>
  <c r="AM123" i="1" s="1"/>
  <c r="AL123" i="1" s="1"/>
  <c r="AJ123" i="1"/>
  <c r="AK123" i="1"/>
  <c r="AO123" i="1"/>
  <c r="AP123" i="1"/>
  <c r="AQ123" i="1"/>
  <c r="AR123" i="1"/>
  <c r="AS123" i="1"/>
  <c r="AU123" i="1"/>
  <c r="AW123" i="1" s="1"/>
  <c r="Z124" i="1"/>
  <c r="AA124" i="1"/>
  <c r="AB124" i="1"/>
  <c r="AC124" i="1"/>
  <c r="AD124" i="1"/>
  <c r="AE124" i="1"/>
  <c r="AF124" i="1"/>
  <c r="AG124" i="1"/>
  <c r="AH124" i="1"/>
  <c r="AJ124" i="1"/>
  <c r="AK124" i="1"/>
  <c r="AO124" i="1"/>
  <c r="AP124" i="1"/>
  <c r="AQ124" i="1"/>
  <c r="AR124" i="1"/>
  <c r="AS124" i="1"/>
  <c r="AU124" i="1"/>
  <c r="AW124" i="1" s="1"/>
  <c r="Z125" i="1"/>
  <c r="AA125" i="1"/>
  <c r="AB125" i="1"/>
  <c r="AC125" i="1"/>
  <c r="AD125" i="1"/>
  <c r="AE125" i="1"/>
  <c r="AF125" i="1"/>
  <c r="AG125" i="1"/>
  <c r="AH125" i="1"/>
  <c r="AJ125" i="1"/>
  <c r="AK125" i="1"/>
  <c r="AO125" i="1"/>
  <c r="AP125" i="1"/>
  <c r="AQ125" i="1"/>
  <c r="AR125" i="1"/>
  <c r="AS125" i="1"/>
  <c r="AU125" i="1"/>
  <c r="AW125" i="1" s="1"/>
  <c r="Z126" i="1"/>
  <c r="AA126" i="1"/>
  <c r="AB126" i="1"/>
  <c r="AC126" i="1"/>
  <c r="AD126" i="1"/>
  <c r="AE126" i="1"/>
  <c r="AF126" i="1"/>
  <c r="AG126" i="1"/>
  <c r="AH126" i="1"/>
  <c r="AM126" i="1" s="1"/>
  <c r="AL126" i="1" s="1"/>
  <c r="AJ126" i="1"/>
  <c r="AK126" i="1"/>
  <c r="AO126" i="1"/>
  <c r="AP126" i="1"/>
  <c r="AQ126" i="1"/>
  <c r="AR126" i="1"/>
  <c r="AS126" i="1"/>
  <c r="AU126" i="1"/>
  <c r="BA126" i="1" s="1"/>
  <c r="Z127" i="1"/>
  <c r="AA127" i="1"/>
  <c r="AB127" i="1"/>
  <c r="AC127" i="1"/>
  <c r="AD127" i="1"/>
  <c r="AE127" i="1"/>
  <c r="AF127" i="1"/>
  <c r="AG127" i="1"/>
  <c r="AH127" i="1"/>
  <c r="AM127" i="1" s="1"/>
  <c r="AL127" i="1" s="1"/>
  <c r="AJ127" i="1"/>
  <c r="AK127" i="1"/>
  <c r="AO127" i="1"/>
  <c r="AP127" i="1"/>
  <c r="AQ127" i="1"/>
  <c r="AR127" i="1"/>
  <c r="AS127" i="1"/>
  <c r="AU127" i="1"/>
  <c r="AW127" i="1" s="1"/>
  <c r="Z128" i="1"/>
  <c r="AA128" i="1"/>
  <c r="AB128" i="1"/>
  <c r="AC128" i="1"/>
  <c r="AD128" i="1"/>
  <c r="AE128" i="1"/>
  <c r="AF128" i="1"/>
  <c r="AG128" i="1"/>
  <c r="AH128" i="1"/>
  <c r="AM128" i="1" s="1"/>
  <c r="AL128" i="1" s="1"/>
  <c r="AJ128" i="1"/>
  <c r="AK128" i="1"/>
  <c r="AO128" i="1"/>
  <c r="AP128" i="1"/>
  <c r="AQ128" i="1"/>
  <c r="AR128" i="1"/>
  <c r="AS128" i="1"/>
  <c r="AU128" i="1"/>
  <c r="AZ128" i="1" s="1"/>
  <c r="Z129" i="1"/>
  <c r="AA129" i="1"/>
  <c r="AB129" i="1"/>
  <c r="AC129" i="1"/>
  <c r="AD129" i="1"/>
  <c r="AE129" i="1"/>
  <c r="AF129" i="1"/>
  <c r="AG129" i="1"/>
  <c r="AH129" i="1"/>
  <c r="AM129" i="1" s="1"/>
  <c r="AL129" i="1" s="1"/>
  <c r="AJ129" i="1"/>
  <c r="AK129" i="1"/>
  <c r="AO129" i="1"/>
  <c r="AP129" i="1"/>
  <c r="AQ129" i="1"/>
  <c r="AR129" i="1"/>
  <c r="AS129" i="1"/>
  <c r="AU129" i="1"/>
  <c r="AX129" i="1" s="1"/>
  <c r="AY129" i="1" s="1"/>
  <c r="BC129" i="1" s="1"/>
  <c r="Z130" i="1"/>
  <c r="AA130" i="1"/>
  <c r="AB130" i="1"/>
  <c r="AC130" i="1"/>
  <c r="AD130" i="1"/>
  <c r="AE130" i="1"/>
  <c r="AF130" i="1"/>
  <c r="AG130" i="1"/>
  <c r="AH130" i="1"/>
  <c r="AM130" i="1" s="1"/>
  <c r="AL130" i="1" s="1"/>
  <c r="AJ130" i="1"/>
  <c r="AK130" i="1"/>
  <c r="AO130" i="1"/>
  <c r="AP130" i="1"/>
  <c r="AQ130" i="1"/>
  <c r="AR130" i="1"/>
  <c r="AS130" i="1"/>
  <c r="AU130" i="1"/>
  <c r="AW130" i="1" s="1"/>
  <c r="Z131" i="1"/>
  <c r="AA131" i="1"/>
  <c r="AB131" i="1"/>
  <c r="AC131" i="1"/>
  <c r="AD131" i="1"/>
  <c r="AE131" i="1"/>
  <c r="AF131" i="1"/>
  <c r="AG131" i="1"/>
  <c r="AH131" i="1"/>
  <c r="AM131" i="1" s="1"/>
  <c r="AL131" i="1" s="1"/>
  <c r="AJ131" i="1"/>
  <c r="AK131" i="1"/>
  <c r="AO131" i="1"/>
  <c r="AP131" i="1"/>
  <c r="AQ131" i="1"/>
  <c r="AR131" i="1"/>
  <c r="AS131" i="1"/>
  <c r="AU131" i="1"/>
  <c r="AX131" i="1" s="1"/>
  <c r="AY131" i="1" s="1"/>
  <c r="BC131" i="1" s="1"/>
  <c r="Z132" i="1"/>
  <c r="AA132" i="1"/>
  <c r="AB132" i="1"/>
  <c r="AC132" i="1"/>
  <c r="AD132" i="1"/>
  <c r="AE132" i="1"/>
  <c r="AF132" i="1"/>
  <c r="AG132" i="1"/>
  <c r="AH132" i="1"/>
  <c r="AJ132" i="1"/>
  <c r="AK132" i="1"/>
  <c r="AO132" i="1"/>
  <c r="AP132" i="1"/>
  <c r="AQ132" i="1"/>
  <c r="AR132" i="1"/>
  <c r="AS132" i="1"/>
  <c r="AU132" i="1"/>
  <c r="BA132" i="1" s="1"/>
  <c r="Z133" i="1"/>
  <c r="AA133" i="1"/>
  <c r="AB133" i="1"/>
  <c r="AC133" i="1"/>
  <c r="AD133" i="1"/>
  <c r="AE133" i="1"/>
  <c r="AF133" i="1"/>
  <c r="AG133" i="1"/>
  <c r="AH133" i="1"/>
  <c r="AJ133" i="1"/>
  <c r="AK133" i="1"/>
  <c r="AM133" i="1"/>
  <c r="AL133" i="1" s="1"/>
  <c r="AO133" i="1"/>
  <c r="AP133" i="1"/>
  <c r="AQ133" i="1"/>
  <c r="AR133" i="1"/>
  <c r="AS133" i="1"/>
  <c r="AU133" i="1"/>
  <c r="AX133" i="1" s="1"/>
  <c r="AY133" i="1" s="1"/>
  <c r="BC133" i="1" s="1"/>
  <c r="Z134" i="1"/>
  <c r="AA134" i="1"/>
  <c r="AB134" i="1"/>
  <c r="AC134" i="1"/>
  <c r="AD134" i="1"/>
  <c r="AE134" i="1"/>
  <c r="AF134" i="1"/>
  <c r="AG134" i="1"/>
  <c r="AH134" i="1"/>
  <c r="AJ134" i="1"/>
  <c r="AK134" i="1"/>
  <c r="AM134" i="1"/>
  <c r="AL134" i="1" s="1"/>
  <c r="AO134" i="1"/>
  <c r="AP134" i="1"/>
  <c r="AQ134" i="1"/>
  <c r="AR134" i="1"/>
  <c r="AS134" i="1"/>
  <c r="AU134" i="1"/>
  <c r="AX134" i="1" s="1"/>
  <c r="AY134" i="1" s="1"/>
  <c r="BC134" i="1" s="1"/>
  <c r="Z135" i="1"/>
  <c r="AA135" i="1"/>
  <c r="AB135" i="1"/>
  <c r="AC135" i="1"/>
  <c r="AD135" i="1"/>
  <c r="AE135" i="1"/>
  <c r="AF135" i="1"/>
  <c r="AG135" i="1"/>
  <c r="AH135" i="1"/>
  <c r="AJ135" i="1"/>
  <c r="AK135" i="1"/>
  <c r="AM135" i="1"/>
  <c r="AL135" i="1" s="1"/>
  <c r="AO135" i="1"/>
  <c r="AP135" i="1"/>
  <c r="AQ135" i="1"/>
  <c r="AR135" i="1"/>
  <c r="AS135" i="1"/>
  <c r="AU135" i="1"/>
  <c r="AZ135" i="1" s="1"/>
  <c r="Z136" i="1"/>
  <c r="AA136" i="1"/>
  <c r="AB136" i="1"/>
  <c r="AC136" i="1"/>
  <c r="AD136" i="1"/>
  <c r="AE136" i="1"/>
  <c r="AF136" i="1"/>
  <c r="AG136" i="1"/>
  <c r="AH136" i="1"/>
  <c r="AJ136" i="1"/>
  <c r="AK136" i="1"/>
  <c r="AM136" i="1"/>
  <c r="AL136" i="1" s="1"/>
  <c r="AO136" i="1"/>
  <c r="AP136" i="1"/>
  <c r="AQ136" i="1"/>
  <c r="AR136" i="1"/>
  <c r="AS136" i="1"/>
  <c r="AU136" i="1"/>
  <c r="BA136" i="1" s="1"/>
  <c r="Z137" i="1"/>
  <c r="AA137" i="1"/>
  <c r="AB137" i="1"/>
  <c r="AC137" i="1"/>
  <c r="AD137" i="1"/>
  <c r="AE137" i="1"/>
  <c r="AF137" i="1"/>
  <c r="AG137" i="1"/>
  <c r="AH137" i="1"/>
  <c r="AJ137" i="1"/>
  <c r="AK137" i="1"/>
  <c r="AM137" i="1"/>
  <c r="AL137" i="1" s="1"/>
  <c r="AO137" i="1"/>
  <c r="AP137" i="1"/>
  <c r="AQ137" i="1"/>
  <c r="AR137" i="1"/>
  <c r="AS137" i="1"/>
  <c r="AU137" i="1"/>
  <c r="AX137" i="1" s="1"/>
  <c r="AY137" i="1" s="1"/>
  <c r="BC137" i="1" s="1"/>
  <c r="Z138" i="1"/>
  <c r="AA138" i="1"/>
  <c r="AB138" i="1"/>
  <c r="AC138" i="1"/>
  <c r="AD138" i="1"/>
  <c r="AE138" i="1"/>
  <c r="AF138" i="1"/>
  <c r="AG138" i="1"/>
  <c r="AH138" i="1"/>
  <c r="AJ138" i="1"/>
  <c r="AK138" i="1"/>
  <c r="AM138" i="1"/>
  <c r="AL138" i="1" s="1"/>
  <c r="AO138" i="1"/>
  <c r="AP138" i="1"/>
  <c r="AQ138" i="1"/>
  <c r="AR138" i="1"/>
  <c r="AS138" i="1"/>
  <c r="AU138" i="1"/>
  <c r="BA138" i="1" s="1"/>
  <c r="Z139" i="1"/>
  <c r="AA139" i="1"/>
  <c r="AB139" i="1"/>
  <c r="AC139" i="1"/>
  <c r="AD139" i="1"/>
  <c r="AE139" i="1"/>
  <c r="AF139" i="1"/>
  <c r="AG139" i="1"/>
  <c r="AH139" i="1"/>
  <c r="AJ139" i="1"/>
  <c r="AK139" i="1"/>
  <c r="AM139" i="1"/>
  <c r="AL139" i="1" s="1"/>
  <c r="AO139" i="1"/>
  <c r="AP139" i="1"/>
  <c r="AQ139" i="1"/>
  <c r="AR139" i="1"/>
  <c r="AS139" i="1"/>
  <c r="AU139" i="1"/>
  <c r="AZ139" i="1" s="1"/>
  <c r="Z140" i="1"/>
  <c r="AA140" i="1"/>
  <c r="AB140" i="1"/>
  <c r="AC140" i="1"/>
  <c r="AD140" i="1"/>
  <c r="AE140" i="1"/>
  <c r="AF140" i="1"/>
  <c r="AG140" i="1"/>
  <c r="AH140" i="1"/>
  <c r="AJ140" i="1"/>
  <c r="AK140" i="1"/>
  <c r="AM140" i="1"/>
  <c r="AL140" i="1" s="1"/>
  <c r="AO140" i="1"/>
  <c r="AP140" i="1"/>
  <c r="AQ140" i="1"/>
  <c r="AR140" i="1"/>
  <c r="AS140" i="1"/>
  <c r="AU140" i="1"/>
  <c r="AW140" i="1" s="1"/>
  <c r="Z141" i="1"/>
  <c r="AA141" i="1"/>
  <c r="AB141" i="1"/>
  <c r="AC141" i="1"/>
  <c r="AD141" i="1"/>
  <c r="AE141" i="1"/>
  <c r="AF141" i="1"/>
  <c r="AG141" i="1"/>
  <c r="AH141" i="1"/>
  <c r="AM141" i="1" s="1"/>
  <c r="AL141" i="1" s="1"/>
  <c r="AJ141" i="1"/>
  <c r="AK141" i="1"/>
  <c r="AO141" i="1"/>
  <c r="AP141" i="1"/>
  <c r="AQ141" i="1"/>
  <c r="AR141" i="1"/>
  <c r="AS141" i="1"/>
  <c r="AU141" i="1"/>
  <c r="AX141" i="1" s="1"/>
  <c r="AY141" i="1" s="1"/>
  <c r="BC141" i="1" s="1"/>
  <c r="Z142" i="1"/>
  <c r="AA142" i="1"/>
  <c r="AB142" i="1"/>
  <c r="AC142" i="1"/>
  <c r="AD142" i="1"/>
  <c r="AE142" i="1"/>
  <c r="AF142" i="1"/>
  <c r="AG142" i="1"/>
  <c r="AH142" i="1"/>
  <c r="AM142" i="1" s="1"/>
  <c r="AL142" i="1" s="1"/>
  <c r="AJ142" i="1"/>
  <c r="AK142" i="1"/>
  <c r="AO142" i="1"/>
  <c r="AP142" i="1"/>
  <c r="AQ142" i="1"/>
  <c r="AR142" i="1"/>
  <c r="AS142" i="1"/>
  <c r="AU142" i="1"/>
  <c r="AW142" i="1" s="1"/>
  <c r="Z143" i="1"/>
  <c r="AA143" i="1"/>
  <c r="AB143" i="1"/>
  <c r="AC143" i="1"/>
  <c r="AD143" i="1"/>
  <c r="AE143" i="1"/>
  <c r="AF143" i="1"/>
  <c r="AG143" i="1"/>
  <c r="AH143" i="1"/>
  <c r="AJ143" i="1"/>
  <c r="AK143" i="1"/>
  <c r="AM143" i="1"/>
  <c r="AL143" i="1" s="1"/>
  <c r="AO143" i="1"/>
  <c r="AP143" i="1"/>
  <c r="AQ143" i="1"/>
  <c r="AR143" i="1"/>
  <c r="AS143" i="1"/>
  <c r="AU143" i="1"/>
  <c r="AW143" i="1" s="1"/>
  <c r="Z144" i="1"/>
  <c r="AA144" i="1"/>
  <c r="AB144" i="1"/>
  <c r="AC144" i="1"/>
  <c r="AD144" i="1"/>
  <c r="AE144" i="1"/>
  <c r="AF144" i="1"/>
  <c r="AG144" i="1"/>
  <c r="AH144" i="1"/>
  <c r="AJ144" i="1"/>
  <c r="AK144" i="1"/>
  <c r="AO144" i="1"/>
  <c r="AP144" i="1"/>
  <c r="AQ144" i="1"/>
  <c r="AR144" i="1"/>
  <c r="AS144" i="1"/>
  <c r="AU144" i="1"/>
  <c r="AX144" i="1" s="1"/>
  <c r="AY144" i="1" s="1"/>
  <c r="BC144" i="1" s="1"/>
  <c r="Z145" i="1"/>
  <c r="AA145" i="1"/>
  <c r="AB145" i="1"/>
  <c r="AC145" i="1"/>
  <c r="AD145" i="1"/>
  <c r="AE145" i="1"/>
  <c r="AF145" i="1"/>
  <c r="AG145" i="1"/>
  <c r="AH145" i="1"/>
  <c r="AJ145" i="1"/>
  <c r="AK145" i="1"/>
  <c r="AM145" i="1"/>
  <c r="AL145" i="1" s="1"/>
  <c r="AO145" i="1"/>
  <c r="AP145" i="1"/>
  <c r="AQ145" i="1"/>
  <c r="AR145" i="1"/>
  <c r="AS145" i="1"/>
  <c r="AU145" i="1"/>
  <c r="AX145" i="1" s="1"/>
  <c r="AY145" i="1" s="1"/>
  <c r="BC145" i="1" s="1"/>
  <c r="Z146" i="1"/>
  <c r="AA146" i="1"/>
  <c r="AB146" i="1"/>
  <c r="AC146" i="1"/>
  <c r="AD146" i="1"/>
  <c r="AE146" i="1"/>
  <c r="AF146" i="1"/>
  <c r="AG146" i="1"/>
  <c r="AH146" i="1"/>
  <c r="AJ146" i="1"/>
  <c r="AK146" i="1"/>
  <c r="AM146" i="1"/>
  <c r="AL146" i="1" s="1"/>
  <c r="AO146" i="1"/>
  <c r="AP146" i="1"/>
  <c r="AQ146" i="1"/>
  <c r="AR146" i="1"/>
  <c r="AS146" i="1"/>
  <c r="AU146" i="1"/>
  <c r="AW146" i="1" s="1"/>
  <c r="Z147" i="1"/>
  <c r="AA147" i="1"/>
  <c r="AB147" i="1"/>
  <c r="AC147" i="1"/>
  <c r="AD147" i="1"/>
  <c r="AE147" i="1"/>
  <c r="AF147" i="1"/>
  <c r="AG147" i="1"/>
  <c r="AH147" i="1"/>
  <c r="AJ147" i="1"/>
  <c r="AK147" i="1"/>
  <c r="AO147" i="1"/>
  <c r="AP147" i="1"/>
  <c r="AQ147" i="1"/>
  <c r="AR147" i="1"/>
  <c r="AS147" i="1"/>
  <c r="AU147" i="1"/>
  <c r="BA147" i="1" s="1"/>
  <c r="Z148" i="1"/>
  <c r="AA148" i="1"/>
  <c r="AB148" i="1"/>
  <c r="AC148" i="1"/>
  <c r="AD148" i="1"/>
  <c r="AE148" i="1"/>
  <c r="AF148" i="1"/>
  <c r="AG148" i="1"/>
  <c r="AH148" i="1"/>
  <c r="AM148" i="1" s="1"/>
  <c r="AL148" i="1" s="1"/>
  <c r="AJ148" i="1"/>
  <c r="AK148" i="1"/>
  <c r="AO148" i="1"/>
  <c r="AP148" i="1"/>
  <c r="AQ148" i="1"/>
  <c r="AR148" i="1"/>
  <c r="AS148" i="1"/>
  <c r="AU148" i="1"/>
  <c r="BA148" i="1" s="1"/>
  <c r="Z149" i="1"/>
  <c r="AA149" i="1"/>
  <c r="AB149" i="1"/>
  <c r="AC149" i="1"/>
  <c r="AD149" i="1"/>
  <c r="AE149" i="1"/>
  <c r="AF149" i="1"/>
  <c r="AG149" i="1"/>
  <c r="AH149" i="1"/>
  <c r="AJ149" i="1"/>
  <c r="AK149" i="1"/>
  <c r="AM149" i="1"/>
  <c r="AL149" i="1" s="1"/>
  <c r="AO149" i="1"/>
  <c r="AP149" i="1"/>
  <c r="AQ149" i="1"/>
  <c r="AR149" i="1"/>
  <c r="AS149" i="1"/>
  <c r="AU149" i="1"/>
  <c r="BA149" i="1" s="1"/>
  <c r="Z150" i="1"/>
  <c r="AA150" i="1"/>
  <c r="AB150" i="1"/>
  <c r="AC150" i="1"/>
  <c r="AD150" i="1"/>
  <c r="AE150" i="1"/>
  <c r="AF150" i="1"/>
  <c r="AG150" i="1"/>
  <c r="AH150" i="1"/>
  <c r="AM150" i="1" s="1"/>
  <c r="AL150" i="1" s="1"/>
  <c r="AJ150" i="1"/>
  <c r="AK150" i="1"/>
  <c r="AO150" i="1"/>
  <c r="AP150" i="1"/>
  <c r="AQ150" i="1"/>
  <c r="AR150" i="1"/>
  <c r="AS150" i="1"/>
  <c r="AU150" i="1"/>
  <c r="BA150" i="1" s="1"/>
  <c r="Z151" i="1"/>
  <c r="AA151" i="1"/>
  <c r="AB151" i="1"/>
  <c r="AC151" i="1"/>
  <c r="AD151" i="1"/>
  <c r="AE151" i="1"/>
  <c r="AF151" i="1"/>
  <c r="AG151" i="1"/>
  <c r="AH151" i="1"/>
  <c r="AJ151" i="1"/>
  <c r="AK151" i="1"/>
  <c r="AM151" i="1"/>
  <c r="AL151" i="1" s="1"/>
  <c r="AO151" i="1"/>
  <c r="AP151" i="1"/>
  <c r="AQ151" i="1"/>
  <c r="AR151" i="1"/>
  <c r="AS151" i="1"/>
  <c r="AU151" i="1"/>
  <c r="AX151" i="1" s="1"/>
  <c r="AY151" i="1" s="1"/>
  <c r="BC151" i="1" s="1"/>
  <c r="Z152" i="1"/>
  <c r="AA152" i="1"/>
  <c r="AB152" i="1"/>
  <c r="AC152" i="1"/>
  <c r="AD152" i="1"/>
  <c r="AE152" i="1"/>
  <c r="AF152" i="1"/>
  <c r="AG152" i="1"/>
  <c r="AH152" i="1"/>
  <c r="AM152" i="1" s="1"/>
  <c r="AL152" i="1" s="1"/>
  <c r="AJ152" i="1"/>
  <c r="AK152" i="1"/>
  <c r="AO152" i="1"/>
  <c r="AP152" i="1"/>
  <c r="AQ152" i="1"/>
  <c r="AR152" i="1"/>
  <c r="AS152" i="1"/>
  <c r="AU152" i="1"/>
  <c r="BA152" i="1" s="1"/>
  <c r="Z153" i="1"/>
  <c r="AA153" i="1"/>
  <c r="AB153" i="1"/>
  <c r="AC153" i="1"/>
  <c r="AD153" i="1"/>
  <c r="AE153" i="1"/>
  <c r="AF153" i="1"/>
  <c r="AG153" i="1"/>
  <c r="AH153" i="1"/>
  <c r="AJ153" i="1"/>
  <c r="AK153" i="1"/>
  <c r="AO153" i="1"/>
  <c r="AP153" i="1"/>
  <c r="AQ153" i="1"/>
  <c r="AR153" i="1"/>
  <c r="AS153" i="1"/>
  <c r="AU153" i="1"/>
  <c r="BA153" i="1" s="1"/>
  <c r="Z154" i="1"/>
  <c r="AA154" i="1"/>
  <c r="AB154" i="1"/>
  <c r="AC154" i="1"/>
  <c r="AD154" i="1"/>
  <c r="AE154" i="1"/>
  <c r="AF154" i="1"/>
  <c r="AG154" i="1"/>
  <c r="AH154" i="1"/>
  <c r="AJ154" i="1"/>
  <c r="AK154" i="1"/>
  <c r="AM154" i="1"/>
  <c r="AL154" i="1" s="1"/>
  <c r="AO154" i="1"/>
  <c r="AP154" i="1"/>
  <c r="AQ154" i="1"/>
  <c r="AR154" i="1"/>
  <c r="AS154" i="1"/>
  <c r="AU154" i="1"/>
  <c r="AZ154" i="1" s="1"/>
  <c r="Z155" i="1"/>
  <c r="AA155" i="1"/>
  <c r="AB155" i="1"/>
  <c r="AC155" i="1"/>
  <c r="AD155" i="1"/>
  <c r="AE155" i="1"/>
  <c r="AF155" i="1"/>
  <c r="AG155" i="1"/>
  <c r="AH155" i="1"/>
  <c r="AM155" i="1" s="1"/>
  <c r="AL155" i="1" s="1"/>
  <c r="AJ155" i="1"/>
  <c r="AK155" i="1"/>
  <c r="AO155" i="1"/>
  <c r="AP155" i="1"/>
  <c r="AQ155" i="1"/>
  <c r="AR155" i="1"/>
  <c r="AS155" i="1"/>
  <c r="AU155" i="1"/>
  <c r="AX155" i="1" s="1"/>
  <c r="AY155" i="1" s="1"/>
  <c r="BC155" i="1" s="1"/>
  <c r="Z156" i="1"/>
  <c r="AA156" i="1"/>
  <c r="AB156" i="1"/>
  <c r="AC156" i="1"/>
  <c r="AD156" i="1"/>
  <c r="AE156" i="1"/>
  <c r="AF156" i="1"/>
  <c r="AG156" i="1"/>
  <c r="AH156" i="1"/>
  <c r="AJ156" i="1"/>
  <c r="AK156" i="1"/>
  <c r="AM156" i="1"/>
  <c r="AL156" i="1" s="1"/>
  <c r="AO156" i="1"/>
  <c r="AP156" i="1"/>
  <c r="AQ156" i="1"/>
  <c r="AR156" i="1"/>
  <c r="AS156" i="1"/>
  <c r="AU156" i="1"/>
  <c r="AX156" i="1" s="1"/>
  <c r="AY156" i="1" s="1"/>
  <c r="BC156" i="1" s="1"/>
  <c r="Z157" i="1"/>
  <c r="AA157" i="1"/>
  <c r="AB157" i="1"/>
  <c r="AC157" i="1"/>
  <c r="AD157" i="1"/>
  <c r="AE157" i="1"/>
  <c r="AF157" i="1"/>
  <c r="AG157" i="1"/>
  <c r="AH157" i="1"/>
  <c r="AJ157" i="1"/>
  <c r="AK157" i="1"/>
  <c r="AM157" i="1"/>
  <c r="AL157" i="1" s="1"/>
  <c r="AO157" i="1"/>
  <c r="AP157" i="1"/>
  <c r="AQ157" i="1"/>
  <c r="AR157" i="1"/>
  <c r="AS157" i="1"/>
  <c r="AU157" i="1"/>
  <c r="Z158" i="1"/>
  <c r="AA158" i="1"/>
  <c r="AB158" i="1"/>
  <c r="AC158" i="1"/>
  <c r="AD158" i="1"/>
  <c r="AE158" i="1"/>
  <c r="AF158" i="1"/>
  <c r="AG158" i="1"/>
  <c r="AH158" i="1"/>
  <c r="AJ158" i="1"/>
  <c r="AK158" i="1"/>
  <c r="AM158" i="1"/>
  <c r="AL158" i="1" s="1"/>
  <c r="AO158" i="1"/>
  <c r="AP158" i="1"/>
  <c r="AQ158" i="1"/>
  <c r="AR158" i="1"/>
  <c r="AS158" i="1"/>
  <c r="AU158" i="1"/>
  <c r="AX158" i="1" s="1"/>
  <c r="AY158" i="1" s="1"/>
  <c r="BC158" i="1" s="1"/>
  <c r="Z159" i="1"/>
  <c r="AA159" i="1"/>
  <c r="AB159" i="1"/>
  <c r="AC159" i="1"/>
  <c r="AD159" i="1"/>
  <c r="AE159" i="1"/>
  <c r="AF159" i="1"/>
  <c r="AG159" i="1"/>
  <c r="AH159" i="1"/>
  <c r="AJ159" i="1"/>
  <c r="AK159" i="1"/>
  <c r="AM159" i="1"/>
  <c r="AL159" i="1" s="1"/>
  <c r="AO159" i="1"/>
  <c r="AP159" i="1"/>
  <c r="AQ159" i="1"/>
  <c r="AR159" i="1"/>
  <c r="AS159" i="1"/>
  <c r="AU159" i="1"/>
  <c r="AX159" i="1" s="1"/>
  <c r="AY159" i="1" s="1"/>
  <c r="BC159" i="1" s="1"/>
  <c r="Z160" i="1"/>
  <c r="AA160" i="1"/>
  <c r="AB160" i="1"/>
  <c r="AC160" i="1"/>
  <c r="AD160" i="1"/>
  <c r="AE160" i="1"/>
  <c r="AF160" i="1"/>
  <c r="AG160" i="1"/>
  <c r="AH160" i="1"/>
  <c r="AJ160" i="1"/>
  <c r="AK160" i="1"/>
  <c r="AM160" i="1"/>
  <c r="AL160" i="1" s="1"/>
  <c r="AO160" i="1"/>
  <c r="AP160" i="1"/>
  <c r="AQ160" i="1"/>
  <c r="AR160" i="1"/>
  <c r="AS160" i="1"/>
  <c r="AU160" i="1"/>
  <c r="AW160" i="1" s="1"/>
  <c r="Z161" i="1"/>
  <c r="AA161" i="1"/>
  <c r="AB161" i="1"/>
  <c r="AC161" i="1"/>
  <c r="AD161" i="1"/>
  <c r="AE161" i="1"/>
  <c r="AF161" i="1"/>
  <c r="AG161" i="1"/>
  <c r="AH161" i="1"/>
  <c r="AJ161" i="1"/>
  <c r="AK161" i="1"/>
  <c r="AM161" i="1"/>
  <c r="AL161" i="1" s="1"/>
  <c r="AO161" i="1"/>
  <c r="AP161" i="1"/>
  <c r="AQ161" i="1"/>
  <c r="AR161" i="1"/>
  <c r="AS161" i="1"/>
  <c r="AU161" i="1"/>
  <c r="AX161" i="1" s="1"/>
  <c r="AY161" i="1" s="1"/>
  <c r="BC161" i="1" s="1"/>
  <c r="Z162" i="1"/>
  <c r="AA162" i="1"/>
  <c r="AB162" i="1"/>
  <c r="AC162" i="1"/>
  <c r="AD162" i="1"/>
  <c r="AE162" i="1"/>
  <c r="AF162" i="1"/>
  <c r="AG162" i="1"/>
  <c r="AH162" i="1"/>
  <c r="AM162" i="1" s="1"/>
  <c r="AL162" i="1" s="1"/>
  <c r="AJ162" i="1"/>
  <c r="AK162" i="1"/>
  <c r="AO162" i="1"/>
  <c r="AP162" i="1"/>
  <c r="AQ162" i="1"/>
  <c r="AR162" i="1"/>
  <c r="AS162" i="1"/>
  <c r="AU162" i="1"/>
  <c r="BA162" i="1" s="1"/>
  <c r="Z163" i="1"/>
  <c r="AA163" i="1"/>
  <c r="AB163" i="1"/>
  <c r="AC163" i="1"/>
  <c r="AD163" i="1"/>
  <c r="AE163" i="1"/>
  <c r="AF163" i="1"/>
  <c r="AG163" i="1"/>
  <c r="AH163" i="1"/>
  <c r="AJ163" i="1"/>
  <c r="AK163" i="1"/>
  <c r="AM163" i="1"/>
  <c r="AL163" i="1" s="1"/>
  <c r="AO163" i="1"/>
  <c r="AP163" i="1"/>
  <c r="AQ163" i="1"/>
  <c r="AR163" i="1"/>
  <c r="AS163" i="1"/>
  <c r="AU163" i="1"/>
  <c r="AX163" i="1" s="1"/>
  <c r="AY163" i="1" s="1"/>
  <c r="BC163" i="1" s="1"/>
  <c r="Z164" i="1"/>
  <c r="AA164" i="1"/>
  <c r="AB164" i="1"/>
  <c r="AC164" i="1"/>
  <c r="AD164" i="1"/>
  <c r="AE164" i="1"/>
  <c r="AF164" i="1"/>
  <c r="AG164" i="1"/>
  <c r="AH164" i="1"/>
  <c r="AJ164" i="1"/>
  <c r="AK164" i="1"/>
  <c r="AM164" i="1"/>
  <c r="AL164" i="1" s="1"/>
  <c r="AO164" i="1"/>
  <c r="AP164" i="1"/>
  <c r="AQ164" i="1"/>
  <c r="AR164" i="1"/>
  <c r="AS164" i="1"/>
  <c r="AU164" i="1"/>
  <c r="BA164" i="1" s="1"/>
  <c r="Z165" i="1"/>
  <c r="AA165" i="1"/>
  <c r="AB165" i="1"/>
  <c r="AC165" i="1"/>
  <c r="AD165" i="1"/>
  <c r="AE165" i="1"/>
  <c r="AF165" i="1"/>
  <c r="AG165" i="1"/>
  <c r="AH165" i="1"/>
  <c r="AJ165" i="1"/>
  <c r="AK165" i="1"/>
  <c r="AM165" i="1"/>
  <c r="AL165" i="1" s="1"/>
  <c r="AO165" i="1"/>
  <c r="AP165" i="1"/>
  <c r="AQ165" i="1"/>
  <c r="AR165" i="1"/>
  <c r="AS165" i="1"/>
  <c r="AU165" i="1"/>
  <c r="AZ165" i="1" s="1"/>
  <c r="Z166" i="1"/>
  <c r="AA166" i="1"/>
  <c r="AB166" i="1"/>
  <c r="AC166" i="1"/>
  <c r="AD166" i="1"/>
  <c r="AE166" i="1"/>
  <c r="AF166" i="1"/>
  <c r="AG166" i="1"/>
  <c r="AH166" i="1"/>
  <c r="AJ166" i="1"/>
  <c r="AK166" i="1"/>
  <c r="AM166" i="1"/>
  <c r="AL166" i="1" s="1"/>
  <c r="AO166" i="1"/>
  <c r="AP166" i="1"/>
  <c r="AQ166" i="1"/>
  <c r="AR166" i="1"/>
  <c r="AS166" i="1"/>
  <c r="AU166" i="1"/>
  <c r="AZ166" i="1" s="1"/>
  <c r="Z167" i="1"/>
  <c r="AA167" i="1"/>
  <c r="AB167" i="1"/>
  <c r="AC167" i="1"/>
  <c r="AD167" i="1"/>
  <c r="AE167" i="1"/>
  <c r="AF167" i="1"/>
  <c r="AG167" i="1"/>
  <c r="AH167" i="1"/>
  <c r="AJ167" i="1"/>
  <c r="AK167" i="1"/>
  <c r="AM167" i="1"/>
  <c r="AL167" i="1" s="1"/>
  <c r="AO167" i="1"/>
  <c r="AP167" i="1"/>
  <c r="AQ167" i="1"/>
  <c r="AR167" i="1"/>
  <c r="AS167" i="1"/>
  <c r="AU167" i="1"/>
  <c r="AX167" i="1" s="1"/>
  <c r="AY167" i="1" s="1"/>
  <c r="BC167" i="1" s="1"/>
  <c r="Z168" i="1"/>
  <c r="AA168" i="1"/>
  <c r="AB168" i="1"/>
  <c r="AC168" i="1"/>
  <c r="AD168" i="1"/>
  <c r="AE168" i="1"/>
  <c r="AF168" i="1"/>
  <c r="AG168" i="1"/>
  <c r="AH168" i="1"/>
  <c r="AJ168" i="1"/>
  <c r="AK168" i="1"/>
  <c r="AM168" i="1"/>
  <c r="AL168" i="1" s="1"/>
  <c r="AO168" i="1"/>
  <c r="AP168" i="1"/>
  <c r="AQ168" i="1"/>
  <c r="AR168" i="1"/>
  <c r="AS168" i="1"/>
  <c r="AU168" i="1"/>
  <c r="AX168" i="1" s="1"/>
  <c r="AY168" i="1" s="1"/>
  <c r="BC168" i="1" s="1"/>
  <c r="Z169" i="1"/>
  <c r="AA169" i="1"/>
  <c r="AB169" i="1"/>
  <c r="AC169" i="1"/>
  <c r="AD169" i="1"/>
  <c r="AE169" i="1"/>
  <c r="AF169" i="1"/>
  <c r="AG169" i="1"/>
  <c r="AH169" i="1"/>
  <c r="AJ169" i="1"/>
  <c r="AK169" i="1"/>
  <c r="AM169" i="1"/>
  <c r="AL169" i="1" s="1"/>
  <c r="AO169" i="1"/>
  <c r="AP169" i="1"/>
  <c r="AQ169" i="1"/>
  <c r="AR169" i="1"/>
  <c r="AS169" i="1"/>
  <c r="AU169" i="1"/>
  <c r="AX169" i="1" s="1"/>
  <c r="AY169" i="1" s="1"/>
  <c r="BC169" i="1" s="1"/>
  <c r="Z170" i="1"/>
  <c r="AA170" i="1"/>
  <c r="AB170" i="1"/>
  <c r="AC170" i="1"/>
  <c r="AD170" i="1"/>
  <c r="AE170" i="1"/>
  <c r="AF170" i="1"/>
  <c r="AG170" i="1"/>
  <c r="AH170" i="1"/>
  <c r="AJ170" i="1"/>
  <c r="AK170" i="1"/>
  <c r="AM170" i="1"/>
  <c r="AL170" i="1" s="1"/>
  <c r="AO170" i="1"/>
  <c r="AP170" i="1"/>
  <c r="AQ170" i="1"/>
  <c r="AR170" i="1"/>
  <c r="AS170" i="1"/>
  <c r="AU170" i="1"/>
  <c r="AX170" i="1" s="1"/>
  <c r="AY170" i="1" s="1"/>
  <c r="BC170" i="1" s="1"/>
  <c r="AU4" i="1"/>
  <c r="AW4" i="1" s="1"/>
  <c r="AS4" i="1"/>
  <c r="AR4" i="1"/>
  <c r="AQ4" i="1"/>
  <c r="AP4" i="1"/>
  <c r="AO4" i="1"/>
  <c r="AM4" i="1"/>
  <c r="AL4" i="1" s="1"/>
  <c r="AK4" i="1"/>
  <c r="AJ4" i="1"/>
  <c r="AH4" i="1"/>
  <c r="AG4" i="1"/>
  <c r="AF4" i="1"/>
  <c r="AE4" i="1"/>
  <c r="AD4" i="1"/>
  <c r="AC4" i="1"/>
  <c r="AB4" i="1"/>
  <c r="AA4" i="1"/>
  <c r="Z4" i="1"/>
  <c r="C230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229" i="1"/>
  <c r="E200" i="1"/>
  <c r="E201" i="1"/>
  <c r="E199" i="1"/>
  <c r="E198" i="1"/>
  <c r="E203" i="1"/>
  <c r="E190" i="1"/>
  <c r="E194" i="1"/>
  <c r="E195" i="1"/>
  <c r="E196" i="1"/>
  <c r="E197" i="1"/>
  <c r="E202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7" i="1"/>
  <c r="E230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8" i="1"/>
  <c r="E249" i="1"/>
  <c r="E250" i="1"/>
  <c r="E251" i="1"/>
  <c r="E252" i="1"/>
  <c r="E253" i="1"/>
  <c r="E254" i="1"/>
  <c r="E255" i="1"/>
  <c r="E256" i="1"/>
  <c r="E257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1" i="1"/>
  <c r="E283" i="1"/>
  <c r="E284" i="1"/>
  <c r="E285" i="1"/>
  <c r="E287" i="1"/>
  <c r="E289" i="1"/>
  <c r="E290" i="1"/>
  <c r="E292" i="1"/>
  <c r="E293" i="1"/>
  <c r="E184" i="1"/>
  <c r="E177" i="1"/>
  <c r="E185" i="1"/>
  <c r="E186" i="1"/>
  <c r="E187" i="1"/>
  <c r="E188" i="1"/>
  <c r="E189" i="1"/>
  <c r="E191" i="1"/>
  <c r="E192" i="1"/>
  <c r="E193" i="1"/>
  <c r="E173" i="1"/>
  <c r="E166" i="1"/>
  <c r="E167" i="1"/>
  <c r="E168" i="1"/>
  <c r="E169" i="1"/>
  <c r="E170" i="1"/>
  <c r="E171" i="1"/>
  <c r="E172" i="1"/>
  <c r="E174" i="1"/>
  <c r="E175" i="1"/>
  <c r="E176" i="1"/>
  <c r="E178" i="1"/>
  <c r="E179" i="1"/>
  <c r="E180" i="1"/>
  <c r="E181" i="1"/>
  <c r="E182" i="1"/>
  <c r="E183" i="1"/>
  <c r="E160" i="1"/>
  <c r="E159" i="1"/>
  <c r="E156" i="1"/>
  <c r="E153" i="1"/>
  <c r="E154" i="1"/>
  <c r="E150" i="1"/>
  <c r="E105" i="1"/>
  <c r="E110" i="1"/>
  <c r="E141" i="1"/>
  <c r="E147" i="1"/>
  <c r="E95" i="1"/>
  <c r="E96" i="1"/>
  <c r="E97" i="1"/>
  <c r="E98" i="1"/>
  <c r="E99" i="1"/>
  <c r="E100" i="1"/>
  <c r="E101" i="1"/>
  <c r="E102" i="1"/>
  <c r="E103" i="1"/>
  <c r="E104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2" i="1"/>
  <c r="E143" i="1"/>
  <c r="E144" i="1"/>
  <c r="E145" i="1"/>
  <c r="E146" i="1"/>
  <c r="E148" i="1"/>
  <c r="E149" i="1"/>
  <c r="E151" i="1"/>
  <c r="E152" i="1"/>
  <c r="E155" i="1"/>
  <c r="E157" i="1"/>
  <c r="E158" i="1"/>
  <c r="E161" i="1"/>
  <c r="E162" i="1"/>
  <c r="E163" i="1"/>
  <c r="E164" i="1"/>
  <c r="E165" i="1"/>
  <c r="E83" i="1"/>
  <c r="E87" i="1"/>
  <c r="E81" i="1"/>
  <c r="E82" i="1"/>
  <c r="E84" i="1"/>
  <c r="E85" i="1"/>
  <c r="E86" i="1"/>
  <c r="E88" i="1"/>
  <c r="E89" i="1"/>
  <c r="E90" i="1"/>
  <c r="E91" i="1"/>
  <c r="E92" i="1"/>
  <c r="E93" i="1"/>
  <c r="E94" i="1"/>
  <c r="E7" i="1"/>
  <c r="E6" i="1"/>
  <c r="E72" i="1"/>
  <c r="E70" i="1"/>
  <c r="E58" i="1"/>
  <c r="E69" i="1"/>
  <c r="E67" i="1"/>
  <c r="E66" i="1"/>
  <c r="E64" i="1"/>
  <c r="E60" i="1"/>
  <c r="E57" i="1"/>
  <c r="E41" i="1"/>
  <c r="E50" i="1"/>
  <c r="E48" i="1"/>
  <c r="E43" i="1"/>
  <c r="E44" i="1"/>
  <c r="E45" i="1"/>
  <c r="E46" i="1"/>
  <c r="E47" i="1"/>
  <c r="E21" i="1"/>
  <c r="E20" i="1"/>
  <c r="E19" i="1"/>
  <c r="E18" i="1"/>
  <c r="E16" i="1"/>
  <c r="E15" i="1"/>
  <c r="E5" i="1"/>
  <c r="E8" i="1"/>
  <c r="E9" i="1"/>
  <c r="E10" i="1"/>
  <c r="E11" i="1"/>
  <c r="E12" i="1"/>
  <c r="E13" i="1"/>
  <c r="E14" i="1"/>
  <c r="E17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2" i="1"/>
  <c r="E51" i="1"/>
  <c r="E52" i="1"/>
  <c r="E53" i="1"/>
  <c r="E54" i="1"/>
  <c r="E55" i="1"/>
  <c r="E56" i="1"/>
  <c r="E59" i="1"/>
  <c r="E61" i="1"/>
  <c r="E62" i="1"/>
  <c r="E63" i="1"/>
  <c r="E65" i="1"/>
  <c r="E68" i="1"/>
  <c r="E71" i="1"/>
  <c r="E73" i="1"/>
  <c r="E74" i="1"/>
  <c r="E75" i="1"/>
  <c r="E76" i="1"/>
  <c r="E77" i="1"/>
  <c r="E78" i="1"/>
  <c r="E79" i="1"/>
  <c r="E80" i="1"/>
  <c r="E4" i="1"/>
  <c r="AW204" i="1" l="1"/>
  <c r="AZ176" i="1"/>
  <c r="BA387" i="1"/>
  <c r="AW221" i="1"/>
  <c r="AZ221" i="1"/>
  <c r="AX219" i="1"/>
  <c r="AY219" i="1" s="1"/>
  <c r="BC219" i="1" s="1"/>
  <c r="AZ217" i="1"/>
  <c r="AX221" i="1"/>
  <c r="AY221" i="1" s="1"/>
  <c r="BC221" i="1" s="1"/>
  <c r="AZ104" i="1"/>
  <c r="AX217" i="1"/>
  <c r="AY217" i="1" s="1"/>
  <c r="BC217" i="1" s="1"/>
  <c r="AZ213" i="1"/>
  <c r="BA219" i="1"/>
  <c r="AW219" i="1"/>
  <c r="BA62" i="1"/>
  <c r="BA174" i="1"/>
  <c r="AX467" i="1"/>
  <c r="AY467" i="1" s="1"/>
  <c r="BC467" i="1" s="1"/>
  <c r="AZ467" i="1"/>
  <c r="AZ85" i="1"/>
  <c r="AW487" i="1"/>
  <c r="AW444" i="1"/>
  <c r="AW424" i="1"/>
  <c r="AX104" i="1"/>
  <c r="AY104" i="1" s="1"/>
  <c r="BC104" i="1" s="1"/>
  <c r="BA96" i="1"/>
  <c r="AI171" i="1"/>
  <c r="AZ468" i="1"/>
  <c r="AW176" i="1"/>
  <c r="AW27" i="1"/>
  <c r="AW364" i="1"/>
  <c r="BA225" i="1"/>
  <c r="AW187" i="1"/>
  <c r="AX14" i="1"/>
  <c r="AY14" i="1" s="1"/>
  <c r="BC14" i="1" s="1"/>
  <c r="AW225" i="1"/>
  <c r="AX204" i="1"/>
  <c r="AY204" i="1" s="1"/>
  <c r="BC204" i="1" s="1"/>
  <c r="BA176" i="1"/>
  <c r="BA70" i="1"/>
  <c r="AZ225" i="1"/>
  <c r="AZ187" i="1"/>
  <c r="BA72" i="1"/>
  <c r="BA187" i="1"/>
  <c r="BA204" i="1"/>
  <c r="AW70" i="1"/>
  <c r="AZ72" i="1"/>
  <c r="AX223" i="1"/>
  <c r="AY223" i="1" s="1"/>
  <c r="BC223" i="1" s="1"/>
  <c r="BA27" i="1"/>
  <c r="BA223" i="1"/>
  <c r="AZ27" i="1"/>
  <c r="AW223" i="1"/>
  <c r="AW180" i="1"/>
  <c r="AW9" i="1"/>
  <c r="AZ9" i="1"/>
  <c r="AW434" i="1"/>
  <c r="BA467" i="1"/>
  <c r="AX9" i="1"/>
  <c r="AY9" i="1" s="1"/>
  <c r="BC9" i="1" s="1"/>
  <c r="AW82" i="1"/>
  <c r="AT405" i="1"/>
  <c r="AT440" i="1"/>
  <c r="AW194" i="1"/>
  <c r="AW36" i="1"/>
  <c r="BA491" i="1"/>
  <c r="AI210" i="1"/>
  <c r="AW368" i="1"/>
  <c r="AZ90" i="1"/>
  <c r="AW35" i="1"/>
  <c r="AX98" i="1"/>
  <c r="AY98" i="1" s="1"/>
  <c r="BC98" i="1" s="1"/>
  <c r="AW90" i="1"/>
  <c r="BA434" i="1"/>
  <c r="AZ88" i="1"/>
  <c r="AX89" i="1"/>
  <c r="AY89" i="1" s="1"/>
  <c r="BC89" i="1" s="1"/>
  <c r="BA89" i="1"/>
  <c r="BA94" i="1"/>
  <c r="AT486" i="1"/>
  <c r="BA118" i="1"/>
  <c r="AW96" i="1"/>
  <c r="AW89" i="1"/>
  <c r="AX118" i="1"/>
  <c r="AY118" i="1" s="1"/>
  <c r="BC118" i="1" s="1"/>
  <c r="AZ130" i="1"/>
  <c r="AZ434" i="1"/>
  <c r="AX130" i="1"/>
  <c r="AY130" i="1" s="1"/>
  <c r="BC130" i="1" s="1"/>
  <c r="AZ118" i="1"/>
  <c r="BA130" i="1"/>
  <c r="BA14" i="1"/>
  <c r="BA88" i="1"/>
  <c r="AZ444" i="1"/>
  <c r="AZ387" i="1"/>
  <c r="BA400" i="1"/>
  <c r="BA405" i="1"/>
  <c r="AX387" i="1"/>
  <c r="AY387" i="1" s="1"/>
  <c r="BC387" i="1" s="1"/>
  <c r="AW405" i="1"/>
  <c r="BA81" i="1"/>
  <c r="AX418" i="1"/>
  <c r="AY418" i="1" s="1"/>
  <c r="BC418" i="1" s="1"/>
  <c r="AZ418" i="1"/>
  <c r="BA404" i="1"/>
  <c r="AI136" i="1"/>
  <c r="BA424" i="1"/>
  <c r="AI446" i="1"/>
  <c r="AX424" i="1"/>
  <c r="AY424" i="1" s="1"/>
  <c r="BC424" i="1" s="1"/>
  <c r="AW395" i="1"/>
  <c r="AW418" i="1"/>
  <c r="AT424" i="1"/>
  <c r="BA42" i="1"/>
  <c r="BA111" i="1"/>
  <c r="AX84" i="1"/>
  <c r="AY84" i="1" s="1"/>
  <c r="BC84" i="1" s="1"/>
  <c r="BA82" i="1"/>
  <c r="AZ381" i="1"/>
  <c r="AX368" i="1"/>
  <c r="AY368" i="1" s="1"/>
  <c r="BC368" i="1" s="1"/>
  <c r="BA381" i="1"/>
  <c r="AZ368" i="1"/>
  <c r="AW381" i="1"/>
  <c r="AZ295" i="1"/>
  <c r="AT78" i="1"/>
  <c r="AI370" i="1"/>
  <c r="AZ143" i="1"/>
  <c r="AT434" i="1"/>
  <c r="BA8" i="1"/>
  <c r="AT422" i="1"/>
  <c r="AZ79" i="1"/>
  <c r="AW172" i="1"/>
  <c r="AX79" i="1"/>
  <c r="AY79" i="1" s="1"/>
  <c r="BC79" i="1" s="1"/>
  <c r="AT377" i="1"/>
  <c r="AT416" i="1"/>
  <c r="AX81" i="1"/>
  <c r="AY81" i="1" s="1"/>
  <c r="BC81" i="1" s="1"/>
  <c r="AI428" i="1"/>
  <c r="BA104" i="1"/>
  <c r="AW81" i="1"/>
  <c r="BA116" i="1"/>
  <c r="BA79" i="1"/>
  <c r="BA340" i="1"/>
  <c r="AW203" i="1"/>
  <c r="BA414" i="1"/>
  <c r="AX386" i="1"/>
  <c r="AY386" i="1" s="1"/>
  <c r="BC386" i="1" s="1"/>
  <c r="BA295" i="1"/>
  <c r="AW452" i="1"/>
  <c r="BA181" i="1"/>
  <c r="AZ404" i="1"/>
  <c r="AT475" i="1"/>
  <c r="BA362" i="1"/>
  <c r="AT425" i="1"/>
  <c r="BA386" i="1"/>
  <c r="BA452" i="1"/>
  <c r="AX222" i="1"/>
  <c r="AY222" i="1" s="1"/>
  <c r="BC222" i="1" s="1"/>
  <c r="AZ174" i="1"/>
  <c r="AX174" i="1"/>
  <c r="AY174" i="1" s="1"/>
  <c r="BC174" i="1" s="1"/>
  <c r="AX405" i="1"/>
  <c r="AY405" i="1" s="1"/>
  <c r="BC405" i="1" s="1"/>
  <c r="BA216" i="1"/>
  <c r="AX214" i="1"/>
  <c r="AY214" i="1" s="1"/>
  <c r="BC214" i="1" s="1"/>
  <c r="AW374" i="1"/>
  <c r="AW386" i="1"/>
  <c r="AZ452" i="1"/>
  <c r="AI92" i="1"/>
  <c r="AI196" i="1"/>
  <c r="BA395" i="1"/>
  <c r="AZ395" i="1"/>
  <c r="AZ379" i="1"/>
  <c r="BA412" i="1"/>
  <c r="AZ412" i="1"/>
  <c r="BA454" i="1"/>
  <c r="AX412" i="1"/>
  <c r="AY412" i="1" s="1"/>
  <c r="BC412" i="1" s="1"/>
  <c r="AW222" i="1"/>
  <c r="AW214" i="1"/>
  <c r="AZ216" i="1"/>
  <c r="BA445" i="1"/>
  <c r="BA122" i="1"/>
  <c r="AW216" i="1"/>
  <c r="BA203" i="1"/>
  <c r="AT100" i="1"/>
  <c r="AT94" i="1"/>
  <c r="AX59" i="1"/>
  <c r="AY59" i="1" s="1"/>
  <c r="BC59" i="1" s="1"/>
  <c r="AZ175" i="1"/>
  <c r="BA432" i="1"/>
  <c r="BA48" i="1"/>
  <c r="AW48" i="1"/>
  <c r="AT211" i="1"/>
  <c r="AZ214" i="1"/>
  <c r="AZ48" i="1"/>
  <c r="AZ203" i="1"/>
  <c r="AZ222" i="1"/>
  <c r="AW218" i="1"/>
  <c r="AZ388" i="1"/>
  <c r="AT420" i="1"/>
  <c r="AZ466" i="1"/>
  <c r="AX342" i="1"/>
  <c r="AY342" i="1" s="1"/>
  <c r="BC342" i="1" s="1"/>
  <c r="AX489" i="1"/>
  <c r="AY489" i="1" s="1"/>
  <c r="BC489" i="1" s="1"/>
  <c r="BA342" i="1"/>
  <c r="AI472" i="1"/>
  <c r="AT438" i="1"/>
  <c r="AT432" i="1"/>
  <c r="AI493" i="1"/>
  <c r="BA19" i="1"/>
  <c r="AZ264" i="1"/>
  <c r="AT379" i="1"/>
  <c r="AW133" i="1"/>
  <c r="BA133" i="1"/>
  <c r="AX139" i="1"/>
  <c r="AY139" i="1" s="1"/>
  <c r="BC139" i="1" s="1"/>
  <c r="AW135" i="1"/>
  <c r="AT41" i="1"/>
  <c r="AI49" i="1"/>
  <c r="AI230" i="1"/>
  <c r="AT398" i="1"/>
  <c r="AI100" i="1"/>
  <c r="AW402" i="1"/>
  <c r="BA489" i="1"/>
  <c r="AI6" i="1"/>
  <c r="AI172" i="1"/>
  <c r="BA45" i="1"/>
  <c r="AX340" i="1"/>
  <c r="AY340" i="1" s="1"/>
  <c r="BC340" i="1" s="1"/>
  <c r="AT442" i="1"/>
  <c r="AZ173" i="1"/>
  <c r="AW301" i="1"/>
  <c r="AZ340" i="1"/>
  <c r="AW47" i="1"/>
  <c r="AT436" i="1"/>
  <c r="AZ489" i="1"/>
  <c r="AI54" i="1"/>
  <c r="AI209" i="1"/>
  <c r="AI122" i="1"/>
  <c r="AT121" i="1"/>
  <c r="AZ192" i="1"/>
  <c r="AX192" i="1"/>
  <c r="AY192" i="1" s="1"/>
  <c r="BC192" i="1" s="1"/>
  <c r="BA26" i="1"/>
  <c r="AX105" i="1"/>
  <c r="AY105" i="1" s="1"/>
  <c r="BC105" i="1" s="1"/>
  <c r="AZ224" i="1"/>
  <c r="AT37" i="1"/>
  <c r="AW186" i="1"/>
  <c r="AZ105" i="1"/>
  <c r="BA366" i="1"/>
  <c r="BA71" i="1"/>
  <c r="AW184" i="1"/>
  <c r="AZ186" i="1"/>
  <c r="AX117" i="1"/>
  <c r="AY117" i="1" s="1"/>
  <c r="BC117" i="1" s="1"/>
  <c r="AW71" i="1"/>
  <c r="AX184" i="1"/>
  <c r="AY184" i="1" s="1"/>
  <c r="BC184" i="1" s="1"/>
  <c r="AX186" i="1"/>
  <c r="AY186" i="1" s="1"/>
  <c r="BC186" i="1" s="1"/>
  <c r="AZ184" i="1"/>
  <c r="BA224" i="1"/>
  <c r="AZ71" i="1"/>
  <c r="BA192" i="1"/>
  <c r="AW366" i="1"/>
  <c r="AX366" i="1"/>
  <c r="AY366" i="1" s="1"/>
  <c r="BC366" i="1" s="1"/>
  <c r="AX28" i="1"/>
  <c r="AY28" i="1" s="1"/>
  <c r="BC28" i="1" s="1"/>
  <c r="AX75" i="1"/>
  <c r="AY75" i="1" s="1"/>
  <c r="BC75" i="1" s="1"/>
  <c r="AW224" i="1"/>
  <c r="AZ275" i="1"/>
  <c r="AT110" i="1"/>
  <c r="AI361" i="1"/>
  <c r="AI413" i="1"/>
  <c r="BA301" i="1"/>
  <c r="BA98" i="1"/>
  <c r="BA444" i="1"/>
  <c r="BA425" i="1"/>
  <c r="AW98" i="1"/>
  <c r="AW92" i="1"/>
  <c r="BA90" i="1"/>
  <c r="AX301" i="1"/>
  <c r="AY301" i="1" s="1"/>
  <c r="BC301" i="1" s="1"/>
  <c r="AW450" i="1"/>
  <c r="BA450" i="1"/>
  <c r="AW342" i="1"/>
  <c r="AW420" i="1"/>
  <c r="AX96" i="1"/>
  <c r="AY96" i="1" s="1"/>
  <c r="BC96" i="1" s="1"/>
  <c r="AZ450" i="1"/>
  <c r="AZ420" i="1"/>
  <c r="AX425" i="1"/>
  <c r="AY425" i="1" s="1"/>
  <c r="BC425" i="1" s="1"/>
  <c r="BA420" i="1"/>
  <c r="AX293" i="1"/>
  <c r="AY293" i="1" s="1"/>
  <c r="BC293" i="1" s="1"/>
  <c r="AZ425" i="1"/>
  <c r="AZ92" i="1"/>
  <c r="AZ293" i="1"/>
  <c r="AI420" i="1"/>
  <c r="AT106" i="1"/>
  <c r="AI75" i="1"/>
  <c r="AI226" i="1"/>
  <c r="AI218" i="1"/>
  <c r="AI192" i="1"/>
  <c r="AI190" i="1"/>
  <c r="AI137" i="1"/>
  <c r="AT381" i="1"/>
  <c r="AI364" i="1"/>
  <c r="AZ43" i="1"/>
  <c r="BA47" i="1"/>
  <c r="AW53" i="1"/>
  <c r="AI4" i="1"/>
  <c r="AI67" i="1"/>
  <c r="AI61" i="1"/>
  <c r="AI59" i="1"/>
  <c r="AW423" i="1"/>
  <c r="AX18" i="1"/>
  <c r="AY18" i="1" s="1"/>
  <c r="BC18" i="1" s="1"/>
  <c r="BA80" i="1"/>
  <c r="AX173" i="1"/>
  <c r="AY173" i="1" s="1"/>
  <c r="BC173" i="1" s="1"/>
  <c r="AZ80" i="1"/>
  <c r="AW137" i="1"/>
  <c r="AW173" i="1"/>
  <c r="AW55" i="1"/>
  <c r="AZ428" i="1"/>
  <c r="BA423" i="1"/>
  <c r="AW80" i="1"/>
  <c r="AX408" i="1"/>
  <c r="AY408" i="1" s="1"/>
  <c r="BC408" i="1" s="1"/>
  <c r="AX423" i="1"/>
  <c r="AY423" i="1" s="1"/>
  <c r="BC423" i="1" s="1"/>
  <c r="AZ53" i="1"/>
  <c r="BA55" i="1"/>
  <c r="AW43" i="1"/>
  <c r="AZ55" i="1"/>
  <c r="AX51" i="1"/>
  <c r="AY51" i="1" s="1"/>
  <c r="BC51" i="1" s="1"/>
  <c r="AZ132" i="1"/>
  <c r="BA408" i="1"/>
  <c r="AZ51" i="1"/>
  <c r="BA18" i="1"/>
  <c r="BA51" i="1"/>
  <c r="AX53" i="1"/>
  <c r="AY53" i="1" s="1"/>
  <c r="BC53" i="1" s="1"/>
  <c r="BA43" i="1"/>
  <c r="AW138" i="1"/>
  <c r="AZ47" i="1"/>
  <c r="AW18" i="1"/>
  <c r="BA299" i="1"/>
  <c r="AT72" i="1"/>
  <c r="AT70" i="1"/>
  <c r="AT225" i="1"/>
  <c r="AT20" i="1"/>
  <c r="AT9" i="1"/>
  <c r="AZ167" i="1"/>
  <c r="AT96" i="1"/>
  <c r="AZ169" i="1"/>
  <c r="AW50" i="1"/>
  <c r="AX42" i="1"/>
  <c r="AY42" i="1" s="1"/>
  <c r="BC42" i="1" s="1"/>
  <c r="AW148" i="1"/>
  <c r="AW40" i="1"/>
  <c r="AZ196" i="1"/>
  <c r="AX154" i="1"/>
  <c r="AY154" i="1" s="1"/>
  <c r="BC154" i="1" s="1"/>
  <c r="AX44" i="1"/>
  <c r="AY44" i="1" s="1"/>
  <c r="BC44" i="1" s="1"/>
  <c r="AX196" i="1"/>
  <c r="AY196" i="1" s="1"/>
  <c r="BC196" i="1" s="1"/>
  <c r="AW207" i="1"/>
  <c r="AZ82" i="1"/>
  <c r="AW64" i="1"/>
  <c r="AW88" i="1"/>
  <c r="BA293" i="1"/>
  <c r="AZ402" i="1"/>
  <c r="AX402" i="1"/>
  <c r="AY402" i="1" s="1"/>
  <c r="BC402" i="1" s="1"/>
  <c r="AZ477" i="1"/>
  <c r="BA207" i="1"/>
  <c r="AT181" i="1"/>
  <c r="AT174" i="1"/>
  <c r="AW196" i="1"/>
  <c r="AW42" i="1"/>
  <c r="BA135" i="1"/>
  <c r="AZ207" i="1"/>
  <c r="AT363" i="1"/>
  <c r="AI467" i="1"/>
  <c r="AZ168" i="1"/>
  <c r="AI302" i="1"/>
  <c r="AI50" i="1"/>
  <c r="AX234" i="1"/>
  <c r="AY234" i="1" s="1"/>
  <c r="BC234" i="1" s="1"/>
  <c r="BA248" i="1"/>
  <c r="AT323" i="1"/>
  <c r="AT316" i="1"/>
  <c r="AT313" i="1"/>
  <c r="AT310" i="1"/>
  <c r="AT404" i="1"/>
  <c r="AI38" i="1"/>
  <c r="AT25" i="1"/>
  <c r="AI22" i="1"/>
  <c r="AI20" i="1"/>
  <c r="AT12" i="1"/>
  <c r="AT219" i="1"/>
  <c r="AT217" i="1"/>
  <c r="AI201" i="1"/>
  <c r="AI199" i="1"/>
  <c r="AI180" i="1"/>
  <c r="AZ206" i="1"/>
  <c r="AZ171" i="1"/>
  <c r="AX206" i="1"/>
  <c r="AY206" i="1" s="1"/>
  <c r="BC206" i="1" s="1"/>
  <c r="AI205" i="1"/>
  <c r="AT187" i="1"/>
  <c r="AI184" i="1"/>
  <c r="AT176" i="1"/>
  <c r="AW354" i="1"/>
  <c r="AX171" i="1"/>
  <c r="AY171" i="1" s="1"/>
  <c r="BC171" i="1" s="1"/>
  <c r="AW206" i="1"/>
  <c r="AW7" i="1"/>
  <c r="AZ178" i="1"/>
  <c r="BA7" i="1"/>
  <c r="AW171" i="1"/>
  <c r="AX7" i="1"/>
  <c r="AY7" i="1" s="1"/>
  <c r="BC7" i="1" s="1"/>
  <c r="BA195" i="1"/>
  <c r="AI13" i="1"/>
  <c r="AW178" i="1"/>
  <c r="BA178" i="1"/>
  <c r="BA16" i="1"/>
  <c r="AX16" i="1"/>
  <c r="AY16" i="1" s="1"/>
  <c r="BC16" i="1" s="1"/>
  <c r="AW16" i="1"/>
  <c r="AI349" i="1"/>
  <c r="AW39" i="1"/>
  <c r="AT154" i="1"/>
  <c r="BA258" i="1"/>
  <c r="AW367" i="1"/>
  <c r="AT423" i="1"/>
  <c r="AT453" i="1"/>
  <c r="AX33" i="1"/>
  <c r="AY33" i="1" s="1"/>
  <c r="BC33" i="1" s="1"/>
  <c r="AX231" i="1"/>
  <c r="AY231" i="1" s="1"/>
  <c r="BC231" i="1" s="1"/>
  <c r="AT295" i="1"/>
  <c r="BA33" i="1"/>
  <c r="BA367" i="1"/>
  <c r="AX415" i="1"/>
  <c r="AY415" i="1" s="1"/>
  <c r="BC415" i="1" s="1"/>
  <c r="AZ33" i="1"/>
  <c r="BA231" i="1"/>
  <c r="AI37" i="1"/>
  <c r="BA151" i="1"/>
  <c r="BA254" i="1"/>
  <c r="AZ415" i="1"/>
  <c r="AW231" i="1"/>
  <c r="AW151" i="1"/>
  <c r="AI104" i="1"/>
  <c r="AI85" i="1"/>
  <c r="AI52" i="1"/>
  <c r="AT45" i="1"/>
  <c r="AI44" i="1"/>
  <c r="AI23" i="1"/>
  <c r="AI211" i="1"/>
  <c r="AI181" i="1"/>
  <c r="AX246" i="1"/>
  <c r="AY246" i="1" s="1"/>
  <c r="BC246" i="1" s="1"/>
  <c r="AW14" i="1"/>
  <c r="AT142" i="1"/>
  <c r="AX248" i="1"/>
  <c r="AY248" i="1" s="1"/>
  <c r="BC248" i="1" s="1"/>
  <c r="AZ39" i="1"/>
  <c r="AZ248" i="1"/>
  <c r="AI24" i="1"/>
  <c r="AX39" i="1"/>
  <c r="AY39" i="1" s="1"/>
  <c r="BC39" i="1" s="1"/>
  <c r="AZ31" i="1"/>
  <c r="AT262" i="1"/>
  <c r="BA346" i="1"/>
  <c r="AI182" i="1"/>
  <c r="AZ258" i="1"/>
  <c r="AZ367" i="1"/>
  <c r="BA36" i="1"/>
  <c r="AX135" i="1"/>
  <c r="AY135" i="1" s="1"/>
  <c r="BC135" i="1" s="1"/>
  <c r="BA137" i="1"/>
  <c r="AW228" i="1"/>
  <c r="BA372" i="1"/>
  <c r="AI429" i="1"/>
  <c r="AI418" i="1"/>
  <c r="AI448" i="1"/>
  <c r="AW205" i="1"/>
  <c r="AT119" i="1"/>
  <c r="AI93" i="1"/>
  <c r="AI68" i="1"/>
  <c r="AT65" i="1"/>
  <c r="AT63" i="1"/>
  <c r="AT59" i="1"/>
  <c r="AT11" i="1"/>
  <c r="AT205" i="1"/>
  <c r="AT175" i="1"/>
  <c r="AT231" i="1"/>
  <c r="AI305" i="1"/>
  <c r="AW415" i="1"/>
  <c r="BA484" i="1"/>
  <c r="AZ441" i="1"/>
  <c r="AZ119" i="1"/>
  <c r="AX372" i="1"/>
  <c r="AY372" i="1" s="1"/>
  <c r="BC372" i="1" s="1"/>
  <c r="AI411" i="1"/>
  <c r="AI373" i="1"/>
  <c r="AI368" i="1"/>
  <c r="AT152" i="1"/>
  <c r="AZ377" i="1"/>
  <c r="AX119" i="1"/>
  <c r="AY119" i="1" s="1"/>
  <c r="BC119" i="1" s="1"/>
  <c r="BA32" i="1"/>
  <c r="AZ30" i="1"/>
  <c r="AI252" i="1"/>
  <c r="AZ360" i="1"/>
  <c r="AZ356" i="1"/>
  <c r="AZ445" i="1"/>
  <c r="AZ491" i="1"/>
  <c r="AZ131" i="1"/>
  <c r="BA30" i="1"/>
  <c r="AW126" i="1"/>
  <c r="BA158" i="1"/>
  <c r="AI161" i="1"/>
  <c r="AX295" i="1"/>
  <c r="AY295" i="1" s="1"/>
  <c r="BC295" i="1" s="1"/>
  <c r="BA356" i="1"/>
  <c r="AW404" i="1"/>
  <c r="AW445" i="1"/>
  <c r="BA107" i="1"/>
  <c r="BA119" i="1"/>
  <c r="BA4" i="1"/>
  <c r="BA34" i="1"/>
  <c r="BA160" i="1"/>
  <c r="AT195" i="1"/>
  <c r="AT178" i="1"/>
  <c r="AZ372" i="1"/>
  <c r="AX36" i="1"/>
  <c r="AY36" i="1" s="1"/>
  <c r="BC36" i="1" s="1"/>
  <c r="AT55" i="1"/>
  <c r="AT51" i="1"/>
  <c r="AT43" i="1"/>
  <c r="AW432" i="1"/>
  <c r="AX491" i="1"/>
  <c r="AY491" i="1" s="1"/>
  <c r="BC491" i="1" s="1"/>
  <c r="AI123" i="1"/>
  <c r="AX243" i="1"/>
  <c r="AY243" i="1" s="1"/>
  <c r="BC243" i="1" s="1"/>
  <c r="AI254" i="1"/>
  <c r="AZ8" i="1"/>
  <c r="AT81" i="1"/>
  <c r="AT77" i="1"/>
  <c r="AT196" i="1"/>
  <c r="AT421" i="1"/>
  <c r="BA44" i="1"/>
  <c r="AX147" i="1"/>
  <c r="AY147" i="1" s="1"/>
  <c r="BC147" i="1" s="1"/>
  <c r="AW44" i="1"/>
  <c r="AI149" i="1"/>
  <c r="AT56" i="1"/>
  <c r="AT44" i="1"/>
  <c r="AT17" i="1"/>
  <c r="AI244" i="1"/>
  <c r="AX298" i="1"/>
  <c r="AY298" i="1" s="1"/>
  <c r="BC298" i="1" s="1"/>
  <c r="AW54" i="1"/>
  <c r="AX17" i="1"/>
  <c r="AY17" i="1" s="1"/>
  <c r="BC17" i="1" s="1"/>
  <c r="AZ17" i="1"/>
  <c r="AX172" i="1"/>
  <c r="AY172" i="1" s="1"/>
  <c r="BC172" i="1" s="1"/>
  <c r="AI175" i="1"/>
  <c r="AT265" i="1"/>
  <c r="AI351" i="1"/>
  <c r="AI242" i="1"/>
  <c r="AT254" i="1"/>
  <c r="BA52" i="1"/>
  <c r="AX8" i="1"/>
  <c r="AY8" i="1" s="1"/>
  <c r="BC8" i="1" s="1"/>
  <c r="AX397" i="1"/>
  <c r="AY397" i="1" s="1"/>
  <c r="BC397" i="1" s="1"/>
  <c r="AX162" i="1"/>
  <c r="AY162" i="1" s="1"/>
  <c r="BC162" i="1" s="1"/>
  <c r="AI114" i="1"/>
  <c r="AI102" i="1"/>
  <c r="AI77" i="1"/>
  <c r="AT29" i="1"/>
  <c r="AI15" i="1"/>
  <c r="AT14" i="1"/>
  <c r="AI228" i="1"/>
  <c r="AT227" i="1"/>
  <c r="AW141" i="1"/>
  <c r="BA17" i="1"/>
  <c r="AI56" i="1"/>
  <c r="AI46" i="1"/>
  <c r="AZ243" i="1"/>
  <c r="AT269" i="1"/>
  <c r="AT290" i="1"/>
  <c r="AT277" i="1"/>
  <c r="AW299" i="1"/>
  <c r="AX52" i="1"/>
  <c r="AY52" i="1" s="1"/>
  <c r="BC52" i="1" s="1"/>
  <c r="AW52" i="1"/>
  <c r="AT251" i="1"/>
  <c r="BA105" i="1"/>
  <c r="AZ59" i="1"/>
  <c r="AZ137" i="1"/>
  <c r="AT122" i="1"/>
  <c r="AW304" i="1"/>
  <c r="AZ117" i="1"/>
  <c r="AZ163" i="1"/>
  <c r="AW129" i="1"/>
  <c r="AT18" i="1"/>
  <c r="AX294" i="1"/>
  <c r="AY294" i="1" s="1"/>
  <c r="BC294" i="1" s="1"/>
  <c r="AI298" i="1"/>
  <c r="AZ375" i="1"/>
  <c r="AW375" i="1"/>
  <c r="AW363" i="1"/>
  <c r="BA117" i="1"/>
  <c r="AX11" i="1"/>
  <c r="AY11" i="1" s="1"/>
  <c r="BC11" i="1" s="1"/>
  <c r="BA210" i="1"/>
  <c r="AZ210" i="1"/>
  <c r="AW210" i="1"/>
  <c r="AT124" i="1"/>
  <c r="AI101" i="1"/>
  <c r="AT75" i="1"/>
  <c r="AI74" i="1"/>
  <c r="AT73" i="1"/>
  <c r="AI72" i="1"/>
  <c r="AI29" i="1"/>
  <c r="AI227" i="1"/>
  <c r="AT224" i="1"/>
  <c r="AT220" i="1"/>
  <c r="AI219" i="1"/>
  <c r="AI217" i="1"/>
  <c r="AT216" i="1"/>
  <c r="AT214" i="1"/>
  <c r="AT203" i="1"/>
  <c r="AT182" i="1"/>
  <c r="AT413" i="1"/>
  <c r="AI384" i="1"/>
  <c r="AI108" i="1"/>
  <c r="BA309" i="1"/>
  <c r="BA139" i="1"/>
  <c r="AI53" i="1"/>
  <c r="AI47" i="1"/>
  <c r="AT21" i="1"/>
  <c r="AX86" i="1"/>
  <c r="AY86" i="1" s="1"/>
  <c r="BC86" i="1" s="1"/>
  <c r="AZ361" i="1"/>
  <c r="AX361" i="1"/>
  <c r="AY361" i="1" s="1"/>
  <c r="BC361" i="1" s="1"/>
  <c r="AI486" i="1"/>
  <c r="AZ129" i="1"/>
  <c r="AZ133" i="1"/>
  <c r="AX199" i="1"/>
  <c r="AY199" i="1" s="1"/>
  <c r="BC199" i="1" s="1"/>
  <c r="AT74" i="1"/>
  <c r="AI69" i="1"/>
  <c r="AI26" i="1"/>
  <c r="BA361" i="1"/>
  <c r="AI340" i="1"/>
  <c r="BA129" i="1"/>
  <c r="BA59" i="1"/>
  <c r="AT39" i="1"/>
  <c r="BA375" i="1"/>
  <c r="AT169" i="1"/>
  <c r="AI160" i="1"/>
  <c r="AT82" i="1"/>
  <c r="AI269" i="1"/>
  <c r="AI345" i="1"/>
  <c r="AI416" i="1"/>
  <c r="AT24" i="1"/>
  <c r="AI251" i="1"/>
  <c r="AT148" i="1"/>
  <c r="AT57" i="1"/>
  <c r="AI21" i="1"/>
  <c r="AT332" i="1"/>
  <c r="AT456" i="1"/>
  <c r="AT128" i="1"/>
  <c r="AI80" i="1"/>
  <c r="AI78" i="1"/>
  <c r="AI41" i="1"/>
  <c r="AT36" i="1"/>
  <c r="AI33" i="1"/>
  <c r="AT32" i="1"/>
  <c r="AI7" i="1"/>
  <c r="AI5" i="1"/>
  <c r="AT228" i="1"/>
  <c r="AI189" i="1"/>
  <c r="AT188" i="1"/>
  <c r="AT186" i="1"/>
  <c r="BA304" i="1"/>
  <c r="AI444" i="1"/>
  <c r="AT145" i="1"/>
  <c r="AT116" i="1"/>
  <c r="AT304" i="1"/>
  <c r="AI424" i="1"/>
  <c r="AT162" i="1"/>
  <c r="AT147" i="1"/>
  <c r="AT134" i="1"/>
  <c r="AT120" i="1"/>
  <c r="AT97" i="1"/>
  <c r="AT89" i="1"/>
  <c r="AT66" i="1"/>
  <c r="AT172" i="1"/>
  <c r="AI248" i="1"/>
  <c r="AT247" i="1"/>
  <c r="AT266" i="1"/>
  <c r="AT221" i="1"/>
  <c r="AW277" i="1"/>
  <c r="AT328" i="1"/>
  <c r="AT490" i="1"/>
  <c r="AI88" i="1"/>
  <c r="AT236" i="1"/>
  <c r="AX288" i="1"/>
  <c r="AY288" i="1" s="1"/>
  <c r="BC288" i="1" s="1"/>
  <c r="BA325" i="1"/>
  <c r="AI369" i="1"/>
  <c r="AW161" i="1"/>
  <c r="AT103" i="1"/>
  <c r="AT298" i="1"/>
  <c r="AI355" i="1"/>
  <c r="AZ172" i="1"/>
  <c r="AX101" i="1"/>
  <c r="AY101" i="1" s="1"/>
  <c r="BC101" i="1" s="1"/>
  <c r="AX122" i="1"/>
  <c r="AY122" i="1" s="1"/>
  <c r="BC122" i="1" s="1"/>
  <c r="BA202" i="1"/>
  <c r="AX140" i="1"/>
  <c r="AY140" i="1" s="1"/>
  <c r="BC140" i="1" s="1"/>
  <c r="AI103" i="1"/>
  <c r="AI64" i="1"/>
  <c r="AI62" i="1"/>
  <c r="AT30" i="1"/>
  <c r="AT201" i="1"/>
  <c r="AT173" i="1"/>
  <c r="AZ236" i="1"/>
  <c r="BA238" i="1"/>
  <c r="AI240" i="1"/>
  <c r="AI289" i="1"/>
  <c r="AI320" i="1"/>
  <c r="AI317" i="1"/>
  <c r="AI311" i="1"/>
  <c r="BA397" i="1"/>
  <c r="AI389" i="1"/>
  <c r="AX427" i="1"/>
  <c r="AY427" i="1" s="1"/>
  <c r="BC427" i="1" s="1"/>
  <c r="AW473" i="1"/>
  <c r="AI236" i="1"/>
  <c r="AI243" i="1"/>
  <c r="BA422" i="1"/>
  <c r="AX132" i="1"/>
  <c r="AY132" i="1" s="1"/>
  <c r="BC132" i="1" s="1"/>
  <c r="AT104" i="1"/>
  <c r="AI51" i="1"/>
  <c r="AT50" i="1"/>
  <c r="AT40" i="1"/>
  <c r="AI378" i="1"/>
  <c r="AI449" i="1"/>
  <c r="AT465" i="1"/>
  <c r="BA64" i="1"/>
  <c r="AX64" i="1"/>
  <c r="AY64" i="1" s="1"/>
  <c r="BC64" i="1" s="1"/>
  <c r="AZ106" i="1"/>
  <c r="AW202" i="1"/>
  <c r="AZ202" i="1"/>
  <c r="AI94" i="1"/>
  <c r="AI86" i="1"/>
  <c r="AT83" i="1"/>
  <c r="AT52" i="1"/>
  <c r="AT46" i="1"/>
  <c r="AI208" i="1"/>
  <c r="AI197" i="1"/>
  <c r="AI178" i="1"/>
  <c r="AT177" i="1"/>
  <c r="AT260" i="1"/>
  <c r="AI280" i="1"/>
  <c r="AZ335" i="1"/>
  <c r="AT384" i="1"/>
  <c r="AT374" i="1"/>
  <c r="AT471" i="1"/>
  <c r="AW468" i="1"/>
  <c r="BA106" i="1"/>
  <c r="BA142" i="1"/>
  <c r="AX106" i="1"/>
  <c r="AY106" i="1" s="1"/>
  <c r="BC106" i="1" s="1"/>
  <c r="BA12" i="1"/>
  <c r="AX95" i="1"/>
  <c r="AY95" i="1" s="1"/>
  <c r="BC95" i="1" s="1"/>
  <c r="AZ101" i="1"/>
  <c r="AX10" i="1"/>
  <c r="AY10" i="1" s="1"/>
  <c r="BC10" i="1" s="1"/>
  <c r="AZ108" i="1"/>
  <c r="AT144" i="1"/>
  <c r="AT136" i="1"/>
  <c r="AT93" i="1"/>
  <c r="AT230" i="1"/>
  <c r="AT441" i="1"/>
  <c r="AZ153" i="1"/>
  <c r="AZ95" i="1"/>
  <c r="AT87" i="1"/>
  <c r="AI28" i="1"/>
  <c r="AI11" i="1"/>
  <c r="AI224" i="1"/>
  <c r="AI222" i="1"/>
  <c r="AT240" i="1"/>
  <c r="AI268" i="1"/>
  <c r="AT359" i="1"/>
  <c r="AI398" i="1"/>
  <c r="AT386" i="1"/>
  <c r="AI453" i="1"/>
  <c r="BA473" i="1"/>
  <c r="AI117" i="1"/>
  <c r="AZ12" i="1"/>
  <c r="AI43" i="1"/>
  <c r="AZ23" i="1"/>
  <c r="AZ113" i="1"/>
  <c r="AX12" i="1"/>
  <c r="AY12" i="1" s="1"/>
  <c r="BC12" i="1" s="1"/>
  <c r="AX23" i="1"/>
  <c r="AY23" i="1" s="1"/>
  <c r="BC23" i="1" s="1"/>
  <c r="AI112" i="1"/>
  <c r="AI156" i="1"/>
  <c r="AT27" i="1"/>
  <c r="BA262" i="1"/>
  <c r="AT335" i="1"/>
  <c r="AT324" i="1"/>
  <c r="AI385" i="1"/>
  <c r="AT373" i="1"/>
  <c r="AI365" i="1"/>
  <c r="AW427" i="1"/>
  <c r="AZ473" i="1"/>
  <c r="AW95" i="1"/>
  <c r="AW136" i="1"/>
  <c r="AX113" i="1"/>
  <c r="AY113" i="1" s="1"/>
  <c r="BC113" i="1" s="1"/>
  <c r="BA146" i="1"/>
  <c r="AX72" i="1"/>
  <c r="AY72" i="1" s="1"/>
  <c r="BC72" i="1" s="1"/>
  <c r="AW23" i="1"/>
  <c r="AZ122" i="1"/>
  <c r="AI130" i="1"/>
  <c r="AI118" i="1"/>
  <c r="AI79" i="1"/>
  <c r="AT76" i="1"/>
  <c r="AT47" i="1"/>
  <c r="AI34" i="1"/>
  <c r="AT204" i="1"/>
  <c r="AT193" i="1"/>
  <c r="AT191" i="1"/>
  <c r="AI188" i="1"/>
  <c r="AT185" i="1"/>
  <c r="AT183" i="1"/>
  <c r="AI232" i="1"/>
  <c r="AI233" i="1"/>
  <c r="AI258" i="1"/>
  <c r="AI322" i="1"/>
  <c r="AI318" i="1"/>
  <c r="AI315" i="1"/>
  <c r="AW397" i="1"/>
  <c r="AI422" i="1"/>
  <c r="AI469" i="1"/>
  <c r="AW132" i="1"/>
  <c r="AX19" i="1"/>
  <c r="AY19" i="1" s="1"/>
  <c r="BC19" i="1" s="1"/>
  <c r="AZ155" i="1"/>
  <c r="AW113" i="1"/>
  <c r="AZ146" i="1"/>
  <c r="AI141" i="1"/>
  <c r="AZ19" i="1"/>
  <c r="AT126" i="1"/>
  <c r="AT92" i="1"/>
  <c r="AT261" i="1"/>
  <c r="BA354" i="1"/>
  <c r="AT408" i="1"/>
  <c r="AI387" i="1"/>
  <c r="AI382" i="1"/>
  <c r="AI31" i="1"/>
  <c r="AX153" i="1"/>
  <c r="AY153" i="1" s="1"/>
  <c r="BC153" i="1" s="1"/>
  <c r="AZ97" i="1"/>
  <c r="AI151" i="1"/>
  <c r="AI140" i="1"/>
  <c r="AI99" i="1"/>
  <c r="AI97" i="1"/>
  <c r="AI91" i="1"/>
  <c r="AT271" i="1"/>
  <c r="AW325" i="1"/>
  <c r="AW422" i="1"/>
  <c r="AI426" i="1"/>
  <c r="AI445" i="1"/>
  <c r="BA140" i="1"/>
  <c r="AZ25" i="1"/>
  <c r="AZ159" i="1"/>
  <c r="AZ140" i="1"/>
  <c r="AX146" i="1"/>
  <c r="AY146" i="1" s="1"/>
  <c r="BC146" i="1" s="1"/>
  <c r="BA10" i="1"/>
  <c r="AW10" i="1"/>
  <c r="AZ134" i="1"/>
  <c r="AT114" i="1"/>
  <c r="AT26" i="1"/>
  <c r="AW283" i="1"/>
  <c r="AZ422" i="1"/>
  <c r="AX5" i="1"/>
  <c r="AY5" i="1" s="1"/>
  <c r="BC5" i="1" s="1"/>
  <c r="AW56" i="1"/>
  <c r="AI129" i="1"/>
  <c r="BA156" i="1"/>
  <c r="AZ34" i="1"/>
  <c r="AW46" i="1"/>
  <c r="AX34" i="1"/>
  <c r="AY34" i="1" s="1"/>
  <c r="BC34" i="1" s="1"/>
  <c r="BA109" i="1"/>
  <c r="AZ228" i="1"/>
  <c r="AZ230" i="1"/>
  <c r="AX220" i="1"/>
  <c r="AY220" i="1" s="1"/>
  <c r="BC220" i="1" s="1"/>
  <c r="AT4" i="1"/>
  <c r="AI169" i="1"/>
  <c r="AI152" i="1"/>
  <c r="AZ262" i="1"/>
  <c r="AT258" i="1"/>
  <c r="AW256" i="1"/>
  <c r="AI253" i="1"/>
  <c r="AT250" i="1"/>
  <c r="AI246" i="1"/>
  <c r="AI266" i="1"/>
  <c r="AZ318" i="1"/>
  <c r="AI347" i="1"/>
  <c r="AT415" i="1"/>
  <c r="AT412" i="1"/>
  <c r="BA410" i="1"/>
  <c r="AI177" i="1"/>
  <c r="AI231" i="1"/>
  <c r="AZ37" i="1"/>
  <c r="AZ57" i="1"/>
  <c r="AZ111" i="1"/>
  <c r="AX32" i="1"/>
  <c r="AY32" i="1" s="1"/>
  <c r="BC32" i="1" s="1"/>
  <c r="AW5" i="1"/>
  <c r="AW134" i="1"/>
  <c r="AI9" i="1"/>
  <c r="BA212" i="1"/>
  <c r="AT146" i="1"/>
  <c r="AT137" i="1"/>
  <c r="AT84" i="1"/>
  <c r="AT34" i="1"/>
  <c r="AT213" i="1"/>
  <c r="AI207" i="1"/>
  <c r="AT192" i="1"/>
  <c r="AI187" i="1"/>
  <c r="AT184" i="1"/>
  <c r="AX254" i="1"/>
  <c r="AY254" i="1" s="1"/>
  <c r="BC254" i="1" s="1"/>
  <c r="AZ298" i="1"/>
  <c r="AX315" i="1"/>
  <c r="AY315" i="1" s="1"/>
  <c r="BC315" i="1" s="1"/>
  <c r="AT331" i="1"/>
  <c r="AI300" i="1"/>
  <c r="AT294" i="1"/>
  <c r="AW390" i="1"/>
  <c r="AI401" i="1"/>
  <c r="AT392" i="1"/>
  <c r="BA448" i="1"/>
  <c r="AI427" i="1"/>
  <c r="AX37" i="1"/>
  <c r="AY37" i="1" s="1"/>
  <c r="BC37" i="1" s="1"/>
  <c r="AX57" i="1"/>
  <c r="AY57" i="1" s="1"/>
  <c r="BC57" i="1" s="1"/>
  <c r="AW32" i="1"/>
  <c r="AZ5" i="1"/>
  <c r="AZ162" i="1"/>
  <c r="BA191" i="1"/>
  <c r="AT113" i="1"/>
  <c r="AT111" i="1"/>
  <c r="AM103" i="1"/>
  <c r="AL103" i="1" s="1"/>
  <c r="AT58" i="1"/>
  <c r="AT16" i="1"/>
  <c r="AT171" i="1"/>
  <c r="AW262" i="1"/>
  <c r="AT309" i="1"/>
  <c r="AT292" i="1"/>
  <c r="AT352" i="1"/>
  <c r="AI363" i="1"/>
  <c r="BA442" i="1"/>
  <c r="AX432" i="1"/>
  <c r="AY432" i="1" s="1"/>
  <c r="BC432" i="1" s="1"/>
  <c r="AI19" i="1"/>
  <c r="AI215" i="1"/>
  <c r="AI186" i="1"/>
  <c r="AW258" i="1"/>
  <c r="AW410" i="1"/>
  <c r="AI359" i="1"/>
  <c r="AI342" i="1"/>
  <c r="AT371" i="1"/>
  <c r="BA421" i="1"/>
  <c r="BA57" i="1"/>
  <c r="AI10" i="1"/>
  <c r="BA73" i="1"/>
  <c r="AX56" i="1"/>
  <c r="AY56" i="1" s="1"/>
  <c r="BC56" i="1" s="1"/>
  <c r="AX73" i="1"/>
  <c r="AY73" i="1" s="1"/>
  <c r="BC73" i="1" s="1"/>
  <c r="AZ320" i="1"/>
  <c r="AX392" i="1"/>
  <c r="AY392" i="1" s="1"/>
  <c r="BC392" i="1" s="1"/>
  <c r="AI478" i="1"/>
  <c r="AW37" i="1"/>
  <c r="AZ91" i="1"/>
  <c r="BA124" i="1"/>
  <c r="BA65" i="1"/>
  <c r="AZ151" i="1"/>
  <c r="AW91" i="1"/>
  <c r="AW164" i="1"/>
  <c r="AW73" i="1"/>
  <c r="AT170" i="1"/>
  <c r="AT163" i="1"/>
  <c r="AI158" i="1"/>
  <c r="AT135" i="1"/>
  <c r="AT123" i="1"/>
  <c r="AI40" i="1"/>
  <c r="AI36" i="1"/>
  <c r="AT33" i="1"/>
  <c r="AI27" i="1"/>
  <c r="AI18" i="1"/>
  <c r="AI214" i="1"/>
  <c r="AT209" i="1"/>
  <c r="AI203" i="1"/>
  <c r="AT200" i="1"/>
  <c r="AT199" i="1"/>
  <c r="AI193" i="1"/>
  <c r="AT190" i="1"/>
  <c r="AT189" i="1"/>
  <c r="AI185" i="1"/>
  <c r="AI272" i="1"/>
  <c r="BA277" i="1"/>
  <c r="AT287" i="1"/>
  <c r="AX277" i="1"/>
  <c r="AY277" i="1" s="1"/>
  <c r="BC277" i="1" s="1"/>
  <c r="BA320" i="1"/>
  <c r="AZ410" i="1"/>
  <c r="AI341" i="1"/>
  <c r="AI442" i="1"/>
  <c r="AZ65" i="1"/>
  <c r="AW191" i="1"/>
  <c r="AT98" i="1"/>
  <c r="AT90" i="1"/>
  <c r="AT23" i="1"/>
  <c r="AT13" i="1"/>
  <c r="AI213" i="1"/>
  <c r="AX323" i="1"/>
  <c r="AY323" i="1" s="1"/>
  <c r="BC323" i="1" s="1"/>
  <c r="AX313" i="1"/>
  <c r="AY313" i="1" s="1"/>
  <c r="BC313" i="1" s="1"/>
  <c r="BA392" i="1"/>
  <c r="BA461" i="1"/>
  <c r="BA125" i="1"/>
  <c r="AW83" i="1"/>
  <c r="AZ15" i="1"/>
  <c r="AX164" i="1"/>
  <c r="AY164" i="1" s="1"/>
  <c r="BC164" i="1" s="1"/>
  <c r="AI76" i="1"/>
  <c r="AI66" i="1"/>
  <c r="AI39" i="1"/>
  <c r="AX421" i="1"/>
  <c r="AY421" i="1" s="1"/>
  <c r="BC421" i="1" s="1"/>
  <c r="AZ164" i="1"/>
  <c r="AX65" i="1"/>
  <c r="AY65" i="1" s="1"/>
  <c r="BC65" i="1" s="1"/>
  <c r="AX15" i="1"/>
  <c r="AY15" i="1" s="1"/>
  <c r="BC15" i="1" s="1"/>
  <c r="BA145" i="1"/>
  <c r="AT80" i="1"/>
  <c r="AT22" i="1"/>
  <c r="AT179" i="1"/>
  <c r="AZ257" i="1"/>
  <c r="AI324" i="1"/>
  <c r="AT451" i="1"/>
  <c r="AZ145" i="1"/>
  <c r="AZ124" i="1"/>
  <c r="AZ156" i="1"/>
  <c r="AW15" i="1"/>
  <c r="AW183" i="1"/>
  <c r="AT62" i="1"/>
  <c r="AT31" i="1"/>
  <c r="AT198" i="1"/>
  <c r="BA256" i="1"/>
  <c r="AZ313" i="1"/>
  <c r="AT347" i="1"/>
  <c r="AZ63" i="1"/>
  <c r="AZ46" i="1"/>
  <c r="AX124" i="1"/>
  <c r="AY124" i="1" s="1"/>
  <c r="BC124" i="1" s="1"/>
  <c r="AW156" i="1"/>
  <c r="AX111" i="1"/>
  <c r="AY111" i="1" s="1"/>
  <c r="BC111" i="1" s="1"/>
  <c r="AI111" i="1"/>
  <c r="AT79" i="1"/>
  <c r="AI270" i="1"/>
  <c r="AX309" i="1"/>
  <c r="AY309" i="1" s="1"/>
  <c r="BC309" i="1" s="1"/>
  <c r="AI433" i="1"/>
  <c r="AZ56" i="1"/>
  <c r="BA134" i="1"/>
  <c r="AX46" i="1"/>
  <c r="AY46" i="1" s="1"/>
  <c r="BC46" i="1" s="1"/>
  <c r="AZ136" i="1"/>
  <c r="AI154" i="1"/>
  <c r="AT118" i="1"/>
  <c r="AT105" i="1"/>
  <c r="AI98" i="1"/>
  <c r="AI90" i="1"/>
  <c r="AT88" i="1"/>
  <c r="AT69" i="1"/>
  <c r="AI55" i="1"/>
  <c r="AT207" i="1"/>
  <c r="AW250" i="1"/>
  <c r="AX325" i="1"/>
  <c r="AY325" i="1" s="1"/>
  <c r="BC325" i="1" s="1"/>
  <c r="BA475" i="1"/>
  <c r="AZ483" i="1"/>
  <c r="AW211" i="1"/>
  <c r="AZ256" i="1"/>
  <c r="BA390" i="1"/>
  <c r="AI350" i="1"/>
  <c r="AI406" i="1"/>
  <c r="AW421" i="1"/>
  <c r="AZ191" i="1"/>
  <c r="BA228" i="1"/>
  <c r="AZ147" i="1"/>
  <c r="AX212" i="1"/>
  <c r="AY212" i="1" s="1"/>
  <c r="BC212" i="1" s="1"/>
  <c r="AZ212" i="1"/>
  <c r="AI134" i="1"/>
  <c r="AT131" i="1"/>
  <c r="AT129" i="1"/>
  <c r="AT85" i="1"/>
  <c r="AZ309" i="1"/>
  <c r="BA323" i="1"/>
  <c r="AW313" i="1"/>
  <c r="AX390" i="1"/>
  <c r="AY390" i="1" s="1"/>
  <c r="BC390" i="1" s="1"/>
  <c r="AT362" i="1"/>
  <c r="AT455" i="1"/>
  <c r="AT467" i="1"/>
  <c r="AT488" i="1"/>
  <c r="AW466" i="1"/>
  <c r="AT483" i="1"/>
  <c r="AZ487" i="1"/>
  <c r="BA466" i="1"/>
  <c r="AX487" i="1"/>
  <c r="AY487" i="1" s="1"/>
  <c r="BC487" i="1" s="1"/>
  <c r="BA482" i="1"/>
  <c r="AI488" i="1"/>
  <c r="AI458" i="1"/>
  <c r="BA471" i="1"/>
  <c r="BA458" i="1"/>
  <c r="AW459" i="1"/>
  <c r="AX458" i="1"/>
  <c r="AY458" i="1" s="1"/>
  <c r="BC458" i="1" s="1"/>
  <c r="AW461" i="1"/>
  <c r="AT481" i="1"/>
  <c r="AZ458" i="1"/>
  <c r="AT479" i="1"/>
  <c r="BA477" i="1"/>
  <c r="AI464" i="1"/>
  <c r="AW477" i="1"/>
  <c r="AI490" i="1"/>
  <c r="AT477" i="1"/>
  <c r="AW464" i="1"/>
  <c r="AI206" i="1"/>
  <c r="AT156" i="1"/>
  <c r="AZ199" i="1"/>
  <c r="AZ152" i="1"/>
  <c r="AX41" i="1"/>
  <c r="AY41" i="1" s="1"/>
  <c r="BC41" i="1" s="1"/>
  <c r="AX188" i="1"/>
  <c r="AY188" i="1" s="1"/>
  <c r="BC188" i="1" s="1"/>
  <c r="AZ75" i="1"/>
  <c r="BA190" i="1"/>
  <c r="BA230" i="1"/>
  <c r="AW85" i="1"/>
  <c r="AW13" i="1"/>
  <c r="BA189" i="1"/>
  <c r="AT6" i="1"/>
  <c r="AT5" i="1"/>
  <c r="AT272" i="1"/>
  <c r="AI285" i="1"/>
  <c r="AT282" i="1"/>
  <c r="AT320" i="1"/>
  <c r="AT382" i="1"/>
  <c r="AZ429" i="1"/>
  <c r="AI425" i="1"/>
  <c r="AT449" i="1"/>
  <c r="AZ464" i="1"/>
  <c r="AI474" i="1"/>
  <c r="AI128" i="1"/>
  <c r="AW75" i="1"/>
  <c r="BA166" i="1"/>
  <c r="AX77" i="1"/>
  <c r="AY77" i="1" s="1"/>
  <c r="BC77" i="1" s="1"/>
  <c r="AW230" i="1"/>
  <c r="AW30" i="1"/>
  <c r="AZ200" i="1"/>
  <c r="AZ158" i="1"/>
  <c r="AW144" i="1"/>
  <c r="AI83" i="1"/>
  <c r="AI73" i="1"/>
  <c r="AI65" i="1"/>
  <c r="AT53" i="1"/>
  <c r="AM26" i="1"/>
  <c r="AL26" i="1" s="1"/>
  <c r="AZ218" i="1"/>
  <c r="AT48" i="1"/>
  <c r="AZ235" i="1"/>
  <c r="BA264" i="1"/>
  <c r="AX261" i="1"/>
  <c r="AY261" i="1" s="1"/>
  <c r="BC261" i="1" s="1"/>
  <c r="AT255" i="1"/>
  <c r="AI275" i="1"/>
  <c r="AZ281" i="1"/>
  <c r="AT280" i="1"/>
  <c r="AI276" i="1"/>
  <c r="AX374" i="1"/>
  <c r="AY374" i="1" s="1"/>
  <c r="BC374" i="1" s="1"/>
  <c r="AZ352" i="1"/>
  <c r="AI403" i="1"/>
  <c r="BA373" i="1"/>
  <c r="BA429" i="1"/>
  <c r="AI437" i="1"/>
  <c r="AW430" i="1"/>
  <c r="AI459" i="1"/>
  <c r="BA464" i="1"/>
  <c r="AW475" i="1"/>
  <c r="AI482" i="1"/>
  <c r="AT117" i="1"/>
  <c r="AX454" i="1"/>
  <c r="AY454" i="1" s="1"/>
  <c r="BC454" i="1" s="1"/>
  <c r="AT454" i="1"/>
  <c r="AZ144" i="1"/>
  <c r="AZ13" i="1"/>
  <c r="AX102" i="1"/>
  <c r="AY102" i="1" s="1"/>
  <c r="BC102" i="1" s="1"/>
  <c r="AZ83" i="1"/>
  <c r="AZ148" i="1"/>
  <c r="AX182" i="1"/>
  <c r="AY182" i="1" s="1"/>
  <c r="BC182" i="1" s="1"/>
  <c r="AW29" i="1"/>
  <c r="AW21" i="1"/>
  <c r="BA84" i="1"/>
  <c r="AI139" i="1"/>
  <c r="AI133" i="1"/>
  <c r="AW101" i="1"/>
  <c r="AT86" i="1"/>
  <c r="AI81" i="1"/>
  <c r="AZ41" i="1"/>
  <c r="AW234" i="1"/>
  <c r="AX264" i="1"/>
  <c r="AY264" i="1" s="1"/>
  <c r="BC264" i="1" s="1"/>
  <c r="AI283" i="1"/>
  <c r="AZ307" i="1"/>
  <c r="AI297" i="1"/>
  <c r="AI296" i="1"/>
  <c r="AZ373" i="1"/>
  <c r="AI344" i="1"/>
  <c r="AT411" i="1"/>
  <c r="AT395" i="1"/>
  <c r="AI452" i="1"/>
  <c r="AT445" i="1"/>
  <c r="AT447" i="1"/>
  <c r="AT431" i="1"/>
  <c r="AX461" i="1"/>
  <c r="AY461" i="1" s="1"/>
  <c r="BC461" i="1" s="1"/>
  <c r="AT461" i="1"/>
  <c r="AT311" i="1"/>
  <c r="AT353" i="1"/>
  <c r="BA112" i="1"/>
  <c r="AX13" i="1"/>
  <c r="AY13" i="1" s="1"/>
  <c r="BC13" i="1" s="1"/>
  <c r="AX83" i="1"/>
  <c r="AY83" i="1" s="1"/>
  <c r="BC83" i="1" s="1"/>
  <c r="AX148" i="1"/>
  <c r="AY148" i="1" s="1"/>
  <c r="BC148" i="1" s="1"/>
  <c r="AX114" i="1"/>
  <c r="AY114" i="1" s="1"/>
  <c r="BC114" i="1" s="1"/>
  <c r="AZ227" i="1"/>
  <c r="AZ229" i="1"/>
  <c r="BA229" i="1"/>
  <c r="AW217" i="1"/>
  <c r="AW67" i="1"/>
  <c r="AT168" i="1"/>
  <c r="AI157" i="1"/>
  <c r="AT153" i="1"/>
  <c r="AT143" i="1"/>
  <c r="AI45" i="1"/>
  <c r="AI221" i="1"/>
  <c r="AT210" i="1"/>
  <c r="AT180" i="1"/>
  <c r="AT242" i="1"/>
  <c r="AX240" i="1"/>
  <c r="AY240" i="1" s="1"/>
  <c r="BC240" i="1" s="1"/>
  <c r="AI237" i="1"/>
  <c r="AZ273" i="1"/>
  <c r="AI256" i="1"/>
  <c r="AX307" i="1"/>
  <c r="AY307" i="1" s="1"/>
  <c r="BC307" i="1" s="1"/>
  <c r="AI328" i="1"/>
  <c r="AZ391" i="1"/>
  <c r="AW338" i="1"/>
  <c r="AI358" i="1"/>
  <c r="AI343" i="1"/>
  <c r="AT390" i="1"/>
  <c r="BA430" i="1"/>
  <c r="AI419" i="1"/>
  <c r="AT498" i="1"/>
  <c r="AW190" i="1"/>
  <c r="AZ114" i="1"/>
  <c r="AZ102" i="1"/>
  <c r="BA114" i="1"/>
  <c r="AW61" i="1"/>
  <c r="BA227" i="1"/>
  <c r="AI174" i="1"/>
  <c r="AX123" i="1"/>
  <c r="AY123" i="1" s="1"/>
  <c r="BC123" i="1" s="1"/>
  <c r="AW227" i="1"/>
  <c r="AZ103" i="1"/>
  <c r="BA67" i="1"/>
  <c r="AX218" i="1"/>
  <c r="AY218" i="1" s="1"/>
  <c r="BC218" i="1" s="1"/>
  <c r="AI163" i="1"/>
  <c r="AT161" i="1"/>
  <c r="AT160" i="1"/>
  <c r="BA159" i="1"/>
  <c r="AT125" i="1"/>
  <c r="AT112" i="1"/>
  <c r="AT102" i="1"/>
  <c r="AT101" i="1"/>
  <c r="AI96" i="1"/>
  <c r="AI71" i="1"/>
  <c r="AT68" i="1"/>
  <c r="AT67" i="1"/>
  <c r="AI63" i="1"/>
  <c r="AT60" i="1"/>
  <c r="AI220" i="1"/>
  <c r="AT218" i="1"/>
  <c r="AT229" i="1"/>
  <c r="BA259" i="1"/>
  <c r="BA307" i="1"/>
  <c r="AI293" i="1"/>
  <c r="AT350" i="1"/>
  <c r="AI415" i="1"/>
  <c r="AT407" i="1"/>
  <c r="AT393" i="1"/>
  <c r="AT391" i="1"/>
  <c r="AI455" i="1"/>
  <c r="AT115" i="1"/>
  <c r="BA261" i="1"/>
  <c r="BA407" i="1"/>
  <c r="AI376" i="1"/>
  <c r="AI362" i="1"/>
  <c r="BA443" i="1"/>
  <c r="AW481" i="1"/>
  <c r="AW182" i="1"/>
  <c r="AT267" i="1"/>
  <c r="AI176" i="1"/>
  <c r="AZ21" i="1"/>
  <c r="AZ84" i="1"/>
  <c r="AW159" i="1"/>
  <c r="AZ20" i="1"/>
  <c r="AW22" i="1"/>
  <c r="AX60" i="1"/>
  <c r="AY60" i="1" s="1"/>
  <c r="BC60" i="1" s="1"/>
  <c r="AZ68" i="1"/>
  <c r="BA188" i="1"/>
  <c r="AZ22" i="1"/>
  <c r="BA155" i="1"/>
  <c r="AI116" i="1"/>
  <c r="AI70" i="1"/>
  <c r="AI191" i="1"/>
  <c r="AI183" i="1"/>
  <c r="AI48" i="1"/>
  <c r="AI263" i="1"/>
  <c r="AT369" i="1"/>
  <c r="AI460" i="1"/>
  <c r="BA481" i="1"/>
  <c r="BA483" i="1"/>
  <c r="AI16" i="1"/>
  <c r="AZ60" i="1"/>
  <c r="AI57" i="1"/>
  <c r="AX22" i="1"/>
  <c r="AY22" i="1" s="1"/>
  <c r="BC22" i="1" s="1"/>
  <c r="BA69" i="1"/>
  <c r="AZ123" i="1"/>
  <c r="AZ112" i="1"/>
  <c r="BA99" i="1"/>
  <c r="AW69" i="1"/>
  <c r="AX69" i="1"/>
  <c r="AY69" i="1" s="1"/>
  <c r="BC69" i="1" s="1"/>
  <c r="AW139" i="1"/>
  <c r="BA199" i="1"/>
  <c r="AX21" i="1"/>
  <c r="AY21" i="1" s="1"/>
  <c r="BC21" i="1" s="1"/>
  <c r="AI119" i="1"/>
  <c r="AX112" i="1"/>
  <c r="AY112" i="1" s="1"/>
  <c r="BC112" i="1" s="1"/>
  <c r="AX91" i="1"/>
  <c r="AY91" i="1" s="1"/>
  <c r="BC91" i="1" s="1"/>
  <c r="AX20" i="1"/>
  <c r="AY20" i="1" s="1"/>
  <c r="BC20" i="1" s="1"/>
  <c r="AX229" i="1"/>
  <c r="AY229" i="1" s="1"/>
  <c r="BC229" i="1" s="1"/>
  <c r="AX68" i="1"/>
  <c r="AY68" i="1" s="1"/>
  <c r="BC68" i="1" s="1"/>
  <c r="AZ188" i="1"/>
  <c r="AI204" i="1"/>
  <c r="AT167" i="1"/>
  <c r="AT166" i="1"/>
  <c r="AI162" i="1"/>
  <c r="AT151" i="1"/>
  <c r="AI145" i="1"/>
  <c r="AI127" i="1"/>
  <c r="AT91" i="1"/>
  <c r="AT19" i="1"/>
  <c r="AT10" i="1"/>
  <c r="AZ267" i="1"/>
  <c r="AT388" i="1"/>
  <c r="AI375" i="1"/>
  <c r="AI374" i="1"/>
  <c r="AI443" i="1"/>
  <c r="AX481" i="1"/>
  <c r="AY481" i="1" s="1"/>
  <c r="BC481" i="1" s="1"/>
  <c r="AT474" i="1"/>
  <c r="AX265" i="1"/>
  <c r="AY265" i="1" s="1"/>
  <c r="BC265" i="1" s="1"/>
  <c r="BA353" i="1"/>
  <c r="BA127" i="1"/>
  <c r="AZ182" i="1"/>
  <c r="AT314" i="1"/>
  <c r="BA144" i="1"/>
  <c r="AT155" i="1"/>
  <c r="AI195" i="1"/>
  <c r="BA20" i="1"/>
  <c r="BA41" i="1"/>
  <c r="AI105" i="1"/>
  <c r="AZ29" i="1"/>
  <c r="AZ99" i="1"/>
  <c r="BA209" i="1"/>
  <c r="AZ190" i="1"/>
  <c r="AZ127" i="1"/>
  <c r="AW147" i="1"/>
  <c r="AT133" i="1"/>
  <c r="AI124" i="1"/>
  <c r="AT108" i="1"/>
  <c r="AI60" i="1"/>
  <c r="AI12" i="1"/>
  <c r="BA267" i="1"/>
  <c r="AI261" i="1"/>
  <c r="AI265" i="1"/>
  <c r="AT336" i="1"/>
  <c r="BA329" i="1"/>
  <c r="BA338" i="1"/>
  <c r="BA352" i="1"/>
  <c r="AX373" i="1"/>
  <c r="AY373" i="1" s="1"/>
  <c r="BC373" i="1" s="1"/>
  <c r="AI395" i="1"/>
  <c r="AT368" i="1"/>
  <c r="AT473" i="1"/>
  <c r="AW209" i="1"/>
  <c r="AZ67" i="1"/>
  <c r="BA102" i="1"/>
  <c r="BA121" i="1"/>
  <c r="AI109" i="1"/>
  <c r="AX29" i="1"/>
  <c r="AY29" i="1" s="1"/>
  <c r="BC29" i="1" s="1"/>
  <c r="AZ125" i="1"/>
  <c r="AX99" i="1"/>
  <c r="AY99" i="1" s="1"/>
  <c r="BC99" i="1" s="1"/>
  <c r="AX209" i="1"/>
  <c r="AY209" i="1" s="1"/>
  <c r="BC209" i="1" s="1"/>
  <c r="AZ87" i="1"/>
  <c r="AW179" i="1"/>
  <c r="AW189" i="1"/>
  <c r="AX127" i="1"/>
  <c r="AY127" i="1" s="1"/>
  <c r="BC127" i="1" s="1"/>
  <c r="AT35" i="1"/>
  <c r="AT206" i="1"/>
  <c r="AT239" i="1"/>
  <c r="AT275" i="1"/>
  <c r="AI352" i="1"/>
  <c r="AT385" i="1"/>
  <c r="AT383" i="1"/>
  <c r="AT355" i="1"/>
  <c r="AW60" i="1"/>
  <c r="AX125" i="1"/>
  <c r="AY125" i="1" s="1"/>
  <c r="BC125" i="1" s="1"/>
  <c r="BA68" i="1"/>
  <c r="AW158" i="1"/>
  <c r="AT238" i="1"/>
  <c r="AW267" i="1"/>
  <c r="AI259" i="1"/>
  <c r="AI245" i="1"/>
  <c r="AT274" i="1"/>
  <c r="AI264" i="1"/>
  <c r="AI286" i="1"/>
  <c r="BA335" i="1"/>
  <c r="BA318" i="1"/>
  <c r="AT297" i="1"/>
  <c r="BA374" i="1"/>
  <c r="AX352" i="1"/>
  <c r="AY352" i="1" s="1"/>
  <c r="BC352" i="1" s="1"/>
  <c r="AZ392" i="1"/>
  <c r="AI390" i="1"/>
  <c r="AT367" i="1"/>
  <c r="AX430" i="1"/>
  <c r="AY430" i="1" s="1"/>
  <c r="BC430" i="1" s="1"/>
  <c r="AI465" i="1"/>
  <c r="AI463" i="1"/>
  <c r="BA200" i="1"/>
  <c r="BA123" i="1"/>
  <c r="BA85" i="1"/>
  <c r="AI17" i="1"/>
  <c r="AW200" i="1"/>
  <c r="AZ189" i="1"/>
  <c r="AT157" i="1"/>
  <c r="AT139" i="1"/>
  <c r="AT107" i="1"/>
  <c r="AZ70" i="1"/>
  <c r="AT64" i="1"/>
  <c r="AT202" i="1"/>
  <c r="AW335" i="1"/>
  <c r="AT333" i="1"/>
  <c r="AT327" i="1"/>
  <c r="AT296" i="1"/>
  <c r="AT399" i="1"/>
  <c r="AW429" i="1"/>
  <c r="AT458" i="1"/>
  <c r="AW145" i="1"/>
  <c r="AW153" i="1"/>
  <c r="AW166" i="1"/>
  <c r="AX166" i="1"/>
  <c r="AY166" i="1" s="1"/>
  <c r="BC166" i="1" s="1"/>
  <c r="AW100" i="1"/>
  <c r="AZ100" i="1"/>
  <c r="AI89" i="1"/>
  <c r="AT270" i="1"/>
  <c r="AW287" i="1"/>
  <c r="AZ287" i="1"/>
  <c r="AX287" i="1"/>
  <c r="AY287" i="1" s="1"/>
  <c r="BC287" i="1" s="1"/>
  <c r="BA287" i="1"/>
  <c r="AT321" i="1"/>
  <c r="AT241" i="1"/>
  <c r="AZ160" i="1"/>
  <c r="AM153" i="1"/>
  <c r="AL153" i="1" s="1"/>
  <c r="AI153" i="1"/>
  <c r="AT150" i="1"/>
  <c r="AI126" i="1"/>
  <c r="AW108" i="1"/>
  <c r="AX108" i="1"/>
  <c r="AY108" i="1" s="1"/>
  <c r="BC108" i="1" s="1"/>
  <c r="AT253" i="1"/>
  <c r="AX251" i="1"/>
  <c r="AY251" i="1" s="1"/>
  <c r="BC251" i="1" s="1"/>
  <c r="BA251" i="1"/>
  <c r="AT246" i="1"/>
  <c r="AM294" i="1"/>
  <c r="AL294" i="1" s="1"/>
  <c r="AI294" i="1"/>
  <c r="AI87" i="1"/>
  <c r="BA170" i="1"/>
  <c r="AW157" i="1"/>
  <c r="AX157" i="1"/>
  <c r="AY157" i="1" s="1"/>
  <c r="BC157" i="1" s="1"/>
  <c r="AM124" i="1"/>
  <c r="AL124" i="1" s="1"/>
  <c r="AI115" i="1"/>
  <c r="BA194" i="1"/>
  <c r="AZ194" i="1"/>
  <c r="AI249" i="1"/>
  <c r="AX160" i="1"/>
  <c r="AY160" i="1" s="1"/>
  <c r="BC160" i="1" s="1"/>
  <c r="AZ138" i="1"/>
  <c r="AX138" i="1"/>
  <c r="AY138" i="1" s="1"/>
  <c r="BC138" i="1" s="1"/>
  <c r="AW131" i="1"/>
  <c r="BA131" i="1"/>
  <c r="AI113" i="1"/>
  <c r="AM113" i="1"/>
  <c r="AL113" i="1" s="1"/>
  <c r="BA97" i="1"/>
  <c r="AW97" i="1"/>
  <c r="AT305" i="1"/>
  <c r="AI142" i="1"/>
  <c r="AW25" i="1"/>
  <c r="AX25" i="1"/>
  <c r="AY25" i="1" s="1"/>
  <c r="BC25" i="1" s="1"/>
  <c r="AW236" i="1"/>
  <c r="AX236" i="1"/>
  <c r="AY236" i="1" s="1"/>
  <c r="BC236" i="1" s="1"/>
  <c r="AI313" i="1"/>
  <c r="BA369" i="1"/>
  <c r="AZ369" i="1"/>
  <c r="AX369" i="1"/>
  <c r="AY369" i="1" s="1"/>
  <c r="BC369" i="1" s="1"/>
  <c r="AZ170" i="1"/>
  <c r="AW170" i="1"/>
  <c r="AX213" i="1"/>
  <c r="AY213" i="1" s="1"/>
  <c r="BC213" i="1" s="1"/>
  <c r="AW213" i="1"/>
  <c r="AW74" i="1"/>
  <c r="BA74" i="1"/>
  <c r="AZ74" i="1"/>
  <c r="AZ197" i="1"/>
  <c r="AW197" i="1"/>
  <c r="AX197" i="1"/>
  <c r="AY197" i="1" s="1"/>
  <c r="BC197" i="1" s="1"/>
  <c r="AX62" i="1"/>
  <c r="AY62" i="1" s="1"/>
  <c r="BC62" i="1" s="1"/>
  <c r="AW62" i="1"/>
  <c r="BA24" i="1"/>
  <c r="AW24" i="1"/>
  <c r="AZ24" i="1"/>
  <c r="BA220" i="1"/>
  <c r="AW220" i="1"/>
  <c r="AW249" i="1"/>
  <c r="AZ249" i="1"/>
  <c r="BA249" i="1"/>
  <c r="AX110" i="1"/>
  <c r="AY110" i="1" s="1"/>
  <c r="BC110" i="1" s="1"/>
  <c r="BA110" i="1"/>
  <c r="AW110" i="1"/>
  <c r="AZ110" i="1"/>
  <c r="AX116" i="1"/>
  <c r="AY116" i="1" s="1"/>
  <c r="BC116" i="1" s="1"/>
  <c r="AZ116" i="1"/>
  <c r="AM58" i="1"/>
  <c r="AL58" i="1" s="1"/>
  <c r="AI58" i="1"/>
  <c r="BA290" i="1"/>
  <c r="AZ290" i="1"/>
  <c r="AW290" i="1"/>
  <c r="AX290" i="1"/>
  <c r="AY290" i="1" s="1"/>
  <c r="BC290" i="1" s="1"/>
  <c r="AW260" i="1"/>
  <c r="AZ260" i="1"/>
  <c r="BA260" i="1"/>
  <c r="AX126" i="1"/>
  <c r="AY126" i="1" s="1"/>
  <c r="BC126" i="1" s="1"/>
  <c r="AZ126" i="1"/>
  <c r="AT71" i="1"/>
  <c r="AM8" i="1"/>
  <c r="AL8" i="1" s="1"/>
  <c r="AI8" i="1"/>
  <c r="AZ331" i="1"/>
  <c r="AW331" i="1"/>
  <c r="BA331" i="1"/>
  <c r="AX331" i="1"/>
  <c r="AY331" i="1" s="1"/>
  <c r="BC331" i="1" s="1"/>
  <c r="AM393" i="1"/>
  <c r="AL393" i="1" s="1"/>
  <c r="AI393" i="1"/>
  <c r="AM392" i="1"/>
  <c r="AL392" i="1" s="1"/>
  <c r="AI392" i="1"/>
  <c r="AZ66" i="1"/>
  <c r="BA168" i="1"/>
  <c r="AW168" i="1"/>
  <c r="AI148" i="1"/>
  <c r="BA143" i="1"/>
  <c r="AX143" i="1"/>
  <c r="AY143" i="1" s="1"/>
  <c r="BC143" i="1" s="1"/>
  <c r="AW327" i="1"/>
  <c r="AZ327" i="1"/>
  <c r="BA327" i="1"/>
  <c r="AM132" i="1"/>
  <c r="AL132" i="1" s="1"/>
  <c r="AI132" i="1"/>
  <c r="AW77" i="1"/>
  <c r="BA77" i="1"/>
  <c r="AI194" i="1"/>
  <c r="AM194" i="1"/>
  <c r="AL194" i="1" s="1"/>
  <c r="AX181" i="1"/>
  <c r="AY181" i="1" s="1"/>
  <c r="BC181" i="1" s="1"/>
  <c r="AZ181" i="1"/>
  <c r="AX269" i="1"/>
  <c r="AY269" i="1" s="1"/>
  <c r="BC269" i="1" s="1"/>
  <c r="AW269" i="1"/>
  <c r="BA269" i="1"/>
  <c r="AZ269" i="1"/>
  <c r="AW399" i="1"/>
  <c r="BA399" i="1"/>
  <c r="AI144" i="1"/>
  <c r="AM144" i="1"/>
  <c r="AL144" i="1" s="1"/>
  <c r="AI164" i="1"/>
  <c r="BA93" i="1"/>
  <c r="AW93" i="1"/>
  <c r="BA268" i="1"/>
  <c r="AW268" i="1"/>
  <c r="AX268" i="1"/>
  <c r="AY268" i="1" s="1"/>
  <c r="BC268" i="1" s="1"/>
  <c r="AX280" i="1"/>
  <c r="AY280" i="1" s="1"/>
  <c r="BC280" i="1" s="1"/>
  <c r="AW280" i="1"/>
  <c r="BA280" i="1"/>
  <c r="AZ280" i="1"/>
  <c r="AT334" i="1"/>
  <c r="AW245" i="1"/>
  <c r="BA245" i="1"/>
  <c r="AZ245" i="1"/>
  <c r="AX245" i="1"/>
  <c r="AY245" i="1" s="1"/>
  <c r="BC245" i="1" s="1"/>
  <c r="BA197" i="1"/>
  <c r="AI106" i="1"/>
  <c r="BA180" i="1"/>
  <c r="AZ180" i="1"/>
  <c r="AT194" i="1"/>
  <c r="AM324" i="1"/>
  <c r="AL324" i="1" s="1"/>
  <c r="AI301" i="1"/>
  <c r="BA398" i="1"/>
  <c r="AX356" i="1"/>
  <c r="AY356" i="1" s="1"/>
  <c r="BC356" i="1" s="1"/>
  <c r="AZ383" i="1"/>
  <c r="AI409" i="1"/>
  <c r="AZ443" i="1"/>
  <c r="AW443" i="1"/>
  <c r="AZ442" i="1"/>
  <c r="AI435" i="1"/>
  <c r="AI434" i="1"/>
  <c r="AI450" i="1"/>
  <c r="AT437" i="1"/>
  <c r="AT429" i="1"/>
  <c r="AT459" i="1"/>
  <c r="AT464" i="1"/>
  <c r="AX475" i="1"/>
  <c r="AY475" i="1" s="1"/>
  <c r="BC475" i="1" s="1"/>
  <c r="BA479" i="1"/>
  <c r="AT466" i="1"/>
  <c r="AI491" i="1"/>
  <c r="AI166" i="1"/>
  <c r="AI159" i="1"/>
  <c r="AZ266" i="1"/>
  <c r="AT263" i="1"/>
  <c r="AT248" i="1"/>
  <c r="BA322" i="1"/>
  <c r="AW333" i="1"/>
  <c r="BA406" i="1"/>
  <c r="AX394" i="1"/>
  <c r="AY394" i="1" s="1"/>
  <c r="BC394" i="1" s="1"/>
  <c r="BA364" i="1"/>
  <c r="AW360" i="1"/>
  <c r="AW377" i="1"/>
  <c r="AI150" i="1"/>
  <c r="AT141" i="1"/>
  <c r="AT95" i="1"/>
  <c r="AI84" i="1"/>
  <c r="AI42" i="1"/>
  <c r="AT28" i="1"/>
  <c r="AT226" i="1"/>
  <c r="AT212" i="1"/>
  <c r="AI229" i="1"/>
  <c r="AI238" i="1"/>
  <c r="BA250" i="1"/>
  <c r="AX257" i="1"/>
  <c r="AY257" i="1" s="1"/>
  <c r="BC257" i="1" s="1"/>
  <c r="AT273" i="1"/>
  <c r="AI288" i="1"/>
  <c r="AT286" i="1"/>
  <c r="AI281" i="1"/>
  <c r="AZ323" i="1"/>
  <c r="AI323" i="1"/>
  <c r="AT293" i="1"/>
  <c r="AX398" i="1"/>
  <c r="AY398" i="1" s="1"/>
  <c r="BC398" i="1" s="1"/>
  <c r="AT340" i="1"/>
  <c r="AT361" i="1"/>
  <c r="AI397" i="1"/>
  <c r="AI367" i="1"/>
  <c r="AI366" i="1"/>
  <c r="AX417" i="1"/>
  <c r="AY417" i="1" s="1"/>
  <c r="BC417" i="1" s="1"/>
  <c r="AX453" i="1"/>
  <c r="AY453" i="1" s="1"/>
  <c r="BC453" i="1" s="1"/>
  <c r="AX448" i="1"/>
  <c r="AY448" i="1" s="1"/>
  <c r="BC448" i="1" s="1"/>
  <c r="AI468" i="1"/>
  <c r="AT140" i="1"/>
  <c r="AI30" i="1"/>
  <c r="AI257" i="1"/>
  <c r="AZ333" i="1"/>
  <c r="AI319" i="1"/>
  <c r="AI299" i="1"/>
  <c r="AZ364" i="1"/>
  <c r="AX383" i="1"/>
  <c r="AY383" i="1" s="1"/>
  <c r="BC383" i="1" s="1"/>
  <c r="AI360" i="1"/>
  <c r="AI346" i="1"/>
  <c r="AT341" i="1"/>
  <c r="AI407" i="1"/>
  <c r="AT403" i="1"/>
  <c r="AT402" i="1"/>
  <c r="AW400" i="1"/>
  <c r="AT372" i="1"/>
  <c r="AW442" i="1"/>
  <c r="AZ484" i="1"/>
  <c r="AX314" i="1"/>
  <c r="AY314" i="1" s="1"/>
  <c r="BC314" i="1" s="1"/>
  <c r="AX377" i="1"/>
  <c r="AY377" i="1" s="1"/>
  <c r="BC377" i="1" s="1"/>
  <c r="AT389" i="1"/>
  <c r="AT387" i="1"/>
  <c r="AI381" i="1"/>
  <c r="AI380" i="1"/>
  <c r="AI379" i="1"/>
  <c r="AI438" i="1"/>
  <c r="AT435" i="1"/>
  <c r="AT427" i="1"/>
  <c r="AZ479" i="1"/>
  <c r="AT472" i="1"/>
  <c r="AW484" i="1"/>
  <c r="AI287" i="1"/>
  <c r="AT284" i="1"/>
  <c r="AW332" i="1"/>
  <c r="AT306" i="1"/>
  <c r="AI295" i="1"/>
  <c r="AZ400" i="1"/>
  <c r="AX344" i="1"/>
  <c r="AY344" i="1" s="1"/>
  <c r="BC344" i="1" s="1"/>
  <c r="AZ346" i="1"/>
  <c r="AI357" i="1"/>
  <c r="AT401" i="1"/>
  <c r="AT400" i="1"/>
  <c r="AW398" i="1"/>
  <c r="AI391" i="1"/>
  <c r="BA383" i="1"/>
  <c r="AI440" i="1"/>
  <c r="AZ448" i="1"/>
  <c r="AI475" i="1"/>
  <c r="AT370" i="1"/>
  <c r="AI170" i="1"/>
  <c r="AT132" i="1"/>
  <c r="AT54" i="1"/>
  <c r="AT8" i="1"/>
  <c r="AT7" i="1"/>
  <c r="AT223" i="1"/>
  <c r="AT208" i="1"/>
  <c r="AI202" i="1"/>
  <c r="AW240" i="1"/>
  <c r="AW243" i="1"/>
  <c r="AI273" i="1"/>
  <c r="AT276" i="1"/>
  <c r="BA298" i="1"/>
  <c r="AI310" i="1"/>
  <c r="AI309" i="1"/>
  <c r="AI308" i="1"/>
  <c r="AT303" i="1"/>
  <c r="AT302" i="1"/>
  <c r="AT301" i="1"/>
  <c r="AZ299" i="1"/>
  <c r="AX360" i="1"/>
  <c r="AY360" i="1" s="1"/>
  <c r="BC360" i="1" s="1"/>
  <c r="AT349" i="1"/>
  <c r="AT410" i="1"/>
  <c r="AZ408" i="1"/>
  <c r="AT433" i="1"/>
  <c r="AT499" i="1"/>
  <c r="AZ240" i="1"/>
  <c r="AT252" i="1"/>
  <c r="AT245" i="1"/>
  <c r="AW266" i="1"/>
  <c r="AZ304" i="1"/>
  <c r="BA315" i="1"/>
  <c r="AI336" i="1"/>
  <c r="AT330" i="1"/>
  <c r="AX322" i="1"/>
  <c r="AY322" i="1" s="1"/>
  <c r="BC322" i="1" s="1"/>
  <c r="AW394" i="1"/>
  <c r="AI473" i="1"/>
  <c r="AT99" i="1"/>
  <c r="AI95" i="1"/>
  <c r="AT61" i="1"/>
  <c r="AT42" i="1"/>
  <c r="AI225" i="1"/>
  <c r="AI173" i="1"/>
  <c r="AZ261" i="1"/>
  <c r="AT281" i="1"/>
  <c r="AZ344" i="1"/>
  <c r="AW453" i="1"/>
  <c r="AZ454" i="1"/>
  <c r="AX468" i="1"/>
  <c r="AY468" i="1" s="1"/>
  <c r="BC468" i="1" s="1"/>
  <c r="AW471" i="1"/>
  <c r="AT469" i="1"/>
  <c r="AI483" i="1"/>
  <c r="AI155" i="1"/>
  <c r="AT130" i="1"/>
  <c r="AT109" i="1"/>
  <c r="AT222" i="1"/>
  <c r="AI200" i="1"/>
  <c r="BA234" i="1"/>
  <c r="AX247" i="1"/>
  <c r="AY247" i="1" s="1"/>
  <c r="BC247" i="1" s="1"/>
  <c r="BA257" i="1"/>
  <c r="AT244" i="1"/>
  <c r="AT243" i="1"/>
  <c r="AI271" i="1"/>
  <c r="AT268" i="1"/>
  <c r="AW281" i="1"/>
  <c r="BA288" i="1"/>
  <c r="AT289" i="1"/>
  <c r="AI284" i="1"/>
  <c r="AZ329" i="1"/>
  <c r="AX333" i="1"/>
  <c r="AY333" i="1" s="1"/>
  <c r="BC333" i="1" s="1"/>
  <c r="AW322" i="1"/>
  <c r="AT326" i="1"/>
  <c r="AZ315" i="1"/>
  <c r="AI307" i="1"/>
  <c r="AI306" i="1"/>
  <c r="AW406" i="1"/>
  <c r="AX406" i="1"/>
  <c r="AY406" i="1" s="1"/>
  <c r="BC406" i="1" s="1"/>
  <c r="AT346" i="1"/>
  <c r="AW344" i="1"/>
  <c r="AI339" i="1"/>
  <c r="AT409" i="1"/>
  <c r="AI402" i="1"/>
  <c r="AI372" i="1"/>
  <c r="AI371" i="1"/>
  <c r="AX471" i="1"/>
  <c r="AY471" i="1" s="1"/>
  <c r="BC471" i="1" s="1"/>
  <c r="AI487" i="1"/>
  <c r="AI168" i="1"/>
  <c r="AT127" i="1"/>
  <c r="AI25" i="1"/>
  <c r="AT15" i="1"/>
  <c r="AI241" i="1"/>
  <c r="AX250" i="1"/>
  <c r="AY250" i="1" s="1"/>
  <c r="BC250" i="1" s="1"/>
  <c r="AX266" i="1"/>
  <c r="AY266" i="1" s="1"/>
  <c r="BC266" i="1" s="1"/>
  <c r="AI304" i="1"/>
  <c r="AZ411" i="1"/>
  <c r="AT366" i="1"/>
  <c r="BA453" i="1"/>
  <c r="BA428" i="1"/>
  <c r="AI431" i="1"/>
  <c r="AI430" i="1"/>
  <c r="AI447" i="1"/>
  <c r="AW479" i="1"/>
  <c r="AT495" i="1"/>
  <c r="AX259" i="1"/>
  <c r="AY259" i="1" s="1"/>
  <c r="BC259" i="1" s="1"/>
  <c r="AX338" i="1"/>
  <c r="AY338" i="1" s="1"/>
  <c r="BC338" i="1" s="1"/>
  <c r="AT345" i="1"/>
  <c r="AT344" i="1"/>
  <c r="AT406" i="1"/>
  <c r="AI399" i="1"/>
  <c r="AT376" i="1"/>
  <c r="AT364" i="1"/>
  <c r="AI456" i="1"/>
  <c r="AI489" i="1"/>
  <c r="AX121" i="1"/>
  <c r="AY121" i="1" s="1"/>
  <c r="BC121" i="1" s="1"/>
  <c r="AT149" i="1"/>
  <c r="AI138" i="1"/>
  <c r="AI131" i="1"/>
  <c r="AI110" i="1"/>
  <c r="AI32" i="1"/>
  <c r="AI223" i="1"/>
  <c r="AI216" i="1"/>
  <c r="BA246" i="1"/>
  <c r="AT256" i="1"/>
  <c r="AT264" i="1"/>
  <c r="AI282" i="1"/>
  <c r="BA314" i="1"/>
  <c r="AW320" i="1"/>
  <c r="AT317" i="1"/>
  <c r="AT378" i="1"/>
  <c r="AT375" i="1"/>
  <c r="BA427" i="1"/>
  <c r="AW428" i="1"/>
  <c r="AT418" i="1"/>
  <c r="AX462" i="1"/>
  <c r="AY462" i="1" s="1"/>
  <c r="BC462" i="1" s="1"/>
  <c r="BA167" i="1"/>
  <c r="AW155" i="1"/>
  <c r="AI165" i="1"/>
  <c r="AT164" i="1"/>
  <c r="AT159" i="1"/>
  <c r="AW149" i="1"/>
  <c r="AX149" i="1"/>
  <c r="AY149" i="1" s="1"/>
  <c r="BC149" i="1" s="1"/>
  <c r="AZ149" i="1"/>
  <c r="AM147" i="1"/>
  <c r="AL147" i="1" s="1"/>
  <c r="AI147" i="1"/>
  <c r="AI143" i="1"/>
  <c r="AZ142" i="1"/>
  <c r="AX142" i="1"/>
  <c r="AY142" i="1" s="1"/>
  <c r="BC142" i="1" s="1"/>
  <c r="AX136" i="1"/>
  <c r="AY136" i="1" s="1"/>
  <c r="BC136" i="1" s="1"/>
  <c r="AI135" i="1"/>
  <c r="BA128" i="1"/>
  <c r="AX128" i="1"/>
  <c r="AY128" i="1" s="1"/>
  <c r="BC128" i="1" s="1"/>
  <c r="AW128" i="1"/>
  <c r="AM125" i="1"/>
  <c r="AL125" i="1" s="1"/>
  <c r="AI125" i="1"/>
  <c r="AW115" i="1"/>
  <c r="AZ115" i="1"/>
  <c r="AX115" i="1"/>
  <c r="AY115" i="1" s="1"/>
  <c r="BC115" i="1" s="1"/>
  <c r="AW103" i="1"/>
  <c r="AX103" i="1"/>
  <c r="AY103" i="1" s="1"/>
  <c r="BC103" i="1" s="1"/>
  <c r="AM82" i="1"/>
  <c r="AL82" i="1" s="1"/>
  <c r="AI82" i="1"/>
  <c r="AZ58" i="1"/>
  <c r="BA58" i="1"/>
  <c r="AW58" i="1"/>
  <c r="AZ40" i="1"/>
  <c r="BA40" i="1"/>
  <c r="AZ205" i="1"/>
  <c r="BA205" i="1"/>
  <c r="BA242" i="1"/>
  <c r="AZ242" i="1"/>
  <c r="AX242" i="1"/>
  <c r="AY242" i="1" s="1"/>
  <c r="BC242" i="1" s="1"/>
  <c r="AW167" i="1"/>
  <c r="AX4" i="1"/>
  <c r="AY4" i="1" s="1"/>
  <c r="BC4" i="1" s="1"/>
  <c r="AZ4" i="1"/>
  <c r="AW154" i="1"/>
  <c r="BA154" i="1"/>
  <c r="AW107" i="1"/>
  <c r="AX107" i="1"/>
  <c r="AY107" i="1" s="1"/>
  <c r="BC107" i="1" s="1"/>
  <c r="AM107" i="1"/>
  <c r="AL107" i="1" s="1"/>
  <c r="AI107" i="1"/>
  <c r="AW94" i="1"/>
  <c r="AX94" i="1"/>
  <c r="AY94" i="1" s="1"/>
  <c r="BC94" i="1" s="1"/>
  <c r="BA63" i="1"/>
  <c r="AW63" i="1"/>
  <c r="AX61" i="1"/>
  <c r="AY61" i="1" s="1"/>
  <c r="BC61" i="1" s="1"/>
  <c r="BA61" i="1"/>
  <c r="AZ45" i="1"/>
  <c r="AX45" i="1"/>
  <c r="AY45" i="1" s="1"/>
  <c r="BC45" i="1" s="1"/>
  <c r="AZ28" i="1"/>
  <c r="BA28" i="1"/>
  <c r="AZ26" i="1"/>
  <c r="AX26" i="1"/>
  <c r="AY26" i="1" s="1"/>
  <c r="BC26" i="1" s="1"/>
  <c r="AZ226" i="1"/>
  <c r="AX226" i="1"/>
  <c r="AY226" i="1" s="1"/>
  <c r="BC226" i="1" s="1"/>
  <c r="BA226" i="1"/>
  <c r="AM212" i="1"/>
  <c r="AL212" i="1" s="1"/>
  <c r="AI212" i="1"/>
  <c r="AX198" i="1"/>
  <c r="AY198" i="1" s="1"/>
  <c r="BC198" i="1" s="1"/>
  <c r="AZ198" i="1"/>
  <c r="BA198" i="1"/>
  <c r="AM198" i="1"/>
  <c r="AL198" i="1" s="1"/>
  <c r="AI198" i="1"/>
  <c r="AX193" i="1"/>
  <c r="AY193" i="1" s="1"/>
  <c r="BC193" i="1" s="1"/>
  <c r="AW193" i="1"/>
  <c r="AZ193" i="1"/>
  <c r="BA193" i="1"/>
  <c r="AX185" i="1"/>
  <c r="AY185" i="1" s="1"/>
  <c r="BC185" i="1" s="1"/>
  <c r="BA185" i="1"/>
  <c r="AW185" i="1"/>
  <c r="BA183" i="1"/>
  <c r="AZ183" i="1"/>
  <c r="BA175" i="1"/>
  <c r="AX175" i="1"/>
  <c r="AY175" i="1" s="1"/>
  <c r="BC175" i="1" s="1"/>
  <c r="AW330" i="1"/>
  <c r="AX330" i="1"/>
  <c r="AY330" i="1" s="1"/>
  <c r="BC330" i="1" s="1"/>
  <c r="AM330" i="1"/>
  <c r="AL330" i="1" s="1"/>
  <c r="AI330" i="1"/>
  <c r="AM312" i="1"/>
  <c r="AL312" i="1" s="1"/>
  <c r="AI312" i="1"/>
  <c r="AX165" i="1"/>
  <c r="AY165" i="1" s="1"/>
  <c r="BC165" i="1" s="1"/>
  <c r="AW165" i="1"/>
  <c r="BA165" i="1"/>
  <c r="AW163" i="1"/>
  <c r="BA163" i="1"/>
  <c r="AM121" i="1"/>
  <c r="AL121" i="1" s="1"/>
  <c r="AI121" i="1"/>
  <c r="AW109" i="1"/>
  <c r="AX109" i="1"/>
  <c r="AY109" i="1" s="1"/>
  <c r="BC109" i="1" s="1"/>
  <c r="AW87" i="1"/>
  <c r="BA87" i="1"/>
  <c r="AX76" i="1"/>
  <c r="AY76" i="1" s="1"/>
  <c r="BC76" i="1" s="1"/>
  <c r="BA76" i="1"/>
  <c r="AZ76" i="1"/>
  <c r="AW76" i="1"/>
  <c r="AZ50" i="1"/>
  <c r="AX50" i="1"/>
  <c r="AY50" i="1" s="1"/>
  <c r="BC50" i="1" s="1"/>
  <c r="AM14" i="1"/>
  <c r="AL14" i="1" s="1"/>
  <c r="AI14" i="1"/>
  <c r="AZ11" i="1"/>
  <c r="BA11" i="1"/>
  <c r="AX177" i="1"/>
  <c r="AY177" i="1" s="1"/>
  <c r="BC177" i="1" s="1"/>
  <c r="AW177" i="1"/>
  <c r="BA177" i="1"/>
  <c r="AZ177" i="1"/>
  <c r="AX241" i="1"/>
  <c r="AY241" i="1" s="1"/>
  <c r="BC241" i="1" s="1"/>
  <c r="BA241" i="1"/>
  <c r="AZ241" i="1"/>
  <c r="AW311" i="1"/>
  <c r="AZ161" i="1"/>
  <c r="BA161" i="1"/>
  <c r="BA157" i="1"/>
  <c r="AZ157" i="1"/>
  <c r="AX150" i="1"/>
  <c r="AY150" i="1" s="1"/>
  <c r="BC150" i="1" s="1"/>
  <c r="AW150" i="1"/>
  <c r="AZ150" i="1"/>
  <c r="AZ141" i="1"/>
  <c r="BA141" i="1"/>
  <c r="AX120" i="1"/>
  <c r="AY120" i="1" s="1"/>
  <c r="BC120" i="1" s="1"/>
  <c r="AZ120" i="1"/>
  <c r="BA120" i="1"/>
  <c r="AM120" i="1"/>
  <c r="AL120" i="1" s="1"/>
  <c r="AI120" i="1"/>
  <c r="AX78" i="1"/>
  <c r="AY78" i="1" s="1"/>
  <c r="BC78" i="1" s="1"/>
  <c r="AZ78" i="1"/>
  <c r="AW78" i="1"/>
  <c r="BA66" i="1"/>
  <c r="AX66" i="1"/>
  <c r="AY66" i="1" s="1"/>
  <c r="BC66" i="1" s="1"/>
  <c r="BA54" i="1"/>
  <c r="AZ54" i="1"/>
  <c r="AZ35" i="1"/>
  <c r="AX35" i="1"/>
  <c r="AY35" i="1" s="1"/>
  <c r="BC35" i="1" s="1"/>
  <c r="AZ6" i="1"/>
  <c r="BA6" i="1"/>
  <c r="AW6" i="1"/>
  <c r="AX208" i="1"/>
  <c r="AY208" i="1" s="1"/>
  <c r="BC208" i="1" s="1"/>
  <c r="AW208" i="1"/>
  <c r="AZ208" i="1"/>
  <c r="BA201" i="1"/>
  <c r="AW201" i="1"/>
  <c r="AZ201" i="1"/>
  <c r="AZ179" i="1"/>
  <c r="BA179" i="1"/>
  <c r="AM179" i="1"/>
  <c r="AL179" i="1" s="1"/>
  <c r="AI179" i="1"/>
  <c r="AM239" i="1"/>
  <c r="AL239" i="1" s="1"/>
  <c r="AI239" i="1"/>
  <c r="BA272" i="1"/>
  <c r="AZ272" i="1"/>
  <c r="AX272" i="1"/>
  <c r="AY272" i="1" s="1"/>
  <c r="BC272" i="1" s="1"/>
  <c r="AW272" i="1"/>
  <c r="AX389" i="1"/>
  <c r="AY389" i="1" s="1"/>
  <c r="BC389" i="1" s="1"/>
  <c r="AZ389" i="1"/>
  <c r="BA389" i="1"/>
  <c r="AZ382" i="1"/>
  <c r="AX382" i="1"/>
  <c r="AY382" i="1" s="1"/>
  <c r="BC382" i="1" s="1"/>
  <c r="BA382" i="1"/>
  <c r="AZ438" i="1"/>
  <c r="AW438" i="1"/>
  <c r="AX438" i="1"/>
  <c r="AY438" i="1" s="1"/>
  <c r="BC438" i="1" s="1"/>
  <c r="BA438" i="1"/>
  <c r="AW437" i="1"/>
  <c r="AX437" i="1"/>
  <c r="AY437" i="1" s="1"/>
  <c r="BC437" i="1" s="1"/>
  <c r="BA437" i="1"/>
  <c r="AZ433" i="1"/>
  <c r="BA433" i="1"/>
  <c r="AW433" i="1"/>
  <c r="AX426" i="1"/>
  <c r="AY426" i="1" s="1"/>
  <c r="BC426" i="1" s="1"/>
  <c r="AW426" i="1"/>
  <c r="BA426" i="1"/>
  <c r="BA449" i="1"/>
  <c r="AX449" i="1"/>
  <c r="AY449" i="1" s="1"/>
  <c r="BC449" i="1" s="1"/>
  <c r="AX446" i="1"/>
  <c r="AY446" i="1" s="1"/>
  <c r="BC446" i="1" s="1"/>
  <c r="BA446" i="1"/>
  <c r="AZ446" i="1"/>
  <c r="AW446" i="1"/>
  <c r="AZ478" i="1"/>
  <c r="BA478" i="1"/>
  <c r="AW478" i="1"/>
  <c r="AX478" i="1"/>
  <c r="AY478" i="1" s="1"/>
  <c r="BC478" i="1" s="1"/>
  <c r="BA470" i="1"/>
  <c r="AZ470" i="1"/>
  <c r="AW470" i="1"/>
  <c r="AX470" i="1"/>
  <c r="AY470" i="1" s="1"/>
  <c r="BC470" i="1" s="1"/>
  <c r="AT165" i="1"/>
  <c r="AT138" i="1"/>
  <c r="AT215" i="1"/>
  <c r="AT197" i="1"/>
  <c r="BA235" i="1"/>
  <c r="AT233" i="1"/>
  <c r="AI235" i="1"/>
  <c r="AX238" i="1"/>
  <c r="AY238" i="1" s="1"/>
  <c r="BC238" i="1" s="1"/>
  <c r="AZ238" i="1"/>
  <c r="AW252" i="1"/>
  <c r="BA252" i="1"/>
  <c r="AZ252" i="1"/>
  <c r="AX274" i="1"/>
  <c r="AY274" i="1" s="1"/>
  <c r="BC274" i="1" s="1"/>
  <c r="BA274" i="1"/>
  <c r="AZ274" i="1"/>
  <c r="AX306" i="1"/>
  <c r="AY306" i="1" s="1"/>
  <c r="BC306" i="1" s="1"/>
  <c r="BA306" i="1"/>
  <c r="AZ306" i="1"/>
  <c r="AW306" i="1"/>
  <c r="BA294" i="1"/>
  <c r="AW294" i="1"/>
  <c r="AI292" i="1"/>
  <c r="AW396" i="1"/>
  <c r="AZ396" i="1"/>
  <c r="AX396" i="1"/>
  <c r="AY396" i="1" s="1"/>
  <c r="BC396" i="1" s="1"/>
  <c r="AI383" i="1"/>
  <c r="AZ416" i="1"/>
  <c r="AX416" i="1"/>
  <c r="AY416" i="1" s="1"/>
  <c r="BC416" i="1" s="1"/>
  <c r="AW416" i="1"/>
  <c r="AX100" i="1"/>
  <c r="AY100" i="1" s="1"/>
  <c r="BC100" i="1" s="1"/>
  <c r="AW162" i="1"/>
  <c r="BA92" i="1"/>
  <c r="AX93" i="1"/>
  <c r="AY93" i="1" s="1"/>
  <c r="BC93" i="1" s="1"/>
  <c r="AZ121" i="1"/>
  <c r="AI167" i="1"/>
  <c r="AI146" i="1"/>
  <c r="AI35" i="1"/>
  <c r="AT235" i="1"/>
  <c r="AW334" i="1"/>
  <c r="BA334" i="1"/>
  <c r="AZ334" i="1"/>
  <c r="AX334" i="1"/>
  <c r="AY334" i="1" s="1"/>
  <c r="BC334" i="1" s="1"/>
  <c r="AZ326" i="1"/>
  <c r="AW326" i="1"/>
  <c r="AX326" i="1"/>
  <c r="AY326" i="1" s="1"/>
  <c r="BC326" i="1" s="1"/>
  <c r="BA326" i="1"/>
  <c r="AM316" i="1"/>
  <c r="AL316" i="1" s="1"/>
  <c r="AI316" i="1"/>
  <c r="BA297" i="1"/>
  <c r="AX297" i="1"/>
  <c r="AY297" i="1" s="1"/>
  <c r="BC297" i="1" s="1"/>
  <c r="AW297" i="1"/>
  <c r="AZ297" i="1"/>
  <c r="AX321" i="1"/>
  <c r="AY321" i="1" s="1"/>
  <c r="BC321" i="1" s="1"/>
  <c r="AW321" i="1"/>
  <c r="BA321" i="1"/>
  <c r="AW382" i="1"/>
  <c r="AW401" i="1"/>
  <c r="AX401" i="1"/>
  <c r="AY401" i="1" s="1"/>
  <c r="BC401" i="1" s="1"/>
  <c r="BA401" i="1"/>
  <c r="AZ401" i="1"/>
  <c r="BA416" i="1"/>
  <c r="AI234" i="1"/>
  <c r="AW255" i="1"/>
  <c r="AZ255" i="1"/>
  <c r="BA255" i="1"/>
  <c r="AW244" i="1"/>
  <c r="AX244" i="1"/>
  <c r="AY244" i="1" s="1"/>
  <c r="BC244" i="1" s="1"/>
  <c r="BA244" i="1"/>
  <c r="AX270" i="1"/>
  <c r="AY270" i="1" s="1"/>
  <c r="BC270" i="1" s="1"/>
  <c r="BA270" i="1"/>
  <c r="AZ270" i="1"/>
  <c r="AX336" i="1"/>
  <c r="AY336" i="1" s="1"/>
  <c r="BC336" i="1" s="1"/>
  <c r="BA336" i="1"/>
  <c r="AZ336" i="1"/>
  <c r="AZ303" i="1"/>
  <c r="AX303" i="1"/>
  <c r="AY303" i="1" s="1"/>
  <c r="BC303" i="1" s="1"/>
  <c r="BA303" i="1"/>
  <c r="AW303" i="1"/>
  <c r="BA302" i="1"/>
  <c r="AW302" i="1"/>
  <c r="AX302" i="1"/>
  <c r="AY302" i="1" s="1"/>
  <c r="BC302" i="1" s="1"/>
  <c r="AZ302" i="1"/>
  <c r="BA358" i="1"/>
  <c r="AW358" i="1"/>
  <c r="AZ358" i="1"/>
  <c r="AW348" i="1"/>
  <c r="AX348" i="1"/>
  <c r="AY348" i="1" s="1"/>
  <c r="BC348" i="1" s="1"/>
  <c r="BA348" i="1"/>
  <c r="AZ348" i="1"/>
  <c r="AW409" i="1"/>
  <c r="BA409" i="1"/>
  <c r="AZ409" i="1"/>
  <c r="AX409" i="1"/>
  <c r="AY409" i="1" s="1"/>
  <c r="BC409" i="1" s="1"/>
  <c r="AZ378" i="1"/>
  <c r="AX378" i="1"/>
  <c r="AY378" i="1" s="1"/>
  <c r="BC378" i="1" s="1"/>
  <c r="AW378" i="1"/>
  <c r="BA378" i="1"/>
  <c r="AZ370" i="1"/>
  <c r="AX370" i="1"/>
  <c r="AY370" i="1" s="1"/>
  <c r="BC370" i="1" s="1"/>
  <c r="AW370" i="1"/>
  <c r="AX433" i="1"/>
  <c r="AY433" i="1" s="1"/>
  <c r="BC433" i="1" s="1"/>
  <c r="AT237" i="1"/>
  <c r="AT257" i="1"/>
  <c r="AI267" i="1"/>
  <c r="AI291" i="1"/>
  <c r="AI303" i="1"/>
  <c r="BA411" i="1"/>
  <c r="AX411" i="1"/>
  <c r="AY411" i="1" s="1"/>
  <c r="BC411" i="1" s="1"/>
  <c r="AW403" i="1"/>
  <c r="BA403" i="1"/>
  <c r="AX391" i="1"/>
  <c r="AY391" i="1" s="1"/>
  <c r="BC391" i="1" s="1"/>
  <c r="AW391" i="1"/>
  <c r="BA388" i="1"/>
  <c r="AX388" i="1"/>
  <c r="AY388" i="1" s="1"/>
  <c r="BC388" i="1" s="1"/>
  <c r="AI386" i="1"/>
  <c r="AW384" i="1"/>
  <c r="BA384" i="1"/>
  <c r="AX384" i="1"/>
  <c r="AY384" i="1" s="1"/>
  <c r="BC384" i="1" s="1"/>
  <c r="AX435" i="1"/>
  <c r="AY435" i="1" s="1"/>
  <c r="BC435" i="1" s="1"/>
  <c r="BA435" i="1"/>
  <c r="AZ435" i="1"/>
  <c r="AI480" i="1"/>
  <c r="AT234" i="1"/>
  <c r="AX249" i="1"/>
  <c r="AY249" i="1" s="1"/>
  <c r="BC249" i="1" s="1"/>
  <c r="AZ246" i="1"/>
  <c r="AZ254" i="1"/>
  <c r="BA273" i="1"/>
  <c r="AX260" i="1"/>
  <c r="AY260" i="1" s="1"/>
  <c r="BC260" i="1" s="1"/>
  <c r="AT259" i="1"/>
  <c r="AI255" i="1"/>
  <c r="AI250" i="1"/>
  <c r="AI247" i="1"/>
  <c r="AZ288" i="1"/>
  <c r="AT285" i="1"/>
  <c r="AI279" i="1"/>
  <c r="AI277" i="1"/>
  <c r="AX324" i="1"/>
  <c r="AY324" i="1" s="1"/>
  <c r="BC324" i="1" s="1"/>
  <c r="AW318" i="1"/>
  <c r="AZ317" i="1"/>
  <c r="BA317" i="1"/>
  <c r="AW317" i="1"/>
  <c r="AW329" i="1"/>
  <c r="AX327" i="1"/>
  <c r="AY327" i="1" s="1"/>
  <c r="BC327" i="1" s="1"/>
  <c r="AT337" i="1"/>
  <c r="AI333" i="1"/>
  <c r="AI332" i="1"/>
  <c r="AI329" i="1"/>
  <c r="AI325" i="1"/>
  <c r="AI314" i="1"/>
  <c r="BA394" i="1"/>
  <c r="AZ403" i="1"/>
  <c r="AX399" i="1"/>
  <c r="AY399" i="1" s="1"/>
  <c r="BC399" i="1" s="1"/>
  <c r="AZ399" i="1"/>
  <c r="AI354" i="1"/>
  <c r="AX350" i="1"/>
  <c r="AY350" i="1" s="1"/>
  <c r="BC350" i="1" s="1"/>
  <c r="AW350" i="1"/>
  <c r="AZ350" i="1"/>
  <c r="AW413" i="1"/>
  <c r="AZ413" i="1"/>
  <c r="BA413" i="1"/>
  <c r="AX413" i="1"/>
  <c r="AY413" i="1" s="1"/>
  <c r="BC413" i="1" s="1"/>
  <c r="AX363" i="1"/>
  <c r="AY363" i="1" s="1"/>
  <c r="BC363" i="1" s="1"/>
  <c r="BA363" i="1"/>
  <c r="AX457" i="1"/>
  <c r="AY457" i="1" s="1"/>
  <c r="BC457" i="1" s="1"/>
  <c r="BA457" i="1"/>
  <c r="AW457" i="1"/>
  <c r="AZ457" i="1"/>
  <c r="AT291" i="1"/>
  <c r="AI290" i="1"/>
  <c r="AT288" i="1"/>
  <c r="AI337" i="1"/>
  <c r="AI335" i="1"/>
  <c r="AT329" i="1"/>
  <c r="AT325" i="1"/>
  <c r="AT322" i="1"/>
  <c r="AT319" i="1"/>
  <c r="AT318" i="1"/>
  <c r="AT315" i="1"/>
  <c r="AT312" i="1"/>
  <c r="AT308" i="1"/>
  <c r="AT307" i="1"/>
  <c r="AT300" i="1"/>
  <c r="AT299" i="1"/>
  <c r="AX407" i="1"/>
  <c r="AY407" i="1" s="1"/>
  <c r="BC407" i="1" s="1"/>
  <c r="AW407" i="1"/>
  <c r="AW379" i="1"/>
  <c r="AX379" i="1"/>
  <c r="AY379" i="1" s="1"/>
  <c r="BC379" i="1" s="1"/>
  <c r="AW365" i="1"/>
  <c r="AX365" i="1"/>
  <c r="AY365" i="1" s="1"/>
  <c r="BC365" i="1" s="1"/>
  <c r="AZ365" i="1"/>
  <c r="AZ362" i="1"/>
  <c r="AX362" i="1"/>
  <c r="AY362" i="1" s="1"/>
  <c r="BC362" i="1" s="1"/>
  <c r="AW460" i="1"/>
  <c r="AZ460" i="1"/>
  <c r="AX460" i="1"/>
  <c r="AY460" i="1" s="1"/>
  <c r="BC460" i="1" s="1"/>
  <c r="BA460" i="1"/>
  <c r="AT360" i="1"/>
  <c r="AT357" i="1"/>
  <c r="AT356" i="1"/>
  <c r="AI356" i="1"/>
  <c r="AZ354" i="1"/>
  <c r="AI353" i="1"/>
  <c r="AI348" i="1"/>
  <c r="AW346" i="1"/>
  <c r="AT338" i="1"/>
  <c r="AI338" i="1"/>
  <c r="AT394" i="1"/>
  <c r="AI394" i="1"/>
  <c r="AZ431" i="1"/>
  <c r="BA431" i="1"/>
  <c r="AW431" i="1"/>
  <c r="AZ447" i="1"/>
  <c r="AX447" i="1"/>
  <c r="AY447" i="1" s="1"/>
  <c r="BC447" i="1" s="1"/>
  <c r="AX469" i="1"/>
  <c r="AY469" i="1" s="1"/>
  <c r="BC469" i="1" s="1"/>
  <c r="AW469" i="1"/>
  <c r="BA469" i="1"/>
  <c r="AZ469" i="1"/>
  <c r="AT358" i="1"/>
  <c r="AT351" i="1"/>
  <c r="AT343" i="1"/>
  <c r="AT339" i="1"/>
  <c r="AT414" i="1"/>
  <c r="AI414" i="1"/>
  <c r="AI412" i="1"/>
  <c r="AI410" i="1"/>
  <c r="AI408" i="1"/>
  <c r="AI404" i="1"/>
  <c r="AI400" i="1"/>
  <c r="AT397" i="1"/>
  <c r="AT396" i="1"/>
  <c r="AI396" i="1"/>
  <c r="AT380" i="1"/>
  <c r="AI377" i="1"/>
  <c r="AT365" i="1"/>
  <c r="AI417" i="1"/>
  <c r="BA447" i="1"/>
  <c r="AT419" i="1"/>
  <c r="AI454" i="1"/>
  <c r="AW476" i="1"/>
  <c r="BA476" i="1"/>
  <c r="AZ476" i="1"/>
  <c r="AX476" i="1"/>
  <c r="AY476" i="1" s="1"/>
  <c r="BC476" i="1" s="1"/>
  <c r="AT443" i="1"/>
  <c r="AI451" i="1"/>
  <c r="AI461" i="1"/>
  <c r="AT468" i="1"/>
  <c r="AT494" i="1"/>
  <c r="AT497" i="1"/>
  <c r="AI494" i="1"/>
  <c r="AT417" i="1"/>
  <c r="AT439" i="1"/>
  <c r="AI457" i="1"/>
  <c r="AT460" i="1"/>
  <c r="AT457" i="1"/>
  <c r="AT462" i="1"/>
  <c r="AI462" i="1"/>
  <c r="AZ482" i="1"/>
  <c r="AI481" i="1"/>
  <c r="AT478" i="1"/>
  <c r="AT476" i="1"/>
  <c r="AI476" i="1"/>
  <c r="AT470" i="1"/>
  <c r="AI470" i="1"/>
  <c r="AT487" i="1"/>
  <c r="AT491" i="1"/>
  <c r="AT489" i="1"/>
  <c r="AI436" i="1"/>
  <c r="AI432" i="1"/>
  <c r="BA465" i="1"/>
  <c r="AT463" i="1"/>
  <c r="AT482" i="1"/>
  <c r="AT480" i="1"/>
  <c r="AI479" i="1"/>
  <c r="AI466" i="1"/>
  <c r="AW169" i="1"/>
  <c r="AW86" i="1"/>
  <c r="AZ86" i="1"/>
  <c r="AX195" i="1"/>
  <c r="AY195" i="1" s="1"/>
  <c r="BC195" i="1" s="1"/>
  <c r="AZ195" i="1"/>
  <c r="AZ233" i="1"/>
  <c r="AX233" i="1"/>
  <c r="AY233" i="1" s="1"/>
  <c r="BC233" i="1" s="1"/>
  <c r="BA169" i="1"/>
  <c r="AT158" i="1"/>
  <c r="AX152" i="1"/>
  <c r="AY152" i="1" s="1"/>
  <c r="BC152" i="1" s="1"/>
  <c r="AW152" i="1"/>
  <c r="BA233" i="1"/>
  <c r="AW31" i="1"/>
  <c r="BA31" i="1"/>
  <c r="AX215" i="1"/>
  <c r="AY215" i="1" s="1"/>
  <c r="BC215" i="1" s="1"/>
  <c r="AZ215" i="1"/>
  <c r="AW215" i="1"/>
  <c r="AX211" i="1"/>
  <c r="AY211" i="1" s="1"/>
  <c r="BC211" i="1" s="1"/>
  <c r="AZ211" i="1"/>
  <c r="AW233" i="1"/>
  <c r="AW247" i="1"/>
  <c r="AZ247" i="1"/>
  <c r="AW289" i="1"/>
  <c r="BA289" i="1"/>
  <c r="AZ289" i="1"/>
  <c r="AX289" i="1"/>
  <c r="AY289" i="1" s="1"/>
  <c r="BC289" i="1" s="1"/>
  <c r="AX284" i="1"/>
  <c r="AY284" i="1" s="1"/>
  <c r="BC284" i="1" s="1"/>
  <c r="AW284" i="1"/>
  <c r="BA284" i="1"/>
  <c r="BA337" i="1"/>
  <c r="AW337" i="1"/>
  <c r="AZ337" i="1"/>
  <c r="AM405" i="1"/>
  <c r="AL405" i="1" s="1"/>
  <c r="AI405" i="1"/>
  <c r="AW385" i="1"/>
  <c r="BA385" i="1"/>
  <c r="AX385" i="1"/>
  <c r="AY385" i="1" s="1"/>
  <c r="BC385" i="1" s="1"/>
  <c r="AZ385" i="1"/>
  <c r="AW371" i="1"/>
  <c r="AZ371" i="1"/>
  <c r="AX371" i="1"/>
  <c r="AY371" i="1" s="1"/>
  <c r="BC371" i="1" s="1"/>
  <c r="BA371" i="1"/>
  <c r="AX440" i="1"/>
  <c r="AY440" i="1" s="1"/>
  <c r="BC440" i="1" s="1"/>
  <c r="BA440" i="1"/>
  <c r="AZ440" i="1"/>
  <c r="AW440" i="1"/>
  <c r="AX235" i="1"/>
  <c r="AY235" i="1" s="1"/>
  <c r="BC235" i="1" s="1"/>
  <c r="AZ239" i="1"/>
  <c r="AX237" i="1"/>
  <c r="AY237" i="1" s="1"/>
  <c r="BC237" i="1" s="1"/>
  <c r="AW239" i="1"/>
  <c r="AI262" i="1"/>
  <c r="BA275" i="1"/>
  <c r="AI274" i="1"/>
  <c r="AX253" i="1"/>
  <c r="AY253" i="1" s="1"/>
  <c r="BC253" i="1" s="1"/>
  <c r="AW253" i="1"/>
  <c r="AZ271" i="1"/>
  <c r="AX271" i="1"/>
  <c r="AY271" i="1" s="1"/>
  <c r="BC271" i="1" s="1"/>
  <c r="AW271" i="1"/>
  <c r="AZ284" i="1"/>
  <c r="AZ276" i="1"/>
  <c r="AW276" i="1"/>
  <c r="AX276" i="1"/>
  <c r="AY276" i="1" s="1"/>
  <c r="BC276" i="1" s="1"/>
  <c r="AX337" i="1"/>
  <c r="AY337" i="1" s="1"/>
  <c r="BC337" i="1" s="1"/>
  <c r="AM331" i="1"/>
  <c r="AL331" i="1" s="1"/>
  <c r="AI331" i="1"/>
  <c r="AZ319" i="1"/>
  <c r="AW319" i="1"/>
  <c r="AX319" i="1"/>
  <c r="AY319" i="1" s="1"/>
  <c r="BC319" i="1" s="1"/>
  <c r="BA319" i="1"/>
  <c r="AZ316" i="1"/>
  <c r="BA316" i="1"/>
  <c r="BA312" i="1"/>
  <c r="AZ312" i="1"/>
  <c r="AW308" i="1"/>
  <c r="AZ308" i="1"/>
  <c r="AX308" i="1"/>
  <c r="AY308" i="1" s="1"/>
  <c r="BC308" i="1" s="1"/>
  <c r="AZ300" i="1"/>
  <c r="AW300" i="1"/>
  <c r="BA300" i="1"/>
  <c r="AX300" i="1"/>
  <c r="AY300" i="1" s="1"/>
  <c r="BC300" i="1" s="1"/>
  <c r="AW292" i="1"/>
  <c r="AZ292" i="1"/>
  <c r="AX292" i="1"/>
  <c r="AY292" i="1" s="1"/>
  <c r="BC292" i="1" s="1"/>
  <c r="AW355" i="1"/>
  <c r="BA355" i="1"/>
  <c r="AX355" i="1"/>
  <c r="AY355" i="1" s="1"/>
  <c r="BC355" i="1" s="1"/>
  <c r="AZ355" i="1"/>
  <c r="AZ347" i="1"/>
  <c r="AW347" i="1"/>
  <c r="AX347" i="1"/>
  <c r="AY347" i="1" s="1"/>
  <c r="BC347" i="1" s="1"/>
  <c r="BA347" i="1"/>
  <c r="AW341" i="1"/>
  <c r="BA341" i="1"/>
  <c r="AZ341" i="1"/>
  <c r="AX341" i="1"/>
  <c r="AY341" i="1" s="1"/>
  <c r="BC341" i="1" s="1"/>
  <c r="AZ237" i="1"/>
  <c r="BA239" i="1"/>
  <c r="BA237" i="1"/>
  <c r="AX255" i="1"/>
  <c r="AY255" i="1" s="1"/>
  <c r="BC255" i="1" s="1"/>
  <c r="AZ259" i="1"/>
  <c r="AW251" i="1"/>
  <c r="AZ251" i="1"/>
  <c r="AZ285" i="1"/>
  <c r="AW285" i="1"/>
  <c r="AX285" i="1"/>
  <c r="AY285" i="1" s="1"/>
  <c r="BC285" i="1" s="1"/>
  <c r="BA285" i="1"/>
  <c r="AT283" i="1"/>
  <c r="AT279" i="1"/>
  <c r="AW316" i="1"/>
  <c r="AX316" i="1"/>
  <c r="AY316" i="1" s="1"/>
  <c r="BC316" i="1" s="1"/>
  <c r="AM334" i="1"/>
  <c r="AL334" i="1" s="1"/>
  <c r="AI334" i="1"/>
  <c r="AM326" i="1"/>
  <c r="AL326" i="1" s="1"/>
  <c r="AI326" i="1"/>
  <c r="AX275" i="1"/>
  <c r="AY275" i="1" s="1"/>
  <c r="BC275" i="1" s="1"/>
  <c r="AI260" i="1"/>
  <c r="AX273" i="1"/>
  <c r="AY273" i="1" s="1"/>
  <c r="BC273" i="1" s="1"/>
  <c r="AZ253" i="1"/>
  <c r="BA263" i="1"/>
  <c r="AZ263" i="1"/>
  <c r="AW263" i="1"/>
  <c r="AT249" i="1"/>
  <c r="AW265" i="1"/>
  <c r="AZ265" i="1"/>
  <c r="AZ291" i="1"/>
  <c r="AX291" i="1"/>
  <c r="AY291" i="1" s="1"/>
  <c r="BC291" i="1" s="1"/>
  <c r="BA291" i="1"/>
  <c r="AW291" i="1"/>
  <c r="AX312" i="1"/>
  <c r="AY312" i="1" s="1"/>
  <c r="BC312" i="1" s="1"/>
  <c r="BA328" i="1"/>
  <c r="AX328" i="1"/>
  <c r="AY328" i="1" s="1"/>
  <c r="BC328" i="1" s="1"/>
  <c r="AW328" i="1"/>
  <c r="AZ328" i="1"/>
  <c r="AZ282" i="1"/>
  <c r="BA281" i="1"/>
  <c r="BA279" i="1"/>
  <c r="AW282" i="1"/>
  <c r="AX286" i="1"/>
  <c r="AY286" i="1" s="1"/>
  <c r="BC286" i="1" s="1"/>
  <c r="BA286" i="1"/>
  <c r="AZ286" i="1"/>
  <c r="AX282" i="1"/>
  <c r="AY282" i="1" s="1"/>
  <c r="BC282" i="1" s="1"/>
  <c r="AI327" i="1"/>
  <c r="BA330" i="1"/>
  <c r="AZ330" i="1"/>
  <c r="AW324" i="1"/>
  <c r="AX311" i="1"/>
  <c r="AY311" i="1" s="1"/>
  <c r="BC311" i="1" s="1"/>
  <c r="AZ311" i="1"/>
  <c r="BA357" i="1"/>
  <c r="AZ357" i="1"/>
  <c r="AW357" i="1"/>
  <c r="AW349" i="1"/>
  <c r="BA349" i="1"/>
  <c r="AX349" i="1"/>
  <c r="AY349" i="1" s="1"/>
  <c r="BC349" i="1" s="1"/>
  <c r="AW393" i="1"/>
  <c r="AZ393" i="1"/>
  <c r="BA393" i="1"/>
  <c r="AM388" i="1"/>
  <c r="AL388" i="1" s="1"/>
  <c r="AI388" i="1"/>
  <c r="AW441" i="1"/>
  <c r="AX441" i="1"/>
  <c r="AY441" i="1" s="1"/>
  <c r="BC441" i="1" s="1"/>
  <c r="BA283" i="1"/>
  <c r="AZ283" i="1"/>
  <c r="AX332" i="1"/>
  <c r="AY332" i="1" s="1"/>
  <c r="BC332" i="1" s="1"/>
  <c r="BA332" i="1"/>
  <c r="AX310" i="1"/>
  <c r="AY310" i="1" s="1"/>
  <c r="BC310" i="1" s="1"/>
  <c r="AW310" i="1"/>
  <c r="AW305" i="1"/>
  <c r="AZ305" i="1"/>
  <c r="AX305" i="1"/>
  <c r="AY305" i="1" s="1"/>
  <c r="BC305" i="1" s="1"/>
  <c r="BA296" i="1"/>
  <c r="AX296" i="1"/>
  <c r="AY296" i="1" s="1"/>
  <c r="BC296" i="1" s="1"/>
  <c r="AW296" i="1"/>
  <c r="AM321" i="1"/>
  <c r="AL321" i="1" s="1"/>
  <c r="AI321" i="1"/>
  <c r="AW359" i="1"/>
  <c r="BA359" i="1"/>
  <c r="AX359" i="1"/>
  <c r="AY359" i="1" s="1"/>
  <c r="BC359" i="1" s="1"/>
  <c r="AZ359" i="1"/>
  <c r="AT354" i="1"/>
  <c r="AW351" i="1"/>
  <c r="AZ351" i="1"/>
  <c r="BA351" i="1"/>
  <c r="AX351" i="1"/>
  <c r="AY351" i="1" s="1"/>
  <c r="BC351" i="1" s="1"/>
  <c r="AW343" i="1"/>
  <c r="BA343" i="1"/>
  <c r="AX343" i="1"/>
  <c r="AY343" i="1" s="1"/>
  <c r="BC343" i="1" s="1"/>
  <c r="BA339" i="1"/>
  <c r="AZ339" i="1"/>
  <c r="AW339" i="1"/>
  <c r="AZ414" i="1"/>
  <c r="AW414" i="1"/>
  <c r="AZ376" i="1"/>
  <c r="AW376" i="1"/>
  <c r="AX376" i="1"/>
  <c r="AY376" i="1" s="1"/>
  <c r="BC376" i="1" s="1"/>
  <c r="AW279" i="1"/>
  <c r="AZ279" i="1"/>
  <c r="AZ314" i="1"/>
  <c r="BA310" i="1"/>
  <c r="AZ324" i="1"/>
  <c r="AX357" i="1"/>
  <c r="AY357" i="1" s="1"/>
  <c r="BC357" i="1" s="1"/>
  <c r="AW353" i="1"/>
  <c r="AX353" i="1"/>
  <c r="AY353" i="1" s="1"/>
  <c r="BC353" i="1" s="1"/>
  <c r="AT348" i="1"/>
  <c r="AW345" i="1"/>
  <c r="BA345" i="1"/>
  <c r="AZ345" i="1"/>
  <c r="AX345" i="1"/>
  <c r="AY345" i="1" s="1"/>
  <c r="BC345" i="1" s="1"/>
  <c r="AT342" i="1"/>
  <c r="AW380" i="1"/>
  <c r="AX380" i="1"/>
  <c r="AY380" i="1" s="1"/>
  <c r="BC380" i="1" s="1"/>
  <c r="BA380" i="1"/>
  <c r="AX439" i="1"/>
  <c r="AY439" i="1" s="1"/>
  <c r="BC439" i="1" s="1"/>
  <c r="AZ439" i="1"/>
  <c r="AW439" i="1"/>
  <c r="BA439" i="1"/>
  <c r="AW436" i="1"/>
  <c r="BA436" i="1"/>
  <c r="AX436" i="1"/>
  <c r="AY436" i="1" s="1"/>
  <c r="BC436" i="1" s="1"/>
  <c r="AZ436" i="1"/>
  <c r="AT452" i="1"/>
  <c r="AT450" i="1"/>
  <c r="AT448" i="1"/>
  <c r="AZ486" i="1"/>
  <c r="AX486" i="1"/>
  <c r="AY486" i="1" s="1"/>
  <c r="BC486" i="1" s="1"/>
  <c r="BA486" i="1"/>
  <c r="AW486" i="1"/>
  <c r="AM423" i="1"/>
  <c r="AL423" i="1" s="1"/>
  <c r="AI423" i="1"/>
  <c r="AZ419" i="1"/>
  <c r="AW419" i="1"/>
  <c r="AX419" i="1"/>
  <c r="AY419" i="1" s="1"/>
  <c r="BC419" i="1" s="1"/>
  <c r="AX451" i="1"/>
  <c r="AY451" i="1" s="1"/>
  <c r="BC451" i="1" s="1"/>
  <c r="AZ451" i="1"/>
  <c r="BA451" i="1"/>
  <c r="AW449" i="1"/>
  <c r="AZ449" i="1"/>
  <c r="AZ455" i="1"/>
  <c r="BA455" i="1"/>
  <c r="AX455" i="1"/>
  <c r="AY455" i="1" s="1"/>
  <c r="BC455" i="1" s="1"/>
  <c r="AW455" i="1"/>
  <c r="BA480" i="1"/>
  <c r="AX480" i="1"/>
  <c r="AY480" i="1" s="1"/>
  <c r="BC480" i="1" s="1"/>
  <c r="AW480" i="1"/>
  <c r="AM477" i="1"/>
  <c r="AL477" i="1" s="1"/>
  <c r="AI477" i="1"/>
  <c r="AI471" i="1"/>
  <c r="AM471" i="1"/>
  <c r="AL471" i="1" s="1"/>
  <c r="AW417" i="1"/>
  <c r="BA417" i="1"/>
  <c r="AI421" i="1"/>
  <c r="BA419" i="1"/>
  <c r="AI441" i="1"/>
  <c r="AI439" i="1"/>
  <c r="AZ463" i="1"/>
  <c r="BA463" i="1"/>
  <c r="AX463" i="1"/>
  <c r="AY463" i="1" s="1"/>
  <c r="BC463" i="1" s="1"/>
  <c r="AW463" i="1"/>
  <c r="AZ437" i="1"/>
  <c r="AT430" i="1"/>
  <c r="AT428" i="1"/>
  <c r="AT426" i="1"/>
  <c r="BA474" i="1"/>
  <c r="AW474" i="1"/>
  <c r="AX474" i="1"/>
  <c r="AY474" i="1" s="1"/>
  <c r="BC474" i="1" s="1"/>
  <c r="BA472" i="1"/>
  <c r="AX472" i="1"/>
  <c r="AY472" i="1" s="1"/>
  <c r="BC472" i="1" s="1"/>
  <c r="AW472" i="1"/>
  <c r="AZ472" i="1"/>
  <c r="BA490" i="1"/>
  <c r="AW490" i="1"/>
  <c r="AX490" i="1"/>
  <c r="AY490" i="1" s="1"/>
  <c r="BC490" i="1" s="1"/>
  <c r="AZ490" i="1"/>
  <c r="BA494" i="1"/>
  <c r="AZ494" i="1"/>
  <c r="AT496" i="1"/>
  <c r="AT446" i="1"/>
  <c r="AT444" i="1"/>
  <c r="AZ459" i="1"/>
  <c r="BA459" i="1"/>
  <c r="AX456" i="1"/>
  <c r="AY456" i="1" s="1"/>
  <c r="BC456" i="1" s="1"/>
  <c r="BA456" i="1"/>
  <c r="AW456" i="1"/>
  <c r="BA488" i="1"/>
  <c r="AX488" i="1"/>
  <c r="AY488" i="1" s="1"/>
  <c r="BC488" i="1" s="1"/>
  <c r="AW488" i="1"/>
  <c r="AW494" i="1"/>
  <c r="AW462" i="1"/>
  <c r="BA462" i="1"/>
  <c r="AX465" i="1"/>
  <c r="AY465" i="1" s="1"/>
  <c r="BC465" i="1" s="1"/>
  <c r="AZ465" i="1"/>
  <c r="AW482" i="1"/>
  <c r="AX483" i="1"/>
  <c r="AY483" i="1" s="1"/>
  <c r="BC483" i="1" s="1"/>
  <c r="BC70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dessinateur1</author>
    <author>dessinateur 02</author>
    <author xml:space="preserve">Abdelwahab </author>
    <author>B-TECH3</author>
  </authors>
  <commentList>
    <comment ref="H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dessinateur1:</t>
        </r>
        <r>
          <rPr>
            <sz val="9"/>
            <color indexed="81"/>
            <rFont val="Tahoma"/>
            <family val="2"/>
          </rPr>
          <t xml:space="preserve">
Rénovation + bac sup</t>
        </r>
      </text>
    </comment>
    <comment ref="K6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SH11:0060/SH11:0050</t>
        </r>
      </text>
    </comment>
    <comment ref="K6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SH11:0051</t>
        </r>
      </text>
    </comment>
    <comment ref="H74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+BOITE INFERIEUR
</t>
        </r>
      </text>
    </comment>
    <comment ref="H172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FX(BU25)+BOITE SUP</t>
        </r>
      </text>
    </comment>
    <comment ref="H278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BOITE SUP</t>
        </r>
      </text>
    </comment>
    <comment ref="T463" authorId="2" shapeId="0" xr:uid="{28D36289-9989-487E-8396-1D0249DC221C}">
      <text>
        <r>
          <rPr>
            <b/>
            <sz val="9"/>
            <color indexed="81"/>
            <rFont val="Tahoma"/>
            <family val="2"/>
          </rPr>
          <t>Abdelwahab :</t>
        </r>
        <r>
          <rPr>
            <sz val="9"/>
            <color indexed="81"/>
            <rFont val="Tahoma"/>
            <family val="2"/>
          </rPr>
          <t xml:space="preserve">
not confirmed</t>
        </r>
      </text>
    </comment>
    <comment ref="Q584" authorId="1" shapeId="0" xr:uid="{8E8FE342-9E9F-4036-BA9B-E7934A237EDD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EC ORIGINAL 1700 </t>
        </r>
      </text>
    </comment>
    <comment ref="K988" authorId="1" shapeId="0" xr:uid="{7FED4BD2-B3B8-4048-B5F6-6EE4A19662CE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CHAUFFAGE</t>
        </r>
      </text>
    </comment>
    <comment ref="K991" authorId="1" shapeId="0" xr:uid="{565525E2-DD11-43B9-A39A-EA8CF5F17B57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CHAUFFAGE</t>
        </r>
      </text>
    </comment>
    <comment ref="Q1009" authorId="3" shapeId="0" xr:uid="{F220A4E8-9523-4CC3-9E13-9FC99BEB7CF2}">
      <text>
        <r>
          <rPr>
            <b/>
            <sz val="9"/>
            <color indexed="81"/>
            <rFont val="Tahoma"/>
            <family val="2"/>
          </rPr>
          <t>B-TECH3:</t>
        </r>
        <r>
          <rPr>
            <sz val="9"/>
            <color indexed="81"/>
            <rFont val="Tahoma"/>
            <family val="2"/>
          </rPr>
          <t xml:space="preserve">
EC ORIGINA:790</t>
        </r>
      </text>
    </comment>
    <comment ref="K1053" authorId="1" shapeId="0" xr:uid="{2746DC05-19BA-4F78-8D35-C751D3E343C2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CHAUFFAGE</t>
        </r>
      </text>
    </comment>
    <comment ref="K1054" authorId="1" shapeId="0" xr:uid="{F08BF881-B3A4-42D6-AD17-9170A957B439}">
      <text>
        <r>
          <rPr>
            <b/>
            <sz val="9"/>
            <color indexed="81"/>
            <rFont val="Tahoma"/>
            <family val="2"/>
          </rPr>
          <t>dessinateur 02:</t>
        </r>
        <r>
          <rPr>
            <sz val="9"/>
            <color indexed="81"/>
            <rFont val="Tahoma"/>
            <family val="2"/>
          </rPr>
          <t xml:space="preserve">
CHAUFFAGE</t>
        </r>
      </text>
    </comment>
  </commentList>
</comments>
</file>

<file path=xl/sharedStrings.xml><?xml version="1.0" encoding="utf-8"?>
<sst xmlns="http://schemas.openxmlformats.org/spreadsheetml/2006/main" count="9127" uniqueCount="2669">
  <si>
    <t>Date</t>
  </si>
  <si>
    <t>Exigence</t>
  </si>
  <si>
    <t>Clients</t>
  </si>
  <si>
    <t>Designation Radiateur</t>
  </si>
  <si>
    <t>RAD</t>
  </si>
  <si>
    <t>FX</t>
  </si>
  <si>
    <t>COLL/SUP</t>
  </si>
  <si>
    <t>COL/INF</t>
  </si>
  <si>
    <t>COLL</t>
  </si>
  <si>
    <t>TUBE</t>
  </si>
  <si>
    <t>Link</t>
  </si>
  <si>
    <t>N°</t>
  </si>
  <si>
    <t>NC</t>
  </si>
  <si>
    <t>REF OP</t>
  </si>
  <si>
    <t>Récep</t>
  </si>
  <si>
    <t>Qté</t>
  </si>
  <si>
    <t>OP</t>
  </si>
  <si>
    <t>Client/Entreprise</t>
  </si>
  <si>
    <t>MARQUE</t>
  </si>
  <si>
    <t>MODELE</t>
  </si>
  <si>
    <t>TYPE</t>
  </si>
  <si>
    <t>Pas</t>
  </si>
  <si>
    <t>N°R</t>
  </si>
  <si>
    <t>EC</t>
  </si>
  <si>
    <t>LAR</t>
  </si>
  <si>
    <t>LON</t>
  </si>
  <si>
    <t>BL/PLi</t>
  </si>
  <si>
    <t>Mch/Et</t>
  </si>
  <si>
    <t>Con</t>
  </si>
  <si>
    <t>SOTRAS</t>
  </si>
  <si>
    <t>HYUNDAI</t>
  </si>
  <si>
    <t>HD120</t>
  </si>
  <si>
    <t>NL</t>
  </si>
  <si>
    <t>PLi</t>
  </si>
  <si>
    <t>Mach-P</t>
  </si>
  <si>
    <t>Fx</t>
  </si>
  <si>
    <t>OKD</t>
  </si>
  <si>
    <t>BL</t>
  </si>
  <si>
    <t>ET7</t>
  </si>
  <si>
    <t>ENAFOR</t>
  </si>
  <si>
    <t>BAAZIZ MEBROUK</t>
  </si>
  <si>
    <t>TR</t>
  </si>
  <si>
    <t>HASSINI THAMER</t>
  </si>
  <si>
    <t>B262</t>
  </si>
  <si>
    <t>24/0001</t>
  </si>
  <si>
    <t>24/0002</t>
  </si>
  <si>
    <t>24/0003</t>
  </si>
  <si>
    <t>24/0004</t>
  </si>
  <si>
    <t>24/0005</t>
  </si>
  <si>
    <t>24/0006</t>
  </si>
  <si>
    <t>24/0007</t>
  </si>
  <si>
    <t>24/0008</t>
  </si>
  <si>
    <t>C001</t>
  </si>
  <si>
    <t>C002</t>
  </si>
  <si>
    <t>C003</t>
  </si>
  <si>
    <t>C004</t>
  </si>
  <si>
    <t>C005</t>
  </si>
  <si>
    <t>C006</t>
  </si>
  <si>
    <t>Rén</t>
  </si>
  <si>
    <t>PAJIRO</t>
  </si>
  <si>
    <t>C007</t>
  </si>
  <si>
    <t>C008</t>
  </si>
  <si>
    <t>C009</t>
  </si>
  <si>
    <t>C010</t>
  </si>
  <si>
    <t>C011</t>
  </si>
  <si>
    <t>C012</t>
  </si>
  <si>
    <t>C013</t>
  </si>
  <si>
    <t>C014</t>
  </si>
  <si>
    <t>24/0009</t>
  </si>
  <si>
    <t>24/0010</t>
  </si>
  <si>
    <t>24/0011</t>
  </si>
  <si>
    <t>24/0012</t>
  </si>
  <si>
    <t>24/0013</t>
  </si>
  <si>
    <t>24/0014</t>
  </si>
  <si>
    <t>24/0015</t>
  </si>
  <si>
    <t>24/0016</t>
  </si>
  <si>
    <t>ABD ELKARIM</t>
  </si>
  <si>
    <t>Aé</t>
  </si>
  <si>
    <t>B432</t>
  </si>
  <si>
    <t>B428</t>
  </si>
  <si>
    <t>B410</t>
  </si>
  <si>
    <t>B491</t>
  </si>
  <si>
    <t>B270</t>
  </si>
  <si>
    <t>B287</t>
  </si>
  <si>
    <t>24/0017</t>
  </si>
  <si>
    <t>24/0018</t>
  </si>
  <si>
    <t>24/0019</t>
  </si>
  <si>
    <t>24/0020</t>
  </si>
  <si>
    <t>24/0021</t>
  </si>
  <si>
    <t>24/0022</t>
  </si>
  <si>
    <t>C015</t>
  </si>
  <si>
    <t>AGSA</t>
  </si>
  <si>
    <t>24/0023</t>
  </si>
  <si>
    <t>24/0024</t>
  </si>
  <si>
    <t>CASE</t>
  </si>
  <si>
    <t>C016</t>
  </si>
  <si>
    <t>C017</t>
  </si>
  <si>
    <t xml:space="preserve"> </t>
  </si>
  <si>
    <t>ARIOUA CHIKH</t>
  </si>
  <si>
    <t>BEKA</t>
  </si>
  <si>
    <t>OKD(HADOUNE)</t>
  </si>
  <si>
    <t>GUENDOUZ BELKHER</t>
  </si>
  <si>
    <t>GEZIZ BRAHIM</t>
  </si>
  <si>
    <t>FLIOU AHMED</t>
  </si>
  <si>
    <t>24/0025</t>
  </si>
  <si>
    <t>24/0026</t>
  </si>
  <si>
    <t>24/0027</t>
  </si>
  <si>
    <t>24/0028</t>
  </si>
  <si>
    <t>24/0029</t>
  </si>
  <si>
    <t>24/0030</t>
  </si>
  <si>
    <t>24/0031</t>
  </si>
  <si>
    <t>24/0032</t>
  </si>
  <si>
    <t>24/0033</t>
  </si>
  <si>
    <t>24/0034</t>
  </si>
  <si>
    <t>24/0035</t>
  </si>
  <si>
    <t>24/0036</t>
  </si>
  <si>
    <t>24/0037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</si>
  <si>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</si>
  <si>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</si>
  <si>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</si>
  <si>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</si>
  <si>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</si>
  <si>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</si>
  <si>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</si>
  <si>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</si>
  <si>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</si>
  <si>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</si>
  <si>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</si>
  <si>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</si>
  <si>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</si>
  <si>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 xml:space="preserve">RAC001023-10 </t>
  </si>
  <si>
    <t>FEB262025-10 E7</t>
  </si>
  <si>
    <t>RAC003026-10 E7</t>
  </si>
  <si>
    <t xml:space="preserve">FEC004013-12 </t>
  </si>
  <si>
    <t xml:space="preserve">FEC005014-10 </t>
  </si>
  <si>
    <t xml:space="preserve">FEC006014-12 </t>
  </si>
  <si>
    <t xml:space="preserve">FEC007022-10 </t>
  </si>
  <si>
    <t>FEC008024-10 E7</t>
  </si>
  <si>
    <t xml:space="preserve">FEC009015-12 </t>
  </si>
  <si>
    <t>FEC010014-12 E7</t>
  </si>
  <si>
    <t xml:space="preserve">FEB43205-10 </t>
  </si>
  <si>
    <t xml:space="preserve">FEB428015-12 </t>
  </si>
  <si>
    <t xml:space="preserve">FEC011015-12 </t>
  </si>
  <si>
    <t xml:space="preserve">FEB410023-10 </t>
  </si>
  <si>
    <t xml:space="preserve">FEB491015-12 </t>
  </si>
  <si>
    <t xml:space="preserve">FEB270026-10 </t>
  </si>
  <si>
    <t xml:space="preserve">FEB287025-10 </t>
  </si>
  <si>
    <t xml:space="preserve">FEC012025-10 </t>
  </si>
  <si>
    <t>FEC013025-10 E7</t>
  </si>
  <si>
    <t xml:space="preserve">FEC014015-12 </t>
  </si>
  <si>
    <t xml:space="preserve">FEC015025-10 </t>
  </si>
  <si>
    <t>REC016014-12 E7</t>
  </si>
  <si>
    <t xml:space="preserve">RAC017026-10 </t>
  </si>
  <si>
    <t>FEC018023-10 E7</t>
  </si>
  <si>
    <t xml:space="preserve">FEC019012-10 </t>
  </si>
  <si>
    <t>FEC020024-10 E7</t>
  </si>
  <si>
    <t xml:space="preserve">FEC021025-10 </t>
  </si>
  <si>
    <t xml:space="preserve">FEC022025-10 </t>
  </si>
  <si>
    <t xml:space="preserve">FEC023026-10 </t>
  </si>
  <si>
    <t xml:space="preserve">FEC024025-10 </t>
  </si>
  <si>
    <t xml:space="preserve">FEC025025-10 </t>
  </si>
  <si>
    <t xml:space="preserve">FEC026024-10 </t>
  </si>
  <si>
    <t>FEC027027-10 E7</t>
  </si>
  <si>
    <t xml:space="preserve">FEC028023-10 </t>
  </si>
  <si>
    <t xml:space="preserve">FEC029012-10 </t>
  </si>
  <si>
    <t>24/0038</t>
  </si>
  <si>
    <t>B469</t>
  </si>
  <si>
    <t>ENAC</t>
  </si>
  <si>
    <t xml:space="preserve">REC002012-10 </t>
  </si>
  <si>
    <t>MHAYA</t>
  </si>
  <si>
    <t>24/0039</t>
  </si>
  <si>
    <t>24/0040</t>
  </si>
  <si>
    <t>24/0041</t>
  </si>
  <si>
    <t>24/0042</t>
  </si>
  <si>
    <t>24/0043</t>
  </si>
  <si>
    <t>C031</t>
  </si>
  <si>
    <t>C032</t>
  </si>
  <si>
    <t>C033</t>
  </si>
  <si>
    <t>C034</t>
  </si>
  <si>
    <t>C035</t>
  </si>
  <si>
    <t>GCB DES</t>
  </si>
  <si>
    <t>SNOUCI ISMAIL</t>
  </si>
  <si>
    <t>BOUDOUH</t>
  </si>
  <si>
    <t>D155-A6</t>
  </si>
  <si>
    <t>B059</t>
  </si>
  <si>
    <t>100L6</t>
  </si>
  <si>
    <t>SNVI</t>
  </si>
  <si>
    <t>B016</t>
  </si>
  <si>
    <t>24/0044</t>
  </si>
  <si>
    <t>24/0045</t>
  </si>
  <si>
    <t>24/0046</t>
  </si>
  <si>
    <t>24/0047</t>
  </si>
  <si>
    <t>24/0048</t>
  </si>
  <si>
    <t>24/0049</t>
  </si>
  <si>
    <t>24/0050</t>
  </si>
  <si>
    <t>EAU</t>
  </si>
  <si>
    <t>KOMATSU</t>
  </si>
  <si>
    <t>C036</t>
  </si>
  <si>
    <t>C037</t>
  </si>
  <si>
    <t>C038</t>
  </si>
  <si>
    <t>C039</t>
  </si>
  <si>
    <t>C040</t>
  </si>
  <si>
    <t>T.H.I</t>
  </si>
  <si>
    <t>A500</t>
  </si>
  <si>
    <t>VANHOOL</t>
  </si>
  <si>
    <t>B107</t>
  </si>
  <si>
    <t>24/0051</t>
  </si>
  <si>
    <t>24/0052</t>
  </si>
  <si>
    <t>24/0053</t>
  </si>
  <si>
    <t>24/0054</t>
  </si>
  <si>
    <t>24/0055</t>
  </si>
  <si>
    <t>24/0056</t>
  </si>
  <si>
    <t>24/0057</t>
  </si>
  <si>
    <t>24/0058</t>
  </si>
  <si>
    <t>HUILE</t>
  </si>
  <si>
    <t>B109</t>
  </si>
  <si>
    <t>C041</t>
  </si>
  <si>
    <t>COUP CNC</t>
  </si>
  <si>
    <t>HEROUINI</t>
  </si>
  <si>
    <t>FAMAG</t>
  </si>
  <si>
    <t>D60</t>
  </si>
  <si>
    <t>C042</t>
  </si>
  <si>
    <t>C043</t>
  </si>
  <si>
    <t>C044</t>
  </si>
  <si>
    <t>C045</t>
  </si>
  <si>
    <t>MAROUAN OUREGLA</t>
  </si>
  <si>
    <t>SARPI</t>
  </si>
  <si>
    <t>D155-A5</t>
  </si>
  <si>
    <t>200KVA</t>
  </si>
  <si>
    <t>500KVA</t>
  </si>
  <si>
    <t>B475</t>
  </si>
  <si>
    <t>24/0059</t>
  </si>
  <si>
    <t>24/0060</t>
  </si>
  <si>
    <t>24/0061</t>
  </si>
  <si>
    <t>C046</t>
  </si>
  <si>
    <t>ETUS TBESSA</t>
  </si>
  <si>
    <t>VOLVO</t>
  </si>
  <si>
    <t>B139</t>
  </si>
  <si>
    <t>24/0062</t>
  </si>
  <si>
    <t>B155</t>
  </si>
  <si>
    <t>FLIPINI</t>
  </si>
  <si>
    <t>LECIF ZAKARIA</t>
  </si>
  <si>
    <t>KADRI CHAHIR</t>
  </si>
  <si>
    <t>TOTO MOTORS</t>
  </si>
  <si>
    <t>ISUZU</t>
  </si>
  <si>
    <t xml:space="preserve">FTR </t>
  </si>
  <si>
    <t>B146</t>
  </si>
  <si>
    <t>24/0063</t>
  </si>
  <si>
    <t>24/0064</t>
  </si>
  <si>
    <t>24/0065</t>
  </si>
  <si>
    <t>24/0066</t>
  </si>
  <si>
    <t>24/0067</t>
  </si>
  <si>
    <t>24/0068</t>
  </si>
  <si>
    <t>24/0069</t>
  </si>
  <si>
    <t>AERO CITY</t>
  </si>
  <si>
    <t>B494</t>
  </si>
  <si>
    <t>C047</t>
  </si>
  <si>
    <t>C049</t>
  </si>
  <si>
    <t>FEB469026-10 E7</t>
  </si>
  <si>
    <t xml:space="preserve">RAC030023-10 </t>
  </si>
  <si>
    <t xml:space="preserve">FEC031013-12 </t>
  </si>
  <si>
    <t>FEC032026-10 E7</t>
  </si>
  <si>
    <t xml:space="preserve">FEC033022-10 </t>
  </si>
  <si>
    <t xml:space="preserve">RAC034025-10 </t>
  </si>
  <si>
    <t xml:space="preserve">FEC035026-10 </t>
  </si>
  <si>
    <t>RAB016027-10 E7</t>
  </si>
  <si>
    <t>RAB059026-10 E7</t>
  </si>
  <si>
    <t xml:space="preserve">FEC036014-12 </t>
  </si>
  <si>
    <t>RAC037024-10 E7</t>
  </si>
  <si>
    <t>FEC038023-10 E7</t>
  </si>
  <si>
    <t>FEC039025-10 E7</t>
  </si>
  <si>
    <t>FEC040025-10 E7</t>
  </si>
  <si>
    <t xml:space="preserve">FEC04104-10 </t>
  </si>
  <si>
    <t>FEB107014-12 E7</t>
  </si>
  <si>
    <t>REB107014-12 E7</t>
  </si>
  <si>
    <t xml:space="preserve">REC042022-10 </t>
  </si>
  <si>
    <t xml:space="preserve">RAB109024-10 </t>
  </si>
  <si>
    <t xml:space="preserve">C0430- </t>
  </si>
  <si>
    <t xml:space="preserve">FEC044022-10 </t>
  </si>
  <si>
    <t xml:space="preserve">RAC04504-10 </t>
  </si>
  <si>
    <t>RAB475026-10 E7</t>
  </si>
  <si>
    <t xml:space="preserve">RAC0460- </t>
  </si>
  <si>
    <t>RAB155023-10 E7</t>
  </si>
  <si>
    <t>FEC047024-10 E7</t>
  </si>
  <si>
    <t xml:space="preserve">RAB139023-10 </t>
  </si>
  <si>
    <t xml:space="preserve">RAB146013-12 </t>
  </si>
  <si>
    <t>FEC049025-10 E7</t>
  </si>
  <si>
    <t xml:space="preserve">RAB494024-10 </t>
  </si>
  <si>
    <t>C048</t>
  </si>
  <si>
    <t xml:space="preserve">FEC048026-10 </t>
  </si>
  <si>
    <t>24/0070</t>
  </si>
  <si>
    <t>NBS</t>
  </si>
  <si>
    <t>FRHAT OKD</t>
  </si>
  <si>
    <t>HALLIBURTON</t>
  </si>
  <si>
    <t>C050</t>
  </si>
  <si>
    <t>C051</t>
  </si>
  <si>
    <t>C052</t>
  </si>
  <si>
    <t>24/0071</t>
  </si>
  <si>
    <t xml:space="preserve">FIAT </t>
  </si>
  <si>
    <t>FIORINO</t>
  </si>
  <si>
    <t>C053</t>
  </si>
  <si>
    <t>NAHER DJELOUL</t>
  </si>
  <si>
    <t>BOUDISSA MED</t>
  </si>
  <si>
    <t>DAOADI ZOHIR</t>
  </si>
  <si>
    <t>24/0072</t>
  </si>
  <si>
    <t>24/0073</t>
  </si>
  <si>
    <t>24/0074</t>
  </si>
  <si>
    <t>24/0075</t>
  </si>
  <si>
    <t>24/0076</t>
  </si>
  <si>
    <t>24/0077</t>
  </si>
  <si>
    <t>24/0078</t>
  </si>
  <si>
    <t>24/0079</t>
  </si>
  <si>
    <t>24/0080</t>
  </si>
  <si>
    <t>24/0081</t>
  </si>
  <si>
    <t>24/0082</t>
  </si>
  <si>
    <t>24/0083</t>
  </si>
  <si>
    <t>24/0084</t>
  </si>
  <si>
    <t>24/0085</t>
  </si>
  <si>
    <t>24/0086</t>
  </si>
  <si>
    <t>24/0087</t>
  </si>
  <si>
    <t>24/0088</t>
  </si>
  <si>
    <t>24/0089</t>
  </si>
  <si>
    <t>CITROEN</t>
  </si>
  <si>
    <t>CLARCK</t>
  </si>
  <si>
    <t>C054</t>
  </si>
  <si>
    <t>C055</t>
  </si>
  <si>
    <t>C056</t>
  </si>
  <si>
    <t>C057</t>
  </si>
  <si>
    <t>C058</t>
  </si>
  <si>
    <t>B559</t>
  </si>
  <si>
    <t>B075</t>
  </si>
  <si>
    <t>C059</t>
  </si>
  <si>
    <t>C063</t>
  </si>
  <si>
    <t>C060</t>
  </si>
  <si>
    <t>C061</t>
  </si>
  <si>
    <t>C062</t>
  </si>
  <si>
    <t>C064</t>
  </si>
  <si>
    <t>24/0090</t>
  </si>
  <si>
    <t>24/0091</t>
  </si>
  <si>
    <t>24/0092</t>
  </si>
  <si>
    <t>24/0093</t>
  </si>
  <si>
    <t>24/0094</t>
  </si>
  <si>
    <t>24/0095</t>
  </si>
  <si>
    <t>24/0096</t>
  </si>
  <si>
    <t>24/0097</t>
  </si>
  <si>
    <t>24/0098</t>
  </si>
  <si>
    <t>24/0099</t>
  </si>
  <si>
    <t>24/0100</t>
  </si>
  <si>
    <t>24/0101</t>
  </si>
  <si>
    <t>24/0102</t>
  </si>
  <si>
    <t>24/0103</t>
  </si>
  <si>
    <t>24/0104</t>
  </si>
  <si>
    <t>24/0105</t>
  </si>
  <si>
    <t>24/0106</t>
  </si>
  <si>
    <t>24/0107</t>
  </si>
  <si>
    <t>24/0108</t>
  </si>
  <si>
    <t>24/0109</t>
  </si>
  <si>
    <t>24/0110</t>
  </si>
  <si>
    <t>24/0111</t>
  </si>
  <si>
    <t>24/0112</t>
  </si>
  <si>
    <t>24/0113</t>
  </si>
  <si>
    <t>24/0114</t>
  </si>
  <si>
    <t>24/0115</t>
  </si>
  <si>
    <t>24/0116</t>
  </si>
  <si>
    <t>24/0117</t>
  </si>
  <si>
    <t>24/0118</t>
  </si>
  <si>
    <t>24/0119</t>
  </si>
  <si>
    <t>24/0120</t>
  </si>
  <si>
    <t>24/0121</t>
  </si>
  <si>
    <t>24/0122</t>
  </si>
  <si>
    <t>24/0123</t>
  </si>
  <si>
    <t>24/0124</t>
  </si>
  <si>
    <t>24/0125</t>
  </si>
  <si>
    <t>24/0126</t>
  </si>
  <si>
    <t>24/0127</t>
  </si>
  <si>
    <t>24/0128</t>
  </si>
  <si>
    <t>24/0129</t>
  </si>
  <si>
    <t>24/0130</t>
  </si>
  <si>
    <t>24/0131</t>
  </si>
  <si>
    <t>24/0132</t>
  </si>
  <si>
    <t>24/0133</t>
  </si>
  <si>
    <t>24/0134</t>
  </si>
  <si>
    <t>24/0135</t>
  </si>
  <si>
    <t>24/0136</t>
  </si>
  <si>
    <t>24/0137</t>
  </si>
  <si>
    <t>24/0138</t>
  </si>
  <si>
    <t>24/0139</t>
  </si>
  <si>
    <t>24/0140</t>
  </si>
  <si>
    <t>24/0141</t>
  </si>
  <si>
    <t>24/0142</t>
  </si>
  <si>
    <t>24/0143</t>
  </si>
  <si>
    <t>24/0144</t>
  </si>
  <si>
    <t>24/0145</t>
  </si>
  <si>
    <t>24/0146</t>
  </si>
  <si>
    <t>24/0147</t>
  </si>
  <si>
    <t>24/0148</t>
  </si>
  <si>
    <t>24/0149</t>
  </si>
  <si>
    <t>24/0150</t>
  </si>
  <si>
    <t>24/0151</t>
  </si>
  <si>
    <t>24/0152</t>
  </si>
  <si>
    <t>24/0153</t>
  </si>
  <si>
    <t>24/0154</t>
  </si>
  <si>
    <t>24/0155</t>
  </si>
  <si>
    <t>24/0156</t>
  </si>
  <si>
    <t>24/0157</t>
  </si>
  <si>
    <t>24/0158</t>
  </si>
  <si>
    <t>24/0159</t>
  </si>
  <si>
    <t>24/0160</t>
  </si>
  <si>
    <t>24/0161</t>
  </si>
  <si>
    <t>24/0162</t>
  </si>
  <si>
    <t>24/0163</t>
  </si>
  <si>
    <t>24/0164</t>
  </si>
  <si>
    <t>24/0165</t>
  </si>
  <si>
    <t>24/0166</t>
  </si>
  <si>
    <t>24/0167</t>
  </si>
  <si>
    <t>24/0168</t>
  </si>
  <si>
    <t>24/0169</t>
  </si>
  <si>
    <t>24/0170</t>
  </si>
  <si>
    <t>24/0171</t>
  </si>
  <si>
    <t>24/0172</t>
  </si>
  <si>
    <t>24/0173</t>
  </si>
  <si>
    <t>24/0174</t>
  </si>
  <si>
    <t>24/0175</t>
  </si>
  <si>
    <t>24/0176</t>
  </si>
  <si>
    <t>24/0177</t>
  </si>
  <si>
    <t>24/0178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</si>
  <si>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</si>
  <si>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</si>
  <si>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</si>
  <si>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</si>
  <si>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</si>
  <si>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</si>
  <si>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</si>
  <si>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</si>
  <si>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</si>
  <si>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</si>
  <si>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</si>
  <si>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</si>
  <si>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</si>
  <si>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</si>
  <si>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B171</t>
  </si>
  <si>
    <t>C079</t>
  </si>
  <si>
    <t>C080</t>
  </si>
  <si>
    <t>C081</t>
  </si>
  <si>
    <t>C082</t>
  </si>
  <si>
    <t>B170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</si>
  <si>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</si>
  <si>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</si>
  <si>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</si>
  <si>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</si>
  <si>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</si>
  <si>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</si>
  <si>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</si>
  <si>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</si>
  <si>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</si>
  <si>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</si>
  <si>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</si>
  <si>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</si>
  <si>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</si>
  <si>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</si>
  <si>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</si>
  <si>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</si>
  <si>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</si>
  <si>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</si>
  <si>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TRAC YOUGZLAV</t>
  </si>
  <si>
    <t>HIGER</t>
  </si>
  <si>
    <t>CBH</t>
  </si>
  <si>
    <t>GBH</t>
  </si>
  <si>
    <t>KING LONG</t>
  </si>
  <si>
    <t>G260</t>
  </si>
  <si>
    <t>SHACMAN</t>
  </si>
  <si>
    <t>GLR8</t>
  </si>
  <si>
    <t>IVECO</t>
  </si>
  <si>
    <t>OM55</t>
  </si>
  <si>
    <t>B434</t>
  </si>
  <si>
    <t>C101</t>
  </si>
  <si>
    <t>C102</t>
  </si>
  <si>
    <t>C103</t>
  </si>
  <si>
    <t>C104</t>
  </si>
  <si>
    <t>C105</t>
  </si>
  <si>
    <t>B484</t>
  </si>
  <si>
    <t>C106</t>
  </si>
  <si>
    <t>MAGASIN</t>
  </si>
  <si>
    <t>C107</t>
  </si>
  <si>
    <t>PIE ALGERIA</t>
  </si>
  <si>
    <t>HARIRI OMAR</t>
  </si>
  <si>
    <t>SAMA IDRISS</t>
  </si>
  <si>
    <t>DAEWOO</t>
  </si>
  <si>
    <t>LIT ACE</t>
  </si>
  <si>
    <t>TOYOTA</t>
  </si>
  <si>
    <t>C108</t>
  </si>
  <si>
    <t>C109</t>
  </si>
  <si>
    <t>ALFA PIPE</t>
  </si>
  <si>
    <t>SALSBIL</t>
  </si>
  <si>
    <t>ECOBUS</t>
  </si>
  <si>
    <t>REC050026-10 E7</t>
  </si>
  <si>
    <t xml:space="preserve">REC051024-10 </t>
  </si>
  <si>
    <t xml:space="preserve">REC052024-10 </t>
  </si>
  <si>
    <t xml:space="preserve">RAC053012-10 </t>
  </si>
  <si>
    <t xml:space="preserve">RAC054014-12 </t>
  </si>
  <si>
    <t xml:space="preserve">RAC055013-12 </t>
  </si>
  <si>
    <t xml:space="preserve">FEC056024-10 </t>
  </si>
  <si>
    <t xml:space="preserve">FEC059014-12 </t>
  </si>
  <si>
    <t xml:space="preserve">FEB559026-10 </t>
  </si>
  <si>
    <t xml:space="preserve">FEB075013-10 </t>
  </si>
  <si>
    <t xml:space="preserve">FEC066035-10 </t>
  </si>
  <si>
    <t xml:space="preserve">FEC069034-10 </t>
  </si>
  <si>
    <t xml:space="preserve">FEC070034-10 </t>
  </si>
  <si>
    <t xml:space="preserve">FEC071034-10 </t>
  </si>
  <si>
    <t xml:space="preserve">FEC072034-10 </t>
  </si>
  <si>
    <t xml:space="preserve">FEC075014-10 </t>
  </si>
  <si>
    <t xml:space="preserve">FEC076014-10 </t>
  </si>
  <si>
    <t xml:space="preserve">FEC077014-10 </t>
  </si>
  <si>
    <t xml:space="preserve">FEC078014-10 </t>
  </si>
  <si>
    <t xml:space="preserve">FEB171014-10 </t>
  </si>
  <si>
    <t xml:space="preserve">FEC079014-10 </t>
  </si>
  <si>
    <t xml:space="preserve">FEC080014-10 </t>
  </si>
  <si>
    <t xml:space="preserve">FEC081014-10 </t>
  </si>
  <si>
    <t xml:space="preserve">FEC082014-10 </t>
  </si>
  <si>
    <t xml:space="preserve">FEB170014-10 </t>
  </si>
  <si>
    <t xml:space="preserve">FEC083014-10 </t>
  </si>
  <si>
    <t xml:space="preserve">FEC084014-10 </t>
  </si>
  <si>
    <t xml:space="preserve">FEC085014-10 </t>
  </si>
  <si>
    <t xml:space="preserve">FEC086014-10 </t>
  </si>
  <si>
    <t xml:space="preserve">FEC087014-10 </t>
  </si>
  <si>
    <t xml:space="preserve">FEC088014-10 </t>
  </si>
  <si>
    <t xml:space="preserve">FEC089014-10 </t>
  </si>
  <si>
    <t xml:space="preserve">FEC090014-10 </t>
  </si>
  <si>
    <t xml:space="preserve">FEC093013-10 </t>
  </si>
  <si>
    <t xml:space="preserve">FEC082013-10 </t>
  </si>
  <si>
    <t xml:space="preserve">FEC091013-10 </t>
  </si>
  <si>
    <t>FEC100025-10 E7</t>
  </si>
  <si>
    <t xml:space="preserve">FEB434015-12 </t>
  </si>
  <si>
    <t xml:space="preserve">FEB484014-12 </t>
  </si>
  <si>
    <t xml:space="preserve">REB075014-12 </t>
  </si>
  <si>
    <t>C110</t>
  </si>
  <si>
    <t>C111</t>
  </si>
  <si>
    <t>C112</t>
  </si>
  <si>
    <t>C113</t>
  </si>
  <si>
    <t>C114</t>
  </si>
  <si>
    <t>C115</t>
  </si>
  <si>
    <t>C116</t>
  </si>
  <si>
    <t>A270</t>
  </si>
  <si>
    <t>C117</t>
  </si>
  <si>
    <t>NOURIN BELKACEM</t>
  </si>
  <si>
    <t xml:space="preserve">KABOUYA </t>
  </si>
  <si>
    <t>KHIRENNAS MESSOUD</t>
  </si>
  <si>
    <t>B551</t>
  </si>
  <si>
    <t>C118</t>
  </si>
  <si>
    <t>B061</t>
  </si>
  <si>
    <t>PERKINS</t>
  </si>
  <si>
    <t>CAT STH 400KW</t>
  </si>
  <si>
    <t>C119</t>
  </si>
  <si>
    <t>C120</t>
  </si>
  <si>
    <t>C121</t>
  </si>
  <si>
    <t>E2200</t>
  </si>
  <si>
    <t>MAZDA</t>
  </si>
  <si>
    <t>B11</t>
  </si>
  <si>
    <t xml:space="preserve">FEC057014-12 </t>
  </si>
  <si>
    <t xml:space="preserve">FEC058023-10 </t>
  </si>
  <si>
    <t xml:space="preserve">FEC060015-12 </t>
  </si>
  <si>
    <t xml:space="preserve">FEC061023-10 </t>
  </si>
  <si>
    <t xml:space="preserve">FEC062023-10 </t>
  </si>
  <si>
    <t>FEC063025-10 E7</t>
  </si>
  <si>
    <t xml:space="preserve">FEC064036-10 </t>
  </si>
  <si>
    <t xml:space="preserve">FEC065035-10 </t>
  </si>
  <si>
    <t xml:space="preserve">FEC064035-10 </t>
  </si>
  <si>
    <t xml:space="preserve">FEC067034-10 </t>
  </si>
  <si>
    <t xml:space="preserve">FEC068034-10 </t>
  </si>
  <si>
    <t xml:space="preserve">FEC073014-10 </t>
  </si>
  <si>
    <t xml:space="preserve">FEC074014-10 </t>
  </si>
  <si>
    <t xml:space="preserve">FEC077013-10 </t>
  </si>
  <si>
    <t xml:space="preserve">FEC092013-10 </t>
  </si>
  <si>
    <t xml:space="preserve">FEC084013-10 </t>
  </si>
  <si>
    <t xml:space="preserve">FEC094013-10 </t>
  </si>
  <si>
    <t xml:space="preserve">FEC095013-10 </t>
  </si>
  <si>
    <t xml:space="preserve">FEC096013-10 </t>
  </si>
  <si>
    <t xml:space="preserve">FEC097013-10 </t>
  </si>
  <si>
    <t xml:space="preserve">FEC098013-10 </t>
  </si>
  <si>
    <t xml:space="preserve">FEC099012-10 </t>
  </si>
  <si>
    <t>FEC101025-10 E7</t>
  </si>
  <si>
    <t>FEC102024-10 E7</t>
  </si>
  <si>
    <t>FEC103024-10 E7</t>
  </si>
  <si>
    <t>FEC104024-10 E7</t>
  </si>
  <si>
    <t>FEC105024-10 E7</t>
  </si>
  <si>
    <t>FEC106024-10 E7</t>
  </si>
  <si>
    <t>FEC107025-10 E7</t>
  </si>
  <si>
    <t xml:space="preserve">FEC108015-12 </t>
  </si>
  <si>
    <t xml:space="preserve">FEC109023-10 </t>
  </si>
  <si>
    <t xml:space="preserve">FEC110014-12 </t>
  </si>
  <si>
    <t xml:space="preserve">FEC111025-10 </t>
  </si>
  <si>
    <t xml:space="preserve">FEC112025-10 </t>
  </si>
  <si>
    <t xml:space="preserve">FEC113014-12 </t>
  </si>
  <si>
    <t xml:space="preserve">RAC114024-10 </t>
  </si>
  <si>
    <t xml:space="preserve">FEC115026-10 </t>
  </si>
  <si>
    <t>RAC116012-10 E7</t>
  </si>
  <si>
    <t xml:space="preserve">RAC117024-10 </t>
  </si>
  <si>
    <t>FEC118015-12 E7</t>
  </si>
  <si>
    <t>FEB551026-10 E7</t>
  </si>
  <si>
    <t>RAB061023-10 E7</t>
  </si>
  <si>
    <t>FEC119025-10 E7</t>
  </si>
  <si>
    <t>RAC120012-10 E7</t>
  </si>
  <si>
    <t xml:space="preserve">RAC1210- </t>
  </si>
  <si>
    <t>FEC045034-10 E7</t>
  </si>
  <si>
    <t>REC045034-10 E7</t>
  </si>
  <si>
    <t>ARGOUB ABDLKADER</t>
  </si>
  <si>
    <t>ENTP</t>
  </si>
  <si>
    <t>HAKIM HADAD</t>
  </si>
  <si>
    <t>EOAT</t>
  </si>
  <si>
    <t>LIBEHR</t>
  </si>
  <si>
    <t>C122</t>
  </si>
  <si>
    <t>C123</t>
  </si>
  <si>
    <t>C124</t>
  </si>
  <si>
    <t>C125</t>
  </si>
  <si>
    <t>C126</t>
  </si>
  <si>
    <t>C127</t>
  </si>
  <si>
    <t>RAC122026-10 E7</t>
  </si>
  <si>
    <t>FEC123023-10 E7</t>
  </si>
  <si>
    <t>FEB262026-10 E7</t>
  </si>
  <si>
    <t>FEC124025-10 E7</t>
  </si>
  <si>
    <t>FEC125023-10 E7</t>
  </si>
  <si>
    <t>FEC126024-10 E7</t>
  </si>
  <si>
    <t>24/0179</t>
  </si>
  <si>
    <t>24/0180</t>
  </si>
  <si>
    <t>24/0181</t>
  </si>
  <si>
    <t>24/0182</t>
  </si>
  <si>
    <t>24/0183</t>
  </si>
  <si>
    <t>24/0184</t>
  </si>
  <si>
    <t>24/0185</t>
  </si>
  <si>
    <t>24/0186</t>
  </si>
  <si>
    <t>24/0187</t>
  </si>
  <si>
    <t>24/0188</t>
  </si>
  <si>
    <t>FORKLIFT</t>
  </si>
  <si>
    <t>C128</t>
  </si>
  <si>
    <t>C129</t>
  </si>
  <si>
    <t>B370</t>
  </si>
  <si>
    <t>C130</t>
  </si>
  <si>
    <t>C131</t>
  </si>
  <si>
    <t>C132</t>
  </si>
  <si>
    <t>C133</t>
  </si>
  <si>
    <t>C134</t>
  </si>
  <si>
    <t>FEC128026-10 E7</t>
  </si>
  <si>
    <t>REC129013-12 E7</t>
  </si>
  <si>
    <t>FEC130014-12 E7</t>
  </si>
  <si>
    <t>FEC131014-12 E7</t>
  </si>
  <si>
    <t>FEC132014-12 E7</t>
  </si>
  <si>
    <t>FEB370014-12 E7</t>
  </si>
  <si>
    <t>FEC133015-12 E7</t>
  </si>
  <si>
    <t>FEC134015-12 E7</t>
  </si>
  <si>
    <t>FEC134014-12 E7</t>
  </si>
  <si>
    <t>RAC127024-10 E7</t>
  </si>
  <si>
    <t>C135</t>
  </si>
  <si>
    <t>DAHMAN DAHMAN</t>
  </si>
  <si>
    <t xml:space="preserve">Audi </t>
  </si>
  <si>
    <t>C136</t>
  </si>
  <si>
    <t>Audi 80-B4</t>
  </si>
  <si>
    <t>FEC109023-10 E7</t>
  </si>
  <si>
    <t>FEC135012-10 E7</t>
  </si>
  <si>
    <t>RAC136013-10 E7</t>
  </si>
  <si>
    <t>N ELM</t>
  </si>
  <si>
    <t>B295</t>
  </si>
  <si>
    <t>24/0189</t>
  </si>
  <si>
    <t>24/0190</t>
  </si>
  <si>
    <t>24/0191</t>
  </si>
  <si>
    <t>24/0192</t>
  </si>
  <si>
    <t>24/0193</t>
  </si>
  <si>
    <t>24/0194</t>
  </si>
  <si>
    <t>24/0195</t>
  </si>
  <si>
    <t>24/0196</t>
  </si>
  <si>
    <t>24/0197</t>
  </si>
  <si>
    <t>24/0198</t>
  </si>
  <si>
    <t>24/0199</t>
  </si>
  <si>
    <t>24/0200</t>
  </si>
  <si>
    <t>24/0201</t>
  </si>
  <si>
    <t>24/0202</t>
  </si>
  <si>
    <t>24/0203</t>
  </si>
  <si>
    <t>24/0204</t>
  </si>
  <si>
    <t>24/0205</t>
  </si>
  <si>
    <t>24/0206</t>
  </si>
  <si>
    <t>24/0207</t>
  </si>
  <si>
    <t>24/0208</t>
  </si>
  <si>
    <t>24/0209</t>
  </si>
  <si>
    <t>24/0210</t>
  </si>
  <si>
    <t>24/0211</t>
  </si>
  <si>
    <t>24/0212</t>
  </si>
  <si>
    <t>24/0213</t>
  </si>
  <si>
    <t>24/0214</t>
  </si>
  <si>
    <t>24/0215</t>
  </si>
  <si>
    <t>24/0216</t>
  </si>
  <si>
    <t>SARL SAPAM</t>
  </si>
  <si>
    <t>C137</t>
  </si>
  <si>
    <t>C138</t>
  </si>
  <si>
    <t>C139</t>
  </si>
  <si>
    <t>C140</t>
  </si>
  <si>
    <t>C141</t>
  </si>
  <si>
    <t>FEB295024-10 E7</t>
  </si>
  <si>
    <t>FEC137023-10 E7</t>
  </si>
  <si>
    <t>REC138026-10 E7</t>
  </si>
  <si>
    <t>FEC138026-10 E7</t>
  </si>
  <si>
    <t>REC139026-10 E7</t>
  </si>
  <si>
    <t>FEC140025-10 E7</t>
  </si>
  <si>
    <t>FEC141024-10 E7</t>
  </si>
  <si>
    <t>C142</t>
  </si>
  <si>
    <t>ET9</t>
  </si>
  <si>
    <t xml:space="preserve">CAT </t>
  </si>
  <si>
    <t xml:space="preserve"> 3512 A (4Q-7942)</t>
  </si>
  <si>
    <t>MITSUBICHI</t>
  </si>
  <si>
    <t xml:space="preserve"> 110KVA</t>
  </si>
  <si>
    <t>SDMO</t>
  </si>
  <si>
    <t>MAJOR</t>
  </si>
  <si>
    <t xml:space="preserve"> 130KVA</t>
  </si>
  <si>
    <t>JCM</t>
  </si>
  <si>
    <t>220 Excavator</t>
  </si>
  <si>
    <t xml:space="preserve"> 3512 A</t>
  </si>
  <si>
    <t>CAT</t>
  </si>
  <si>
    <t xml:space="preserve"> 7T</t>
  </si>
  <si>
    <t>GERMAN</t>
  </si>
  <si>
    <t>FEC142024-10 E7</t>
  </si>
  <si>
    <t>C143</t>
  </si>
  <si>
    <t>C144</t>
  </si>
  <si>
    <t>TIDA</t>
  </si>
  <si>
    <t>NISSANE</t>
  </si>
  <si>
    <t>C145</t>
  </si>
  <si>
    <t>YAHIA AISSA</t>
  </si>
  <si>
    <t>C146</t>
  </si>
  <si>
    <t>C147</t>
  </si>
  <si>
    <t>24/0222</t>
  </si>
  <si>
    <t>24/0223</t>
  </si>
  <si>
    <t>24/0224</t>
  </si>
  <si>
    <t>24/0225</t>
  </si>
  <si>
    <t>24/0226</t>
  </si>
  <si>
    <t>24/0227</t>
  </si>
  <si>
    <t>24/0228</t>
  </si>
  <si>
    <t>24/0229</t>
  </si>
  <si>
    <t>24/0230</t>
  </si>
  <si>
    <t>24/0231</t>
  </si>
  <si>
    <t>24/0232</t>
  </si>
  <si>
    <t>24/0233</t>
  </si>
  <si>
    <t>24/0234</t>
  </si>
  <si>
    <t>24/0235</t>
  </si>
  <si>
    <t>24/0236</t>
  </si>
  <si>
    <t>24/0237</t>
  </si>
  <si>
    <t>24/0238</t>
  </si>
  <si>
    <t>24/0239</t>
  </si>
  <si>
    <t>24/0240</t>
  </si>
  <si>
    <t>24/0241</t>
  </si>
  <si>
    <t>24/0242</t>
  </si>
  <si>
    <t>24/0243</t>
  </si>
  <si>
    <t>24/0244</t>
  </si>
  <si>
    <t>24/0245</t>
  </si>
  <si>
    <t>24/0246</t>
  </si>
  <si>
    <t>24/0247</t>
  </si>
  <si>
    <t>24/0248</t>
  </si>
  <si>
    <t>24/0249</t>
  </si>
  <si>
    <t>24/0250</t>
  </si>
  <si>
    <t>24/0251</t>
  </si>
  <si>
    <t>24/0252</t>
  </si>
  <si>
    <t>24/0253</t>
  </si>
  <si>
    <t>24/0254</t>
  </si>
  <si>
    <t>24/0255</t>
  </si>
  <si>
    <t>24/0256</t>
  </si>
  <si>
    <t>24/0257</t>
  </si>
  <si>
    <t>24/0258</t>
  </si>
  <si>
    <t>24/0259</t>
  </si>
  <si>
    <t>24/0260</t>
  </si>
  <si>
    <t>24/0261</t>
  </si>
  <si>
    <t>24/0262</t>
  </si>
  <si>
    <t>24/0263</t>
  </si>
  <si>
    <t>24/0264</t>
  </si>
  <si>
    <t>24/0265</t>
  </si>
  <si>
    <t>24/0266</t>
  </si>
  <si>
    <t>24/0267</t>
  </si>
  <si>
    <t>24/0268</t>
  </si>
  <si>
    <t>24/0269</t>
  </si>
  <si>
    <t>24/0270</t>
  </si>
  <si>
    <t>24/0271</t>
  </si>
  <si>
    <t>24/0272</t>
  </si>
  <si>
    <t>24/0273</t>
  </si>
  <si>
    <t>24/0274</t>
  </si>
  <si>
    <t>24/0275</t>
  </si>
  <si>
    <t>24/0276</t>
  </si>
  <si>
    <t>24/0277</t>
  </si>
  <si>
    <t>24/0278</t>
  </si>
  <si>
    <t>24/0279</t>
  </si>
  <si>
    <t>24/0280</t>
  </si>
  <si>
    <t>24/0281</t>
  </si>
  <si>
    <t>24/0282</t>
  </si>
  <si>
    <t>24/0283</t>
  </si>
  <si>
    <t>24/0284</t>
  </si>
  <si>
    <t>24/0285</t>
  </si>
  <si>
    <t>24/0286</t>
  </si>
  <si>
    <t>24/0287</t>
  </si>
  <si>
    <t>24/0288</t>
  </si>
  <si>
    <t>24/0289</t>
  </si>
  <si>
    <t>24/0290</t>
  </si>
  <si>
    <t>24/0291</t>
  </si>
  <si>
    <t>24/0292</t>
  </si>
  <si>
    <t>24/0293</t>
  </si>
  <si>
    <t>BEN FERHAT CHAOUKI</t>
  </si>
  <si>
    <t>R19 1,4 ESS</t>
  </si>
  <si>
    <t>TPN 440</t>
  </si>
  <si>
    <t>B005</t>
  </si>
  <si>
    <t>C148</t>
  </si>
  <si>
    <t>OULED KOUIDER MAHI</t>
  </si>
  <si>
    <t>SELMANI ABDELHAMID</t>
  </si>
  <si>
    <t>B531</t>
  </si>
  <si>
    <t>B342</t>
  </si>
  <si>
    <t>B383</t>
  </si>
  <si>
    <t>C149</t>
  </si>
  <si>
    <t>FEC143025-10 E7</t>
  </si>
  <si>
    <t>FEC144025-10 E7</t>
  </si>
  <si>
    <t>RAC145012-10 E7</t>
  </si>
  <si>
    <t>FEC146014-12 E7</t>
  </si>
  <si>
    <t>FEC147025-10 E7</t>
  </si>
  <si>
    <t>RAC148012-10 E7</t>
  </si>
  <si>
    <t>FEB531015-12 E7</t>
  </si>
  <si>
    <t>FEB531025-10 E7</t>
  </si>
  <si>
    <t>FEB342024-10 E7</t>
  </si>
  <si>
    <t>FEB383024-10 E7</t>
  </si>
  <si>
    <t>FEC149026-10 E7</t>
  </si>
  <si>
    <t>RAB005012-10 E7</t>
  </si>
  <si>
    <t>C150</t>
  </si>
  <si>
    <t>FEC150012-10 E7</t>
  </si>
  <si>
    <t>B087</t>
  </si>
  <si>
    <t>C151</t>
  </si>
  <si>
    <t>C152</t>
  </si>
  <si>
    <t>C153</t>
  </si>
  <si>
    <t>C154</t>
  </si>
  <si>
    <t>KUBOTA</t>
  </si>
  <si>
    <t>HINO</t>
  </si>
  <si>
    <t>CAT D9 GM</t>
  </si>
  <si>
    <t>VASE</t>
  </si>
  <si>
    <t>XCMG</t>
  </si>
  <si>
    <t>RETRO CHARGEUR</t>
  </si>
  <si>
    <t>MOL 40/30T</t>
  </si>
  <si>
    <t>FORD</t>
  </si>
  <si>
    <t>FIAT</t>
  </si>
  <si>
    <t>JEEP WILLIS</t>
  </si>
  <si>
    <t>GERMAN 7T</t>
  </si>
  <si>
    <t>G,E</t>
  </si>
  <si>
    <t>TATA</t>
  </si>
  <si>
    <t>TAD-531</t>
  </si>
  <si>
    <t>PEUGEOT</t>
  </si>
  <si>
    <t>VISTA</t>
  </si>
  <si>
    <t>HITACHI</t>
  </si>
  <si>
    <t>R300</t>
  </si>
  <si>
    <t>NIVLEUSE</t>
  </si>
  <si>
    <t>T915</t>
  </si>
  <si>
    <t>MANITOU</t>
  </si>
  <si>
    <t>PAJERO 3 V76</t>
  </si>
  <si>
    <t>C155</t>
  </si>
  <si>
    <t>C156</t>
  </si>
  <si>
    <t>C157</t>
  </si>
  <si>
    <t>C158</t>
  </si>
  <si>
    <t>C159</t>
  </si>
  <si>
    <t>FEC151014-12 E7</t>
  </si>
  <si>
    <t>FEC152014-12 E7</t>
  </si>
  <si>
    <t>FEC153024-10 E7</t>
  </si>
  <si>
    <t>FEC154026-10 E7</t>
  </si>
  <si>
    <t>FEB087015-12 E7</t>
  </si>
  <si>
    <t>FEC155012-10 E7</t>
  </si>
  <si>
    <t>FEC156023-10 E7</t>
  </si>
  <si>
    <t>RAC157012-10 E7</t>
  </si>
  <si>
    <t>FEC158024-10 E7</t>
  </si>
  <si>
    <t>FEC159025-10 E7</t>
  </si>
  <si>
    <t>OKD(HACEN)</t>
  </si>
  <si>
    <t>C160</t>
  </si>
  <si>
    <t>C161</t>
  </si>
  <si>
    <t>FEC160025-10 E7</t>
  </si>
  <si>
    <t>FEC161024-10 E7</t>
  </si>
  <si>
    <t xml:space="preserve">MOA270013-12 </t>
  </si>
  <si>
    <t>C162</t>
  </si>
  <si>
    <t>C163</t>
  </si>
  <si>
    <t>C164</t>
  </si>
  <si>
    <t>C165</t>
  </si>
  <si>
    <t>C166</t>
  </si>
  <si>
    <t>FEC162026-10 E7</t>
  </si>
  <si>
    <t>FEC163024-10 E7</t>
  </si>
  <si>
    <t>FEC164025-10 E7</t>
  </si>
  <si>
    <t>RAC165026-10 E7</t>
  </si>
  <si>
    <t>FEC166023-10 E7</t>
  </si>
  <si>
    <t>C167</t>
  </si>
  <si>
    <t>FEC167024-10 E7</t>
  </si>
  <si>
    <t>24/0218</t>
  </si>
  <si>
    <t xml:space="preserve">EL HADJ SAID SAFI </t>
  </si>
  <si>
    <t>24/0219</t>
  </si>
  <si>
    <t>24/0217</t>
  </si>
  <si>
    <t>24/0220</t>
  </si>
  <si>
    <t>24/0221</t>
  </si>
  <si>
    <t xml:space="preserve">NISSAN </t>
  </si>
  <si>
    <t>P40</t>
  </si>
  <si>
    <t>C168</t>
  </si>
  <si>
    <t>C169</t>
  </si>
  <si>
    <t>REC168013-10 E7</t>
  </si>
  <si>
    <t>FEC169026-10 E7</t>
  </si>
  <si>
    <t>C170</t>
  </si>
  <si>
    <t>C171</t>
  </si>
  <si>
    <t>FEC170035-10 E7</t>
  </si>
  <si>
    <t>FEB270026-10 E7</t>
  </si>
  <si>
    <t>FEC171014-12 E7</t>
  </si>
  <si>
    <t xml:space="preserve"> HYUNDAI </t>
  </si>
  <si>
    <t xml:space="preserve"> R320 REF 11QB-45020</t>
  </si>
  <si>
    <t>COSIDER</t>
  </si>
  <si>
    <t>B394</t>
  </si>
  <si>
    <t>INDICE</t>
  </si>
  <si>
    <t xml:space="preserve">TUBE </t>
  </si>
  <si>
    <t xml:space="preserve">AILETTE </t>
  </si>
  <si>
    <t>COLL/INF</t>
  </si>
  <si>
    <t>COLLECTEURS</t>
  </si>
  <si>
    <t>FAUX JOUE</t>
  </si>
  <si>
    <t>PLAQUE JOUE</t>
  </si>
  <si>
    <t>REF/P-FINIS</t>
  </si>
  <si>
    <t>DESIGNATION</t>
  </si>
  <si>
    <t>REF/S-FINIS</t>
  </si>
  <si>
    <t>REF/MAT</t>
  </si>
  <si>
    <t>POID/UNIT</t>
  </si>
  <si>
    <t>N° TUBE</t>
  </si>
  <si>
    <t>POID/TOTAL</t>
  </si>
  <si>
    <t>N° ailletes</t>
  </si>
  <si>
    <t>POID/ENS</t>
  </si>
  <si>
    <t>Indice</t>
  </si>
  <si>
    <t>TOG8</t>
  </si>
  <si>
    <t>DEPOT ORAN</t>
  </si>
  <si>
    <t>BETCHIM RIYAD</t>
  </si>
  <si>
    <t>C172</t>
  </si>
  <si>
    <t>C173</t>
  </si>
  <si>
    <t>C174</t>
  </si>
  <si>
    <t>C175</t>
  </si>
  <si>
    <t>NAFTAL GHARDAIA</t>
  </si>
  <si>
    <t>AB37590</t>
  </si>
  <si>
    <t>88KVA</t>
  </si>
  <si>
    <t>C176</t>
  </si>
  <si>
    <t>C177</t>
  </si>
  <si>
    <t>C178</t>
  </si>
  <si>
    <t>C179</t>
  </si>
  <si>
    <t>C180</t>
  </si>
  <si>
    <t>C181</t>
  </si>
  <si>
    <t>RECIOUI HOUCIN</t>
  </si>
  <si>
    <t>PAJERO L200</t>
  </si>
  <si>
    <t>C182</t>
  </si>
  <si>
    <t>C183</t>
  </si>
  <si>
    <t>R310</t>
  </si>
  <si>
    <t>KY</t>
  </si>
  <si>
    <t>GLR 190</t>
  </si>
  <si>
    <t>BU30</t>
  </si>
  <si>
    <t>B502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</si>
  <si>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</si>
  <si>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</si>
  <si>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</si>
  <si>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</si>
  <si>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</si>
  <si>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</si>
  <si>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</si>
  <si>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</si>
  <si>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</si>
  <si>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</si>
  <si>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</si>
  <si>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</si>
  <si>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</si>
  <si>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</si>
  <si>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</si>
  <si>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</si>
  <si>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</si>
  <si>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</si>
  <si>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F10/12</t>
  </si>
  <si>
    <t>COMP</t>
  </si>
  <si>
    <t>LAHRACHE HAMZA</t>
  </si>
  <si>
    <t>C202</t>
  </si>
  <si>
    <t>C203</t>
  </si>
  <si>
    <t>C204</t>
  </si>
  <si>
    <t>FOTON 952</t>
  </si>
  <si>
    <t>BEN ABDLLAH LHACHI</t>
  </si>
  <si>
    <t>C205</t>
  </si>
  <si>
    <t>C206</t>
  </si>
  <si>
    <t>C207</t>
  </si>
  <si>
    <t>C208</t>
  </si>
  <si>
    <t>C209</t>
  </si>
  <si>
    <t>B350</t>
  </si>
  <si>
    <t>GM</t>
  </si>
  <si>
    <t>ZEMALA YACINE</t>
  </si>
  <si>
    <t>B130</t>
  </si>
  <si>
    <t>C210</t>
  </si>
  <si>
    <t>C211</t>
  </si>
  <si>
    <t>24/0294</t>
  </si>
  <si>
    <t>24/0295</t>
  </si>
  <si>
    <t>24/0296</t>
  </si>
  <si>
    <t>24/0297</t>
  </si>
  <si>
    <t>24/0298</t>
  </si>
  <si>
    <t>24/0299</t>
  </si>
  <si>
    <t>24/0300</t>
  </si>
  <si>
    <t>24/0301</t>
  </si>
  <si>
    <t>24/0302</t>
  </si>
  <si>
    <t>24/0303</t>
  </si>
  <si>
    <t>24/0304</t>
  </si>
  <si>
    <t>24/0305</t>
  </si>
  <si>
    <t>24/0306</t>
  </si>
  <si>
    <t>24/0307</t>
  </si>
  <si>
    <t>24/0308</t>
  </si>
  <si>
    <t>24/0309</t>
  </si>
  <si>
    <t>24/0310</t>
  </si>
  <si>
    <t>24/0311</t>
  </si>
  <si>
    <t>24/0312</t>
  </si>
  <si>
    <t>24/0313</t>
  </si>
  <si>
    <t>24/0314</t>
  </si>
  <si>
    <t>24/0315</t>
  </si>
  <si>
    <t>24/0316</t>
  </si>
  <si>
    <t>24/0317</t>
  </si>
  <si>
    <t>24/0318</t>
  </si>
  <si>
    <t>24/0319</t>
  </si>
  <si>
    <t>24/0320</t>
  </si>
  <si>
    <t>24/0321</t>
  </si>
  <si>
    <t>24/0322</t>
  </si>
  <si>
    <t>24/0323</t>
  </si>
  <si>
    <t>24/0324</t>
  </si>
  <si>
    <t>24/0325</t>
  </si>
  <si>
    <t>24/0326</t>
  </si>
  <si>
    <t>24/0327</t>
  </si>
  <si>
    <t>24/0328</t>
  </si>
  <si>
    <t>24/0329</t>
  </si>
  <si>
    <t>24/0330</t>
  </si>
  <si>
    <t>24/0331</t>
  </si>
  <si>
    <t>24/0332</t>
  </si>
  <si>
    <t>24/0333</t>
  </si>
  <si>
    <t>24/0334</t>
  </si>
  <si>
    <t>24/0335</t>
  </si>
  <si>
    <t>24/0336</t>
  </si>
  <si>
    <t>24/0337</t>
  </si>
  <si>
    <t>CAT C18</t>
  </si>
  <si>
    <t>B261</t>
  </si>
  <si>
    <t>BSC203</t>
  </si>
  <si>
    <t>NPS BAHRAIN</t>
  </si>
  <si>
    <t>C213</t>
  </si>
  <si>
    <t>SOULTANI</t>
  </si>
  <si>
    <t>C214</t>
  </si>
  <si>
    <t>CLARK BALNKAR</t>
  </si>
  <si>
    <t xml:space="preserve">EL OUNG HOUCINE </t>
  </si>
  <si>
    <t>4BZ</t>
  </si>
  <si>
    <t>REGIG</t>
  </si>
  <si>
    <t>B111</t>
  </si>
  <si>
    <t>ENAGEO</t>
  </si>
  <si>
    <t>NOMADE</t>
  </si>
  <si>
    <t xml:space="preserve">C13 </t>
  </si>
  <si>
    <t>GTFT</t>
  </si>
  <si>
    <t>BUS</t>
  </si>
  <si>
    <t>B189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</si>
  <si>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</si>
  <si>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</si>
  <si>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</si>
  <si>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</si>
  <si>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</si>
  <si>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</si>
  <si>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</si>
  <si>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</si>
  <si>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</si>
  <si>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</si>
  <si>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</si>
  <si>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</si>
  <si>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C212</t>
  </si>
  <si>
    <t>504 DZL</t>
  </si>
  <si>
    <t>C227</t>
  </si>
  <si>
    <t>E2000</t>
  </si>
  <si>
    <t>C228</t>
  </si>
  <si>
    <t>J9 DZL</t>
  </si>
  <si>
    <t>FJ 45</t>
  </si>
  <si>
    <t>C229</t>
  </si>
  <si>
    <t>C230</t>
  </si>
  <si>
    <t>C231</t>
  </si>
  <si>
    <t>C232</t>
  </si>
  <si>
    <t>C233</t>
  </si>
  <si>
    <t>C234</t>
  </si>
  <si>
    <t>C235</t>
  </si>
  <si>
    <t>C236</t>
  </si>
  <si>
    <t>24/0338</t>
  </si>
  <si>
    <t>24/0339</t>
  </si>
  <si>
    <t>24/0340</t>
  </si>
  <si>
    <t>24/0341</t>
  </si>
  <si>
    <t>24/0342</t>
  </si>
  <si>
    <t>24/0343</t>
  </si>
  <si>
    <t>24/0344</t>
  </si>
  <si>
    <t>24/0345</t>
  </si>
  <si>
    <t>24/0346</t>
  </si>
  <si>
    <t>24/0347</t>
  </si>
  <si>
    <t>24/0348</t>
  </si>
  <si>
    <t>24/0349</t>
  </si>
  <si>
    <t>24/0350</t>
  </si>
  <si>
    <t>24/0351</t>
  </si>
  <si>
    <t>24/0352</t>
  </si>
  <si>
    <t>24/0353</t>
  </si>
  <si>
    <t>24/0354</t>
  </si>
  <si>
    <t>24/0355</t>
  </si>
  <si>
    <t>24/0356</t>
  </si>
  <si>
    <t>24/0357</t>
  </si>
  <si>
    <t>24/0358</t>
  </si>
  <si>
    <t>24/0359</t>
  </si>
  <si>
    <t>24/0360</t>
  </si>
  <si>
    <t>24/0361</t>
  </si>
  <si>
    <t>24/0362</t>
  </si>
  <si>
    <t>24/0363</t>
  </si>
  <si>
    <t>24/0364</t>
  </si>
  <si>
    <t>24/0365</t>
  </si>
  <si>
    <t>24/0366</t>
  </si>
  <si>
    <t>24/0367</t>
  </si>
  <si>
    <t>24/0368</t>
  </si>
  <si>
    <t>24/0369</t>
  </si>
  <si>
    <t>24/0370</t>
  </si>
  <si>
    <t>24/0371</t>
  </si>
  <si>
    <t>24/0372</t>
  </si>
  <si>
    <t>24/0373</t>
  </si>
  <si>
    <t>24/0374</t>
  </si>
  <si>
    <t>24/0375</t>
  </si>
  <si>
    <t>24/0376</t>
  </si>
  <si>
    <t>24/0377</t>
  </si>
  <si>
    <t>24/0378</t>
  </si>
  <si>
    <t>24/0379</t>
  </si>
  <si>
    <t>24/0380</t>
  </si>
  <si>
    <t>24/0381</t>
  </si>
  <si>
    <t>24/0382</t>
  </si>
  <si>
    <t>24/0383</t>
  </si>
  <si>
    <t>24/0384</t>
  </si>
  <si>
    <t>24/0385</t>
  </si>
  <si>
    <t>24/0386</t>
  </si>
  <si>
    <t>24/0387</t>
  </si>
  <si>
    <t>24/0388</t>
  </si>
  <si>
    <t>24/0389</t>
  </si>
  <si>
    <t>24/0390</t>
  </si>
  <si>
    <t>24/0391</t>
  </si>
  <si>
    <t>24/0392</t>
  </si>
  <si>
    <t>24/0393</t>
  </si>
  <si>
    <t>24/0394</t>
  </si>
  <si>
    <t>24/0395</t>
  </si>
  <si>
    <t>24/0396</t>
  </si>
  <si>
    <t>24/0397</t>
  </si>
  <si>
    <t>24/0398</t>
  </si>
  <si>
    <t>24/0399</t>
  </si>
  <si>
    <t>24/0400</t>
  </si>
  <si>
    <t>24/0401</t>
  </si>
  <si>
    <t>24/0402</t>
  </si>
  <si>
    <t>24/0403</t>
  </si>
  <si>
    <t>24/0404</t>
  </si>
  <si>
    <t>24/0405</t>
  </si>
  <si>
    <t>24/0406</t>
  </si>
  <si>
    <t>24/0407</t>
  </si>
  <si>
    <t>24/0408</t>
  </si>
  <si>
    <t>MASSOUDI HABIB</t>
  </si>
  <si>
    <t>C237</t>
  </si>
  <si>
    <t>WARI</t>
  </si>
  <si>
    <t>TB 340</t>
  </si>
  <si>
    <t>GERMAN 10T</t>
  </si>
  <si>
    <t>JCB</t>
  </si>
  <si>
    <t>MERCEDES V8</t>
  </si>
  <si>
    <t>B238</t>
  </si>
  <si>
    <t>B592</t>
  </si>
  <si>
    <t>B115</t>
  </si>
  <si>
    <t>C238</t>
  </si>
  <si>
    <t>B174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</si>
  <si>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</si>
  <si>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</si>
  <si>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</si>
  <si>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</si>
  <si>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</si>
  <si>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</si>
  <si>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</si>
  <si>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</si>
  <si>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</si>
  <si>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</si>
  <si>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</si>
  <si>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</si>
  <si>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MEDJADI ABDLKADER</t>
  </si>
  <si>
    <t>AIDA HACEN</t>
  </si>
  <si>
    <t>OUGERGUZ YAZID</t>
  </si>
  <si>
    <t>B239</t>
  </si>
  <si>
    <t>B236</t>
  </si>
  <si>
    <t>B243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</si>
  <si>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</si>
  <si>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</si>
  <si>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</si>
  <si>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</si>
  <si>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</si>
  <si>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</si>
  <si>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</si>
  <si>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</si>
  <si>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</si>
  <si>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</si>
  <si>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</si>
  <si>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</si>
  <si>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</si>
  <si>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</si>
  <si>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</si>
  <si>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</si>
  <si>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</si>
  <si>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</si>
  <si>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</si>
  <si>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</si>
  <si>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</si>
  <si>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</si>
  <si>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</si>
  <si>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</si>
  <si>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</si>
  <si>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</si>
  <si>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</si>
  <si>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</si>
  <si>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</si>
  <si>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</si>
  <si>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</si>
  <si>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</si>
  <si>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</si>
  <si>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</si>
  <si>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</si>
  <si>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</si>
  <si>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</si>
  <si>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</si>
  <si>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</si>
  <si>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</si>
  <si>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</si>
  <si>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</si>
  <si>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</si>
  <si>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</si>
  <si>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</si>
  <si>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</si>
  <si>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</si>
  <si>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</si>
  <si>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</si>
  <si>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</si>
  <si>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DI60</t>
  </si>
  <si>
    <t>C301</t>
  </si>
  <si>
    <t>C304</t>
  </si>
  <si>
    <t>C302</t>
  </si>
  <si>
    <t>C303</t>
  </si>
  <si>
    <t>C305</t>
  </si>
  <si>
    <t>C306</t>
  </si>
  <si>
    <t>C307</t>
  </si>
  <si>
    <t>C308</t>
  </si>
  <si>
    <t>C309</t>
  </si>
  <si>
    <t>ALOUANI BAKIR</t>
  </si>
  <si>
    <t>C310</t>
  </si>
  <si>
    <t>ETUS MEDIA</t>
  </si>
  <si>
    <t>24/0409</t>
  </si>
  <si>
    <t>24/0410</t>
  </si>
  <si>
    <t>24/0411</t>
  </si>
  <si>
    <t>24/0412</t>
  </si>
  <si>
    <t>24/0413</t>
  </si>
  <si>
    <t>24/0414</t>
  </si>
  <si>
    <t>24/0415</t>
  </si>
  <si>
    <t>24/0416</t>
  </si>
  <si>
    <t>24/0417</t>
  </si>
  <si>
    <t>24/0418</t>
  </si>
  <si>
    <t>24/0419</t>
  </si>
  <si>
    <t>24/0420</t>
  </si>
  <si>
    <t>24/0421</t>
  </si>
  <si>
    <t>24/0422</t>
  </si>
  <si>
    <t>24/0423</t>
  </si>
  <si>
    <t>24/0424</t>
  </si>
  <si>
    <t>24/0425</t>
  </si>
  <si>
    <t>24/0426</t>
  </si>
  <si>
    <t>24/0427</t>
  </si>
  <si>
    <t>24/0428</t>
  </si>
  <si>
    <t>24/0429</t>
  </si>
  <si>
    <t>24/0430</t>
  </si>
  <si>
    <t>24/0431</t>
  </si>
  <si>
    <t>24/0432</t>
  </si>
  <si>
    <t>24/0433</t>
  </si>
  <si>
    <t>24/0434</t>
  </si>
  <si>
    <t>24/0435</t>
  </si>
  <si>
    <t>24/0436</t>
  </si>
  <si>
    <t>24/0437</t>
  </si>
  <si>
    <t>24/0438</t>
  </si>
  <si>
    <t>24/0439</t>
  </si>
  <si>
    <t>24/0440</t>
  </si>
  <si>
    <t>24/0441</t>
  </si>
  <si>
    <t>24/0442</t>
  </si>
  <si>
    <t>24/0443</t>
  </si>
  <si>
    <t>24/0444</t>
  </si>
  <si>
    <t>24/0445</t>
  </si>
  <si>
    <t>24/0446</t>
  </si>
  <si>
    <t>24/0447</t>
  </si>
  <si>
    <t>24/0448</t>
  </si>
  <si>
    <t>24/0449</t>
  </si>
  <si>
    <t>24/0450</t>
  </si>
  <si>
    <t>24/0451</t>
  </si>
  <si>
    <t>24/0452</t>
  </si>
  <si>
    <t>24/0453</t>
  </si>
  <si>
    <t>24/0454</t>
  </si>
  <si>
    <t>24/0455</t>
  </si>
  <si>
    <t>24/0456</t>
  </si>
  <si>
    <t>24/0457</t>
  </si>
  <si>
    <t>24/0458</t>
  </si>
  <si>
    <t>24/0459</t>
  </si>
  <si>
    <t>24/0460</t>
  </si>
  <si>
    <t>24/0461</t>
  </si>
  <si>
    <t>24/0462</t>
  </si>
  <si>
    <t>24/0463</t>
  </si>
  <si>
    <t>24/0464</t>
  </si>
  <si>
    <t>24/0465</t>
  </si>
  <si>
    <t>24/0466</t>
  </si>
  <si>
    <t>24/0467</t>
  </si>
  <si>
    <t>24/0468</t>
  </si>
  <si>
    <t>24/0469</t>
  </si>
  <si>
    <t>24/0470</t>
  </si>
  <si>
    <t>24/0471</t>
  </si>
  <si>
    <t>24/0472</t>
  </si>
  <si>
    <t>24/0473</t>
  </si>
  <si>
    <t>24/0474</t>
  </si>
  <si>
    <t>24/0475</t>
  </si>
  <si>
    <t>24/0476</t>
  </si>
  <si>
    <t>24/0477</t>
  </si>
  <si>
    <t>24/0478</t>
  </si>
  <si>
    <t>24/0479</t>
  </si>
  <si>
    <t>24/0480</t>
  </si>
  <si>
    <t>24/0481</t>
  </si>
  <si>
    <t>24/0482</t>
  </si>
  <si>
    <t>24/0483</t>
  </si>
  <si>
    <t>24/0484</t>
  </si>
  <si>
    <t>24/0485</t>
  </si>
  <si>
    <t>24/0486</t>
  </si>
  <si>
    <t>24/0487</t>
  </si>
  <si>
    <t>24/0488</t>
  </si>
  <si>
    <t>24/0489</t>
  </si>
  <si>
    <t>24/0490</t>
  </si>
  <si>
    <t>24/0491</t>
  </si>
  <si>
    <t>24/0492</t>
  </si>
  <si>
    <t>24/0493</t>
  </si>
  <si>
    <t>24/0494</t>
  </si>
  <si>
    <t>24/0495</t>
  </si>
  <si>
    <t>24/0496</t>
  </si>
  <si>
    <t>24/0497</t>
  </si>
  <si>
    <t>24/0498</t>
  </si>
  <si>
    <t>24/0499</t>
  </si>
  <si>
    <t>24/0500</t>
  </si>
  <si>
    <t>24/0501</t>
  </si>
  <si>
    <t>24/0502</t>
  </si>
  <si>
    <t>24/0503</t>
  </si>
  <si>
    <t>24/0504</t>
  </si>
  <si>
    <t>24/0505</t>
  </si>
  <si>
    <t>24/0506</t>
  </si>
  <si>
    <t>24/0507</t>
  </si>
  <si>
    <t>24/0508</t>
  </si>
  <si>
    <t>24/0509</t>
  </si>
  <si>
    <t>24/0510</t>
  </si>
  <si>
    <t>24/0511</t>
  </si>
  <si>
    <t>24/0512</t>
  </si>
  <si>
    <t>24/0513</t>
  </si>
  <si>
    <t>24/0514</t>
  </si>
  <si>
    <t>24/0515</t>
  </si>
  <si>
    <t>24/0516</t>
  </si>
  <si>
    <t>24/0517</t>
  </si>
  <si>
    <t>24/0518</t>
  </si>
  <si>
    <t>24/0519</t>
  </si>
  <si>
    <t>24/0520</t>
  </si>
  <si>
    <t>24/0521</t>
  </si>
  <si>
    <t>24/0522</t>
  </si>
  <si>
    <t>24/0523</t>
  </si>
  <si>
    <t>24/0524</t>
  </si>
  <si>
    <t>24/0525</t>
  </si>
  <si>
    <t>24/0526</t>
  </si>
  <si>
    <t>24/0527</t>
  </si>
  <si>
    <t>24/0528</t>
  </si>
  <si>
    <t>24/0529</t>
  </si>
  <si>
    <t>24/0530</t>
  </si>
  <si>
    <t>24/0531</t>
  </si>
  <si>
    <t>24/0532</t>
  </si>
  <si>
    <t>24/0533</t>
  </si>
  <si>
    <t>24/0534</t>
  </si>
  <si>
    <t>24/0535</t>
  </si>
  <si>
    <t>24/0536</t>
  </si>
  <si>
    <t>24/0537</t>
  </si>
  <si>
    <t>24/0538</t>
  </si>
  <si>
    <t>24/0539</t>
  </si>
  <si>
    <t>24/0540</t>
  </si>
  <si>
    <t>24/0541</t>
  </si>
  <si>
    <t>24/0542</t>
  </si>
  <si>
    <t>24/0543</t>
  </si>
  <si>
    <t>24/0544</t>
  </si>
  <si>
    <t>24/0545</t>
  </si>
  <si>
    <t>24/0546</t>
  </si>
  <si>
    <t>24/0547</t>
  </si>
  <si>
    <t>24/0548</t>
  </si>
  <si>
    <t>24/0549</t>
  </si>
  <si>
    <t>24/0550</t>
  </si>
  <si>
    <t>24/0551</t>
  </si>
  <si>
    <t>24/0552</t>
  </si>
  <si>
    <t>24/0553</t>
  </si>
  <si>
    <t>24/0554</t>
  </si>
  <si>
    <t>24/0555</t>
  </si>
  <si>
    <t>24/0556</t>
  </si>
  <si>
    <t>24/0557</t>
  </si>
  <si>
    <t>24/0558</t>
  </si>
  <si>
    <t>24/0559</t>
  </si>
  <si>
    <t>24/0560</t>
  </si>
  <si>
    <t>24/0561</t>
  </si>
  <si>
    <t>24/0562</t>
  </si>
  <si>
    <t>24/0563</t>
  </si>
  <si>
    <t>24/0564</t>
  </si>
  <si>
    <t>24/0565</t>
  </si>
  <si>
    <t>24/0566</t>
  </si>
  <si>
    <t>24/0567</t>
  </si>
  <si>
    <t>24/0568</t>
  </si>
  <si>
    <t>24/0569</t>
  </si>
  <si>
    <t>24/0570</t>
  </si>
  <si>
    <t>24/0571</t>
  </si>
  <si>
    <t>24/0572</t>
  </si>
  <si>
    <t>24/0573</t>
  </si>
  <si>
    <t>24/0574</t>
  </si>
  <si>
    <t>24/0575</t>
  </si>
  <si>
    <t>24/0576</t>
  </si>
  <si>
    <t>24/0577</t>
  </si>
  <si>
    <t>24/0578</t>
  </si>
  <si>
    <t>24/0579</t>
  </si>
  <si>
    <t>24/0580</t>
  </si>
  <si>
    <t>24/0581</t>
  </si>
  <si>
    <t>24/0582</t>
  </si>
  <si>
    <t>24/0583</t>
  </si>
  <si>
    <t>24/0584</t>
  </si>
  <si>
    <t>24/0585</t>
  </si>
  <si>
    <t>24/0586</t>
  </si>
  <si>
    <t>24/0587</t>
  </si>
  <si>
    <t>24/0588</t>
  </si>
  <si>
    <t>24/0589</t>
  </si>
  <si>
    <t>24/0590</t>
  </si>
  <si>
    <t>24/0591</t>
  </si>
  <si>
    <t>24/0592</t>
  </si>
  <si>
    <t>24/0593</t>
  </si>
  <si>
    <t>24/0594</t>
  </si>
  <si>
    <t>24/0595</t>
  </si>
  <si>
    <t>24/0596</t>
  </si>
  <si>
    <t>24/0597</t>
  </si>
  <si>
    <t>24/0598</t>
  </si>
  <si>
    <t>24/0599</t>
  </si>
  <si>
    <t>24/0600</t>
  </si>
  <si>
    <t>24/0601</t>
  </si>
  <si>
    <t>24/0602</t>
  </si>
  <si>
    <t>24/0603</t>
  </si>
  <si>
    <t>24/0604</t>
  </si>
  <si>
    <t>24/0605</t>
  </si>
  <si>
    <t>24/0606</t>
  </si>
  <si>
    <t>24/0607</t>
  </si>
  <si>
    <t>24/0608</t>
  </si>
  <si>
    <t>24/0609</t>
  </si>
  <si>
    <t>24/0610</t>
  </si>
  <si>
    <t>24/0611</t>
  </si>
  <si>
    <t>24/0612</t>
  </si>
  <si>
    <t>24/0613</t>
  </si>
  <si>
    <t>24/0614</t>
  </si>
  <si>
    <t>24/0615</t>
  </si>
  <si>
    <t>24/0616</t>
  </si>
  <si>
    <t>24/0617</t>
  </si>
  <si>
    <t>24/0618</t>
  </si>
  <si>
    <t>C311</t>
  </si>
  <si>
    <t>C312</t>
  </si>
  <si>
    <t>C313</t>
  </si>
  <si>
    <t>C314</t>
  </si>
  <si>
    <t>C315</t>
  </si>
  <si>
    <t>C316</t>
  </si>
  <si>
    <t>C317</t>
  </si>
  <si>
    <t>C318</t>
  </si>
  <si>
    <t xml:space="preserve"> GM</t>
  </si>
  <si>
    <t>C319</t>
  </si>
  <si>
    <t>C320</t>
  </si>
  <si>
    <t>C321</t>
  </si>
  <si>
    <t>C322</t>
  </si>
  <si>
    <t xml:space="preserve">HAOUED MOUISSA </t>
  </si>
  <si>
    <t>ETUS AIN DEFLA</t>
  </si>
  <si>
    <t>COMMERCIAL</t>
  </si>
  <si>
    <t>GCB UMS</t>
  </si>
  <si>
    <t>FRERS MEZIANE</t>
  </si>
  <si>
    <t>ZX330LC-3G</t>
  </si>
  <si>
    <t>SOLAR 350C</t>
  </si>
  <si>
    <t>C323</t>
  </si>
  <si>
    <t>C324</t>
  </si>
  <si>
    <t>C325</t>
  </si>
  <si>
    <t>B472</t>
  </si>
  <si>
    <t>LECHEHAB TAYEB</t>
  </si>
  <si>
    <t>BOUMEDJEN</t>
  </si>
  <si>
    <t>11 ELEM</t>
  </si>
  <si>
    <t>13 ELEM</t>
  </si>
  <si>
    <t>B117</t>
  </si>
  <si>
    <t>B118</t>
  </si>
  <si>
    <t>B041</t>
  </si>
  <si>
    <t>C326</t>
  </si>
  <si>
    <t>C327</t>
  </si>
  <si>
    <t>HAMID ABDELKBIR</t>
  </si>
  <si>
    <t>C328</t>
  </si>
  <si>
    <t>C329</t>
  </si>
  <si>
    <t>C330</t>
  </si>
  <si>
    <t>C331</t>
  </si>
  <si>
    <t>C332</t>
  </si>
  <si>
    <t>C333</t>
  </si>
  <si>
    <t>C334</t>
  </si>
  <si>
    <t>EURL SALAH</t>
  </si>
  <si>
    <t>SEDDIKI ABDLWAHAB</t>
  </si>
  <si>
    <t>LAVERDA 3400</t>
  </si>
  <si>
    <t>C335</t>
  </si>
  <si>
    <t>GCB DRC</t>
  </si>
  <si>
    <t>BERLIT</t>
  </si>
  <si>
    <t>ETUS ALGER</t>
  </si>
  <si>
    <t>C336</t>
  </si>
  <si>
    <t>B304</t>
  </si>
  <si>
    <t>B479</t>
  </si>
  <si>
    <t>B333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</si>
  <si>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</si>
  <si>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</si>
  <si>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</si>
  <si>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</si>
  <si>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</si>
  <si>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</si>
  <si>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</si>
  <si>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</si>
  <si>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</si>
  <si>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</si>
  <si>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</si>
  <si>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</si>
  <si>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</si>
  <si>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</si>
  <si>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BAGHDADI</t>
  </si>
  <si>
    <t>BEN SANYA CHIKH</t>
  </si>
  <si>
    <t>OULED HADDAR ABDERAZAK</t>
  </si>
  <si>
    <t>SYMEX</t>
  </si>
  <si>
    <t>C351</t>
  </si>
  <si>
    <t>MCHELFAKH</t>
  </si>
  <si>
    <t>BAHAMOU</t>
  </si>
  <si>
    <t>ELHAMELI AHMED</t>
  </si>
  <si>
    <t>BAYDEN</t>
  </si>
  <si>
    <t>TGCTP</t>
  </si>
  <si>
    <t>B103</t>
  </si>
  <si>
    <t>C352</t>
  </si>
  <si>
    <t>C353</t>
  </si>
  <si>
    <t>C354</t>
  </si>
  <si>
    <t>C355</t>
  </si>
  <si>
    <t>C356</t>
  </si>
  <si>
    <t>C357</t>
  </si>
  <si>
    <t>C358</t>
  </si>
  <si>
    <t>Cent/Dep</t>
  </si>
  <si>
    <t xml:space="preserve">Tata LPT 1613 TC </t>
  </si>
  <si>
    <t>DADI MOUSSA</t>
  </si>
  <si>
    <t>Cent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</si>
  <si>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</si>
  <si>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</si>
  <si>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</si>
  <si>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</si>
  <si>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</si>
  <si>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</si>
  <si>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</si>
  <si>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</si>
  <si>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</si>
  <si>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TURBO</t>
  </si>
  <si>
    <t>B072</t>
  </si>
  <si>
    <t>135BL</t>
  </si>
  <si>
    <t>C368</t>
  </si>
  <si>
    <t>ETUS TISSEMSILT</t>
  </si>
  <si>
    <t>RACHID</t>
  </si>
  <si>
    <t>GCB DSI</t>
  </si>
  <si>
    <t>GCB DSO</t>
  </si>
  <si>
    <t>CAT D9</t>
  </si>
  <si>
    <t>TOUMI ISMAIL</t>
  </si>
  <si>
    <t>C369</t>
  </si>
  <si>
    <t>C370</t>
  </si>
  <si>
    <t>B378</t>
  </si>
  <si>
    <t xml:space="preserve">HAKIM </t>
  </si>
  <si>
    <t>RENAULT</t>
  </si>
  <si>
    <t>TRAFIC</t>
  </si>
  <si>
    <t>CHANA MESSOUD</t>
  </si>
  <si>
    <t>B523</t>
  </si>
  <si>
    <t>C371</t>
  </si>
  <si>
    <t>C372</t>
  </si>
  <si>
    <t>C373</t>
  </si>
  <si>
    <t>TRANSPORT ABDELHAFID</t>
  </si>
  <si>
    <t>A05040527</t>
  </si>
  <si>
    <t>COSIDER EL ACHOUR</t>
  </si>
  <si>
    <t>MADI ABDELAZIZ</t>
  </si>
  <si>
    <t>B020</t>
  </si>
  <si>
    <t>C374</t>
  </si>
  <si>
    <t>B185</t>
  </si>
  <si>
    <t>B349</t>
  </si>
  <si>
    <t>C375</t>
  </si>
  <si>
    <t>C377</t>
  </si>
  <si>
    <t>KHROUFA BAHRI</t>
  </si>
  <si>
    <t>SARL FAELSA</t>
  </si>
  <si>
    <t>C376</t>
  </si>
  <si>
    <t>24/0619</t>
  </si>
  <si>
    <t>24/0620</t>
  </si>
  <si>
    <t>R330</t>
  </si>
  <si>
    <t>B418</t>
  </si>
  <si>
    <t>C378</t>
  </si>
  <si>
    <t>C379</t>
  </si>
  <si>
    <t>IRANI</t>
  </si>
  <si>
    <t>EURO TRACK</t>
  </si>
  <si>
    <t>ASIA</t>
  </si>
  <si>
    <t>GREATWEL</t>
  </si>
  <si>
    <t>WINGEL</t>
  </si>
  <si>
    <t>CENT</t>
  </si>
  <si>
    <t>CHERIF LHADJ</t>
  </si>
  <si>
    <t>LHADJ CHAABE LHAMEL</t>
  </si>
  <si>
    <t>GUIMOUR MED</t>
  </si>
  <si>
    <t>GCB DTC</t>
  </si>
  <si>
    <t>MERAKCHI AEK</t>
  </si>
  <si>
    <t>HAKIM</t>
  </si>
  <si>
    <t>B532</t>
  </si>
  <si>
    <t>B088</t>
  </si>
  <si>
    <t>B319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</si>
  <si>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</si>
  <si>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</si>
  <si>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</si>
  <si>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</si>
  <si>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</si>
  <si>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</si>
  <si>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</si>
  <si>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</si>
  <si>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</si>
  <si>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</si>
  <si>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</si>
  <si>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</si>
  <si>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</si>
  <si>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</si>
  <si>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</si>
  <si>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</si>
  <si>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</si>
  <si>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</si>
  <si>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</si>
  <si>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</si>
  <si>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EATIT</t>
  </si>
  <si>
    <t>CLARCK FEELER</t>
  </si>
  <si>
    <t>BEKA BOUDJEMAA</t>
  </si>
  <si>
    <t>C400</t>
  </si>
  <si>
    <t>C401</t>
  </si>
  <si>
    <t>C402</t>
  </si>
  <si>
    <t>G,E 60 KVA</t>
  </si>
  <si>
    <t>SARL DIESLING</t>
  </si>
  <si>
    <t>OKD MAHDI</t>
  </si>
  <si>
    <t>B092</t>
  </si>
  <si>
    <t>C403</t>
  </si>
  <si>
    <t>C404</t>
  </si>
  <si>
    <t>C405</t>
  </si>
  <si>
    <t>C406</t>
  </si>
  <si>
    <t>C407</t>
  </si>
  <si>
    <t>C408</t>
  </si>
  <si>
    <t>C409</t>
  </si>
  <si>
    <t>B242</t>
  </si>
  <si>
    <t>B251</t>
  </si>
  <si>
    <t>B244</t>
  </si>
  <si>
    <t>B245</t>
  </si>
  <si>
    <t>B542</t>
  </si>
  <si>
    <t>GE VISA 500 KVA</t>
  </si>
  <si>
    <t>C410</t>
  </si>
  <si>
    <t>C411</t>
  </si>
  <si>
    <t>C412</t>
  </si>
  <si>
    <t>C413</t>
  </si>
  <si>
    <t>MTU 1000 KVA</t>
  </si>
  <si>
    <t>C414</t>
  </si>
  <si>
    <t>ADE AIN SALEH</t>
  </si>
  <si>
    <t>C415</t>
  </si>
  <si>
    <t>ATTATCHA AHMED</t>
  </si>
  <si>
    <t>CELITE</t>
  </si>
  <si>
    <t>24/0621</t>
  </si>
  <si>
    <t>24/0622</t>
  </si>
  <si>
    <t>24/0623</t>
  </si>
  <si>
    <t>24/0624</t>
  </si>
  <si>
    <t>24/0625</t>
  </si>
  <si>
    <t>24/0626</t>
  </si>
  <si>
    <t>24/0627</t>
  </si>
  <si>
    <t>24/0628</t>
  </si>
  <si>
    <t>24/0629</t>
  </si>
  <si>
    <t>24/0630</t>
  </si>
  <si>
    <t>C416</t>
  </si>
  <si>
    <t xml:space="preserve">DJILALI BENAMER </t>
  </si>
  <si>
    <t xml:space="preserve">SDLG 958 </t>
  </si>
  <si>
    <t>C417</t>
  </si>
  <si>
    <t>C418</t>
  </si>
  <si>
    <t>C420</t>
  </si>
  <si>
    <t>C421</t>
  </si>
  <si>
    <t>ASTRA</t>
  </si>
  <si>
    <t>C422</t>
  </si>
  <si>
    <t>B056</t>
  </si>
  <si>
    <t>C423</t>
  </si>
  <si>
    <t>C424</t>
  </si>
  <si>
    <t>CIVILAN PM</t>
  </si>
  <si>
    <t>PC 550</t>
  </si>
  <si>
    <t>NASRI MOURAD</t>
  </si>
  <si>
    <t>C425</t>
  </si>
  <si>
    <t>C426</t>
  </si>
  <si>
    <t>C419</t>
  </si>
  <si>
    <t>CIVILAN 2000 BVW41</t>
  </si>
  <si>
    <t>B616</t>
  </si>
  <si>
    <t>24/0631</t>
  </si>
  <si>
    <t>24/0632</t>
  </si>
  <si>
    <t>24/0633</t>
  </si>
  <si>
    <t>24/0634</t>
  </si>
  <si>
    <t>24/0635</t>
  </si>
  <si>
    <t>24/0636</t>
  </si>
  <si>
    <t>24/0637</t>
  </si>
  <si>
    <t>24/0638</t>
  </si>
  <si>
    <t>24/0639</t>
  </si>
  <si>
    <t>24/0640</t>
  </si>
  <si>
    <t>24/0641</t>
  </si>
  <si>
    <t>24/0642</t>
  </si>
  <si>
    <t>24/0643</t>
  </si>
  <si>
    <t>24/0644</t>
  </si>
  <si>
    <t>24/0645</t>
  </si>
  <si>
    <t>24/0646</t>
  </si>
  <si>
    <t>24/0647</t>
  </si>
  <si>
    <t>24/0648</t>
  </si>
  <si>
    <t>24/0649</t>
  </si>
  <si>
    <t>24/0650</t>
  </si>
  <si>
    <t>24/0651</t>
  </si>
  <si>
    <t>24/0652</t>
  </si>
  <si>
    <t>24/0653</t>
  </si>
  <si>
    <t>24/0654</t>
  </si>
  <si>
    <t>24/0655</t>
  </si>
  <si>
    <t>24/0656</t>
  </si>
  <si>
    <t>24/0657</t>
  </si>
  <si>
    <t>24/0658</t>
  </si>
  <si>
    <t>24/0659</t>
  </si>
  <si>
    <t>24/0660</t>
  </si>
  <si>
    <t>24/0661</t>
  </si>
  <si>
    <t>24/0662</t>
  </si>
  <si>
    <t>24/0663</t>
  </si>
  <si>
    <t>24/0664</t>
  </si>
  <si>
    <t>24/0665</t>
  </si>
  <si>
    <t>24/0666</t>
  </si>
  <si>
    <t>24/0667</t>
  </si>
  <si>
    <t>24/0668</t>
  </si>
  <si>
    <t>24/0669</t>
  </si>
  <si>
    <t>24/0670</t>
  </si>
  <si>
    <t>24/0671</t>
  </si>
  <si>
    <t>24/0672</t>
  </si>
  <si>
    <t>24/0673</t>
  </si>
  <si>
    <t>24/0674</t>
  </si>
  <si>
    <t>24/0675</t>
  </si>
  <si>
    <t>24/0676</t>
  </si>
  <si>
    <t>24/0677</t>
  </si>
  <si>
    <t>24/0678</t>
  </si>
  <si>
    <t>24/0679</t>
  </si>
  <si>
    <t>24/0680</t>
  </si>
  <si>
    <t>24/0682</t>
  </si>
  <si>
    <t>24/0683</t>
  </si>
  <si>
    <t>24/0684</t>
  </si>
  <si>
    <t>24/0685</t>
  </si>
  <si>
    <t>24/0686</t>
  </si>
  <si>
    <t>24/0687</t>
  </si>
  <si>
    <t>24/0688</t>
  </si>
  <si>
    <t>24/0689</t>
  </si>
  <si>
    <t>24/0690</t>
  </si>
  <si>
    <t>24/0691</t>
  </si>
  <si>
    <t>24/0692</t>
  </si>
  <si>
    <t>24/0693</t>
  </si>
  <si>
    <t>24/0694</t>
  </si>
  <si>
    <t>24/0695</t>
  </si>
  <si>
    <t>24/0696</t>
  </si>
  <si>
    <t>24/0697</t>
  </si>
  <si>
    <t>24/0698</t>
  </si>
  <si>
    <t>24/0699</t>
  </si>
  <si>
    <t>24/0700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</si>
  <si>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</si>
  <si>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</si>
  <si>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</si>
  <si>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</si>
  <si>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</si>
  <si>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</si>
  <si>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</si>
  <si>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</si>
  <si>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</si>
  <si>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</si>
  <si>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</si>
  <si>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</si>
  <si>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</si>
  <si>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</si>
  <si>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</si>
  <si>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</si>
  <si>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</si>
  <si>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</si>
  <si>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</si>
  <si>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</si>
  <si>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</si>
  <si>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</si>
  <si>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</si>
  <si>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</si>
  <si>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</si>
  <si>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</si>
  <si>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</si>
  <si>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OULED KOUIDER ABDE</t>
  </si>
  <si>
    <t>BOROUROU</t>
  </si>
  <si>
    <t>SONELGAZ</t>
  </si>
  <si>
    <t>C454</t>
  </si>
  <si>
    <t>C455</t>
  </si>
  <si>
    <t>C456</t>
  </si>
  <si>
    <t>C457</t>
  </si>
  <si>
    <t>BYD</t>
  </si>
  <si>
    <t>TRAC DI75</t>
  </si>
  <si>
    <t>HOUICHITI HICHEM</t>
  </si>
  <si>
    <t>GOUDJI LYNDA</t>
  </si>
  <si>
    <t>HAMIDI ENERGIE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</si>
  <si>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</si>
  <si>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</si>
  <si>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</si>
  <si>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</si>
  <si>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</si>
  <si>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</si>
  <si>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</si>
  <si>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</si>
  <si>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</si>
  <si>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-</t>
  </si>
  <si>
    <t>C467</t>
  </si>
  <si>
    <t>C468</t>
  </si>
  <si>
    <t>C469</t>
  </si>
  <si>
    <t>MAXITI</t>
  </si>
  <si>
    <t>LT45</t>
  </si>
  <si>
    <t>VOLKSWAGEN</t>
  </si>
  <si>
    <t>MAAMRI HOUCIN</t>
  </si>
  <si>
    <t>YOUSFI BOUZIAN</t>
  </si>
  <si>
    <t>MOHAMED SONERAS</t>
  </si>
  <si>
    <t>ALMAFRIQUE</t>
  </si>
  <si>
    <t>ENPEC SPA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</si>
  <si>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</si>
  <si>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</si>
  <si>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</si>
  <si>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</si>
  <si>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</si>
  <si>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</si>
  <si>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</si>
  <si>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</si>
  <si>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</si>
  <si>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SPIRAL</t>
  </si>
  <si>
    <t>CSMH</t>
  </si>
  <si>
    <t>HAKIM REJIL</t>
  </si>
  <si>
    <t xml:space="preserve">HIGER </t>
  </si>
  <si>
    <t xml:space="preserve">MASTER 1997 </t>
  </si>
  <si>
    <t>C479</t>
  </si>
  <si>
    <t>C480</t>
  </si>
  <si>
    <t>C481</t>
  </si>
  <si>
    <t>24/0681</t>
  </si>
  <si>
    <t>B568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</si>
  <si>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</si>
  <si>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</si>
  <si>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</si>
  <si>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</si>
  <si>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</si>
  <si>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</si>
  <si>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</si>
  <si>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</si>
  <si>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</si>
  <si>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</si>
  <si>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 xml:space="preserve">YACINE BEN MESSAOUD </t>
  </si>
  <si>
    <t>C492</t>
  </si>
  <si>
    <t>RABAH</t>
  </si>
  <si>
    <t>B433</t>
  </si>
  <si>
    <t>CONF RAD SELON MODEL 4R NL</t>
  </si>
  <si>
    <t>24/0701</t>
  </si>
  <si>
    <t>24/0702</t>
  </si>
  <si>
    <t>24/0703</t>
  </si>
  <si>
    <t>24/0704</t>
  </si>
  <si>
    <t>24/0705</t>
  </si>
  <si>
    <t>24/0706</t>
  </si>
  <si>
    <t>24/0707</t>
  </si>
  <si>
    <t>24/0708</t>
  </si>
  <si>
    <t>24/0709</t>
  </si>
  <si>
    <t>24/0710</t>
  </si>
  <si>
    <t>24/0711</t>
  </si>
  <si>
    <t>24/0712</t>
  </si>
  <si>
    <t>24/0713</t>
  </si>
  <si>
    <t>24/0714</t>
  </si>
  <si>
    <t>24/0715</t>
  </si>
  <si>
    <t>24/0716</t>
  </si>
  <si>
    <t>24/0717</t>
  </si>
  <si>
    <t>24/0718</t>
  </si>
  <si>
    <t>24/0719</t>
  </si>
  <si>
    <t>24/0720</t>
  </si>
  <si>
    <t>24/0721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</si>
  <si>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</si>
  <si>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</si>
  <si>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</si>
  <si>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</si>
  <si>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</si>
  <si>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</si>
  <si>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</si>
  <si>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</si>
  <si>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</si>
  <si>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</si>
  <si>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</si>
  <si>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</si>
  <si>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</si>
  <si>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</si>
  <si>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 xml:space="preserve">R. MAJOR </t>
  </si>
  <si>
    <t>VOLVO F10/F12</t>
  </si>
  <si>
    <t>24/0722</t>
  </si>
  <si>
    <t>24/0723</t>
  </si>
  <si>
    <t>24/0724</t>
  </si>
  <si>
    <t>24/0725</t>
  </si>
  <si>
    <t>24/0726</t>
  </si>
  <si>
    <t>24/0727</t>
  </si>
  <si>
    <t>24/0728</t>
  </si>
  <si>
    <t>24/0729</t>
  </si>
  <si>
    <t>FATEH</t>
  </si>
  <si>
    <t>C507</t>
  </si>
  <si>
    <t>C508</t>
  </si>
  <si>
    <t>C509</t>
  </si>
  <si>
    <t>R19</t>
  </si>
  <si>
    <t>C510</t>
  </si>
  <si>
    <t>OKD MUSTAPHA</t>
  </si>
  <si>
    <t xml:space="preserve"> (collecteur 15/10)</t>
  </si>
  <si>
    <t xml:space="preserve">(collectuer 15/10) </t>
  </si>
  <si>
    <t>GUENDA</t>
  </si>
  <si>
    <t>C511</t>
  </si>
  <si>
    <t>C512</t>
  </si>
  <si>
    <t>24/0730</t>
  </si>
  <si>
    <t>24/0731</t>
  </si>
  <si>
    <t>24/0732</t>
  </si>
  <si>
    <t>24/0733</t>
  </si>
  <si>
    <t>24/0734</t>
  </si>
  <si>
    <t>24/0735</t>
  </si>
  <si>
    <t>24/0736</t>
  </si>
  <si>
    <t>24/0737</t>
  </si>
  <si>
    <t>24/0738</t>
  </si>
  <si>
    <t>24/0739</t>
  </si>
  <si>
    <t>24/0740</t>
  </si>
  <si>
    <t>24/0741</t>
  </si>
  <si>
    <t>24/0742</t>
  </si>
  <si>
    <t>24/0743</t>
  </si>
  <si>
    <t>24/0744</t>
  </si>
  <si>
    <t>24/0745</t>
  </si>
  <si>
    <t>24/0746</t>
  </si>
  <si>
    <t>24/0747</t>
  </si>
  <si>
    <t>24/0748</t>
  </si>
  <si>
    <t>24/0749</t>
  </si>
  <si>
    <t>24/0750</t>
  </si>
  <si>
    <t>24/0751</t>
  </si>
  <si>
    <t>BOTCH MIXTER</t>
  </si>
  <si>
    <t>POWER</t>
  </si>
  <si>
    <t>HD325-6</t>
  </si>
  <si>
    <t>B292</t>
  </si>
  <si>
    <t>GTP HASSI RMEL</t>
  </si>
  <si>
    <t>C513</t>
  </si>
  <si>
    <t>C514</t>
  </si>
  <si>
    <t>C515</t>
  </si>
  <si>
    <t>GLR190</t>
  </si>
  <si>
    <t>03-08-24</t>
  </si>
  <si>
    <t>PAJERO</t>
  </si>
  <si>
    <t>REZOUGUE RAFIK</t>
  </si>
  <si>
    <t>C516</t>
  </si>
  <si>
    <t>C517</t>
  </si>
  <si>
    <t>24/0752</t>
  </si>
  <si>
    <t>24/0753</t>
  </si>
  <si>
    <t>24/0754</t>
  </si>
  <si>
    <t>24/0755</t>
  </si>
  <si>
    <t>24/0756</t>
  </si>
  <si>
    <t>24/0757</t>
  </si>
  <si>
    <t>24/0758</t>
  </si>
  <si>
    <t>24/0759</t>
  </si>
  <si>
    <t>24/0760</t>
  </si>
  <si>
    <t>24/0761</t>
  </si>
  <si>
    <t>24/0762</t>
  </si>
  <si>
    <t>24/0763</t>
  </si>
  <si>
    <t>24/0764</t>
  </si>
  <si>
    <t>24/0765</t>
  </si>
  <si>
    <t>24/0766</t>
  </si>
  <si>
    <t>24/0767</t>
  </si>
  <si>
    <t>24/0768</t>
  </si>
  <si>
    <t>24/0769</t>
  </si>
  <si>
    <t>24/0770</t>
  </si>
  <si>
    <t>24/0771</t>
  </si>
  <si>
    <t>24/0772</t>
  </si>
  <si>
    <t>24/0773</t>
  </si>
  <si>
    <t>24/0774</t>
  </si>
  <si>
    <t>24/0775</t>
  </si>
  <si>
    <t>24/0776</t>
  </si>
  <si>
    <t>24/0777</t>
  </si>
  <si>
    <t>24/0778</t>
  </si>
  <si>
    <t>24/0779</t>
  </si>
  <si>
    <t>24/0780</t>
  </si>
  <si>
    <t>24/0781</t>
  </si>
  <si>
    <t>24/0782</t>
  </si>
  <si>
    <t>24/0783</t>
  </si>
  <si>
    <t>24/0784</t>
  </si>
  <si>
    <t>24/0785</t>
  </si>
  <si>
    <t>24/0786</t>
  </si>
  <si>
    <t>24/0787</t>
  </si>
  <si>
    <t>24/0788</t>
  </si>
  <si>
    <t>24/0789</t>
  </si>
  <si>
    <t>24/0790</t>
  </si>
  <si>
    <t>24/0791</t>
  </si>
  <si>
    <t>24/0792</t>
  </si>
  <si>
    <t>24/0793</t>
  </si>
  <si>
    <t>24/0794</t>
  </si>
  <si>
    <t>24/0795</t>
  </si>
  <si>
    <t>24/0796</t>
  </si>
  <si>
    <t>24/0797</t>
  </si>
  <si>
    <t>24/0798</t>
  </si>
  <si>
    <t>24/0799</t>
  </si>
  <si>
    <t>24/0800</t>
  </si>
  <si>
    <t>24/0801</t>
  </si>
  <si>
    <t>24/0802</t>
  </si>
  <si>
    <t>24/0803</t>
  </si>
  <si>
    <t>24/0804</t>
  </si>
  <si>
    <t>24/0805</t>
  </si>
  <si>
    <t>24/0806</t>
  </si>
  <si>
    <t>24/0807</t>
  </si>
  <si>
    <t>24/0808</t>
  </si>
  <si>
    <t>24/0809</t>
  </si>
  <si>
    <t>24/0810</t>
  </si>
  <si>
    <t>24/0811</t>
  </si>
  <si>
    <t>24/0812</t>
  </si>
  <si>
    <t>24/0813</t>
  </si>
  <si>
    <t>24/0814</t>
  </si>
  <si>
    <t>24/0815</t>
  </si>
  <si>
    <t>24/0816</t>
  </si>
  <si>
    <t>24/0817</t>
  </si>
  <si>
    <t>24/0818</t>
  </si>
  <si>
    <t>24/0819</t>
  </si>
  <si>
    <t>24/0820</t>
  </si>
  <si>
    <t>24/0821</t>
  </si>
  <si>
    <t>24/0822</t>
  </si>
  <si>
    <t>24/0823</t>
  </si>
  <si>
    <t>24/0824</t>
  </si>
  <si>
    <t>24/0825</t>
  </si>
  <si>
    <t>24/0826</t>
  </si>
  <si>
    <t>24/0827</t>
  </si>
  <si>
    <t>24/0828</t>
  </si>
  <si>
    <t>24/0829</t>
  </si>
  <si>
    <t>24/0830</t>
  </si>
  <si>
    <t>24/0831</t>
  </si>
  <si>
    <t>24/0832</t>
  </si>
  <si>
    <t>24/0833</t>
  </si>
  <si>
    <t>24/0834</t>
  </si>
  <si>
    <t>24/0835</t>
  </si>
  <si>
    <t>24/0836</t>
  </si>
  <si>
    <t>24/0837</t>
  </si>
  <si>
    <t>24/0838</t>
  </si>
  <si>
    <t>24/0839</t>
  </si>
  <si>
    <t>24/0840</t>
  </si>
  <si>
    <t>24/0841</t>
  </si>
  <si>
    <t>24/0842</t>
  </si>
  <si>
    <t>24/0843</t>
  </si>
  <si>
    <t>24/0844</t>
  </si>
  <si>
    <t>24/0845</t>
  </si>
  <si>
    <t>24/0846</t>
  </si>
  <si>
    <t>24/0847</t>
  </si>
  <si>
    <t>24/0848</t>
  </si>
  <si>
    <t>24/0849</t>
  </si>
  <si>
    <t>24/0850</t>
  </si>
  <si>
    <t>24/0851</t>
  </si>
  <si>
    <t>24/0852</t>
  </si>
  <si>
    <t>24/0853</t>
  </si>
  <si>
    <t>24/0854</t>
  </si>
  <si>
    <t>24/0855</t>
  </si>
  <si>
    <t>24/0856</t>
  </si>
  <si>
    <t>24/0857</t>
  </si>
  <si>
    <t>24/0858</t>
  </si>
  <si>
    <t>24/0859</t>
  </si>
  <si>
    <t>24/0860</t>
  </si>
  <si>
    <t>24/0861</t>
  </si>
  <si>
    <t>24/0862</t>
  </si>
  <si>
    <t>24/0863</t>
  </si>
  <si>
    <t>24/0864</t>
  </si>
  <si>
    <t>24/0865</t>
  </si>
  <si>
    <t>24/0866</t>
  </si>
  <si>
    <t>24/0867</t>
  </si>
  <si>
    <t>24/0868</t>
  </si>
  <si>
    <t>24/0869</t>
  </si>
  <si>
    <t>24/0870</t>
  </si>
  <si>
    <t>24/0871</t>
  </si>
  <si>
    <t>24/0872</t>
  </si>
  <si>
    <t>24/0873</t>
  </si>
  <si>
    <t>24/0874</t>
  </si>
  <si>
    <t>24/0875</t>
  </si>
  <si>
    <t>24/0876</t>
  </si>
  <si>
    <t>24/0877</t>
  </si>
  <si>
    <t>24/0878</t>
  </si>
  <si>
    <t>24/0879</t>
  </si>
  <si>
    <t>24/0880</t>
  </si>
  <si>
    <t>24/0881</t>
  </si>
  <si>
    <t>24/0882</t>
  </si>
  <si>
    <t>24/0883</t>
  </si>
  <si>
    <t>24/0884</t>
  </si>
  <si>
    <t>24/0885</t>
  </si>
  <si>
    <t>24/0886</t>
  </si>
  <si>
    <t>24/0887</t>
  </si>
  <si>
    <t>24/0888</t>
  </si>
  <si>
    <t>24/0889</t>
  </si>
  <si>
    <t>24/0890</t>
  </si>
  <si>
    <t>24/0891</t>
  </si>
  <si>
    <t>24/0892</t>
  </si>
  <si>
    <t>24/0893</t>
  </si>
  <si>
    <t>24/0894</t>
  </si>
  <si>
    <t>24/0895</t>
  </si>
  <si>
    <t>24/0896</t>
  </si>
  <si>
    <t>24/0897</t>
  </si>
  <si>
    <t>24/0898</t>
  </si>
  <si>
    <t>24/0899</t>
  </si>
  <si>
    <t>24/0900</t>
  </si>
  <si>
    <t>24/0901</t>
  </si>
  <si>
    <t>24/0902</t>
  </si>
  <si>
    <t>24/0903</t>
  </si>
  <si>
    <t>24/0904</t>
  </si>
  <si>
    <t>24/0905</t>
  </si>
  <si>
    <t>24/0906</t>
  </si>
  <si>
    <t>24/0907</t>
  </si>
  <si>
    <t>24/0908</t>
  </si>
  <si>
    <t>JEEP</t>
  </si>
  <si>
    <t>WILLIS</t>
  </si>
  <si>
    <t>06-08-24</t>
  </si>
  <si>
    <t>07-08-24</t>
  </si>
  <si>
    <t>18-08-24</t>
  </si>
  <si>
    <t>28-08-24</t>
  </si>
  <si>
    <t>08-09-24</t>
  </si>
  <si>
    <t>09-09-24</t>
  </si>
  <si>
    <t>10-09-24</t>
  </si>
  <si>
    <t>14-09-24</t>
  </si>
  <si>
    <t>15-09-24</t>
  </si>
  <si>
    <t>GLM12</t>
  </si>
  <si>
    <t>B250</t>
  </si>
  <si>
    <t>B094</t>
  </si>
  <si>
    <t>B246</t>
  </si>
  <si>
    <t>B175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</si>
  <si>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</si>
  <si>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</si>
  <si>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</si>
  <si>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</si>
  <si>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</si>
  <si>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</si>
  <si>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</si>
  <si>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</si>
  <si>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</si>
  <si>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</si>
  <si>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</si>
  <si>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</si>
  <si>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</si>
  <si>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</si>
  <si>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</si>
  <si>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</si>
  <si>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</si>
  <si>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</si>
  <si>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</si>
  <si>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</si>
  <si>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</si>
  <si>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</si>
  <si>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</si>
  <si>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</si>
  <si>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</si>
  <si>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</si>
  <si>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</si>
  <si>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</si>
  <si>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</si>
  <si>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</si>
  <si>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</si>
  <si>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</si>
  <si>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</si>
  <si>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</si>
  <si>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</si>
  <si>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</si>
  <si>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</si>
  <si>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</si>
  <si>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</si>
  <si>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</si>
  <si>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</si>
  <si>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</si>
  <si>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</si>
  <si>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</si>
  <si>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</si>
  <si>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</si>
  <si>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</si>
  <si>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</si>
  <si>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</si>
  <si>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</si>
  <si>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</si>
  <si>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</si>
  <si>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</si>
  <si>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</si>
  <si>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</si>
  <si>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</si>
  <si>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</si>
  <si>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</si>
  <si>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</si>
  <si>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</si>
  <si>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</si>
  <si>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</si>
  <si>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</si>
  <si>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</si>
  <si>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</si>
  <si>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</si>
  <si>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GCB OUED-SMAR</t>
  </si>
  <si>
    <t>17-09-24</t>
  </si>
  <si>
    <t>18-09-24</t>
  </si>
  <si>
    <t>C585</t>
  </si>
  <si>
    <t>C586</t>
  </si>
  <si>
    <t>C587</t>
  </si>
  <si>
    <t>C588</t>
  </si>
  <si>
    <t>C589</t>
  </si>
  <si>
    <t>B513</t>
  </si>
  <si>
    <t>C590</t>
  </si>
  <si>
    <t>21-09-24</t>
  </si>
  <si>
    <t>C591</t>
  </si>
  <si>
    <t>C592</t>
  </si>
  <si>
    <t>C593</t>
  </si>
  <si>
    <t>C594</t>
  </si>
  <si>
    <t>ALLAOUI TAYEB</t>
  </si>
  <si>
    <t>ETUS TAREF</t>
  </si>
  <si>
    <t>C595</t>
  </si>
  <si>
    <t>C596</t>
  </si>
  <si>
    <t>C597</t>
  </si>
  <si>
    <t>C598</t>
  </si>
  <si>
    <t>HAMIDA SAAD</t>
  </si>
  <si>
    <t>TECHNOSAT</t>
  </si>
  <si>
    <t>BULL</t>
  </si>
  <si>
    <t>NAOUI BRAHIM</t>
  </si>
  <si>
    <t>BELGUENDOUZ KARIM</t>
  </si>
  <si>
    <t>MESSAOUDI ABDELATIF</t>
  </si>
  <si>
    <t>23-09-24</t>
  </si>
  <si>
    <t>22-09-24</t>
  </si>
  <si>
    <t>CET TOUGUOURT</t>
  </si>
  <si>
    <t>C599</t>
  </si>
  <si>
    <t>C600</t>
  </si>
  <si>
    <t>TOUIHRI YOUCEF</t>
  </si>
  <si>
    <t>B039</t>
  </si>
  <si>
    <t>C601</t>
  </si>
  <si>
    <t>C602</t>
  </si>
  <si>
    <t>C603</t>
  </si>
  <si>
    <t>C604</t>
  </si>
  <si>
    <t>C605</t>
  </si>
  <si>
    <t>IDRIS</t>
  </si>
  <si>
    <t>CUMINSE</t>
  </si>
  <si>
    <t>500 KVA</t>
  </si>
  <si>
    <t>130 KVA</t>
  </si>
  <si>
    <t>R19 DZL</t>
  </si>
  <si>
    <t>C606</t>
  </si>
  <si>
    <t>24-09-24</t>
  </si>
  <si>
    <t>C607</t>
  </si>
  <si>
    <t>C608</t>
  </si>
  <si>
    <t>C609</t>
  </si>
  <si>
    <t>C610</t>
  </si>
  <si>
    <t>C611</t>
  </si>
  <si>
    <t>C612</t>
  </si>
  <si>
    <t>MEHAYA HAIJOUJ</t>
  </si>
  <si>
    <t>SARL SHAOLIN</t>
  </si>
  <si>
    <t>C613</t>
  </si>
  <si>
    <t>C614</t>
  </si>
  <si>
    <t>KOURAK SAAD</t>
  </si>
  <si>
    <t>28-09-24</t>
  </si>
  <si>
    <t>C615</t>
  </si>
  <si>
    <t>300KVA</t>
  </si>
  <si>
    <t>29-09-24</t>
  </si>
  <si>
    <t>C616</t>
  </si>
  <si>
    <t>C617</t>
  </si>
  <si>
    <t>C618</t>
  </si>
  <si>
    <t>30-09-24</t>
  </si>
  <si>
    <t>24/0909</t>
  </si>
  <si>
    <t>24/0910</t>
  </si>
  <si>
    <t>24/0911</t>
  </si>
  <si>
    <t>24/0912</t>
  </si>
  <si>
    <t>24/0913</t>
  </si>
  <si>
    <t>24/0914</t>
  </si>
  <si>
    <t>24/0915</t>
  </si>
  <si>
    <t>24/0916</t>
  </si>
  <si>
    <t>24/0917</t>
  </si>
  <si>
    <t>24/0918</t>
  </si>
  <si>
    <t>24/0919</t>
  </si>
  <si>
    <t>24/0920</t>
  </si>
  <si>
    <t>24/0921</t>
  </si>
  <si>
    <t>24/0922</t>
  </si>
  <si>
    <t>24/0923</t>
  </si>
  <si>
    <t>24/0924</t>
  </si>
  <si>
    <t>24/0925</t>
  </si>
  <si>
    <t>24/0926</t>
  </si>
  <si>
    <t>24/0927</t>
  </si>
  <si>
    <t>24/0928</t>
  </si>
  <si>
    <t>24/0929</t>
  </si>
  <si>
    <t>24/0930</t>
  </si>
  <si>
    <t>24/0931</t>
  </si>
  <si>
    <t>1020</t>
  </si>
  <si>
    <t>1000</t>
  </si>
  <si>
    <t xml:space="preserve">980 </t>
  </si>
  <si>
    <t xml:space="preserve">960 </t>
  </si>
  <si>
    <t xml:space="preserve">940 </t>
  </si>
  <si>
    <t xml:space="preserve">920 </t>
  </si>
  <si>
    <t xml:space="preserve">880 </t>
  </si>
  <si>
    <t xml:space="preserve">840 </t>
  </si>
  <si>
    <t xml:space="preserve">820 </t>
  </si>
  <si>
    <t xml:space="preserve">800 </t>
  </si>
  <si>
    <t xml:space="preserve">650 </t>
  </si>
  <si>
    <t>1060</t>
  </si>
  <si>
    <t xml:space="preserve">900 </t>
  </si>
  <si>
    <t xml:space="preserve">860 </t>
  </si>
  <si>
    <t xml:space="preserve">690 </t>
  </si>
  <si>
    <t>4</t>
  </si>
  <si>
    <t>5</t>
  </si>
  <si>
    <t>6</t>
  </si>
  <si>
    <t>24/0932</t>
  </si>
  <si>
    <t>24/0933</t>
  </si>
  <si>
    <t>24/0934</t>
  </si>
  <si>
    <t>24/0935</t>
  </si>
  <si>
    <t>24/0936</t>
  </si>
  <si>
    <t>24/0937</t>
  </si>
  <si>
    <t>24/0938</t>
  </si>
  <si>
    <t>24/0939</t>
  </si>
  <si>
    <t>24/0940</t>
  </si>
  <si>
    <t>24/0941</t>
  </si>
  <si>
    <t>24/0942</t>
  </si>
  <si>
    <t>24/0943</t>
  </si>
  <si>
    <t>24/0944</t>
  </si>
  <si>
    <t>24/0945</t>
  </si>
  <si>
    <t>24/0946</t>
  </si>
  <si>
    <t>24/0947</t>
  </si>
  <si>
    <t>24/0948</t>
  </si>
  <si>
    <t>24/0949</t>
  </si>
  <si>
    <t>24/0950</t>
  </si>
  <si>
    <t>24/0951</t>
  </si>
  <si>
    <t>24/0952</t>
  </si>
  <si>
    <t>24/0953</t>
  </si>
  <si>
    <t>24/0954</t>
  </si>
  <si>
    <t>24/0955</t>
  </si>
  <si>
    <t>24/0956</t>
  </si>
  <si>
    <t>24/0957</t>
  </si>
  <si>
    <t>24/0958</t>
  </si>
  <si>
    <t>24/0959</t>
  </si>
  <si>
    <t>24/0960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</si>
  <si>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</si>
  <si>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</si>
  <si>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</si>
  <si>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</si>
  <si>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</si>
  <si>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</si>
  <si>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</si>
  <si>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</si>
  <si>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</si>
  <si>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</si>
  <si>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</si>
  <si>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</si>
  <si>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</si>
  <si>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</si>
  <si>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</si>
  <si>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</si>
  <si>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</si>
  <si>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</si>
  <si>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</si>
  <si>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</si>
  <si>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</si>
  <si>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</si>
  <si>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</si>
  <si>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</si>
  <si>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</si>
  <si>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</si>
  <si>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</si>
  <si>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</si>
  <si>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</si>
  <si>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</si>
  <si>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</si>
  <si>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</si>
  <si>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</si>
  <si>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</si>
  <si>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</si>
  <si>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</si>
  <si>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</si>
  <si>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</si>
  <si>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</si>
  <si>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24/0961</t>
  </si>
  <si>
    <t>C658</t>
  </si>
  <si>
    <t>massey ferguson</t>
  </si>
  <si>
    <t>24/0962</t>
  </si>
  <si>
    <t>C659</t>
  </si>
  <si>
    <t>24/0964</t>
  </si>
  <si>
    <t>24/0965</t>
  </si>
  <si>
    <t>24/0966</t>
  </si>
  <si>
    <t>24/0967</t>
  </si>
  <si>
    <t>24/0968</t>
  </si>
  <si>
    <t>24/0969</t>
  </si>
  <si>
    <t>24/0970</t>
  </si>
  <si>
    <t>24/0971</t>
  </si>
  <si>
    <t>24/0972</t>
  </si>
  <si>
    <t>24/0973</t>
  </si>
  <si>
    <t>24/0974</t>
  </si>
  <si>
    <t>24/0975</t>
  </si>
  <si>
    <t>24/0976</t>
  </si>
  <si>
    <t>24/0977</t>
  </si>
  <si>
    <t>24/0978</t>
  </si>
  <si>
    <t>24/0979</t>
  </si>
  <si>
    <t>24/0980</t>
  </si>
  <si>
    <t>24/0981</t>
  </si>
  <si>
    <t>24/0982</t>
  </si>
  <si>
    <t>24/0983</t>
  </si>
  <si>
    <t>24/0984</t>
  </si>
  <si>
    <t>24/0985</t>
  </si>
  <si>
    <t>24/0986</t>
  </si>
  <si>
    <t>24/0987</t>
  </si>
  <si>
    <t>24/0988</t>
  </si>
  <si>
    <t>24/0989</t>
  </si>
  <si>
    <t>24/0990</t>
  </si>
  <si>
    <t>24/0991</t>
  </si>
  <si>
    <t>24/0992</t>
  </si>
  <si>
    <t>24/0993</t>
  </si>
  <si>
    <t>24/0994</t>
  </si>
  <si>
    <t>24/0995</t>
  </si>
  <si>
    <t>24/0996</t>
  </si>
  <si>
    <t>24/0997</t>
  </si>
  <si>
    <t>24/0998</t>
  </si>
  <si>
    <t>24/0999</t>
  </si>
  <si>
    <t>24/1000</t>
  </si>
  <si>
    <t>24/1001</t>
  </si>
  <si>
    <t>24/1002</t>
  </si>
  <si>
    <t>24/1003</t>
  </si>
  <si>
    <t>24/1004</t>
  </si>
  <si>
    <t>24/1005</t>
  </si>
  <si>
    <t>24/1006</t>
  </si>
  <si>
    <t>24/1007</t>
  </si>
  <si>
    <t>24/1008</t>
  </si>
  <si>
    <t>24/1009</t>
  </si>
  <si>
    <t>24/1010</t>
  </si>
  <si>
    <t>24/1011</t>
  </si>
  <si>
    <t>24/1012</t>
  </si>
  <si>
    <t>24/1013</t>
  </si>
  <si>
    <t>24/1014</t>
  </si>
  <si>
    <t>24/1015</t>
  </si>
  <si>
    <t>24/1016</t>
  </si>
  <si>
    <t>24/1017</t>
  </si>
  <si>
    <t>24/1018</t>
  </si>
  <si>
    <t>24/1019</t>
  </si>
  <si>
    <t>24/1020</t>
  </si>
  <si>
    <t>24/1021</t>
  </si>
  <si>
    <t>24/1022</t>
  </si>
  <si>
    <t>24/1023</t>
  </si>
  <si>
    <t>24/1024</t>
  </si>
  <si>
    <t>24/1025</t>
  </si>
  <si>
    <t>24/1026</t>
  </si>
  <si>
    <t>24/1027</t>
  </si>
  <si>
    <t>24/1028</t>
  </si>
  <si>
    <t>24/1029</t>
  </si>
  <si>
    <t>24/1030</t>
  </si>
  <si>
    <t>24/1031</t>
  </si>
  <si>
    <t>24/1032</t>
  </si>
  <si>
    <t>24/1033</t>
  </si>
  <si>
    <t>24/1034</t>
  </si>
  <si>
    <t>24/1035</t>
  </si>
  <si>
    <t>24/1036</t>
  </si>
  <si>
    <t>24/1037</t>
  </si>
  <si>
    <t>24/1038</t>
  </si>
  <si>
    <t>24/1039</t>
  </si>
  <si>
    <t>24/1040</t>
  </si>
  <si>
    <t>24/1041</t>
  </si>
  <si>
    <t>24/1042</t>
  </si>
  <si>
    <t>24/1043</t>
  </si>
  <si>
    <t>24/1044</t>
  </si>
  <si>
    <t>24/1045</t>
  </si>
  <si>
    <t>24/1046</t>
  </si>
  <si>
    <t>24/1047</t>
  </si>
  <si>
    <t>24/1048</t>
  </si>
  <si>
    <t>24/1049</t>
  </si>
  <si>
    <t>24/1050</t>
  </si>
  <si>
    <t>24/1051</t>
  </si>
  <si>
    <t>24/1052</t>
  </si>
  <si>
    <t>24/1053</t>
  </si>
  <si>
    <t>24/1054</t>
  </si>
  <si>
    <t>24/1055</t>
  </si>
  <si>
    <t>24/1056</t>
  </si>
  <si>
    <t>24/1057</t>
  </si>
  <si>
    <t>24/1058</t>
  </si>
  <si>
    <t>24/1059</t>
  </si>
  <si>
    <t>24/1060</t>
  </si>
  <si>
    <t>24/1061</t>
  </si>
  <si>
    <t>24/1062</t>
  </si>
  <si>
    <t>24/1063</t>
  </si>
  <si>
    <t>24/1064</t>
  </si>
  <si>
    <t>24/1065</t>
  </si>
  <si>
    <t>24/1066</t>
  </si>
  <si>
    <t>24/1067</t>
  </si>
  <si>
    <t>24/1068</t>
  </si>
  <si>
    <t>24/1069</t>
  </si>
  <si>
    <t>24/1070</t>
  </si>
  <si>
    <t>24/1071</t>
  </si>
  <si>
    <t>24/1072</t>
  </si>
  <si>
    <t>24/1073</t>
  </si>
  <si>
    <t>24/1074</t>
  </si>
  <si>
    <t>24/1075</t>
  </si>
  <si>
    <t>24/1076</t>
  </si>
  <si>
    <t>24/1077</t>
  </si>
  <si>
    <t>24/1078</t>
  </si>
  <si>
    <t>24/1079</t>
  </si>
  <si>
    <t>24/1080</t>
  </si>
  <si>
    <t>24/1081</t>
  </si>
  <si>
    <t>24/1082</t>
  </si>
  <si>
    <t>24/1083</t>
  </si>
  <si>
    <t>24/1084</t>
  </si>
  <si>
    <t>24/1085</t>
  </si>
  <si>
    <t>24/1086</t>
  </si>
  <si>
    <t>24/1087</t>
  </si>
  <si>
    <t>24/1088</t>
  </si>
  <si>
    <t>24/1089</t>
  </si>
  <si>
    <t>24/1090</t>
  </si>
  <si>
    <t>24/1091</t>
  </si>
  <si>
    <t>24/1092</t>
  </si>
  <si>
    <t>24/1093</t>
  </si>
  <si>
    <t>24/1094</t>
  </si>
  <si>
    <t>24/1095</t>
  </si>
  <si>
    <t>24/1096</t>
  </si>
  <si>
    <t>24/1097</t>
  </si>
  <si>
    <t>24/1098</t>
  </si>
  <si>
    <t>24/1099</t>
  </si>
  <si>
    <t>24/1100</t>
  </si>
  <si>
    <t>24/1101</t>
  </si>
  <si>
    <t>24/1102</t>
  </si>
  <si>
    <t>24/1103</t>
  </si>
  <si>
    <t>24/1104</t>
  </si>
  <si>
    <t>24/1105</t>
  </si>
  <si>
    <t>24/1106</t>
  </si>
  <si>
    <t>24/1107</t>
  </si>
  <si>
    <t>24/1108</t>
  </si>
  <si>
    <t>24/1109</t>
  </si>
  <si>
    <t>24/1110</t>
  </si>
  <si>
    <t>24/1111</t>
  </si>
  <si>
    <t>24/1112</t>
  </si>
  <si>
    <t>24/1113</t>
  </si>
  <si>
    <t>24/1114</t>
  </si>
  <si>
    <t>24/1115</t>
  </si>
  <si>
    <t>24/1116</t>
  </si>
  <si>
    <t>24/1117</t>
  </si>
  <si>
    <t>24/1118</t>
  </si>
  <si>
    <t>24/1119</t>
  </si>
  <si>
    <t>24/1120</t>
  </si>
  <si>
    <t>24/1121</t>
  </si>
  <si>
    <t>24/1122</t>
  </si>
  <si>
    <t>24/1123</t>
  </si>
  <si>
    <t>24/1124</t>
  </si>
  <si>
    <t>24/1125</t>
  </si>
  <si>
    <t>24/1126</t>
  </si>
  <si>
    <t>24/1127</t>
  </si>
  <si>
    <t>24/1128</t>
  </si>
  <si>
    <t>24/1129</t>
  </si>
  <si>
    <t>24/1130</t>
  </si>
  <si>
    <t>24/1131</t>
  </si>
  <si>
    <t>24/1132</t>
  </si>
  <si>
    <t>24/1133</t>
  </si>
  <si>
    <t>24/1134</t>
  </si>
  <si>
    <t>24/1135</t>
  </si>
  <si>
    <t>24/1136</t>
  </si>
  <si>
    <t>24/1137</t>
  </si>
  <si>
    <t>24/1138</t>
  </si>
  <si>
    <t>24/1139</t>
  </si>
  <si>
    <t>24/1140</t>
  </si>
  <si>
    <t>24/1141</t>
  </si>
  <si>
    <t>24/1142</t>
  </si>
  <si>
    <t>24/1143</t>
  </si>
  <si>
    <t>24/1144</t>
  </si>
  <si>
    <t>24/1145</t>
  </si>
  <si>
    <t>24/1146</t>
  </si>
  <si>
    <t>24/1147</t>
  </si>
  <si>
    <t>24/1148</t>
  </si>
  <si>
    <t>24/1149</t>
  </si>
  <si>
    <t>01-10-24</t>
  </si>
  <si>
    <t>DJOUDI</t>
  </si>
  <si>
    <t>02-10-24</t>
  </si>
  <si>
    <t>B089</t>
  </si>
  <si>
    <t>C660</t>
  </si>
  <si>
    <t>C661</t>
  </si>
  <si>
    <t>BENSMAINE TAYEB</t>
  </si>
  <si>
    <t>KING LONG PM</t>
  </si>
  <si>
    <t>DI75</t>
  </si>
  <si>
    <t>05-10-24</t>
  </si>
  <si>
    <t>06-10-24</t>
  </si>
  <si>
    <t>IRHC</t>
  </si>
  <si>
    <t>C662</t>
  </si>
  <si>
    <t>C663</t>
  </si>
  <si>
    <t>C664</t>
  </si>
  <si>
    <t>BAZINE KACEM</t>
  </si>
  <si>
    <t>XENON</t>
  </si>
  <si>
    <t>ETUS SETIF</t>
  </si>
  <si>
    <t>07-10-24</t>
  </si>
  <si>
    <t>08-10-24</t>
  </si>
  <si>
    <t>C665</t>
  </si>
  <si>
    <t>C666</t>
  </si>
  <si>
    <t>18L4</t>
  </si>
  <si>
    <t>OUARI</t>
  </si>
  <si>
    <t>C667</t>
  </si>
  <si>
    <t>J320</t>
  </si>
  <si>
    <t>MERABET MOHAMED</t>
  </si>
  <si>
    <t>09-10-24</t>
  </si>
  <si>
    <t>C668</t>
  </si>
  <si>
    <t>12-10-24</t>
  </si>
  <si>
    <t>HADOUN</t>
  </si>
  <si>
    <t>C669</t>
  </si>
  <si>
    <t>C670</t>
  </si>
  <si>
    <t>B096</t>
  </si>
  <si>
    <t>13-10-24</t>
  </si>
  <si>
    <t>C671</t>
  </si>
  <si>
    <t>HD</t>
  </si>
  <si>
    <t>15-10-24</t>
  </si>
  <si>
    <t>C672</t>
  </si>
  <si>
    <t>16-10-24</t>
  </si>
  <si>
    <t>ALLOUANI BRAHIM</t>
  </si>
  <si>
    <t>C674</t>
  </si>
  <si>
    <t>C675</t>
  </si>
  <si>
    <t>C673</t>
  </si>
  <si>
    <t>BOUSBAIAA</t>
  </si>
  <si>
    <t>BENSAHA SOFIAN</t>
  </si>
  <si>
    <t>MESSAOUDI HABIB</t>
  </si>
  <si>
    <t>19-10-24</t>
  </si>
  <si>
    <t>LIBHER</t>
  </si>
  <si>
    <t>LHM 120</t>
  </si>
  <si>
    <t>PORT D'ORAN</t>
  </si>
  <si>
    <t>OKD HAMID ABDELKBIR</t>
  </si>
  <si>
    <t>TEREX</t>
  </si>
  <si>
    <t>12T</t>
  </si>
  <si>
    <t xml:space="preserve">SANY </t>
  </si>
  <si>
    <t>42T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</si>
  <si>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</si>
  <si>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</si>
  <si>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</si>
  <si>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</si>
  <si>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</si>
  <si>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</si>
  <si>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</si>
  <si>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</si>
  <si>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</si>
  <si>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</si>
  <si>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</si>
  <si>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20-10-24</t>
  </si>
  <si>
    <t>C687</t>
  </si>
  <si>
    <t>C689</t>
  </si>
  <si>
    <t>C690</t>
  </si>
  <si>
    <t>ZAKARIA ZAGHOUAN</t>
  </si>
  <si>
    <t>21-10-24</t>
  </si>
  <si>
    <t>C692</t>
  </si>
  <si>
    <t>B626</t>
  </si>
  <si>
    <t>C693</t>
  </si>
  <si>
    <t>C694</t>
  </si>
  <si>
    <t>C695</t>
  </si>
  <si>
    <t>RENAULT GHARDAIAI</t>
  </si>
  <si>
    <t>22-10-24</t>
  </si>
  <si>
    <t>B605</t>
  </si>
  <si>
    <t>C696</t>
  </si>
  <si>
    <t>C697</t>
  </si>
  <si>
    <t>C698</t>
  </si>
  <si>
    <t>C699</t>
  </si>
  <si>
    <t>C700</t>
  </si>
  <si>
    <t>C701</t>
  </si>
  <si>
    <t>LAAIOURET ABDELDJALIL</t>
  </si>
  <si>
    <t>26-10-24</t>
  </si>
  <si>
    <t>C702</t>
  </si>
  <si>
    <t>C703</t>
  </si>
  <si>
    <t>C704</t>
  </si>
  <si>
    <t>DJAAFAR SAID</t>
  </si>
  <si>
    <t>OKD (HACEN)</t>
  </si>
  <si>
    <t>ERFIS KASMA</t>
  </si>
  <si>
    <t>JMC</t>
  </si>
  <si>
    <t>MST</t>
  </si>
  <si>
    <t>TB 305</t>
  </si>
  <si>
    <t>C705</t>
  </si>
  <si>
    <t>C706</t>
  </si>
  <si>
    <t>C707</t>
  </si>
  <si>
    <t>C708</t>
  </si>
  <si>
    <t>C709</t>
  </si>
  <si>
    <t>27-10-24</t>
  </si>
  <si>
    <t>HP400</t>
  </si>
  <si>
    <t>C710</t>
  </si>
  <si>
    <t>C711</t>
  </si>
  <si>
    <t>C712</t>
  </si>
  <si>
    <t>C713</t>
  </si>
  <si>
    <t>28-10-24</t>
  </si>
  <si>
    <t>3512 REF:274-2109</t>
  </si>
  <si>
    <t>3512 REF:4Q-7942</t>
  </si>
  <si>
    <t>NOMAD N65-C13</t>
  </si>
  <si>
    <t>AHV4</t>
  </si>
  <si>
    <t>29-10-24</t>
  </si>
  <si>
    <t>C714</t>
  </si>
  <si>
    <t>C715</t>
  </si>
  <si>
    <t>24/0963</t>
  </si>
  <si>
    <t>C716</t>
  </si>
  <si>
    <t>E330D</t>
  </si>
  <si>
    <t xml:space="preserve"> 3508 11 ELEM</t>
  </si>
  <si>
    <t xml:space="preserve"> 3508 11 ELEM GM</t>
  </si>
  <si>
    <t xml:space="preserve"> 3508 25 ELEM</t>
  </si>
  <si>
    <t>DJILALI BOUNAAMA</t>
  </si>
  <si>
    <t>02-11-24</t>
  </si>
  <si>
    <t>SDLG956</t>
  </si>
  <si>
    <t>BOUKHIERA</t>
  </si>
  <si>
    <t>HIGER 100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</si>
</sst>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\-mm\-yy;@"/>
    <numFmt numFmtId="165" formatCode="yyyy\-mm\-d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b/>
      <u/>
      <sz val="14"/>
      <color theme="4" tint="-0.249977111117893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u/>
      <sz val="14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sz val="14"/>
      <color rgb="FF0F243E"/>
      <name val="Times New Roman"/>
      <family val="1"/>
    </font>
    <font>
      <sz val="14"/>
      <color rgb="FF0F243E"/>
      <name val="Times New Roman"/>
      <family val="1"/>
    </font>
    <font>
      <sz val="14"/>
      <name val="Times New Roman"/>
      <family val="1"/>
    </font>
    <font>
      <b/>
      <sz val="14"/>
      <color theme="0"/>
      <name val="Times New Roman"/>
      <family val="1"/>
    </font>
    <font>
      <b/>
      <sz val="14"/>
      <color theme="7" tint="0.39997558519241921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name val="Times New Roman"/>
      <family val="1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8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5B8B7"/>
        <bgColor rgb="FFE5B8B7"/>
      </patternFill>
    </fill>
    <fill>
      <patternFill patternType="solid">
        <fgColor rgb="FFFDE9D9"/>
        <bgColor rgb="FFFDE9D9"/>
      </patternFill>
    </fill>
    <fill>
      <patternFill patternType="solid">
        <fgColor rgb="FFBFBFBF"/>
        <bgColor rgb="FFBFBFBF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4" tint="0.79998168889431442"/>
        <bgColor rgb="FFD6E3BC"/>
      </patternFill>
    </fill>
    <fill>
      <patternFill patternType="solid">
        <fgColor theme="4" tint="0.79998168889431442"/>
        <bgColor rgb="FFEAF1DD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/>
        <bgColor rgb="FFD6E3BC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E5B8B7"/>
      </patternFill>
    </fill>
    <fill>
      <patternFill patternType="solid">
        <fgColor theme="0"/>
        <bgColor rgb="FFF2DBDB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FDE9D9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BFBFBF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-0.249977111117893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3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2" fillId="0" borderId="0" applyNumberFormat="0" applyFill="0" applyBorder="0" applyAlignment="0" applyProtection="0"/>
  </cellStyleXfs>
  <cellXfs count="342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164" fontId="3" fillId="2" borderId="1" xfId="2" applyNumberFormat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2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6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4" fontId="3" fillId="5" borderId="1" xfId="2" applyNumberFormat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4" fontId="3" fillId="9" borderId="1" xfId="2" applyNumberFormat="1" applyFont="1" applyFill="1" applyBorder="1" applyAlignment="1">
      <alignment horizontal="center" vertical="center"/>
    </xf>
    <xf numFmtId="0" fontId="3" fillId="9" borderId="1" xfId="2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11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30" borderId="1" xfId="0" applyFont="1" applyFill="1" applyBorder="1" applyAlignment="1">
      <alignment horizontal="left" vertical="center"/>
    </xf>
    <xf numFmtId="0" fontId="3" fillId="7" borderId="1" xfId="2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4" fillId="5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11" borderId="9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5" fillId="12" borderId="13" xfId="0" applyFont="1" applyFill="1" applyBorder="1"/>
    <xf numFmtId="0" fontId="4" fillId="11" borderId="15" xfId="0" applyFont="1" applyFill="1" applyBorder="1"/>
    <xf numFmtId="0" fontId="4" fillId="0" borderId="16" xfId="0" applyFont="1" applyBorder="1" applyAlignment="1">
      <alignment horizontal="center"/>
    </xf>
    <xf numFmtId="0" fontId="4" fillId="11" borderId="16" xfId="0" applyFont="1" applyFill="1" applyBorder="1"/>
    <xf numFmtId="0" fontId="4" fillId="0" borderId="17" xfId="0" applyFont="1" applyBorder="1" applyAlignment="1">
      <alignment horizontal="center"/>
    </xf>
    <xf numFmtId="0" fontId="4" fillId="19" borderId="22" xfId="0" applyFont="1" applyFill="1" applyBorder="1"/>
    <xf numFmtId="0" fontId="4" fillId="19" borderId="23" xfId="0" applyFont="1" applyFill="1" applyBorder="1"/>
    <xf numFmtId="0" fontId="13" fillId="19" borderId="23" xfId="0" applyFont="1" applyFill="1" applyBorder="1"/>
    <xf numFmtId="0" fontId="13" fillId="19" borderId="23" xfId="0" applyFont="1" applyFill="1" applyBorder="1" applyAlignment="1">
      <alignment horizontal="center"/>
    </xf>
    <xf numFmtId="0" fontId="4" fillId="13" borderId="19" xfId="0" applyFont="1" applyFill="1" applyBorder="1"/>
    <xf numFmtId="0" fontId="13" fillId="13" borderId="19" xfId="0" applyFont="1" applyFill="1" applyBorder="1"/>
    <xf numFmtId="0" fontId="13" fillId="13" borderId="19" xfId="0" applyFont="1" applyFill="1" applyBorder="1" applyAlignment="1">
      <alignment horizontal="center"/>
    </xf>
    <xf numFmtId="0" fontId="4" fillId="14" borderId="19" xfId="0" applyFont="1" applyFill="1" applyBorder="1"/>
    <xf numFmtId="0" fontId="13" fillId="14" borderId="19" xfId="0" applyFont="1" applyFill="1" applyBorder="1"/>
    <xf numFmtId="0" fontId="5" fillId="14" borderId="19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horizontal="center"/>
    </xf>
    <xf numFmtId="0" fontId="4" fillId="12" borderId="19" xfId="0" applyFont="1" applyFill="1" applyBorder="1"/>
    <xf numFmtId="0" fontId="5" fillId="12" borderId="19" xfId="0" applyFont="1" applyFill="1" applyBorder="1"/>
    <xf numFmtId="0" fontId="13" fillId="12" borderId="19" xfId="0" applyFont="1" applyFill="1" applyBorder="1"/>
    <xf numFmtId="0" fontId="5" fillId="12" borderId="19" xfId="0" applyFont="1" applyFill="1" applyBorder="1" applyAlignment="1">
      <alignment horizontal="center"/>
    </xf>
    <xf numFmtId="0" fontId="5" fillId="15" borderId="19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2" fillId="11" borderId="6" xfId="0" applyFont="1" applyFill="1" applyBorder="1" applyAlignment="1">
      <alignment horizontal="left" vertical="center"/>
    </xf>
    <xf numFmtId="0" fontId="4" fillId="11" borderId="20" xfId="0" applyFont="1" applyFill="1" applyBorder="1"/>
    <xf numFmtId="0" fontId="14" fillId="19" borderId="20" xfId="0" applyFont="1" applyFill="1" applyBorder="1" applyAlignment="1">
      <alignment horizontal="center"/>
    </xf>
    <xf numFmtId="0" fontId="14" fillId="20" borderId="20" xfId="0" applyFont="1" applyFill="1" applyBorder="1" applyAlignment="1">
      <alignment horizontal="center"/>
    </xf>
    <xf numFmtId="2" fontId="14" fillId="20" borderId="20" xfId="0" applyNumberFormat="1" applyFont="1" applyFill="1" applyBorder="1" applyAlignment="1">
      <alignment horizontal="center"/>
    </xf>
    <xf numFmtId="0" fontId="4" fillId="21" borderId="20" xfId="0" applyFont="1" applyFill="1" applyBorder="1" applyAlignment="1">
      <alignment horizontal="center" vertical="center" wrapText="1"/>
    </xf>
    <xf numFmtId="2" fontId="14" fillId="19" borderId="20" xfId="0" applyNumberFormat="1" applyFont="1" applyFill="1" applyBorder="1" applyAlignment="1">
      <alignment horizontal="center"/>
    </xf>
    <xf numFmtId="0" fontId="15" fillId="13" borderId="14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2" fontId="15" fillId="16" borderId="14" xfId="0" applyNumberFormat="1" applyFont="1" applyFill="1" applyBorder="1" applyAlignment="1">
      <alignment horizontal="center"/>
    </xf>
    <xf numFmtId="1" fontId="4" fillId="17" borderId="14" xfId="0" applyNumberFormat="1" applyFont="1" applyFill="1" applyBorder="1" applyAlignment="1">
      <alignment horizontal="center" vertical="center" wrapText="1"/>
    </xf>
    <xf numFmtId="2" fontId="4" fillId="13" borderId="14" xfId="0" applyNumberFormat="1" applyFont="1" applyFill="1" applyBorder="1" applyAlignment="1">
      <alignment horizontal="center" vertical="center"/>
    </xf>
    <xf numFmtId="0" fontId="14" fillId="18" borderId="14" xfId="0" applyFont="1" applyFill="1" applyBorder="1" applyAlignment="1">
      <alignment horizontal="center"/>
    </xf>
    <xf numFmtId="2" fontId="4" fillId="14" borderId="14" xfId="0" applyNumberFormat="1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2" fontId="14" fillId="14" borderId="14" xfId="0" applyNumberFormat="1" applyFont="1" applyFill="1" applyBorder="1" applyAlignment="1">
      <alignment horizontal="center"/>
    </xf>
    <xf numFmtId="2" fontId="4" fillId="12" borderId="14" xfId="0" applyNumberFormat="1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/>
    </xf>
    <xf numFmtId="2" fontId="4" fillId="15" borderId="14" xfId="0" applyNumberFormat="1" applyFont="1" applyFill="1" applyBorder="1" applyAlignment="1">
      <alignment horizontal="center"/>
    </xf>
    <xf numFmtId="0" fontId="4" fillId="5" borderId="0" xfId="0" applyFont="1" applyFill="1"/>
    <xf numFmtId="2" fontId="4" fillId="12" borderId="28" xfId="0" applyNumberFormat="1" applyFont="1" applyFill="1" applyBorder="1" applyAlignment="1">
      <alignment horizontal="center"/>
    </xf>
    <xf numFmtId="0" fontId="4" fillId="7" borderId="0" xfId="0" applyFont="1" applyFill="1"/>
    <xf numFmtId="0" fontId="4" fillId="9" borderId="0" xfId="0" applyFont="1" applyFill="1"/>
    <xf numFmtId="0" fontId="4" fillId="21" borderId="19" xfId="0" applyFont="1" applyFill="1" applyBorder="1" applyAlignment="1">
      <alignment horizontal="center" vertical="center" wrapText="1"/>
    </xf>
    <xf numFmtId="2" fontId="14" fillId="19" borderId="19" xfId="0" applyNumberFormat="1" applyFont="1" applyFill="1" applyBorder="1" applyAlignment="1">
      <alignment horizontal="center"/>
    </xf>
    <xf numFmtId="0" fontId="2" fillId="11" borderId="7" xfId="0" applyFont="1" applyFill="1" applyBorder="1" applyAlignment="1">
      <alignment horizontal="left" vertical="center"/>
    </xf>
    <xf numFmtId="0" fontId="4" fillId="11" borderId="19" xfId="0" applyFont="1" applyFill="1" applyBorder="1"/>
    <xf numFmtId="0" fontId="14" fillId="19" borderId="19" xfId="0" applyFont="1" applyFill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2" fontId="14" fillId="20" borderId="29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 wrapText="1"/>
    </xf>
    <xf numFmtId="2" fontId="14" fillId="19" borderId="1" xfId="0" applyNumberFormat="1" applyFont="1" applyFill="1" applyBorder="1" applyAlignment="1">
      <alignment horizontal="center"/>
    </xf>
    <xf numFmtId="0" fontId="15" fillId="13" borderId="31" xfId="0" applyFont="1" applyFill="1" applyBorder="1" applyAlignment="1">
      <alignment horizontal="center"/>
    </xf>
    <xf numFmtId="0" fontId="15" fillId="16" borderId="28" xfId="0" applyFont="1" applyFill="1" applyBorder="1" applyAlignment="1">
      <alignment horizontal="center"/>
    </xf>
    <xf numFmtId="2" fontId="15" fillId="16" borderId="28" xfId="0" applyNumberFormat="1" applyFont="1" applyFill="1" applyBorder="1" applyAlignment="1">
      <alignment horizontal="center"/>
    </xf>
    <xf numFmtId="1" fontId="4" fillId="17" borderId="28" xfId="0" applyNumberFormat="1" applyFont="1" applyFill="1" applyBorder="1" applyAlignment="1">
      <alignment horizontal="center" vertical="center" wrapText="1"/>
    </xf>
    <xf numFmtId="2" fontId="4" fillId="13" borderId="28" xfId="0" applyNumberFormat="1" applyFont="1" applyFill="1" applyBorder="1" applyAlignment="1">
      <alignment horizontal="center" vertical="center"/>
    </xf>
    <xf numFmtId="0" fontId="14" fillId="18" borderId="28" xfId="0" applyFont="1" applyFill="1" applyBorder="1" applyAlignment="1">
      <alignment horizontal="center"/>
    </xf>
    <xf numFmtId="2" fontId="4" fillId="14" borderId="28" xfId="0" applyNumberFormat="1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2" fontId="14" fillId="14" borderId="28" xfId="0" applyNumberFormat="1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0" fontId="14" fillId="12" borderId="28" xfId="0" applyFont="1" applyFill="1" applyBorder="1" applyAlignment="1">
      <alignment horizontal="center"/>
    </xf>
    <xf numFmtId="2" fontId="4" fillId="15" borderId="28" xfId="0" applyNumberFormat="1" applyFont="1" applyFill="1" applyBorder="1" applyAlignment="1">
      <alignment horizontal="center"/>
    </xf>
    <xf numFmtId="0" fontId="4" fillId="11" borderId="19" xfId="0" applyFont="1" applyFill="1" applyBorder="1" applyAlignment="1">
      <alignment horizontal="left" vertical="top"/>
    </xf>
    <xf numFmtId="0" fontId="15" fillId="13" borderId="32" xfId="0" applyFont="1" applyFill="1" applyBorder="1" applyAlignment="1">
      <alignment horizontal="center"/>
    </xf>
    <xf numFmtId="0" fontId="15" fillId="13" borderId="28" xfId="0" applyFont="1" applyFill="1" applyBorder="1" applyAlignment="1">
      <alignment horizontal="center"/>
    </xf>
    <xf numFmtId="0" fontId="4" fillId="11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2" fontId="14" fillId="20" borderId="1" xfId="0" applyNumberFormat="1" applyFont="1" applyFill="1" applyBorder="1" applyAlignment="1">
      <alignment horizontal="center"/>
    </xf>
    <xf numFmtId="0" fontId="15" fillId="13" borderId="1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center"/>
    </xf>
    <xf numFmtId="2" fontId="15" fillId="16" borderId="1" xfId="0" applyNumberFormat="1" applyFont="1" applyFill="1" applyBorder="1" applyAlignment="1">
      <alignment horizontal="center"/>
    </xf>
    <xf numFmtId="1" fontId="4" fillId="17" borderId="1" xfId="0" applyNumberFormat="1" applyFont="1" applyFill="1" applyBorder="1" applyAlignment="1">
      <alignment horizontal="center" vertical="center" wrapText="1"/>
    </xf>
    <xf numFmtId="2" fontId="4" fillId="13" borderId="1" xfId="0" applyNumberFormat="1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/>
    </xf>
    <xf numFmtId="2" fontId="4" fillId="14" borderId="1" xfId="0" applyNumberFormat="1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2" fontId="14" fillId="14" borderId="1" xfId="0" applyNumberFormat="1" applyFont="1" applyFill="1" applyBorder="1" applyAlignment="1">
      <alignment horizontal="center"/>
    </xf>
    <xf numFmtId="2" fontId="4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4" fillId="12" borderId="1" xfId="0" applyFont="1" applyFill="1" applyBorder="1" applyAlignment="1">
      <alignment horizontal="center"/>
    </xf>
    <xf numFmtId="2" fontId="4" fillId="15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4" fillId="23" borderId="1" xfId="0" applyFont="1" applyFill="1" applyBorder="1" applyAlignment="1">
      <alignment horizontal="center"/>
    </xf>
    <xf numFmtId="2" fontId="14" fillId="23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2" fontId="14" fillId="22" borderId="1" xfId="0" applyNumberFormat="1" applyFont="1" applyFill="1" applyBorder="1" applyAlignment="1">
      <alignment horizontal="center"/>
    </xf>
    <xf numFmtId="0" fontId="15" fillId="24" borderId="1" xfId="0" applyFont="1" applyFill="1" applyBorder="1" applyAlignment="1">
      <alignment horizontal="center"/>
    </xf>
    <xf numFmtId="0" fontId="15" fillId="25" borderId="1" xfId="0" applyFont="1" applyFill="1" applyBorder="1" applyAlignment="1">
      <alignment horizontal="center"/>
    </xf>
    <xf numFmtId="2" fontId="15" fillId="25" borderId="1" xfId="0" applyNumberFormat="1" applyFont="1" applyFill="1" applyBorder="1" applyAlignment="1">
      <alignment horizontal="center"/>
    </xf>
    <xf numFmtId="1" fontId="4" fillId="26" borderId="1" xfId="0" applyNumberFormat="1" applyFont="1" applyFill="1" applyBorder="1" applyAlignment="1">
      <alignment horizontal="center" vertical="center" wrapText="1"/>
    </xf>
    <xf numFmtId="2" fontId="4" fillId="24" borderId="1" xfId="0" applyNumberFormat="1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/>
    </xf>
    <xf numFmtId="2" fontId="4" fillId="27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2" fontId="14" fillId="27" borderId="1" xfId="0" applyNumberFormat="1" applyFont="1" applyFill="1" applyBorder="1" applyAlignment="1">
      <alignment horizontal="center"/>
    </xf>
    <xf numFmtId="2" fontId="4" fillId="28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4" fillId="29" borderId="1" xfId="0" applyNumberFormat="1" applyFont="1" applyFill="1" applyBorder="1" applyAlignment="1">
      <alignment horizontal="center"/>
    </xf>
    <xf numFmtId="0" fontId="4" fillId="2" borderId="0" xfId="0" applyFont="1" applyFill="1"/>
    <xf numFmtId="0" fontId="16" fillId="7" borderId="1" xfId="0" applyFont="1" applyFill="1" applyBorder="1"/>
    <xf numFmtId="0" fontId="4" fillId="7" borderId="1" xfId="0" applyFont="1" applyFill="1" applyBorder="1"/>
    <xf numFmtId="0" fontId="14" fillId="19" borderId="4" xfId="0" applyFont="1" applyFill="1" applyBorder="1" applyAlignment="1">
      <alignment horizontal="center"/>
    </xf>
    <xf numFmtId="0" fontId="14" fillId="20" borderId="4" xfId="0" applyFont="1" applyFill="1" applyBorder="1" applyAlignment="1">
      <alignment horizontal="center"/>
    </xf>
    <xf numFmtId="2" fontId="14" fillId="20" borderId="4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 vertical="center" wrapText="1"/>
    </xf>
    <xf numFmtId="2" fontId="14" fillId="19" borderId="4" xfId="0" applyNumberFormat="1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1" fontId="4" fillId="17" borderId="4" xfId="0" applyNumberFormat="1" applyFont="1" applyFill="1" applyBorder="1" applyAlignment="1">
      <alignment horizontal="center" vertical="center" wrapText="1"/>
    </xf>
    <xf numFmtId="165" fontId="17" fillId="32" borderId="1" xfId="0" applyNumberFormat="1" applyFont="1" applyFill="1" applyBorder="1" applyAlignment="1">
      <alignment horizontal="center"/>
    </xf>
    <xf numFmtId="165" fontId="17" fillId="31" borderId="1" xfId="0" applyNumberFormat="1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4" fillId="0" borderId="1" xfId="0" quotePrefix="1" applyFont="1" applyBorder="1"/>
    <xf numFmtId="0" fontId="8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3" fillId="0" borderId="1" xfId="1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0" xfId="0" applyFont="1"/>
    <xf numFmtId="14" fontId="5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/>
    <xf numFmtId="0" fontId="5" fillId="12" borderId="3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2" borderId="6" xfId="0" applyFont="1" applyFill="1" applyBorder="1"/>
    <xf numFmtId="0" fontId="4" fillId="2" borderId="6" xfId="0" applyFont="1" applyFill="1" applyBorder="1" applyAlignment="1">
      <alignment horizontal="center"/>
    </xf>
    <xf numFmtId="0" fontId="4" fillId="0" borderId="6" xfId="0" applyFont="1" applyBorder="1"/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3" fillId="7" borderId="1" xfId="2" applyNumberFormat="1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22" fillId="0" borderId="1" xfId="12" applyBorder="1" applyAlignment="1">
      <alignment horizontal="center"/>
    </xf>
    <xf numFmtId="0" fontId="18" fillId="32" borderId="1" xfId="0" applyFont="1" applyFill="1" applyBorder="1" applyAlignment="1">
      <alignment horizontal="center" vertical="center"/>
    </xf>
    <xf numFmtId="0" fontId="18" fillId="31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19" fillId="0" borderId="1" xfId="0" applyFont="1" applyBorder="1"/>
    <xf numFmtId="0" fontId="2" fillId="0" borderId="3" xfId="0" applyFont="1" applyBorder="1" applyAlignment="1">
      <alignment vertical="center"/>
    </xf>
    <xf numFmtId="2" fontId="4" fillId="12" borderId="28" xfId="0" applyNumberFormat="1" applyFont="1" applyFill="1" applyBorder="1" applyAlignment="1">
      <alignment horizontal="center" vertical="center"/>
    </xf>
    <xf numFmtId="2" fontId="4" fillId="12" borderId="19" xfId="0" applyNumberFormat="1" applyFont="1" applyFill="1" applyBorder="1" applyAlignment="1">
      <alignment horizontal="center" vertical="center"/>
    </xf>
    <xf numFmtId="2" fontId="4" fillId="12" borderId="28" xfId="0" applyNumberFormat="1" applyFont="1" applyFill="1" applyBorder="1" applyAlignment="1">
      <alignment horizontal="center"/>
    </xf>
    <xf numFmtId="2" fontId="4" fillId="12" borderId="19" xfId="0" applyNumberFormat="1" applyFont="1" applyFill="1" applyBorder="1" applyAlignment="1">
      <alignment horizontal="center"/>
    </xf>
    <xf numFmtId="2" fontId="4" fillId="15" borderId="28" xfId="0" applyNumberFormat="1" applyFont="1" applyFill="1" applyBorder="1" applyAlignment="1">
      <alignment horizontal="center" vertical="center"/>
    </xf>
    <xf numFmtId="2" fontId="4" fillId="15" borderId="19" xfId="0" applyNumberFormat="1" applyFont="1" applyFill="1" applyBorder="1" applyAlignment="1">
      <alignment horizontal="center" vertical="center"/>
    </xf>
    <xf numFmtId="2" fontId="14" fillId="14" borderId="28" xfId="0" applyNumberFormat="1" applyFont="1" applyFill="1" applyBorder="1" applyAlignment="1">
      <alignment horizontal="center" vertical="center"/>
    </xf>
    <xf numFmtId="2" fontId="14" fillId="14" borderId="19" xfId="0" applyNumberFormat="1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14" fillId="12" borderId="28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2" fontId="4" fillId="12" borderId="20" xfId="0" applyNumberFormat="1" applyFont="1" applyFill="1" applyBorder="1" applyAlignment="1">
      <alignment horizontal="center" vertical="center"/>
    </xf>
    <xf numFmtId="2" fontId="4" fillId="12" borderId="20" xfId="0" applyNumberFormat="1" applyFont="1" applyFill="1" applyBorder="1" applyAlignment="1">
      <alignment horizontal="center"/>
    </xf>
    <xf numFmtId="2" fontId="4" fillId="15" borderId="20" xfId="0" applyNumberFormat="1" applyFont="1" applyFill="1" applyBorder="1" applyAlignment="1">
      <alignment horizontal="center" vertical="center"/>
    </xf>
    <xf numFmtId="2" fontId="14" fillId="14" borderId="20" xfId="0" applyNumberFormat="1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4" fillId="18" borderId="28" xfId="0" applyFont="1" applyFill="1" applyBorder="1" applyAlignment="1">
      <alignment horizontal="center" vertical="center"/>
    </xf>
    <xf numFmtId="0" fontId="14" fillId="18" borderId="19" xfId="0" applyFont="1" applyFill="1" applyBorder="1" applyAlignment="1">
      <alignment horizontal="center" vertical="center"/>
    </xf>
    <xf numFmtId="2" fontId="4" fillId="14" borderId="28" xfId="0" applyNumberFormat="1" applyFont="1" applyFill="1" applyBorder="1" applyAlignment="1">
      <alignment horizontal="center" vertical="center"/>
    </xf>
    <xf numFmtId="2" fontId="4" fillId="14" borderId="19" xfId="0" applyNumberFormat="1" applyFont="1" applyFill="1" applyBorder="1" applyAlignment="1">
      <alignment horizontal="center" vertical="center"/>
    </xf>
    <xf numFmtId="0" fontId="4" fillId="18" borderId="2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4" fillId="19" borderId="19" xfId="0" applyFont="1" applyFill="1" applyBorder="1" applyAlignment="1">
      <alignment horizontal="center" vertical="center"/>
    </xf>
    <xf numFmtId="0" fontId="14" fillId="20" borderId="28" xfId="0" applyFont="1" applyFill="1" applyBorder="1" applyAlignment="1">
      <alignment horizontal="center" vertical="center"/>
    </xf>
    <xf numFmtId="0" fontId="14" fillId="20" borderId="19" xfId="0" applyFont="1" applyFill="1" applyBorder="1" applyAlignment="1">
      <alignment horizontal="center" vertical="center"/>
    </xf>
    <xf numFmtId="2" fontId="14" fillId="20" borderId="30" xfId="0" applyNumberFormat="1" applyFont="1" applyFill="1" applyBorder="1" applyAlignment="1">
      <alignment horizontal="center" vertical="center"/>
    </xf>
    <xf numFmtId="2" fontId="14" fillId="20" borderId="1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left" vertical="center"/>
    </xf>
    <xf numFmtId="0" fontId="4" fillId="11" borderId="27" xfId="0" applyFont="1" applyFill="1" applyBorder="1" applyAlignment="1">
      <alignment horizontal="left" vertical="center"/>
    </xf>
    <xf numFmtId="0" fontId="14" fillId="18" borderId="20" xfId="0" applyFont="1" applyFill="1" applyBorder="1" applyAlignment="1">
      <alignment horizontal="center" vertical="center"/>
    </xf>
    <xf numFmtId="2" fontId="4" fillId="14" borderId="20" xfId="0" applyNumberFormat="1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4" fillId="11" borderId="28" xfId="0" applyFont="1" applyFill="1" applyBorder="1" applyAlignment="1">
      <alignment horizontal="left" vertical="center"/>
    </xf>
    <xf numFmtId="0" fontId="4" fillId="11" borderId="20" xfId="0" applyFont="1" applyFill="1" applyBorder="1" applyAlignment="1">
      <alignment horizontal="left" vertical="center"/>
    </xf>
    <xf numFmtId="0" fontId="14" fillId="19" borderId="20" xfId="0" applyFont="1" applyFill="1" applyBorder="1" applyAlignment="1">
      <alignment horizontal="center" vertical="center"/>
    </xf>
    <xf numFmtId="0" fontId="14" fillId="20" borderId="20" xfId="0" applyFont="1" applyFill="1" applyBorder="1" applyAlignment="1">
      <alignment horizontal="center" vertical="center"/>
    </xf>
    <xf numFmtId="2" fontId="14" fillId="20" borderId="28" xfId="0" applyNumberFormat="1" applyFont="1" applyFill="1" applyBorder="1" applyAlignment="1">
      <alignment horizontal="center" vertical="center"/>
    </xf>
    <xf numFmtId="2" fontId="14" fillId="20" borderId="20" xfId="0" applyNumberFormat="1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2" fillId="12" borderId="21" xfId="0" applyFont="1" applyFill="1" applyBorder="1" applyAlignment="1">
      <alignment horizontal="center"/>
    </xf>
    <xf numFmtId="0" fontId="12" fillId="12" borderId="0" xfId="0" applyFont="1" applyFill="1" applyAlignment="1">
      <alignment horizontal="center"/>
    </xf>
    <xf numFmtId="0" fontId="12" fillId="12" borderId="18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164" fontId="3" fillId="0" borderId="1" xfId="2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12" fillId="19" borderId="12" xfId="0" applyFont="1" applyFill="1" applyBorder="1" applyAlignment="1">
      <alignment horizontal="center" vertical="center"/>
    </xf>
    <xf numFmtId="0" fontId="12" fillId="19" borderId="13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/>
    </xf>
    <xf numFmtId="0" fontId="12" fillId="13" borderId="12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/>
    </xf>
    <xf numFmtId="0" fontId="12" fillId="14" borderId="11" xfId="0" applyFont="1" applyFill="1" applyBorder="1" applyAlignment="1">
      <alignment horizontal="center"/>
    </xf>
    <xf numFmtId="0" fontId="12" fillId="14" borderId="12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</cellXfs>
  <cellStyles count="13">
    <cellStyle name="Hyperlink 2" xfId="8" xr:uid="{00000000-0005-0000-0000-000000000000}"/>
    <cellStyle name="Lien hypertexte" xfId="12" builtinId="8"/>
    <cellStyle name="Lien hypertexte 2" xfId="2" xr:uid="{00000000-0005-0000-0000-000001000000}"/>
    <cellStyle name="Normal" xfId="0" builtinId="0"/>
    <cellStyle name="Normal 2" xfId="1" xr:uid="{00000000-0005-0000-0000-000003000000}"/>
    <cellStyle name="Normal 2 2" xfId="7" xr:uid="{00000000-0005-0000-0000-000004000000}"/>
    <cellStyle name="Normal 3" xfId="4" xr:uid="{00000000-0005-0000-0000-000005000000}"/>
    <cellStyle name="Normal 4" xfId="5" xr:uid="{00000000-0005-0000-0000-000006000000}"/>
    <cellStyle name="Normal 5" xfId="6" xr:uid="{00000000-0005-0000-0000-000007000000}"/>
    <cellStyle name="Normal 6" xfId="9" xr:uid="{00000000-0005-0000-0000-000008000000}"/>
    <cellStyle name="Normal 7" xfId="10" xr:uid="{00000000-0005-0000-0000-000009000000}"/>
    <cellStyle name="Normal 8" xfId="11" xr:uid="{00000000-0005-0000-0000-00000A000000}"/>
    <cellStyle name="Normal 9" xfId="3" xr:uid="{00000000-0005-0000-0000-00000B000000}"/>
  </cellStyles>
  <dxfs count="146"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E2EFDA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>
          <bgColor rgb="FFE2EFDA"/>
        </patternFill>
      </fill>
    </dxf>
    <dxf>
      <fill>
        <patternFill>
          <bgColor rgb="FFE2EFDA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fmlaLink="#REF!" lockText="1" noThreeD="1"/>
</file>

<file path=xl/ctrlProps/ctrlProp3.xml><?xml version="1.0" encoding="utf-8"?>
<formControlPr xmlns="http://schemas.microsoft.com/office/spreadsheetml/2009/9/main" objectType="CheckBox" fmlaLink="#REF!" lockText="1" noThreeD="1"/>
</file>

<file path=xl/ctrlProps/ctrlProp4.xml><?xml version="1.0" encoding="utf-8"?>
<formControlPr xmlns="http://schemas.microsoft.com/office/spreadsheetml/2009/9/main" objectType="CheckBox" fmlaLink="#REF!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0</xdr:colOff>
          <xdr:row>3</xdr:row>
          <xdr:rowOff>152400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0</xdr:colOff>
          <xdr:row>4</xdr:row>
          <xdr:rowOff>152400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0</xdr:colOff>
          <xdr:row>5</xdr:row>
          <xdr:rowOff>152400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0</xdr:colOff>
          <xdr:row>6</xdr:row>
          <xdr:rowOff>152400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BD1290"/>
  <sheetViews>
    <sheetView tabSelected="1" topLeftCell="B2" zoomScaleNormal="100" workbookViewId="0">
      <pane ySplit="2" topLeftCell="A645" activePane="bottomLeft" state="frozen"/>
      <selection activeCell="D28" sqref="D28"/>
      <selection pane="bottomLeft" activeCell="N14" sqref="N14"/>
    </sheetView>
  </sheetViews>
  <sheetFormatPr baseColWidth="10" defaultColWidth="23.140625" defaultRowHeight="18" customHeight="1" x14ac:dyDescent="0.3"/>
  <cols>
    <col min="1" max="1" width="72.5703125" style="10" hidden="1" customWidth="1"/>
    <col min="2" max="2" width="9.5703125" style="17" customWidth="1"/>
    <col min="3" max="3" width="22.7109375" style="44" customWidth="1"/>
    <col min="4" max="4" width="10.5703125" style="11" customWidth="1"/>
    <col min="5" max="5" width="9.42578125" style="17" customWidth="1"/>
    <col min="6" max="6" width="14.42578125" style="14" bestFit="1" customWidth="1"/>
    <col min="7" max="7" width="6.42578125" style="17" customWidth="1"/>
    <col min="8" max="8" width="6.85546875" style="11" customWidth="1"/>
    <col min="9" max="9" width="38.85546875" style="14" customWidth="1"/>
    <col min="10" max="10" width="25.42578125" style="5" bestFit="1" customWidth="1"/>
    <col min="11" max="11" width="31.85546875" style="14" bestFit="1" customWidth="1"/>
    <col min="12" max="12" width="5.28515625" style="10" customWidth="1"/>
    <col min="13" max="14" width="6.28515625" style="11" customWidth="1"/>
    <col min="15" max="15" width="6.42578125" style="11" customWidth="1"/>
    <col min="16" max="16" width="4.28515625" style="17" customWidth="1"/>
    <col min="17" max="17" width="8.7109375" style="14" customWidth="1"/>
    <col min="18" max="19" width="9.140625" style="14" customWidth="1"/>
    <col min="20" max="20" width="8.28515625" style="14" customWidth="1"/>
    <col min="21" max="22" width="7.85546875" style="14" customWidth="1"/>
    <col min="23" max="23" width="8" style="14" customWidth="1"/>
    <col min="24" max="24" width="6.7109375" style="14" customWidth="1"/>
    <col min="25" max="25" width="9" style="14" customWidth="1"/>
    <col min="26" max="27" width="23.140625" style="93"/>
    <col min="28" max="28" width="118" style="93" bestFit="1" customWidth="1"/>
    <col min="29" max="16384" width="23.140625" style="93"/>
  </cols>
  <sheetData>
    <row r="1" spans="1:56" ht="18" hidden="1" customHeight="1" x14ac:dyDescent="0.3">
      <c r="A1" s="1"/>
      <c r="B1" s="6"/>
      <c r="C1" s="43"/>
      <c r="D1" s="2"/>
      <c r="E1" s="6"/>
      <c r="F1" s="9" t="s">
        <v>0</v>
      </c>
      <c r="G1" s="331" t="s">
        <v>1</v>
      </c>
      <c r="H1" s="332"/>
      <c r="I1" s="5" t="s">
        <v>2</v>
      </c>
      <c r="J1" s="333" t="s">
        <v>3</v>
      </c>
      <c r="K1" s="334"/>
      <c r="L1" s="334"/>
      <c r="M1" s="334"/>
      <c r="N1" s="334"/>
      <c r="O1" s="335"/>
      <c r="P1" s="3" t="s">
        <v>4</v>
      </c>
      <c r="Q1" s="336" t="s">
        <v>5</v>
      </c>
      <c r="R1" s="337"/>
      <c r="S1" s="333" t="s">
        <v>6</v>
      </c>
      <c r="T1" s="335"/>
      <c r="U1" s="333" t="s">
        <v>7</v>
      </c>
      <c r="V1" s="335"/>
      <c r="W1" s="5" t="s">
        <v>8</v>
      </c>
      <c r="X1" s="5"/>
      <c r="Y1" s="6" t="s">
        <v>9</v>
      </c>
    </row>
    <row r="2" spans="1:56" ht="19.5" thickBot="1" x14ac:dyDescent="0.35">
      <c r="A2" s="252"/>
      <c r="B2" s="6"/>
      <c r="C2" s="43"/>
      <c r="D2" s="2"/>
      <c r="E2" s="6"/>
      <c r="F2" s="9"/>
      <c r="G2" s="72"/>
      <c r="H2" s="73"/>
      <c r="I2" s="5"/>
      <c r="J2" s="74"/>
      <c r="K2" s="75"/>
      <c r="L2" s="75"/>
      <c r="M2" s="75"/>
      <c r="N2" s="75"/>
      <c r="O2" s="60"/>
      <c r="P2" s="3"/>
      <c r="Q2" s="76"/>
      <c r="R2" s="77"/>
      <c r="S2" s="74"/>
      <c r="T2" s="60"/>
      <c r="U2" s="74"/>
      <c r="V2" s="60"/>
      <c r="W2" s="5"/>
      <c r="X2" s="5"/>
      <c r="Y2" s="6"/>
      <c r="AA2" s="94"/>
      <c r="AB2" s="95"/>
      <c r="AC2" s="96"/>
      <c r="AD2" s="97"/>
      <c r="AE2" s="321" t="s">
        <v>905</v>
      </c>
      <c r="AF2" s="322"/>
      <c r="AG2" s="322"/>
      <c r="AH2" s="322"/>
      <c r="AI2" s="323"/>
      <c r="AJ2" s="324" t="s">
        <v>906</v>
      </c>
      <c r="AK2" s="325"/>
      <c r="AL2" s="325"/>
      <c r="AM2" s="325"/>
      <c r="AN2" s="326"/>
      <c r="AO2" s="327" t="s">
        <v>6</v>
      </c>
      <c r="AP2" s="328"/>
      <c r="AQ2" s="327" t="s">
        <v>907</v>
      </c>
      <c r="AR2" s="328"/>
      <c r="AS2" s="329" t="s">
        <v>908</v>
      </c>
      <c r="AT2" s="330"/>
      <c r="AU2" s="98"/>
      <c r="AV2" s="312" t="s">
        <v>909</v>
      </c>
      <c r="AW2" s="313"/>
      <c r="AX2" s="313"/>
      <c r="AY2" s="314"/>
      <c r="AZ2" s="315" t="s">
        <v>910</v>
      </c>
      <c r="BA2" s="316"/>
      <c r="BB2" s="316"/>
      <c r="BC2" s="317"/>
    </row>
    <row r="3" spans="1:56" s="119" customFormat="1" ht="21.95" customHeight="1" thickBot="1" x14ac:dyDescent="0.4">
      <c r="A3" s="4" t="s">
        <v>10</v>
      </c>
      <c r="B3" s="3" t="s">
        <v>11</v>
      </c>
      <c r="C3" s="224" t="s">
        <v>12</v>
      </c>
      <c r="D3" s="7" t="s">
        <v>13</v>
      </c>
      <c r="E3" s="3" t="s">
        <v>11</v>
      </c>
      <c r="F3" s="8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4" t="s">
        <v>19</v>
      </c>
      <c r="L3" s="4" t="s">
        <v>20</v>
      </c>
      <c r="M3" s="3" t="s">
        <v>41</v>
      </c>
      <c r="N3" s="3" t="s">
        <v>21</v>
      </c>
      <c r="O3" s="3" t="s">
        <v>22</v>
      </c>
      <c r="P3" s="56" t="s">
        <v>659</v>
      </c>
      <c r="Q3" s="3" t="s">
        <v>23</v>
      </c>
      <c r="R3" s="3" t="s">
        <v>24</v>
      </c>
      <c r="S3" s="3" t="s">
        <v>25</v>
      </c>
      <c r="T3" s="3" t="s">
        <v>24</v>
      </c>
      <c r="U3" s="3" t="s">
        <v>25</v>
      </c>
      <c r="V3" s="3" t="s">
        <v>24</v>
      </c>
      <c r="W3" s="3" t="s">
        <v>26</v>
      </c>
      <c r="X3" s="3" t="s">
        <v>1530</v>
      </c>
      <c r="Y3" s="4" t="s">
        <v>27</v>
      </c>
      <c r="Z3" s="238" t="s">
        <v>904</v>
      </c>
      <c r="AA3" s="99" t="s">
        <v>911</v>
      </c>
      <c r="AB3" s="100" t="s">
        <v>912</v>
      </c>
      <c r="AC3" s="101" t="s">
        <v>913</v>
      </c>
      <c r="AD3" s="102" t="s">
        <v>912</v>
      </c>
      <c r="AE3" s="103" t="s">
        <v>914</v>
      </c>
      <c r="AF3" s="104" t="s">
        <v>913</v>
      </c>
      <c r="AG3" s="105" t="s">
        <v>915</v>
      </c>
      <c r="AH3" s="106" t="s">
        <v>916</v>
      </c>
      <c r="AI3" s="106" t="s">
        <v>917</v>
      </c>
      <c r="AJ3" s="107" t="s">
        <v>914</v>
      </c>
      <c r="AK3" s="107" t="s">
        <v>913</v>
      </c>
      <c r="AL3" s="108" t="s">
        <v>915</v>
      </c>
      <c r="AM3" s="109" t="s">
        <v>918</v>
      </c>
      <c r="AN3" s="109" t="s">
        <v>917</v>
      </c>
      <c r="AO3" s="110" t="s">
        <v>913</v>
      </c>
      <c r="AP3" s="111" t="s">
        <v>915</v>
      </c>
      <c r="AQ3" s="110" t="s">
        <v>913</v>
      </c>
      <c r="AR3" s="111" t="s">
        <v>915</v>
      </c>
      <c r="AS3" s="112" t="s">
        <v>914</v>
      </c>
      <c r="AT3" s="113" t="s">
        <v>919</v>
      </c>
      <c r="AU3" s="114" t="s">
        <v>920</v>
      </c>
      <c r="AV3" s="115" t="s">
        <v>914</v>
      </c>
      <c r="AW3" s="114" t="s">
        <v>913</v>
      </c>
      <c r="AX3" s="116" t="s">
        <v>915</v>
      </c>
      <c r="AY3" s="117" t="s">
        <v>919</v>
      </c>
      <c r="AZ3" s="114" t="s">
        <v>913</v>
      </c>
      <c r="BA3" s="116" t="s">
        <v>915</v>
      </c>
      <c r="BB3" s="117" t="s">
        <v>919</v>
      </c>
      <c r="BC3" s="118" t="s">
        <v>919</v>
      </c>
    </row>
    <row r="4" spans="1:56" ht="18" customHeight="1" x14ac:dyDescent="0.3">
      <c r="A4" s="1" t="str">
        <f>"\\B-TECH03\soneras network\SONERAS\RAD\RAD 2024\"&amp;B4</f>
        <v>\\B-TECH03\soneras network\SONERAS\RAD\RAD 2024\C001</v>
      </c>
      <c r="B4" s="17" t="s">
        <v>52</v>
      </c>
      <c r="C4" s="44" t="s">
        <v>130</v>
      </c>
      <c r="D4" s="21" t="s">
        <v>44</v>
      </c>
      <c r="E4" s="20" t="str">
        <f>HYPERLINK(A4,B4)</f>
        <v>C001</v>
      </c>
      <c r="F4" s="12">
        <v>45293</v>
      </c>
      <c r="G4" s="18">
        <v>1</v>
      </c>
      <c r="H4" s="13" t="s">
        <v>28</v>
      </c>
      <c r="I4" s="22" t="s">
        <v>29</v>
      </c>
      <c r="J4" s="16" t="s">
        <v>30</v>
      </c>
      <c r="K4" s="15" t="s">
        <v>31</v>
      </c>
      <c r="L4" s="15"/>
      <c r="M4" s="15" t="s">
        <v>32</v>
      </c>
      <c r="N4" s="15">
        <v>10</v>
      </c>
      <c r="O4" s="15">
        <v>3</v>
      </c>
      <c r="P4" s="15"/>
      <c r="Q4" s="15">
        <v>650</v>
      </c>
      <c r="R4" s="15">
        <v>600</v>
      </c>
      <c r="S4" s="15">
        <v>615</v>
      </c>
      <c r="T4" s="15">
        <v>68</v>
      </c>
      <c r="U4" s="15">
        <v>615</v>
      </c>
      <c r="V4" s="15">
        <v>68</v>
      </c>
      <c r="W4" s="16" t="s">
        <v>33</v>
      </c>
      <c r="X4" s="16"/>
      <c r="Y4" s="15" t="s">
        <v>38</v>
      </c>
      <c r="Z4" s="239" t="str">
        <f>O4&amp;N4&amp;IF(M4="NL","AD",IF(M4="TR","AZ",IF(M4="Aé","AD",)))</f>
        <v>310AD</v>
      </c>
      <c r="AA4" s="120" t="str">
        <f>IF(H4="Fx","FE",IF(H4="Rén","RE",IF(H4="Con","RA","")))&amp;B4&amp;0&amp;IF(M4="TR","1",IF(M4="NL","2",IF(M4="Aé","3","")))&amp;O4&amp;"-"&amp;N4&amp;" "&amp;IF(Y4="ET7","E7","")</f>
        <v>RAC001023-10 E7</v>
      </c>
      <c r="AB4" s="121" t="str">
        <f>IF(H4="FX","FE",IF(H4="Rén","RE",IF(H4="Con","RA","")))&amp;" "&amp;IF((Q4)&lt;=999,"0"&amp;(Q4),(Q4))&amp;"X"&amp;IF((R4)&lt;=999,"0"&amp;(R4),(R4))&amp;" "&amp;O4&amp;IF(M4="TR","Z",IF(M4="NL","D",IF(M4="Aé","D","")))&amp;IF(Y4="ET7","7",IF(Y4="ET9","9","M"))&amp;" "&amp;N4&amp;" "&amp;IF((S4)&lt;=999,"0"&amp;(S4),(S4))&amp;"X"&amp;IF((T4)&lt;=99,"0"&amp;(T4),(T4))&amp;" "&amp;IF(W4="PLi","P",IF(W4="BL","B",""))&amp;IF(X4="DEP","D",IF(X4="DEP","D","C"))&amp;" "&amp;J4&amp;" "&amp;K4</f>
        <v>RA 0650X0600 3D7 10 0615X068 PC HYUNDAI HD120</v>
      </c>
      <c r="AC4" s="71" t="str">
        <f>"FX"&amp;B4&amp;0&amp;IF(M4="TR","1",IF(M4="NL","2",IF(M4="Aé","3","")))&amp;O4&amp;"-"&amp;N4&amp;" "&amp;IF(Y4="ET7","E7","")</f>
        <v>FXC001023-10 E7</v>
      </c>
      <c r="AD4" s="121" t="str">
        <f>"FX"&amp;" "&amp;IF((Q4)&lt;=999,"0"&amp;(Q4),(Q4))&amp;"X"&amp;IF((R4)&lt;=999,"0"&amp;(R4),(R4))&amp;" "&amp;O4&amp;IF(M4="TR","Z",IF(M4="NL","D",IF(M4="Aé","D","")))&amp;IF(Y4="ET7","7",IF(Y4="ET9","9","M"))&amp;" "&amp;N4&amp;" "&amp;IF((S4)&lt;=999,"0"&amp;(S4),(S4))&amp;"X"&amp;IF((T4)&lt;=99,"0"&amp;(T4),(T4))&amp;" "&amp;IF(W4="PLi","P",IF(W4="BL","B",""))&amp;IF(X4="DEP","D","C")&amp;" "&amp;J4&amp;" "&amp;K4</f>
        <v>FX 0650X0600 3D7 10 0615X068 PC HYUNDAI HD120</v>
      </c>
      <c r="AE4" s="122" t="str">
        <f>IF(Y4="Mach-P","BNLT33",IF(Y4="Mach-G","BNLT53",IF(Y4="Et7","TUBLS015",IF(Y4="Et9","TUBLS30"))))</f>
        <v>TUBLS015</v>
      </c>
      <c r="AF4" s="123" t="str">
        <f>"TB"&amp;IF(Y4="Mach-P","33",IF(Y4="Mach-G","53",IF(Y4="Et7","15",IF(Y4="Et9","30",""))))&amp;IF((Q4+15)&lt;=999,"0"&amp;(Q4+15),(Q4+15))</f>
        <v>TB150665</v>
      </c>
      <c r="AG4" s="124">
        <f>(Q4+15)*IF(Y4="Mach-P",0.03367,IF(Y4="Mach-G",0.05407,0.04626))</f>
        <v>30.762900000000002</v>
      </c>
      <c r="AH4" s="125">
        <f>IF(M4="TR",INT((R4-20-N4-IF(N4=8,5.4,IF(N4=10,7.4,9.4)))/N4)+1,INT(R4-10)/10)*O4</f>
        <v>177</v>
      </c>
      <c r="AI4" s="126">
        <f t="shared" ref="AI4" si="0">AG4*AH4</f>
        <v>5445.0333000000001</v>
      </c>
      <c r="AJ4" s="127" t="str">
        <f>"BCU"&amp;O4&amp;IF(M4="TR","Z",IF(M4="NL","D",IF(M4="Aé","D","")))</f>
        <v>BCU3D</v>
      </c>
      <c r="AK4" s="128" t="str">
        <f>"AT"&amp;O4&amp;IF(M4="TR","Z",IF(M4="NL","D",IF(M4="Aé","D","")))&amp;IF(M4="TR",IF(Q4&lt;=999,"0"&amp;Q4-20,Q4-20),IF(R4&lt;=999,"0"&amp;R4,R4))</f>
        <v>AT3D0600</v>
      </c>
      <c r="AL4" s="129">
        <f t="shared" ref="AL4" si="1">AN4/AM4</f>
        <v>17.920577637297512</v>
      </c>
      <c r="AM4" s="130">
        <f>IF(M4="NL",((Q4-20)/2.75)+1,IF(M4="TR",(AH4/O4)+1,IF(M4="Aé",((Q4-20)/2.75)+1)/2))</f>
        <v>230.09090909090909</v>
      </c>
      <c r="AN4" s="131">
        <v>4123.3620000000001</v>
      </c>
      <c r="AO4" s="132" t="str">
        <f>"CL"&amp;O4&amp;IF(W4="PLi","P",IF(W4="BL","B",""))&amp;IF((S4)&lt;=999,"0"&amp;(S4),(S4))&amp;IF(X4="DEP","D","C")&amp;IF((T4)&lt;=99,"0"&amp;(T4),(T4))</f>
        <v>CL3P0615C068</v>
      </c>
      <c r="AP4" s="133">
        <f>IF(W4="BL",(S4)*(T4)*0.01335,IF(W4="PLi",(S4+20)*(T4+20)*0.0077))</f>
        <v>430.27600000000001</v>
      </c>
      <c r="AQ4" s="134" t="str">
        <f>"CL"&amp;O4&amp;IF(W4="PLi","P",IF(W4="BL","B",""))&amp;IF((U4)&lt;=999,"0"&amp;(U4),(U4))&amp;IF(X4="DEP","D","C")&amp;IF((V4)&lt;=99,"0"&amp;(V4),(V4))</f>
        <v>CL3P0615C068</v>
      </c>
      <c r="AR4" s="133">
        <f>(U4+20)*(V4+20)*IF(W4="BL",0.01335,IF(W4="Pli",0.0077))</f>
        <v>430.27600000000001</v>
      </c>
      <c r="AS4" s="133" t="str">
        <f>IF(W4="BL","PL15",IF(W4="PLi","BNLC06"))</f>
        <v>BNLC06</v>
      </c>
      <c r="AT4" s="135">
        <f t="shared" ref="AT4" si="2">AP4+AR4</f>
        <v>860.55200000000002</v>
      </c>
      <c r="AU4" s="136" t="str">
        <f>O4&amp;IF(M4="TR","Z",IF(M4="NL","D",IF(M4="Aé","D",)))</f>
        <v>3D</v>
      </c>
      <c r="AV4" s="137" t="s">
        <v>921</v>
      </c>
      <c r="AW4" s="138" t="str">
        <f>"FJ"&amp;AU4&amp;IF((Q4)&lt;=999,"0"&amp;(Q4),(Q4))</f>
        <v>FJ3D0650</v>
      </c>
      <c r="AX4" s="136">
        <f>Q4*IF(AU4="1Z",0.239,IF(AU4="2Z",0.276,IF(AU4="3Z",0.374,IF(AU4="4Z",0.458,IF(AU4="5Z",0.541,IF(AU4="2D",0.317,IF(AU4="3D",0.421,IF(AU4="4D",0.53,IF(AU4="5D",0.619,IF(AU4="6D",0.718,IF(AU4="7D",0.738,IF(AU4="8D",0.842,""))))))))))))</f>
        <v>273.64999999999998</v>
      </c>
      <c r="AY4" s="138">
        <f t="shared" ref="AY4" si="3">AX4*2</f>
        <v>547.29999999999995</v>
      </c>
      <c r="AZ4" s="138" t="str">
        <f>IF(RIGHT(AU4,1)="Z","PJ"&amp;AU4&amp;IF((Q4)&lt;=999,"0"&amp;(Q4),(Q4)),"-")</f>
        <v>-</v>
      </c>
      <c r="BA4" s="136" t="str">
        <f>IF(RIGHT(AU4,1)="Z",Q4*IF(AU4="1Z",0.239,IF(AU4="2Z",0.276,IF(AU4="3Z",0.374,IF(AU4="4Z",0.458,IF(AU4="5Z",0.541,IF(AU4="2D",0.317,IF(AU4="3D",0.421,IF(AU4="4D",0.53,IF(AU4="5D",0.619,IF(AU4="6D",0.718,IF(AU4="7D",0.738,IF(AU4="8D",0.842,"")))))))))))),"-")</f>
        <v>-</v>
      </c>
      <c r="BB4" s="136"/>
      <c r="BC4" s="139">
        <f t="shared" ref="BC4" si="4">BB4+AY4</f>
        <v>547.29999999999995</v>
      </c>
    </row>
    <row r="5" spans="1:56" s="140" customFormat="1" ht="18" customHeight="1" x14ac:dyDescent="0.3">
      <c r="A5" s="1" t="str">
        <f t="shared" ref="A5:A68" si="5">"\\B-TECH03\soneras network\SONERAS\RAD\RAD 2024\"&amp;B5</f>
        <v>\\B-TECH03\soneras network\SONERAS\RAD\RAD 2024\C002</v>
      </c>
      <c r="B5" s="24" t="s">
        <v>53</v>
      </c>
      <c r="C5" s="45" t="s">
        <v>168</v>
      </c>
      <c r="D5" s="26" t="s">
        <v>45</v>
      </c>
      <c r="E5" s="27" t="str">
        <f t="shared" ref="E5:E70" si="6">HYPERLINK(A5,B5)</f>
        <v>C002</v>
      </c>
      <c r="F5" s="28">
        <v>45294</v>
      </c>
      <c r="G5" s="24">
        <v>1</v>
      </c>
      <c r="H5" s="29" t="s">
        <v>58</v>
      </c>
      <c r="I5" s="30"/>
      <c r="J5" s="32" t="s">
        <v>706</v>
      </c>
      <c r="K5" s="30" t="s">
        <v>59</v>
      </c>
      <c r="L5" s="90"/>
      <c r="M5" s="31" t="s">
        <v>41</v>
      </c>
      <c r="N5" s="31">
        <v>10</v>
      </c>
      <c r="O5" s="31">
        <v>2</v>
      </c>
      <c r="P5" s="25"/>
      <c r="Q5" s="30">
        <v>400</v>
      </c>
      <c r="R5" s="30">
        <v>590</v>
      </c>
      <c r="S5" s="30">
        <v>600</v>
      </c>
      <c r="T5" s="30">
        <v>50</v>
      </c>
      <c r="U5" s="30">
        <v>600</v>
      </c>
      <c r="V5" s="30">
        <v>50</v>
      </c>
      <c r="W5" s="32" t="s">
        <v>33</v>
      </c>
      <c r="X5" s="16"/>
      <c r="Y5" s="31" t="s">
        <v>34</v>
      </c>
      <c r="Z5" s="239" t="str">
        <f t="shared" ref="Z5:Z70" si="7">O5&amp;N5&amp;IF(M5="NL","AD",IF(M5="TR","AZ",IF(M5="Aé","AD",)))</f>
        <v>210AZ</v>
      </c>
      <c r="AA5" s="120" t="str">
        <f t="shared" ref="AA5:AA70" si="8">IF(H5="Fx","FE",IF(H5="Rén","RE",IF(H5="Con","RA","")))&amp;B5&amp;0&amp;IF(M5="TR","1",IF(M5="NL","2",IF(M5="Aé","3","")))&amp;O5&amp;"-"&amp;N5&amp;" "&amp;IF(Y5="ET7","E7","")</f>
        <v xml:space="preserve">REC002012-10 </v>
      </c>
      <c r="AB5" s="121" t="str">
        <f t="shared" ref="AB5:AB70" si="9">IF(H5="FX","FE",IF(H5="Rén","RE",IF(H5="Con","RA","")))&amp;" "&amp;IF((Q5)&lt;=999,"0"&amp;(Q5),(Q5))&amp;"X"&amp;IF((R5)&lt;=999,"0"&amp;(R5),(R5))&amp;" "&amp;O5&amp;IF(M5="TR","Z",IF(M5="NL","D",IF(M5="Aé","D","")))&amp;IF(Y5="ET7","7",IF(Y5="ET9","9","M"))&amp;" "&amp;N5&amp;" "&amp;IF((S5)&lt;=999,"0"&amp;(S5),(S5))&amp;"X"&amp;IF((T5)&lt;=99,"0"&amp;(T5),(T5))&amp;" "&amp;IF(W5="PLi","P",IF(W5="BL","B",""))&amp;IF(X5="DEP","D",IF(X5="DEP","D","C"))&amp;" "&amp;J5&amp;" "&amp;K5</f>
        <v>RE 0400X0590 2ZM 10 0600X050 PC MITSUBICHI PAJIRO</v>
      </c>
      <c r="AC5" s="71" t="str">
        <f t="shared" ref="AC5:AC70" si="10">"FX"&amp;B5&amp;0&amp;IF(M5="TR","1",IF(M5="NL","2",IF(M5="Aé","3","")))&amp;O5&amp;"-"&amp;N5&amp;" "&amp;IF(Y5="ET7","E7","")</f>
        <v xml:space="preserve">FXC002012-10 </v>
      </c>
      <c r="AD5" s="121" t="str">
        <f t="shared" ref="AD5:AD70" si="11">"FX"&amp;" "&amp;IF((Q5)&lt;=999,"0"&amp;(Q5),(Q5))&amp;"X"&amp;IF((R5)&lt;=999,"0"&amp;(R5),(R5))&amp;" "&amp;O5&amp;IF(M5="TR","Z",IF(M5="NL","D",IF(M5="Aé","D","")))&amp;IF(Y5="ET7","7",IF(Y5="ET9","9","M"))&amp;" "&amp;N5&amp;" "&amp;IF((S5)&lt;=999,"0"&amp;(S5),(S5))&amp;"X"&amp;IF((T5)&lt;=99,"0"&amp;(T5),(T5))&amp;" "&amp;IF(W5="PLi","P",IF(W5="BL","B",""))&amp;IF(X5="DEP","D","C")&amp;" "&amp;J5&amp;" "&amp;K5</f>
        <v>FX 0400X0590 2ZM 10 0600X050 PC MITSUBICHI PAJIRO</v>
      </c>
      <c r="AE5" s="122" t="str">
        <f t="shared" ref="AE5:AE70" si="12">IF(Y5="Mach-P","BNLT33",IF(Y5="Mach-G","BNLT53",IF(Y5="Et7","TUBLS015",IF(Y5="Et9","TUBLS30"))))</f>
        <v>BNLT33</v>
      </c>
      <c r="AF5" s="123" t="str">
        <f t="shared" ref="AF5:AF70" si="13">"TB"&amp;IF(Y5="Mach-P","33",IF(Y5="Mach-G","53",IF(Y5="Et7","15",IF(Y5="Et9","30",""))))&amp;IF((Q5+15)&lt;=999,"0"&amp;(Q5+15),(Q5+15))</f>
        <v>TB330415</v>
      </c>
      <c r="AG5" s="124">
        <f t="shared" ref="AG5:AG70" si="14">(Q5+15)*IF(Y5="Mach-P",0.03367,IF(Y5="Mach-G",0.05407,0.04626))</f>
        <v>13.973049999999999</v>
      </c>
      <c r="AH5" s="125">
        <f t="shared" ref="AH5:AH70" si="15">IF(M5="TR",INT((R5-20-N5-IF(N5=8,5.4,IF(N5=10,7.4,9.4)))/N5)+1,INT(R5-10)/10)*O5</f>
        <v>112</v>
      </c>
      <c r="AI5" s="126">
        <f t="shared" ref="AI5:AI70" si="16">AG5*AH5</f>
        <v>1564.9815999999998</v>
      </c>
      <c r="AJ5" s="127" t="str">
        <f t="shared" ref="AJ5:AJ70" si="17">"BCU"&amp;O5&amp;IF(M5="TR","Z",IF(M5="NL","D",IF(M5="Aé","D","")))</f>
        <v>BCU2Z</v>
      </c>
      <c r="AK5" s="128" t="str">
        <f t="shared" ref="AK5:AK70" si="18">"AT"&amp;O5&amp;IF(M5="TR","Z",IF(M5="NL","D",IF(M5="Aé","D","")))&amp;IF(M5="TR",IF(Q5&lt;=999,"0"&amp;Q5-20,Q5-20),IF(R5&lt;=999,"0"&amp;R5,R5))</f>
        <v>AT2Z0380</v>
      </c>
      <c r="AL5" s="129">
        <f t="shared" ref="AL5:AL70" si="19">AN5/AM5</f>
        <v>26.188933333333331</v>
      </c>
      <c r="AM5" s="130">
        <f t="shared" ref="AM5:AM70" si="20">IF(M5="NL",((Q5-20)/2.75)+1,IF(M5="TR",(AH5/O5)+1,IF(M5="Aé",((Q5-20)/2.75)+1)/2))</f>
        <v>57</v>
      </c>
      <c r="AN5" s="131">
        <v>1492.7692</v>
      </c>
      <c r="AO5" s="132" t="str">
        <f t="shared" ref="AO5:AO70" si="21">"CL"&amp;O5&amp;IF(W5="PLi","P",IF(W5="BL","B",""))&amp;IF((S5)&lt;=999,"0"&amp;(S5),(S5))&amp;IF(X5="DEP","D","C")&amp;IF((T5)&lt;=99,"0"&amp;(T5),(T5))</f>
        <v>CL2P0600C050</v>
      </c>
      <c r="AP5" s="133">
        <f t="shared" ref="AP5:AP70" si="22">IF(W5="BL",(S5)*(T5)*0.01335,IF(W5="PLi",(S5+20)*(T5+20)*0.0077))</f>
        <v>334.18</v>
      </c>
      <c r="AQ5" s="134" t="str">
        <f t="shared" ref="AQ5:AQ70" si="23">"CL"&amp;O5&amp;IF(W5="PLi","P",IF(W5="BL","B",""))&amp;IF((U5)&lt;=999,"0"&amp;(U5),(U5))&amp;IF(X5="DEP","D","C")&amp;IF((V5)&lt;=99,"0"&amp;(V5),(V5))</f>
        <v>CL2P0600C050</v>
      </c>
      <c r="AR5" s="133">
        <f t="shared" ref="AR5:AR70" si="24">(U5+20)*(V5+20)*IF(W5="BL",0.01335,IF(W5="Pli",0.0077))</f>
        <v>334.18</v>
      </c>
      <c r="AS5" s="133" t="str">
        <f t="shared" ref="AS5:AS70" si="25">IF(W5="BL","PL15",IF(W5="PLi","BNLC06"))</f>
        <v>BNLC06</v>
      </c>
      <c r="AT5" s="135">
        <f t="shared" ref="AT5:AT70" si="26">AP5+AR5</f>
        <v>668.36</v>
      </c>
      <c r="AU5" s="136" t="str">
        <f t="shared" ref="AU5:AU70" si="27">O5&amp;IF(M5="TR","Z",IF(M5="NL","D",IF(M5="Aé","D",)))</f>
        <v>2Z</v>
      </c>
      <c r="AV5" s="137" t="s">
        <v>921</v>
      </c>
      <c r="AW5" s="138" t="str">
        <f t="shared" ref="AW5:AW70" si="28">"FJ"&amp;AU5&amp;IF((Q5)&lt;=999,"0"&amp;(Q5),(Q5))</f>
        <v>FJ2Z0400</v>
      </c>
      <c r="AX5" s="136">
        <f t="shared" ref="AX5:AX70" si="29">Q5*IF(AU5="1Z",0.239,IF(AU5="2Z",0.276,IF(AU5="3Z",0.374,IF(AU5="4Z",0.458,IF(AU5="5Z",0.541,IF(AU5="2D",0.317,IF(AU5="3D",0.421,IF(AU5="4D",0.53,IF(AU5="5D",0.619,IF(AU5="6D",0.718,IF(AU5="7D",0.738,IF(AU5="8D",0.842,""))))))))))))</f>
        <v>110.4</v>
      </c>
      <c r="AY5" s="138">
        <f t="shared" ref="AY5:AY70" si="30">AX5*2</f>
        <v>220.8</v>
      </c>
      <c r="AZ5" s="138" t="str">
        <f t="shared" ref="AZ5:AZ70" si="31">IF(RIGHT(AU5,1)="Z","PJ"&amp;AU5&amp;IF((Q5)&lt;=999,"0"&amp;(Q5),(Q5)),"-")</f>
        <v>PJ2Z0400</v>
      </c>
      <c r="BA5" s="136">
        <f t="shared" ref="BA5:BA70" si="32">IF(RIGHT(AU5,1)="Z",Q5*IF(AU5="1Z",0.239,IF(AU5="2Z",0.276,IF(AU5="3Z",0.374,IF(AU5="4Z",0.458,IF(AU5="5Z",0.541,IF(AU5="2D",0.317,IF(AU5="3D",0.421,IF(AU5="4D",0.53,IF(AU5="5D",0.619,IF(AU5="6D",0.718,IF(AU5="7D",0.738,IF(AU5="8D",0.842,"")))))))))))),"-")</f>
        <v>110.4</v>
      </c>
      <c r="BB5" s="136"/>
      <c r="BC5" s="139">
        <f t="shared" ref="BC5:BC70" si="33">BB5+AY5</f>
        <v>220.8</v>
      </c>
    </row>
    <row r="6" spans="1:56" ht="18" customHeight="1" x14ac:dyDescent="0.3">
      <c r="A6" s="1" t="str">
        <f t="shared" si="5"/>
        <v>\\B-TECH03\soneras network\SONERAS\RAD\RAD 2024\C003</v>
      </c>
      <c r="B6" s="24" t="s">
        <v>54</v>
      </c>
      <c r="C6" s="45" t="s">
        <v>131</v>
      </c>
      <c r="D6" s="21" t="s">
        <v>46</v>
      </c>
      <c r="E6" s="27" t="str">
        <f t="shared" si="6"/>
        <v>C003</v>
      </c>
      <c r="F6" s="12">
        <v>45294</v>
      </c>
      <c r="G6" s="19">
        <v>1</v>
      </c>
      <c r="H6" s="13" t="s">
        <v>35</v>
      </c>
      <c r="I6" s="23" t="s">
        <v>36</v>
      </c>
      <c r="K6" s="6"/>
      <c r="L6" s="6"/>
      <c r="M6" s="15" t="s">
        <v>32</v>
      </c>
      <c r="N6" s="15">
        <v>10</v>
      </c>
      <c r="O6" s="6">
        <v>5</v>
      </c>
      <c r="P6" s="6"/>
      <c r="Q6" s="6">
        <v>980</v>
      </c>
      <c r="R6" s="6">
        <v>780</v>
      </c>
      <c r="S6" s="6">
        <v>860</v>
      </c>
      <c r="T6" s="6">
        <v>155</v>
      </c>
      <c r="U6" s="6">
        <v>860</v>
      </c>
      <c r="V6" s="6">
        <v>155</v>
      </c>
      <c r="W6" s="5" t="s">
        <v>37</v>
      </c>
      <c r="X6" s="16"/>
      <c r="Y6" s="6" t="s">
        <v>38</v>
      </c>
      <c r="Z6" s="239" t="str">
        <f t="shared" si="7"/>
        <v>510AD</v>
      </c>
      <c r="AA6" s="120" t="str">
        <f t="shared" si="8"/>
        <v>FEC003025-10 E7</v>
      </c>
      <c r="AB6" s="121" t="str">
        <f t="shared" si="9"/>
        <v xml:space="preserve">FE 0980X0780 5D7 10 0860X155 BC  </v>
      </c>
      <c r="AC6" s="71" t="str">
        <f t="shared" si="10"/>
        <v>FXC003025-10 E7</v>
      </c>
      <c r="AD6" s="121" t="str">
        <f t="shared" si="11"/>
        <v xml:space="preserve">FX 0980X0780 5D7 10 0860X155 BC  </v>
      </c>
      <c r="AE6" s="122" t="str">
        <f t="shared" si="12"/>
        <v>TUBLS015</v>
      </c>
      <c r="AF6" s="123" t="str">
        <f t="shared" si="13"/>
        <v>TB150995</v>
      </c>
      <c r="AG6" s="124">
        <f t="shared" si="14"/>
        <v>46.028700000000001</v>
      </c>
      <c r="AH6" s="125">
        <f t="shared" si="15"/>
        <v>385</v>
      </c>
      <c r="AI6" s="126">
        <f t="shared" si="16"/>
        <v>17721.049500000001</v>
      </c>
      <c r="AJ6" s="127" t="str">
        <f t="shared" si="17"/>
        <v>BCU5D</v>
      </c>
      <c r="AK6" s="128" t="str">
        <f t="shared" si="18"/>
        <v>AT5D0780</v>
      </c>
      <c r="AL6" s="129">
        <f t="shared" si="19"/>
        <v>44.112651882627887</v>
      </c>
      <c r="AM6" s="130">
        <f t="shared" si="20"/>
        <v>350.09090909090907</v>
      </c>
      <c r="AN6" s="131">
        <v>15443.438399999999</v>
      </c>
      <c r="AO6" s="132" t="str">
        <f t="shared" si="21"/>
        <v>CL5B0860C155</v>
      </c>
      <c r="AP6" s="133">
        <f t="shared" si="22"/>
        <v>1779.5550000000001</v>
      </c>
      <c r="AQ6" s="134" t="str">
        <f t="shared" si="23"/>
        <v>CL5B0860C155</v>
      </c>
      <c r="AR6" s="133">
        <f t="shared" si="24"/>
        <v>2055.9</v>
      </c>
      <c r="AS6" s="133" t="str">
        <f t="shared" si="25"/>
        <v>PL15</v>
      </c>
      <c r="AT6" s="135">
        <f t="shared" si="26"/>
        <v>3835.4549999999999</v>
      </c>
      <c r="AU6" s="136" t="str">
        <f t="shared" si="27"/>
        <v>5D</v>
      </c>
      <c r="AV6" s="137" t="s">
        <v>921</v>
      </c>
      <c r="AW6" s="138" t="str">
        <f t="shared" si="28"/>
        <v>FJ5D0980</v>
      </c>
      <c r="AX6" s="136">
        <f t="shared" si="29"/>
        <v>606.62</v>
      </c>
      <c r="AY6" s="138">
        <f t="shared" si="30"/>
        <v>1213.24</v>
      </c>
      <c r="AZ6" s="138" t="str">
        <f t="shared" si="31"/>
        <v>-</v>
      </c>
      <c r="BA6" s="136" t="str">
        <f t="shared" si="32"/>
        <v>-</v>
      </c>
      <c r="BB6" s="136"/>
      <c r="BC6" s="139">
        <f t="shared" si="33"/>
        <v>1213.24</v>
      </c>
    </row>
    <row r="7" spans="1:56" ht="18" customHeight="1" x14ac:dyDescent="0.3">
      <c r="A7" s="1" t="str">
        <f>"\\B-TECH03\soneras network\SONERAS\RAD\RAD 2023\"&amp;B7</f>
        <v>\\B-TECH03\soneras network\SONERAS\RAD\RAD 2023\B262</v>
      </c>
      <c r="B7" s="17" t="s">
        <v>43</v>
      </c>
      <c r="C7" s="44" t="s">
        <v>132</v>
      </c>
      <c r="D7" s="21" t="s">
        <v>47</v>
      </c>
      <c r="E7" s="27" t="str">
        <f t="shared" si="6"/>
        <v>B262</v>
      </c>
      <c r="F7" s="12">
        <v>45295</v>
      </c>
      <c r="G7" s="19">
        <v>10</v>
      </c>
      <c r="H7" s="13" t="s">
        <v>28</v>
      </c>
      <c r="I7" s="23" t="s">
        <v>39</v>
      </c>
      <c r="J7" s="5" t="s">
        <v>704</v>
      </c>
      <c r="K7" s="6" t="s">
        <v>705</v>
      </c>
      <c r="L7" s="6"/>
      <c r="M7" s="15" t="s">
        <v>32</v>
      </c>
      <c r="N7" s="15">
        <v>10</v>
      </c>
      <c r="O7" s="15">
        <v>6</v>
      </c>
      <c r="P7" s="57">
        <v>4</v>
      </c>
      <c r="Q7" s="15">
        <v>1015</v>
      </c>
      <c r="R7" s="15">
        <v>1060</v>
      </c>
      <c r="S7" s="15">
        <v>1160</v>
      </c>
      <c r="T7" s="15">
        <v>215</v>
      </c>
      <c r="U7" s="15">
        <v>1160</v>
      </c>
      <c r="V7" s="16">
        <v>215</v>
      </c>
      <c r="W7" s="15" t="s">
        <v>37</v>
      </c>
      <c r="X7" s="16"/>
      <c r="Y7" s="15" t="s">
        <v>38</v>
      </c>
      <c r="Z7" s="239" t="str">
        <f t="shared" si="7"/>
        <v>610AD</v>
      </c>
      <c r="AA7" s="120" t="str">
        <f t="shared" si="8"/>
        <v>RAB262026-10 E7</v>
      </c>
      <c r="AB7" s="121" t="str">
        <f t="shared" si="9"/>
        <v>RA 1015X1060 6D7 10 1160X215 BC CAT   3512 A (4Q-7942)</v>
      </c>
      <c r="AC7" s="71" t="str">
        <f t="shared" si="10"/>
        <v>FXB262026-10 E7</v>
      </c>
      <c r="AD7" s="121" t="str">
        <f t="shared" si="11"/>
        <v>FX 1015X1060 6D7 10 1160X215 BC CAT   3512 A (4Q-7942)</v>
      </c>
      <c r="AE7" s="122" t="str">
        <f t="shared" si="12"/>
        <v>TUBLS015</v>
      </c>
      <c r="AF7" s="123" t="str">
        <f t="shared" si="13"/>
        <v>TB151030</v>
      </c>
      <c r="AG7" s="124">
        <f t="shared" si="14"/>
        <v>47.647800000000004</v>
      </c>
      <c r="AH7" s="125">
        <f t="shared" si="15"/>
        <v>630</v>
      </c>
      <c r="AI7" s="126">
        <f t="shared" si="16"/>
        <v>30018.114000000001</v>
      </c>
      <c r="AJ7" s="127" t="str">
        <f t="shared" si="17"/>
        <v>BCU6D</v>
      </c>
      <c r="AK7" s="128" t="str">
        <f t="shared" si="18"/>
        <v>AT6D1060</v>
      </c>
      <c r="AL7" s="129">
        <f t="shared" si="19"/>
        <v>81.496242144825857</v>
      </c>
      <c r="AM7" s="130">
        <f t="shared" si="20"/>
        <v>362.81818181818181</v>
      </c>
      <c r="AN7" s="131">
        <v>29568.3184</v>
      </c>
      <c r="AO7" s="132" t="str">
        <f t="shared" si="21"/>
        <v>CL6B1160C215</v>
      </c>
      <c r="AP7" s="133">
        <f t="shared" si="22"/>
        <v>3329.4900000000002</v>
      </c>
      <c r="AQ7" s="134" t="str">
        <f t="shared" si="23"/>
        <v>CL6B1160C215</v>
      </c>
      <c r="AR7" s="133">
        <f t="shared" si="24"/>
        <v>3701.9550000000004</v>
      </c>
      <c r="AS7" s="133" t="str">
        <f t="shared" si="25"/>
        <v>PL15</v>
      </c>
      <c r="AT7" s="135">
        <f t="shared" si="26"/>
        <v>7031.4450000000006</v>
      </c>
      <c r="AU7" s="136" t="str">
        <f t="shared" si="27"/>
        <v>6D</v>
      </c>
      <c r="AV7" s="137" t="s">
        <v>921</v>
      </c>
      <c r="AW7" s="138" t="str">
        <f t="shared" si="28"/>
        <v>FJ6D1015</v>
      </c>
      <c r="AX7" s="136">
        <f t="shared" si="29"/>
        <v>728.77</v>
      </c>
      <c r="AY7" s="138">
        <f t="shared" si="30"/>
        <v>1457.54</v>
      </c>
      <c r="AZ7" s="138" t="str">
        <f t="shared" si="31"/>
        <v>-</v>
      </c>
      <c r="BA7" s="136" t="str">
        <f t="shared" si="32"/>
        <v>-</v>
      </c>
      <c r="BB7" s="136"/>
      <c r="BC7" s="139">
        <f t="shared" si="33"/>
        <v>1457.54</v>
      </c>
    </row>
    <row r="8" spans="1:56" ht="18" customHeight="1" x14ac:dyDescent="0.3">
      <c r="A8" s="1" t="str">
        <f t="shared" si="5"/>
        <v>\\B-TECH03\soneras network\SONERAS\RAD\RAD 2024\C004</v>
      </c>
      <c r="B8" s="17" t="s">
        <v>55</v>
      </c>
      <c r="C8" s="44" t="s">
        <v>133</v>
      </c>
      <c r="D8" s="21" t="s">
        <v>48</v>
      </c>
      <c r="E8" s="20" t="str">
        <f t="shared" si="6"/>
        <v>C004</v>
      </c>
      <c r="F8" s="12">
        <v>45296</v>
      </c>
      <c r="G8" s="19">
        <v>1</v>
      </c>
      <c r="H8" s="13" t="s">
        <v>35</v>
      </c>
      <c r="I8" s="23" t="s">
        <v>40</v>
      </c>
      <c r="K8" s="6"/>
      <c r="L8" s="6"/>
      <c r="M8" s="6" t="s">
        <v>41</v>
      </c>
      <c r="N8" s="6">
        <v>12</v>
      </c>
      <c r="O8" s="6">
        <v>3</v>
      </c>
      <c r="P8" s="6"/>
      <c r="Q8" s="6">
        <v>400</v>
      </c>
      <c r="R8" s="6">
        <v>400</v>
      </c>
      <c r="S8" s="6">
        <v>440</v>
      </c>
      <c r="T8" s="6">
        <v>80</v>
      </c>
      <c r="U8" s="6">
        <v>440</v>
      </c>
      <c r="V8" s="6">
        <v>80</v>
      </c>
      <c r="W8" s="5" t="s">
        <v>33</v>
      </c>
      <c r="X8" s="16"/>
      <c r="Y8" s="6" t="s">
        <v>34</v>
      </c>
      <c r="Z8" s="239" t="str">
        <f t="shared" si="7"/>
        <v>312AZ</v>
      </c>
      <c r="AA8" s="120" t="str">
        <f t="shared" si="8"/>
        <v xml:space="preserve">FEC004013-12 </v>
      </c>
      <c r="AB8" s="121" t="str">
        <f t="shared" si="9"/>
        <v xml:space="preserve">FE 0400X0400 3ZM 12 0440X080 PC  </v>
      </c>
      <c r="AC8" s="71" t="str">
        <f t="shared" si="10"/>
        <v xml:space="preserve">FXC004013-12 </v>
      </c>
      <c r="AD8" s="121" t="str">
        <f t="shared" si="11"/>
        <v xml:space="preserve">FX 0400X0400 3ZM 12 0440X080 PC  </v>
      </c>
      <c r="AE8" s="122" t="str">
        <f t="shared" si="12"/>
        <v>BNLT33</v>
      </c>
      <c r="AF8" s="123" t="str">
        <f t="shared" si="13"/>
        <v>TB330415</v>
      </c>
      <c r="AG8" s="124">
        <f t="shared" si="14"/>
        <v>13.973049999999999</v>
      </c>
      <c r="AH8" s="125">
        <f t="shared" si="15"/>
        <v>90</v>
      </c>
      <c r="AI8" s="126">
        <f t="shared" si="16"/>
        <v>1257.5744999999999</v>
      </c>
      <c r="AJ8" s="127" t="str">
        <f t="shared" si="17"/>
        <v>BCU3Z</v>
      </c>
      <c r="AK8" s="128" t="str">
        <f t="shared" si="18"/>
        <v>AT3Z0380</v>
      </c>
      <c r="AL8" s="129">
        <f t="shared" si="19"/>
        <v>33.991514838709669</v>
      </c>
      <c r="AM8" s="130">
        <f t="shared" si="20"/>
        <v>31</v>
      </c>
      <c r="AN8" s="131">
        <v>1053.7369599999997</v>
      </c>
      <c r="AO8" s="132" t="str">
        <f t="shared" si="21"/>
        <v>CL3P0440C080</v>
      </c>
      <c r="AP8" s="133">
        <f t="shared" si="22"/>
        <v>354.2</v>
      </c>
      <c r="AQ8" s="134" t="str">
        <f t="shared" si="23"/>
        <v>CL3P0440C080</v>
      </c>
      <c r="AR8" s="133">
        <f t="shared" si="24"/>
        <v>354.2</v>
      </c>
      <c r="AS8" s="133" t="str">
        <f t="shared" si="25"/>
        <v>BNLC06</v>
      </c>
      <c r="AT8" s="135">
        <f t="shared" si="26"/>
        <v>708.4</v>
      </c>
      <c r="AU8" s="136" t="str">
        <f t="shared" si="27"/>
        <v>3Z</v>
      </c>
      <c r="AV8" s="137" t="s">
        <v>921</v>
      </c>
      <c r="AW8" s="138" t="str">
        <f t="shared" si="28"/>
        <v>FJ3Z0400</v>
      </c>
      <c r="AX8" s="136">
        <f t="shared" si="29"/>
        <v>149.6</v>
      </c>
      <c r="AY8" s="138">
        <f t="shared" si="30"/>
        <v>299.2</v>
      </c>
      <c r="AZ8" s="138" t="str">
        <f t="shared" si="31"/>
        <v>PJ3Z0400</v>
      </c>
      <c r="BA8" s="136">
        <f t="shared" si="32"/>
        <v>149.6</v>
      </c>
      <c r="BB8" s="136"/>
      <c r="BC8" s="139">
        <f t="shared" si="33"/>
        <v>299.2</v>
      </c>
    </row>
    <row r="9" spans="1:56" ht="18" customHeight="1" x14ac:dyDescent="0.3">
      <c r="A9" s="1" t="str">
        <f t="shared" si="5"/>
        <v>\\B-TECH03\soneras network\SONERAS\RAD\RAD 2024\C005</v>
      </c>
      <c r="B9" s="17" t="s">
        <v>56</v>
      </c>
      <c r="C9" s="44" t="s">
        <v>134</v>
      </c>
      <c r="D9" s="21" t="s">
        <v>49</v>
      </c>
      <c r="E9" s="20" t="str">
        <f t="shared" si="6"/>
        <v>C005</v>
      </c>
      <c r="F9" s="12">
        <v>45297</v>
      </c>
      <c r="G9" s="19">
        <v>1</v>
      </c>
      <c r="H9" s="13" t="s">
        <v>35</v>
      </c>
      <c r="I9" s="23" t="s">
        <v>42</v>
      </c>
      <c r="K9" s="6"/>
      <c r="L9" s="6"/>
      <c r="M9" s="6" t="s">
        <v>41</v>
      </c>
      <c r="N9" s="6">
        <v>10</v>
      </c>
      <c r="O9" s="6">
        <v>4</v>
      </c>
      <c r="P9" s="6"/>
      <c r="Q9" s="6">
        <v>450</v>
      </c>
      <c r="R9" s="6">
        <v>530</v>
      </c>
      <c r="S9" s="6">
        <v>535</v>
      </c>
      <c r="T9" s="6">
        <v>86</v>
      </c>
      <c r="U9" s="6">
        <v>535</v>
      </c>
      <c r="V9" s="6">
        <v>86</v>
      </c>
      <c r="W9" s="5" t="s">
        <v>33</v>
      </c>
      <c r="X9" s="16"/>
      <c r="Y9" s="6" t="s">
        <v>34</v>
      </c>
      <c r="Z9" s="239" t="str">
        <f t="shared" si="7"/>
        <v>410AZ</v>
      </c>
      <c r="AA9" s="120" t="str">
        <f t="shared" si="8"/>
        <v xml:space="preserve">FEC005014-10 </v>
      </c>
      <c r="AB9" s="121" t="str">
        <f t="shared" si="9"/>
        <v xml:space="preserve">FE 0450X0530 4ZM 10 0535X086 PC  </v>
      </c>
      <c r="AC9" s="71" t="str">
        <f t="shared" si="10"/>
        <v xml:space="preserve">FXC005014-10 </v>
      </c>
      <c r="AD9" s="121" t="str">
        <f t="shared" si="11"/>
        <v xml:space="preserve">FX 0450X0530 4ZM 10 0535X086 PC  </v>
      </c>
      <c r="AE9" s="122" t="str">
        <f t="shared" si="12"/>
        <v>BNLT33</v>
      </c>
      <c r="AF9" s="123" t="str">
        <f t="shared" si="13"/>
        <v>TB330465</v>
      </c>
      <c r="AG9" s="124">
        <f t="shared" si="14"/>
        <v>15.656549999999999</v>
      </c>
      <c r="AH9" s="125">
        <f t="shared" si="15"/>
        <v>200</v>
      </c>
      <c r="AI9" s="126">
        <f t="shared" si="16"/>
        <v>3131.31</v>
      </c>
      <c r="AJ9" s="127" t="str">
        <f t="shared" si="17"/>
        <v>BCU4Z</v>
      </c>
      <c r="AK9" s="128" t="str">
        <f t="shared" si="18"/>
        <v>AT4Z0430</v>
      </c>
      <c r="AL9" s="129">
        <f t="shared" si="19"/>
        <v>73.164112156862743</v>
      </c>
      <c r="AM9" s="130">
        <f t="shared" si="20"/>
        <v>51</v>
      </c>
      <c r="AN9" s="131">
        <v>3731.3697199999997</v>
      </c>
      <c r="AO9" s="132" t="str">
        <f t="shared" si="21"/>
        <v>CL4P0535C086</v>
      </c>
      <c r="AP9" s="133">
        <f t="shared" si="22"/>
        <v>452.99100000000004</v>
      </c>
      <c r="AQ9" s="134" t="str">
        <f t="shared" si="23"/>
        <v>CL4P0535C086</v>
      </c>
      <c r="AR9" s="133">
        <f t="shared" si="24"/>
        <v>452.99100000000004</v>
      </c>
      <c r="AS9" s="133" t="str">
        <f t="shared" si="25"/>
        <v>BNLC06</v>
      </c>
      <c r="AT9" s="135">
        <f t="shared" si="26"/>
        <v>905.98200000000008</v>
      </c>
      <c r="AU9" s="136" t="str">
        <f t="shared" si="27"/>
        <v>4Z</v>
      </c>
      <c r="AV9" s="137" t="s">
        <v>921</v>
      </c>
      <c r="AW9" s="138" t="str">
        <f t="shared" si="28"/>
        <v>FJ4Z0450</v>
      </c>
      <c r="AX9" s="136">
        <f t="shared" si="29"/>
        <v>206.1</v>
      </c>
      <c r="AY9" s="138">
        <f t="shared" si="30"/>
        <v>412.2</v>
      </c>
      <c r="AZ9" s="138" t="str">
        <f t="shared" si="31"/>
        <v>PJ4Z0450</v>
      </c>
      <c r="BA9" s="136">
        <f t="shared" si="32"/>
        <v>206.1</v>
      </c>
      <c r="BB9" s="136"/>
      <c r="BC9" s="139">
        <f t="shared" si="33"/>
        <v>412.2</v>
      </c>
    </row>
    <row r="10" spans="1:56" ht="18" customHeight="1" x14ac:dyDescent="0.3">
      <c r="A10" s="1" t="str">
        <f t="shared" si="5"/>
        <v>\\B-TECH03\soneras network\SONERAS\RAD\RAD 2024\C006</v>
      </c>
      <c r="B10" s="17" t="s">
        <v>57</v>
      </c>
      <c r="C10" s="44" t="s">
        <v>135</v>
      </c>
      <c r="D10" s="21" t="s">
        <v>50</v>
      </c>
      <c r="E10" s="20" t="str">
        <f t="shared" si="6"/>
        <v>C006</v>
      </c>
      <c r="F10" s="12">
        <v>45298</v>
      </c>
      <c r="G10" s="17">
        <v>1</v>
      </c>
      <c r="H10" s="13" t="s">
        <v>35</v>
      </c>
      <c r="I10" s="14" t="s">
        <v>100</v>
      </c>
      <c r="M10" s="6" t="s">
        <v>41</v>
      </c>
      <c r="N10" s="6">
        <v>12</v>
      </c>
      <c r="O10" s="6">
        <v>4</v>
      </c>
      <c r="P10" s="11"/>
      <c r="Q10" s="14">
        <v>540</v>
      </c>
      <c r="R10" s="14">
        <v>590</v>
      </c>
      <c r="S10" s="14">
        <v>590</v>
      </c>
      <c r="T10" s="14">
        <v>95</v>
      </c>
      <c r="U10" s="14">
        <v>590</v>
      </c>
      <c r="V10" s="14">
        <v>95</v>
      </c>
      <c r="W10" s="5" t="s">
        <v>33</v>
      </c>
      <c r="X10" s="16"/>
      <c r="Y10" s="6" t="s">
        <v>34</v>
      </c>
      <c r="Z10" s="239" t="str">
        <f t="shared" si="7"/>
        <v>412AZ</v>
      </c>
      <c r="AA10" s="120" t="str">
        <f t="shared" si="8"/>
        <v xml:space="preserve">FEC006014-12 </v>
      </c>
      <c r="AB10" s="121" t="str">
        <f t="shared" si="9"/>
        <v xml:space="preserve">FE 0540X0590 4ZM 12 0590X095 PC  </v>
      </c>
      <c r="AC10" s="71" t="str">
        <f t="shared" si="10"/>
        <v xml:space="preserve">FXC006014-12 </v>
      </c>
      <c r="AD10" s="121" t="str">
        <f t="shared" si="11"/>
        <v xml:space="preserve">FX 0540X0590 4ZM 12 0590X095 PC  </v>
      </c>
      <c r="AE10" s="122" t="str">
        <f t="shared" si="12"/>
        <v>BNLT33</v>
      </c>
      <c r="AF10" s="123" t="str">
        <f t="shared" si="13"/>
        <v>TB330555</v>
      </c>
      <c r="AG10" s="124">
        <f t="shared" si="14"/>
        <v>18.68685</v>
      </c>
      <c r="AH10" s="125">
        <f t="shared" si="15"/>
        <v>184</v>
      </c>
      <c r="AI10" s="126">
        <f t="shared" si="16"/>
        <v>3438.3804</v>
      </c>
      <c r="AJ10" s="127" t="str">
        <f t="shared" si="17"/>
        <v>BCU4Z</v>
      </c>
      <c r="AK10" s="128" t="str">
        <f t="shared" si="18"/>
        <v>AT4Z0520</v>
      </c>
      <c r="AL10" s="129">
        <f t="shared" si="19"/>
        <v>74.832735319148938</v>
      </c>
      <c r="AM10" s="130">
        <f t="shared" si="20"/>
        <v>47</v>
      </c>
      <c r="AN10" s="131">
        <v>3517.1385599999999</v>
      </c>
      <c r="AO10" s="132" t="str">
        <f t="shared" si="21"/>
        <v>CL4P0590C095</v>
      </c>
      <c r="AP10" s="133">
        <f t="shared" si="22"/>
        <v>540.15499999999997</v>
      </c>
      <c r="AQ10" s="134" t="str">
        <f t="shared" si="23"/>
        <v>CL4P0590C095</v>
      </c>
      <c r="AR10" s="133">
        <f t="shared" si="24"/>
        <v>540.15499999999997</v>
      </c>
      <c r="AS10" s="133" t="str">
        <f t="shared" si="25"/>
        <v>BNLC06</v>
      </c>
      <c r="AT10" s="135">
        <f t="shared" si="26"/>
        <v>1080.31</v>
      </c>
      <c r="AU10" s="136" t="str">
        <f t="shared" si="27"/>
        <v>4Z</v>
      </c>
      <c r="AV10" s="137" t="s">
        <v>921</v>
      </c>
      <c r="AW10" s="138" t="str">
        <f t="shared" si="28"/>
        <v>FJ4Z0540</v>
      </c>
      <c r="AX10" s="136">
        <f t="shared" si="29"/>
        <v>247.32000000000002</v>
      </c>
      <c r="AY10" s="138">
        <f t="shared" si="30"/>
        <v>494.64000000000004</v>
      </c>
      <c r="AZ10" s="138" t="str">
        <f t="shared" si="31"/>
        <v>PJ4Z0540</v>
      </c>
      <c r="BA10" s="136">
        <f t="shared" si="32"/>
        <v>247.32000000000002</v>
      </c>
      <c r="BB10" s="136"/>
      <c r="BC10" s="139">
        <f t="shared" si="33"/>
        <v>494.64000000000004</v>
      </c>
    </row>
    <row r="11" spans="1:56" ht="18" customHeight="1" x14ac:dyDescent="0.3">
      <c r="A11" s="1" t="str">
        <f t="shared" si="5"/>
        <v>\\B-TECH03\soneras network\SONERAS\RAD\RAD 2024\C007</v>
      </c>
      <c r="B11" s="17" t="s">
        <v>60</v>
      </c>
      <c r="C11" s="44" t="s">
        <v>136</v>
      </c>
      <c r="D11" s="21" t="s">
        <v>51</v>
      </c>
      <c r="E11" s="20" t="str">
        <f t="shared" si="6"/>
        <v>C007</v>
      </c>
      <c r="F11" s="12">
        <v>45298</v>
      </c>
      <c r="G11" s="17">
        <v>1</v>
      </c>
      <c r="H11" s="13" t="s">
        <v>35</v>
      </c>
      <c r="I11" s="14" t="s">
        <v>100</v>
      </c>
      <c r="M11" s="6" t="s">
        <v>32</v>
      </c>
      <c r="N11" s="6">
        <v>10</v>
      </c>
      <c r="O11" s="6">
        <v>2</v>
      </c>
      <c r="P11" s="11"/>
      <c r="Q11" s="14">
        <v>350</v>
      </c>
      <c r="R11" s="14">
        <v>560</v>
      </c>
      <c r="S11" s="14">
        <v>570</v>
      </c>
      <c r="T11" s="14">
        <v>65</v>
      </c>
      <c r="U11" s="14">
        <v>570</v>
      </c>
      <c r="V11" s="14">
        <v>65</v>
      </c>
      <c r="W11" s="5" t="s">
        <v>33</v>
      </c>
      <c r="X11" s="16"/>
      <c r="Y11" s="6" t="s">
        <v>34</v>
      </c>
      <c r="Z11" s="239" t="str">
        <f t="shared" si="7"/>
        <v>210AD</v>
      </c>
      <c r="AA11" s="120" t="str">
        <f t="shared" si="8"/>
        <v xml:space="preserve">FEC007022-10 </v>
      </c>
      <c r="AB11" s="121" t="str">
        <f t="shared" si="9"/>
        <v xml:space="preserve">FE 0350X0560 2DM 10 0570X065 PC  </v>
      </c>
      <c r="AC11" s="71" t="str">
        <f t="shared" si="10"/>
        <v xml:space="preserve">FXC007022-10 </v>
      </c>
      <c r="AD11" s="121" t="str">
        <f t="shared" si="11"/>
        <v xml:space="preserve">FX 0350X0560 2DM 10 0570X065 PC  </v>
      </c>
      <c r="AE11" s="122" t="str">
        <f t="shared" si="12"/>
        <v>BNLT33</v>
      </c>
      <c r="AF11" s="123" t="str">
        <f t="shared" si="13"/>
        <v>TB330365</v>
      </c>
      <c r="AG11" s="124">
        <f t="shared" si="14"/>
        <v>12.28955</v>
      </c>
      <c r="AH11" s="125">
        <f t="shared" si="15"/>
        <v>110</v>
      </c>
      <c r="AI11" s="126">
        <f t="shared" si="16"/>
        <v>1351.8505</v>
      </c>
      <c r="AJ11" s="127" t="str">
        <f t="shared" si="17"/>
        <v>BCU2D</v>
      </c>
      <c r="AK11" s="128" t="str">
        <f t="shared" si="18"/>
        <v>AT2D0560</v>
      </c>
      <c r="AL11" s="129">
        <f t="shared" si="19"/>
        <v>11.245309090909091</v>
      </c>
      <c r="AM11" s="130">
        <f t="shared" si="20"/>
        <v>121</v>
      </c>
      <c r="AN11" s="131">
        <v>1360.6823999999999</v>
      </c>
      <c r="AO11" s="132" t="str">
        <f t="shared" si="21"/>
        <v>CL2P0570C065</v>
      </c>
      <c r="AP11" s="133">
        <f t="shared" si="22"/>
        <v>386.15500000000003</v>
      </c>
      <c r="AQ11" s="134" t="str">
        <f t="shared" si="23"/>
        <v>CL2P0570C065</v>
      </c>
      <c r="AR11" s="133">
        <f t="shared" si="24"/>
        <v>386.15500000000003</v>
      </c>
      <c r="AS11" s="133" t="str">
        <f t="shared" si="25"/>
        <v>BNLC06</v>
      </c>
      <c r="AT11" s="135">
        <f t="shared" si="26"/>
        <v>772.31000000000006</v>
      </c>
      <c r="AU11" s="136" t="str">
        <f t="shared" si="27"/>
        <v>2D</v>
      </c>
      <c r="AV11" s="137" t="s">
        <v>921</v>
      </c>
      <c r="AW11" s="138" t="str">
        <f t="shared" si="28"/>
        <v>FJ2D0350</v>
      </c>
      <c r="AX11" s="136">
        <f t="shared" si="29"/>
        <v>110.95</v>
      </c>
      <c r="AY11" s="138">
        <f t="shared" si="30"/>
        <v>221.9</v>
      </c>
      <c r="AZ11" s="138" t="str">
        <f t="shared" si="31"/>
        <v>-</v>
      </c>
      <c r="BA11" s="136" t="str">
        <f t="shared" si="32"/>
        <v>-</v>
      </c>
      <c r="BB11" s="136"/>
      <c r="BC11" s="139">
        <f t="shared" si="33"/>
        <v>221.9</v>
      </c>
    </row>
    <row r="12" spans="1:56" ht="18" customHeight="1" x14ac:dyDescent="0.3">
      <c r="A12" s="1" t="str">
        <f t="shared" si="5"/>
        <v>\\B-TECH03\soneras network\SONERAS\RAD\RAD 2024\C008</v>
      </c>
      <c r="B12" s="17" t="s">
        <v>61</v>
      </c>
      <c r="C12" s="44" t="s">
        <v>137</v>
      </c>
      <c r="D12" s="21" t="s">
        <v>68</v>
      </c>
      <c r="E12" s="20" t="str">
        <f t="shared" si="6"/>
        <v>C008</v>
      </c>
      <c r="F12" s="12">
        <v>45299</v>
      </c>
      <c r="G12" s="17">
        <v>1</v>
      </c>
      <c r="H12" s="13" t="s">
        <v>35</v>
      </c>
      <c r="I12" s="14" t="s">
        <v>40</v>
      </c>
      <c r="M12" s="6" t="s">
        <v>32</v>
      </c>
      <c r="N12" s="6">
        <v>10</v>
      </c>
      <c r="O12" s="6">
        <v>4</v>
      </c>
      <c r="P12" s="11"/>
      <c r="Q12" s="14">
        <v>1390</v>
      </c>
      <c r="R12" s="14">
        <v>1300</v>
      </c>
      <c r="S12" s="14">
        <v>1300</v>
      </c>
      <c r="T12" s="14">
        <v>115</v>
      </c>
      <c r="U12" s="14">
        <v>1300</v>
      </c>
      <c r="V12" s="14">
        <v>115</v>
      </c>
      <c r="W12" s="5" t="s">
        <v>33</v>
      </c>
      <c r="X12" s="16"/>
      <c r="Y12" s="6" t="s">
        <v>38</v>
      </c>
      <c r="Z12" s="239" t="str">
        <f t="shared" si="7"/>
        <v>410AD</v>
      </c>
      <c r="AA12" s="120" t="str">
        <f t="shared" si="8"/>
        <v>FEC008024-10 E7</v>
      </c>
      <c r="AB12" s="121" t="str">
        <f t="shared" si="9"/>
        <v xml:space="preserve">FE 1390X1300 4D7 10 1300X115 PC  </v>
      </c>
      <c r="AC12" s="71" t="str">
        <f t="shared" si="10"/>
        <v>FXC008024-10 E7</v>
      </c>
      <c r="AD12" s="121" t="str">
        <f t="shared" si="11"/>
        <v xml:space="preserve">FX 1390X1300 4D7 10 1300X115 PC  </v>
      </c>
      <c r="AE12" s="122" t="str">
        <f t="shared" si="12"/>
        <v>TUBLS015</v>
      </c>
      <c r="AF12" s="123" t="str">
        <f t="shared" si="13"/>
        <v>TB151405</v>
      </c>
      <c r="AG12" s="124">
        <f t="shared" si="14"/>
        <v>64.9953</v>
      </c>
      <c r="AH12" s="125">
        <f t="shared" si="15"/>
        <v>516</v>
      </c>
      <c r="AI12" s="126">
        <f t="shared" si="16"/>
        <v>33537.574800000002</v>
      </c>
      <c r="AJ12" s="127" t="str">
        <f t="shared" si="17"/>
        <v>BCU4D</v>
      </c>
      <c r="AK12" s="128" t="str">
        <f t="shared" si="18"/>
        <v>AT4D1300</v>
      </c>
      <c r="AL12" s="129">
        <f t="shared" si="19"/>
        <v>60.054843562192694</v>
      </c>
      <c r="AM12" s="130">
        <f t="shared" si="20"/>
        <v>499.18181818181819</v>
      </c>
      <c r="AN12" s="131">
        <v>29978.286000000007</v>
      </c>
      <c r="AO12" s="132" t="str">
        <f t="shared" si="21"/>
        <v>CL4P1300C115</v>
      </c>
      <c r="AP12" s="133">
        <f t="shared" si="22"/>
        <v>1372.14</v>
      </c>
      <c r="AQ12" s="134" t="str">
        <f t="shared" si="23"/>
        <v>CL4P1300C115</v>
      </c>
      <c r="AR12" s="133">
        <f t="shared" si="24"/>
        <v>1372.14</v>
      </c>
      <c r="AS12" s="133" t="str">
        <f t="shared" si="25"/>
        <v>BNLC06</v>
      </c>
      <c r="AT12" s="135">
        <f t="shared" si="26"/>
        <v>2744.28</v>
      </c>
      <c r="AU12" s="136" t="str">
        <f t="shared" si="27"/>
        <v>4D</v>
      </c>
      <c r="AV12" s="137" t="s">
        <v>921</v>
      </c>
      <c r="AW12" s="138" t="str">
        <f t="shared" si="28"/>
        <v>FJ4D1390</v>
      </c>
      <c r="AX12" s="136">
        <f t="shared" si="29"/>
        <v>736.7</v>
      </c>
      <c r="AY12" s="138">
        <f t="shared" si="30"/>
        <v>1473.4</v>
      </c>
      <c r="AZ12" s="138" t="str">
        <f t="shared" si="31"/>
        <v>-</v>
      </c>
      <c r="BA12" s="136" t="str">
        <f t="shared" si="32"/>
        <v>-</v>
      </c>
      <c r="BB12" s="136"/>
      <c r="BC12" s="139">
        <f t="shared" si="33"/>
        <v>1473.4</v>
      </c>
    </row>
    <row r="13" spans="1:56" ht="18" customHeight="1" x14ac:dyDescent="0.3">
      <c r="A13" s="1" t="str">
        <f t="shared" si="5"/>
        <v>\\B-TECH03\soneras network\SONERAS\RAD\RAD 2024\C009</v>
      </c>
      <c r="B13" s="17" t="s">
        <v>62</v>
      </c>
      <c r="C13" s="44" t="s">
        <v>138</v>
      </c>
      <c r="D13" s="21" t="s">
        <v>69</v>
      </c>
      <c r="E13" s="20" t="str">
        <f t="shared" si="6"/>
        <v>C009</v>
      </c>
      <c r="F13" s="12">
        <v>45299</v>
      </c>
      <c r="G13" s="17">
        <v>1</v>
      </c>
      <c r="H13" s="13" t="s">
        <v>35</v>
      </c>
      <c r="I13" s="14" t="s">
        <v>76</v>
      </c>
      <c r="M13" s="6" t="s">
        <v>41</v>
      </c>
      <c r="N13" s="6">
        <v>12</v>
      </c>
      <c r="O13" s="6">
        <v>5</v>
      </c>
      <c r="P13" s="11"/>
      <c r="Q13" s="14">
        <v>630</v>
      </c>
      <c r="R13" s="14">
        <v>520</v>
      </c>
      <c r="S13" s="14">
        <v>530</v>
      </c>
      <c r="T13" s="14">
        <v>125</v>
      </c>
      <c r="U13" s="14">
        <v>530</v>
      </c>
      <c r="V13" s="14">
        <v>125</v>
      </c>
      <c r="W13" s="5" t="s">
        <v>33</v>
      </c>
      <c r="X13" s="16"/>
      <c r="Y13" s="6" t="s">
        <v>34</v>
      </c>
      <c r="Z13" s="239" t="str">
        <f t="shared" si="7"/>
        <v>512AZ</v>
      </c>
      <c r="AA13" s="120" t="str">
        <f t="shared" si="8"/>
        <v xml:space="preserve">FEC009015-12 </v>
      </c>
      <c r="AB13" s="121" t="str">
        <f t="shared" si="9"/>
        <v xml:space="preserve">FE 0630X0520 5ZM 12 0530X125 PC  </v>
      </c>
      <c r="AC13" s="71" t="str">
        <f t="shared" si="10"/>
        <v xml:space="preserve">FXC009015-12 </v>
      </c>
      <c r="AD13" s="121" t="str">
        <f t="shared" si="11"/>
        <v xml:space="preserve">FX 0630X0520 5ZM 12 0530X125 PC  </v>
      </c>
      <c r="AE13" s="122" t="str">
        <f t="shared" si="12"/>
        <v>BNLT33</v>
      </c>
      <c r="AF13" s="123" t="str">
        <f t="shared" si="13"/>
        <v>TB330645</v>
      </c>
      <c r="AG13" s="124">
        <f t="shared" si="14"/>
        <v>21.71715</v>
      </c>
      <c r="AH13" s="125">
        <f t="shared" si="15"/>
        <v>200</v>
      </c>
      <c r="AI13" s="126">
        <f t="shared" si="16"/>
        <v>4343.43</v>
      </c>
      <c r="AJ13" s="127" t="str">
        <f t="shared" si="17"/>
        <v>BCU5Z</v>
      </c>
      <c r="AK13" s="128" t="str">
        <f t="shared" si="18"/>
        <v>AT5Z0610</v>
      </c>
      <c r="AL13" s="129">
        <f t="shared" si="19"/>
        <v>90.971620975609738</v>
      </c>
      <c r="AM13" s="130">
        <f t="shared" si="20"/>
        <v>41</v>
      </c>
      <c r="AN13" s="131">
        <v>3729.8364599999995</v>
      </c>
      <c r="AO13" s="132" t="str">
        <f t="shared" si="21"/>
        <v>CL5P0530C125</v>
      </c>
      <c r="AP13" s="133">
        <f t="shared" si="22"/>
        <v>614.07500000000005</v>
      </c>
      <c r="AQ13" s="134" t="str">
        <f t="shared" si="23"/>
        <v>CL5P0530C125</v>
      </c>
      <c r="AR13" s="133">
        <f t="shared" si="24"/>
        <v>614.07500000000005</v>
      </c>
      <c r="AS13" s="133" t="str">
        <f t="shared" si="25"/>
        <v>BNLC06</v>
      </c>
      <c r="AT13" s="135">
        <f t="shared" si="26"/>
        <v>1228.1500000000001</v>
      </c>
      <c r="AU13" s="136" t="str">
        <f t="shared" si="27"/>
        <v>5Z</v>
      </c>
      <c r="AV13" s="137" t="s">
        <v>921</v>
      </c>
      <c r="AW13" s="138" t="str">
        <f t="shared" si="28"/>
        <v>FJ5Z0630</v>
      </c>
      <c r="AX13" s="136">
        <f t="shared" si="29"/>
        <v>340.83000000000004</v>
      </c>
      <c r="AY13" s="138">
        <f t="shared" si="30"/>
        <v>681.66000000000008</v>
      </c>
      <c r="AZ13" s="138" t="str">
        <f t="shared" si="31"/>
        <v>PJ5Z0630</v>
      </c>
      <c r="BA13" s="136">
        <f t="shared" si="32"/>
        <v>340.83000000000004</v>
      </c>
      <c r="BB13" s="136"/>
      <c r="BC13" s="139">
        <f t="shared" si="33"/>
        <v>681.66000000000008</v>
      </c>
      <c r="BD13" s="237"/>
    </row>
    <row r="14" spans="1:56" ht="18" customHeight="1" x14ac:dyDescent="0.3">
      <c r="A14" s="1" t="str">
        <f t="shared" si="5"/>
        <v>\\B-TECH03\soneras network\SONERAS\RAD\RAD 2024\C010</v>
      </c>
      <c r="B14" s="17" t="s">
        <v>63</v>
      </c>
      <c r="C14" s="44" t="s">
        <v>139</v>
      </c>
      <c r="D14" s="21" t="s">
        <v>70</v>
      </c>
      <c r="E14" s="20" t="str">
        <f t="shared" si="6"/>
        <v>C010</v>
      </c>
      <c r="F14" s="12">
        <v>45299</v>
      </c>
      <c r="G14" s="17">
        <v>1</v>
      </c>
      <c r="H14" s="13" t="s">
        <v>35</v>
      </c>
      <c r="I14" s="14" t="s">
        <v>76</v>
      </c>
      <c r="M14" s="6" t="s">
        <v>41</v>
      </c>
      <c r="N14" s="6">
        <v>12</v>
      </c>
      <c r="O14" s="6">
        <v>4</v>
      </c>
      <c r="P14" s="11"/>
      <c r="Q14" s="14">
        <v>630</v>
      </c>
      <c r="R14" s="14">
        <v>415</v>
      </c>
      <c r="S14" s="14">
        <v>640</v>
      </c>
      <c r="T14" s="14">
        <v>150</v>
      </c>
      <c r="U14" s="14">
        <v>640</v>
      </c>
      <c r="V14" s="14">
        <v>150</v>
      </c>
      <c r="W14" s="5" t="s">
        <v>37</v>
      </c>
      <c r="X14" s="16"/>
      <c r="Y14" s="6" t="s">
        <v>38</v>
      </c>
      <c r="Z14" s="239" t="str">
        <f t="shared" si="7"/>
        <v>412AZ</v>
      </c>
      <c r="AA14" s="120" t="str">
        <f t="shared" si="8"/>
        <v>FEC010014-12 E7</v>
      </c>
      <c r="AB14" s="121" t="str">
        <f t="shared" si="9"/>
        <v xml:space="preserve">FE 0630X0415 4Z7 12 0640X150 BC  </v>
      </c>
      <c r="AC14" s="71" t="str">
        <f t="shared" si="10"/>
        <v>FXC010014-12 E7</v>
      </c>
      <c r="AD14" s="121" t="str">
        <f t="shared" si="11"/>
        <v xml:space="preserve">FX 0630X0415 4Z7 12 0640X150 BC  </v>
      </c>
      <c r="AE14" s="122" t="str">
        <f t="shared" si="12"/>
        <v>TUBLS015</v>
      </c>
      <c r="AF14" s="123" t="str">
        <f t="shared" si="13"/>
        <v>TB150645</v>
      </c>
      <c r="AG14" s="124">
        <f t="shared" si="14"/>
        <v>29.837700000000002</v>
      </c>
      <c r="AH14" s="125">
        <f t="shared" si="15"/>
        <v>128</v>
      </c>
      <c r="AI14" s="126">
        <f t="shared" si="16"/>
        <v>3819.2256000000002</v>
      </c>
      <c r="AJ14" s="127" t="str">
        <f t="shared" si="17"/>
        <v>BCU4Z</v>
      </c>
      <c r="AK14" s="128" t="str">
        <f t="shared" si="18"/>
        <v>AT4Z0610</v>
      </c>
      <c r="AL14" s="129">
        <f t="shared" si="19"/>
        <v>88.560428484848472</v>
      </c>
      <c r="AM14" s="130">
        <f t="shared" si="20"/>
        <v>33</v>
      </c>
      <c r="AN14" s="131">
        <v>2922.4941399999998</v>
      </c>
      <c r="AO14" s="132" t="str">
        <f t="shared" si="21"/>
        <v>CL4B0640C150</v>
      </c>
      <c r="AP14" s="133">
        <f t="shared" si="22"/>
        <v>1281.6000000000001</v>
      </c>
      <c r="AQ14" s="134" t="str">
        <f t="shared" si="23"/>
        <v>CL4B0640C150</v>
      </c>
      <c r="AR14" s="133">
        <f t="shared" si="24"/>
        <v>1497.8700000000001</v>
      </c>
      <c r="AS14" s="133" t="str">
        <f t="shared" si="25"/>
        <v>PL15</v>
      </c>
      <c r="AT14" s="135">
        <f t="shared" si="26"/>
        <v>2779.4700000000003</v>
      </c>
      <c r="AU14" s="136" t="str">
        <f t="shared" si="27"/>
        <v>4Z</v>
      </c>
      <c r="AV14" s="137" t="s">
        <v>921</v>
      </c>
      <c r="AW14" s="138" t="str">
        <f t="shared" si="28"/>
        <v>FJ4Z0630</v>
      </c>
      <c r="AX14" s="136">
        <f t="shared" si="29"/>
        <v>288.54000000000002</v>
      </c>
      <c r="AY14" s="138">
        <f t="shared" si="30"/>
        <v>577.08000000000004</v>
      </c>
      <c r="AZ14" s="138" t="str">
        <f t="shared" si="31"/>
        <v>PJ4Z0630</v>
      </c>
      <c r="BA14" s="136">
        <f t="shared" si="32"/>
        <v>288.54000000000002</v>
      </c>
      <c r="BB14" s="136"/>
      <c r="BC14" s="139">
        <f t="shared" si="33"/>
        <v>577.08000000000004</v>
      </c>
      <c r="BD14" s="237"/>
    </row>
    <row r="15" spans="1:56" ht="18" customHeight="1" x14ac:dyDescent="0.3">
      <c r="A15" s="1" t="str">
        <f>"\\B-TECH03\soneras network\SONERAS\RAD\RAD 2023\"&amp;B15</f>
        <v>\\B-TECH03\soneras network\SONERAS\RAD\RAD 2023\B432</v>
      </c>
      <c r="B15" s="17" t="s">
        <v>78</v>
      </c>
      <c r="C15" s="44" t="s">
        <v>140</v>
      </c>
      <c r="D15" s="21" t="s">
        <v>71</v>
      </c>
      <c r="E15" s="20" t="str">
        <f t="shared" si="6"/>
        <v>B432</v>
      </c>
      <c r="F15" s="12">
        <v>45299</v>
      </c>
      <c r="G15" s="17">
        <v>2</v>
      </c>
      <c r="H15" s="13" t="s">
        <v>35</v>
      </c>
      <c r="I15" s="14" t="s">
        <v>76</v>
      </c>
      <c r="M15" s="6" t="s">
        <v>77</v>
      </c>
      <c r="N15" s="6">
        <v>10</v>
      </c>
      <c r="O15" s="6">
        <v>5</v>
      </c>
      <c r="P15" s="11"/>
      <c r="Q15" s="14">
        <v>470</v>
      </c>
      <c r="R15" s="14">
        <v>510</v>
      </c>
      <c r="S15" s="14">
        <v>530</v>
      </c>
      <c r="T15" s="14">
        <v>125</v>
      </c>
      <c r="U15" s="14">
        <v>530</v>
      </c>
      <c r="V15" s="14">
        <v>125</v>
      </c>
      <c r="W15" s="5" t="s">
        <v>33</v>
      </c>
      <c r="X15" s="16"/>
      <c r="Y15" s="6" t="s">
        <v>34</v>
      </c>
      <c r="Z15" s="239" t="str">
        <f t="shared" si="7"/>
        <v>510AD</v>
      </c>
      <c r="AA15" s="120" t="str">
        <f t="shared" si="8"/>
        <v xml:space="preserve">FEB432035-10 </v>
      </c>
      <c r="AB15" s="121" t="str">
        <f t="shared" si="9"/>
        <v xml:space="preserve">FE 0470X0510 5DM 10 0530X125 PC  </v>
      </c>
      <c r="AC15" s="71" t="str">
        <f t="shared" si="10"/>
        <v xml:space="preserve">FXB432035-10 </v>
      </c>
      <c r="AD15" s="121" t="str">
        <f t="shared" si="11"/>
        <v xml:space="preserve">FX 0470X0510 5DM 10 0530X125 PC  </v>
      </c>
      <c r="AE15" s="122" t="str">
        <f t="shared" si="12"/>
        <v>BNLT33</v>
      </c>
      <c r="AF15" s="123" t="str">
        <f t="shared" si="13"/>
        <v>TB330485</v>
      </c>
      <c r="AG15" s="124">
        <f t="shared" si="14"/>
        <v>16.32995</v>
      </c>
      <c r="AH15" s="125">
        <f t="shared" si="15"/>
        <v>250</v>
      </c>
      <c r="AI15" s="126">
        <f t="shared" si="16"/>
        <v>4082.4875000000002</v>
      </c>
      <c r="AJ15" s="127" t="str">
        <f t="shared" si="17"/>
        <v>BCU5D</v>
      </c>
      <c r="AK15" s="128" t="str">
        <f t="shared" si="18"/>
        <v>AT5D0510</v>
      </c>
      <c r="AL15" s="129">
        <f t="shared" si="19"/>
        <v>57.702644726670343</v>
      </c>
      <c r="AM15" s="130">
        <f t="shared" si="20"/>
        <v>82.318181818181813</v>
      </c>
      <c r="AN15" s="131">
        <v>4749.9767999999995</v>
      </c>
      <c r="AO15" s="132" t="str">
        <f t="shared" si="21"/>
        <v>CL5P0530C125</v>
      </c>
      <c r="AP15" s="133">
        <f t="shared" si="22"/>
        <v>614.07500000000005</v>
      </c>
      <c r="AQ15" s="134" t="str">
        <f t="shared" si="23"/>
        <v>CL5P0530C125</v>
      </c>
      <c r="AR15" s="133">
        <f t="shared" si="24"/>
        <v>614.07500000000005</v>
      </c>
      <c r="AS15" s="133" t="str">
        <f t="shared" si="25"/>
        <v>BNLC06</v>
      </c>
      <c r="AT15" s="135">
        <f t="shared" si="26"/>
        <v>1228.1500000000001</v>
      </c>
      <c r="AU15" s="136" t="str">
        <f t="shared" si="27"/>
        <v>5D</v>
      </c>
      <c r="AV15" s="137" t="s">
        <v>921</v>
      </c>
      <c r="AW15" s="138" t="str">
        <f t="shared" si="28"/>
        <v>FJ5D0470</v>
      </c>
      <c r="AX15" s="136">
        <f t="shared" si="29"/>
        <v>290.93</v>
      </c>
      <c r="AY15" s="138">
        <f t="shared" si="30"/>
        <v>581.86</v>
      </c>
      <c r="AZ15" s="138" t="str">
        <f t="shared" si="31"/>
        <v>-</v>
      </c>
      <c r="BA15" s="136" t="str">
        <f t="shared" si="32"/>
        <v>-</v>
      </c>
      <c r="BB15" s="136"/>
      <c r="BC15" s="139">
        <f t="shared" si="33"/>
        <v>581.86</v>
      </c>
      <c r="BD15" s="237"/>
    </row>
    <row r="16" spans="1:56" ht="18" customHeight="1" x14ac:dyDescent="0.3">
      <c r="A16" s="1" t="str">
        <f>"\\B-TECH03\soneras network\SONERAS\RAD\RAD 2023\"&amp;B16</f>
        <v>\\B-TECH03\soneras network\SONERAS\RAD\RAD 2023\B428</v>
      </c>
      <c r="B16" s="17" t="s">
        <v>79</v>
      </c>
      <c r="C16" s="44" t="s">
        <v>141</v>
      </c>
      <c r="D16" s="21" t="s">
        <v>72</v>
      </c>
      <c r="E16" s="20" t="str">
        <f t="shared" si="6"/>
        <v>B428</v>
      </c>
      <c r="F16" s="12">
        <v>45299</v>
      </c>
      <c r="G16" s="17">
        <v>2</v>
      </c>
      <c r="H16" s="13" t="s">
        <v>35</v>
      </c>
      <c r="I16" s="14" t="s">
        <v>76</v>
      </c>
      <c r="M16" s="6" t="s">
        <v>41</v>
      </c>
      <c r="N16" s="6">
        <v>12</v>
      </c>
      <c r="O16" s="6">
        <v>5</v>
      </c>
      <c r="P16" s="11"/>
      <c r="Q16" s="14">
        <v>640</v>
      </c>
      <c r="R16" s="14">
        <v>530</v>
      </c>
      <c r="S16" s="14">
        <v>530</v>
      </c>
      <c r="T16" s="14">
        <v>105</v>
      </c>
      <c r="U16" s="14">
        <v>530</v>
      </c>
      <c r="V16" s="14">
        <v>105</v>
      </c>
      <c r="W16" s="5" t="s">
        <v>33</v>
      </c>
      <c r="X16" s="16"/>
      <c r="Y16" s="6" t="s">
        <v>34</v>
      </c>
      <c r="Z16" s="239" t="str">
        <f t="shared" si="7"/>
        <v>512AZ</v>
      </c>
      <c r="AA16" s="120" t="str">
        <f t="shared" si="8"/>
        <v xml:space="preserve">FEB428015-12 </v>
      </c>
      <c r="AB16" s="121" t="str">
        <f t="shared" si="9"/>
        <v xml:space="preserve">FE 0640X0530 5ZM 12 0530X105 PC  </v>
      </c>
      <c r="AC16" s="71" t="str">
        <f t="shared" si="10"/>
        <v xml:space="preserve">FXB428015-12 </v>
      </c>
      <c r="AD16" s="121" t="str">
        <f t="shared" si="11"/>
        <v xml:space="preserve">FX 0640X0530 5ZM 12 0530X105 PC  </v>
      </c>
      <c r="AE16" s="122" t="str">
        <f t="shared" si="12"/>
        <v>BNLT33</v>
      </c>
      <c r="AF16" s="123" t="str">
        <f t="shared" si="13"/>
        <v>TB330655</v>
      </c>
      <c r="AG16" s="124">
        <f t="shared" si="14"/>
        <v>22.053850000000001</v>
      </c>
      <c r="AH16" s="125">
        <f t="shared" si="15"/>
        <v>205</v>
      </c>
      <c r="AI16" s="126">
        <f t="shared" si="16"/>
        <v>4521.0392499999998</v>
      </c>
      <c r="AJ16" s="127" t="str">
        <f t="shared" si="17"/>
        <v>BCU5Z</v>
      </c>
      <c r="AK16" s="128" t="str">
        <f t="shared" si="18"/>
        <v>AT5Z0620</v>
      </c>
      <c r="AL16" s="129">
        <f t="shared" si="19"/>
        <v>92.410542380952364</v>
      </c>
      <c r="AM16" s="130">
        <f t="shared" si="20"/>
        <v>42</v>
      </c>
      <c r="AN16" s="131">
        <v>3881.2427799999996</v>
      </c>
      <c r="AO16" s="132" t="str">
        <f t="shared" si="21"/>
        <v>CL5P0530C105</v>
      </c>
      <c r="AP16" s="133">
        <f t="shared" si="22"/>
        <v>529.375</v>
      </c>
      <c r="AQ16" s="134" t="str">
        <f t="shared" si="23"/>
        <v>CL5P0530C105</v>
      </c>
      <c r="AR16" s="133">
        <f t="shared" si="24"/>
        <v>529.375</v>
      </c>
      <c r="AS16" s="133" t="str">
        <f t="shared" si="25"/>
        <v>BNLC06</v>
      </c>
      <c r="AT16" s="135">
        <f t="shared" si="26"/>
        <v>1058.75</v>
      </c>
      <c r="AU16" s="136" t="str">
        <f t="shared" si="27"/>
        <v>5Z</v>
      </c>
      <c r="AV16" s="137" t="s">
        <v>921</v>
      </c>
      <c r="AW16" s="138" t="str">
        <f t="shared" si="28"/>
        <v>FJ5Z0640</v>
      </c>
      <c r="AX16" s="136">
        <f t="shared" si="29"/>
        <v>346.24</v>
      </c>
      <c r="AY16" s="138">
        <f t="shared" si="30"/>
        <v>692.48</v>
      </c>
      <c r="AZ16" s="138" t="str">
        <f t="shared" si="31"/>
        <v>PJ5Z0640</v>
      </c>
      <c r="BA16" s="136">
        <f t="shared" si="32"/>
        <v>346.24</v>
      </c>
      <c r="BB16" s="136"/>
      <c r="BC16" s="139">
        <f t="shared" si="33"/>
        <v>692.48</v>
      </c>
      <c r="BD16" s="237"/>
    </row>
    <row r="17" spans="1:56" ht="18" customHeight="1" x14ac:dyDescent="0.3">
      <c r="A17" s="1" t="str">
        <f t="shared" si="5"/>
        <v>\\B-TECH03\soneras network\SONERAS\RAD\RAD 2024\C011</v>
      </c>
      <c r="B17" s="17" t="s">
        <v>64</v>
      </c>
      <c r="C17" s="44" t="s">
        <v>142</v>
      </c>
      <c r="D17" s="21" t="s">
        <v>73</v>
      </c>
      <c r="E17" s="20" t="str">
        <f t="shared" si="6"/>
        <v>C011</v>
      </c>
      <c r="F17" s="12">
        <v>45299</v>
      </c>
      <c r="G17" s="17">
        <v>2</v>
      </c>
      <c r="H17" s="13" t="s">
        <v>35</v>
      </c>
      <c r="I17" s="14" t="s">
        <v>76</v>
      </c>
      <c r="M17" s="6" t="s">
        <v>41</v>
      </c>
      <c r="N17" s="6">
        <v>12</v>
      </c>
      <c r="O17" s="6">
        <v>5</v>
      </c>
      <c r="P17" s="11"/>
      <c r="Q17" s="14">
        <v>630</v>
      </c>
      <c r="R17" s="14">
        <v>630</v>
      </c>
      <c r="S17" s="14">
        <v>645</v>
      </c>
      <c r="T17" s="14">
        <v>125</v>
      </c>
      <c r="U17" s="14">
        <v>645</v>
      </c>
      <c r="V17" s="14">
        <v>125</v>
      </c>
      <c r="W17" s="5" t="s">
        <v>33</v>
      </c>
      <c r="X17" s="16"/>
      <c r="Y17" s="6" t="s">
        <v>34</v>
      </c>
      <c r="Z17" s="239" t="str">
        <f t="shared" si="7"/>
        <v>512AZ</v>
      </c>
      <c r="AA17" s="120" t="str">
        <f t="shared" si="8"/>
        <v xml:space="preserve">FEC011015-12 </v>
      </c>
      <c r="AB17" s="121" t="str">
        <f t="shared" si="9"/>
        <v xml:space="preserve">FE 0630X0630 5ZM 12 0645X125 PC  </v>
      </c>
      <c r="AC17" s="71" t="str">
        <f t="shared" si="10"/>
        <v xml:space="preserve">FXC011015-12 </v>
      </c>
      <c r="AD17" s="121" t="str">
        <f t="shared" si="11"/>
        <v xml:space="preserve">FX 0630X0630 5ZM 12 0645X125 PC  </v>
      </c>
      <c r="AE17" s="122" t="str">
        <f t="shared" si="12"/>
        <v>BNLT33</v>
      </c>
      <c r="AF17" s="123" t="str">
        <f t="shared" si="13"/>
        <v>TB330645</v>
      </c>
      <c r="AG17" s="124">
        <f t="shared" si="14"/>
        <v>21.71715</v>
      </c>
      <c r="AH17" s="125">
        <f t="shared" si="15"/>
        <v>250</v>
      </c>
      <c r="AI17" s="126">
        <f t="shared" si="16"/>
        <v>5429.2875000000004</v>
      </c>
      <c r="AJ17" s="127" t="str">
        <f t="shared" si="17"/>
        <v>BCU5Z</v>
      </c>
      <c r="AK17" s="128" t="str">
        <f t="shared" si="18"/>
        <v>AT5Z0610</v>
      </c>
      <c r="AL17" s="129">
        <f t="shared" si="19"/>
        <v>90.546916862745093</v>
      </c>
      <c r="AM17" s="130">
        <f t="shared" si="20"/>
        <v>51</v>
      </c>
      <c r="AN17" s="131">
        <v>4617.8927599999997</v>
      </c>
      <c r="AO17" s="132" t="str">
        <f t="shared" si="21"/>
        <v>CL5P0645C125</v>
      </c>
      <c r="AP17" s="133">
        <f t="shared" si="22"/>
        <v>742.47249999999997</v>
      </c>
      <c r="AQ17" s="134" t="str">
        <f t="shared" si="23"/>
        <v>CL5P0645C125</v>
      </c>
      <c r="AR17" s="133">
        <f t="shared" si="24"/>
        <v>742.47249999999997</v>
      </c>
      <c r="AS17" s="133" t="str">
        <f t="shared" si="25"/>
        <v>BNLC06</v>
      </c>
      <c r="AT17" s="135">
        <f t="shared" si="26"/>
        <v>1484.9449999999999</v>
      </c>
      <c r="AU17" s="136" t="str">
        <f t="shared" si="27"/>
        <v>5Z</v>
      </c>
      <c r="AV17" s="137" t="s">
        <v>921</v>
      </c>
      <c r="AW17" s="138" t="str">
        <f t="shared" si="28"/>
        <v>FJ5Z0630</v>
      </c>
      <c r="AX17" s="136">
        <f t="shared" si="29"/>
        <v>340.83000000000004</v>
      </c>
      <c r="AY17" s="138">
        <f t="shared" si="30"/>
        <v>681.66000000000008</v>
      </c>
      <c r="AZ17" s="138" t="str">
        <f t="shared" si="31"/>
        <v>PJ5Z0630</v>
      </c>
      <c r="BA17" s="136">
        <f t="shared" si="32"/>
        <v>340.83000000000004</v>
      </c>
      <c r="BB17" s="136"/>
      <c r="BC17" s="139">
        <f t="shared" si="33"/>
        <v>681.66000000000008</v>
      </c>
      <c r="BD17" s="237"/>
    </row>
    <row r="18" spans="1:56" ht="18" customHeight="1" x14ac:dyDescent="0.3">
      <c r="A18" s="1" t="str">
        <f>"\\B-TECH03\soneras network\SONERAS\RAD\RAD 2023\"&amp;B18</f>
        <v>\\B-TECH03\soneras network\SONERAS\RAD\RAD 2023\B410</v>
      </c>
      <c r="B18" s="17" t="s">
        <v>80</v>
      </c>
      <c r="C18" s="44" t="s">
        <v>143</v>
      </c>
      <c r="D18" s="21" t="s">
        <v>74</v>
      </c>
      <c r="E18" s="20" t="str">
        <f t="shared" si="6"/>
        <v>B410</v>
      </c>
      <c r="F18" s="12">
        <v>45299</v>
      </c>
      <c r="G18" s="17">
        <v>1</v>
      </c>
      <c r="H18" s="13" t="s">
        <v>35</v>
      </c>
      <c r="I18" s="14" t="s">
        <v>76</v>
      </c>
      <c r="M18" s="6" t="s">
        <v>32</v>
      </c>
      <c r="N18" s="6">
        <v>10</v>
      </c>
      <c r="O18" s="6">
        <v>3</v>
      </c>
      <c r="P18" s="11"/>
      <c r="Q18" s="14">
        <v>620</v>
      </c>
      <c r="R18" s="14">
        <v>740</v>
      </c>
      <c r="S18" s="14">
        <v>740</v>
      </c>
      <c r="T18" s="14">
        <v>100</v>
      </c>
      <c r="U18" s="14">
        <v>740</v>
      </c>
      <c r="V18" s="14">
        <v>100</v>
      </c>
      <c r="W18" s="5" t="s">
        <v>33</v>
      </c>
      <c r="X18" s="16"/>
      <c r="Y18" s="6" t="s">
        <v>34</v>
      </c>
      <c r="Z18" s="239" t="str">
        <f t="shared" si="7"/>
        <v>310AD</v>
      </c>
      <c r="AA18" s="120" t="str">
        <f t="shared" si="8"/>
        <v xml:space="preserve">FEB410023-10 </v>
      </c>
      <c r="AB18" s="121" t="str">
        <f t="shared" si="9"/>
        <v xml:space="preserve">FE 0620X0740 3DM 10 0740X100 PC  </v>
      </c>
      <c r="AC18" s="71" t="str">
        <f t="shared" si="10"/>
        <v xml:space="preserve">FXB410023-10 </v>
      </c>
      <c r="AD18" s="121" t="str">
        <f t="shared" si="11"/>
        <v xml:space="preserve">FX 0620X0740 3DM 10 0740X100 PC  </v>
      </c>
      <c r="AE18" s="122" t="str">
        <f t="shared" si="12"/>
        <v>BNLT33</v>
      </c>
      <c r="AF18" s="123" t="str">
        <f t="shared" si="13"/>
        <v>TB330635</v>
      </c>
      <c r="AG18" s="124">
        <f t="shared" si="14"/>
        <v>21.38045</v>
      </c>
      <c r="AH18" s="125">
        <f t="shared" si="15"/>
        <v>219</v>
      </c>
      <c r="AI18" s="126">
        <f t="shared" si="16"/>
        <v>4682.31855</v>
      </c>
      <c r="AJ18" s="127" t="str">
        <f t="shared" si="17"/>
        <v>BCU3D</v>
      </c>
      <c r="AK18" s="128" t="str">
        <f t="shared" si="18"/>
        <v>AT3D0740</v>
      </c>
      <c r="AL18" s="129">
        <f t="shared" si="19"/>
        <v>22.102480215678142</v>
      </c>
      <c r="AM18" s="130">
        <f t="shared" si="20"/>
        <v>219.18181818181819</v>
      </c>
      <c r="AN18" s="131">
        <v>4844.4618</v>
      </c>
      <c r="AO18" s="132" t="str">
        <f t="shared" si="21"/>
        <v>CL3P0740C100</v>
      </c>
      <c r="AP18" s="133">
        <f t="shared" si="22"/>
        <v>702.24</v>
      </c>
      <c r="AQ18" s="134" t="str">
        <f t="shared" si="23"/>
        <v>CL3P0740C100</v>
      </c>
      <c r="AR18" s="133">
        <f t="shared" si="24"/>
        <v>702.24</v>
      </c>
      <c r="AS18" s="133" t="str">
        <f t="shared" si="25"/>
        <v>BNLC06</v>
      </c>
      <c r="AT18" s="135">
        <f t="shared" si="26"/>
        <v>1404.48</v>
      </c>
      <c r="AU18" s="136" t="str">
        <f t="shared" si="27"/>
        <v>3D</v>
      </c>
      <c r="AV18" s="137" t="s">
        <v>921</v>
      </c>
      <c r="AW18" s="138" t="str">
        <f t="shared" si="28"/>
        <v>FJ3D0620</v>
      </c>
      <c r="AX18" s="136">
        <f t="shared" si="29"/>
        <v>261.02</v>
      </c>
      <c r="AY18" s="138">
        <f t="shared" si="30"/>
        <v>522.04</v>
      </c>
      <c r="AZ18" s="138" t="str">
        <f t="shared" si="31"/>
        <v>-</v>
      </c>
      <c r="BA18" s="136" t="str">
        <f t="shared" si="32"/>
        <v>-</v>
      </c>
      <c r="BB18" s="136"/>
      <c r="BC18" s="139">
        <f t="shared" si="33"/>
        <v>522.04</v>
      </c>
      <c r="BD18" s="237"/>
    </row>
    <row r="19" spans="1:56" ht="18" customHeight="1" x14ac:dyDescent="0.3">
      <c r="A19" s="1" t="str">
        <f t="shared" ref="A19:A21" si="34">"\\B-TECH03\soneras network\SONERAS\RAD\RAD 2023\"&amp;B19</f>
        <v>\\B-TECH03\soneras network\SONERAS\RAD\RAD 2023\B491</v>
      </c>
      <c r="B19" s="17" t="s">
        <v>81</v>
      </c>
      <c r="C19" s="44" t="s">
        <v>144</v>
      </c>
      <c r="D19" s="21" t="s">
        <v>75</v>
      </c>
      <c r="E19" s="20" t="str">
        <f t="shared" si="6"/>
        <v>B491</v>
      </c>
      <c r="F19" s="12">
        <v>45299</v>
      </c>
      <c r="G19" s="17">
        <v>5</v>
      </c>
      <c r="H19" s="13" t="s">
        <v>35</v>
      </c>
      <c r="I19" s="14" t="s">
        <v>76</v>
      </c>
      <c r="M19" s="6" t="s">
        <v>41</v>
      </c>
      <c r="N19" s="6">
        <v>12</v>
      </c>
      <c r="O19" s="6">
        <v>5</v>
      </c>
      <c r="P19" s="11"/>
      <c r="Q19" s="14">
        <v>530</v>
      </c>
      <c r="R19" s="14">
        <v>550</v>
      </c>
      <c r="S19" s="14">
        <v>560</v>
      </c>
      <c r="T19" s="14">
        <v>100</v>
      </c>
      <c r="U19" s="14">
        <v>560</v>
      </c>
      <c r="V19" s="14">
        <v>100</v>
      </c>
      <c r="W19" s="5" t="s">
        <v>33</v>
      </c>
      <c r="X19" s="16"/>
      <c r="Y19" s="6" t="s">
        <v>34</v>
      </c>
      <c r="Z19" s="239" t="str">
        <f t="shared" si="7"/>
        <v>512AZ</v>
      </c>
      <c r="AA19" s="120" t="str">
        <f t="shared" si="8"/>
        <v xml:space="preserve">FEB491015-12 </v>
      </c>
      <c r="AB19" s="121" t="str">
        <f t="shared" si="9"/>
        <v xml:space="preserve">FE 0530X0550 5ZM 12 0560X100 PC  </v>
      </c>
      <c r="AC19" s="71" t="str">
        <f t="shared" si="10"/>
        <v xml:space="preserve">FXB491015-12 </v>
      </c>
      <c r="AD19" s="121" t="str">
        <f t="shared" si="11"/>
        <v xml:space="preserve">FX 0530X0550 5ZM 12 0560X100 PC  </v>
      </c>
      <c r="AE19" s="122" t="str">
        <f t="shared" si="12"/>
        <v>BNLT33</v>
      </c>
      <c r="AF19" s="123" t="str">
        <f t="shared" si="13"/>
        <v>TB330545</v>
      </c>
      <c r="AG19" s="124">
        <f t="shared" si="14"/>
        <v>18.350149999999999</v>
      </c>
      <c r="AH19" s="125">
        <f t="shared" si="15"/>
        <v>215</v>
      </c>
      <c r="AI19" s="126">
        <f t="shared" si="16"/>
        <v>3945.2822499999997</v>
      </c>
      <c r="AJ19" s="127" t="str">
        <f t="shared" si="17"/>
        <v>BCU5Z</v>
      </c>
      <c r="AK19" s="128" t="str">
        <f t="shared" si="18"/>
        <v>AT5Z0510</v>
      </c>
      <c r="AL19" s="129">
        <f t="shared" si="19"/>
        <v>75.934769318181822</v>
      </c>
      <c r="AM19" s="130">
        <f t="shared" si="20"/>
        <v>44</v>
      </c>
      <c r="AN19" s="131">
        <v>3341.1298500000003</v>
      </c>
      <c r="AO19" s="132" t="str">
        <f t="shared" si="21"/>
        <v>CL5P0560C100</v>
      </c>
      <c r="AP19" s="133">
        <f t="shared" si="22"/>
        <v>535.92000000000007</v>
      </c>
      <c r="AQ19" s="134" t="str">
        <f t="shared" si="23"/>
        <v>CL5P0560C100</v>
      </c>
      <c r="AR19" s="133">
        <f t="shared" si="24"/>
        <v>535.92000000000007</v>
      </c>
      <c r="AS19" s="133" t="str">
        <f t="shared" si="25"/>
        <v>BNLC06</v>
      </c>
      <c r="AT19" s="135">
        <f t="shared" si="26"/>
        <v>1071.8400000000001</v>
      </c>
      <c r="AU19" s="136" t="str">
        <f t="shared" si="27"/>
        <v>5Z</v>
      </c>
      <c r="AV19" s="137" t="s">
        <v>921</v>
      </c>
      <c r="AW19" s="138" t="str">
        <f t="shared" si="28"/>
        <v>FJ5Z0530</v>
      </c>
      <c r="AX19" s="136">
        <f t="shared" si="29"/>
        <v>286.73</v>
      </c>
      <c r="AY19" s="138">
        <f t="shared" si="30"/>
        <v>573.46</v>
      </c>
      <c r="AZ19" s="138" t="str">
        <f t="shared" si="31"/>
        <v>PJ5Z0530</v>
      </c>
      <c r="BA19" s="136">
        <f t="shared" si="32"/>
        <v>286.73</v>
      </c>
      <c r="BB19" s="136"/>
      <c r="BC19" s="139">
        <f t="shared" si="33"/>
        <v>573.46</v>
      </c>
      <c r="BD19" s="237"/>
    </row>
    <row r="20" spans="1:56" ht="18" customHeight="1" x14ac:dyDescent="0.3">
      <c r="A20" s="1" t="str">
        <f t="shared" si="34"/>
        <v>\\B-TECH03\soneras network\SONERAS\RAD\RAD 2023\B270</v>
      </c>
      <c r="B20" s="17" t="s">
        <v>82</v>
      </c>
      <c r="C20" s="44" t="s">
        <v>145</v>
      </c>
      <c r="D20" s="21" t="s">
        <v>84</v>
      </c>
      <c r="E20" s="20" t="str">
        <f t="shared" si="6"/>
        <v>B270</v>
      </c>
      <c r="F20" s="12">
        <v>45299</v>
      </c>
      <c r="G20" s="17">
        <v>2</v>
      </c>
      <c r="H20" s="13" t="s">
        <v>35</v>
      </c>
      <c r="I20" s="14" t="s">
        <v>76</v>
      </c>
      <c r="M20" s="6" t="s">
        <v>32</v>
      </c>
      <c r="N20" s="6">
        <v>10</v>
      </c>
      <c r="O20" s="6">
        <v>6</v>
      </c>
      <c r="Q20" s="14">
        <v>1000</v>
      </c>
      <c r="R20" s="14">
        <v>535</v>
      </c>
      <c r="S20" s="14">
        <v>535</v>
      </c>
      <c r="T20" s="14">
        <v>140</v>
      </c>
      <c r="U20" s="14">
        <v>535</v>
      </c>
      <c r="V20" s="14">
        <v>140</v>
      </c>
      <c r="W20" s="5" t="s">
        <v>33</v>
      </c>
      <c r="X20" s="16"/>
      <c r="Y20" s="6" t="s">
        <v>34</v>
      </c>
      <c r="Z20" s="239" t="str">
        <f t="shared" si="7"/>
        <v>610AD</v>
      </c>
      <c r="AA20" s="120" t="str">
        <f t="shared" si="8"/>
        <v xml:space="preserve">FEB270026-10 </v>
      </c>
      <c r="AB20" s="121" t="str">
        <f t="shared" si="9"/>
        <v xml:space="preserve">FE 1000X0535 6DM 10 0535X140 PC  </v>
      </c>
      <c r="AC20" s="71" t="str">
        <f t="shared" si="10"/>
        <v xml:space="preserve">FXB270026-10 </v>
      </c>
      <c r="AD20" s="121" t="str">
        <f t="shared" si="11"/>
        <v xml:space="preserve">FX 1000X0535 6DM 10 0535X140 PC  </v>
      </c>
      <c r="AE20" s="122" t="str">
        <f t="shared" si="12"/>
        <v>BNLT33</v>
      </c>
      <c r="AF20" s="123" t="str">
        <f t="shared" si="13"/>
        <v>TB331015</v>
      </c>
      <c r="AG20" s="124">
        <f t="shared" si="14"/>
        <v>34.175049999999999</v>
      </c>
      <c r="AH20" s="125">
        <f t="shared" si="15"/>
        <v>315</v>
      </c>
      <c r="AI20" s="126">
        <f t="shared" si="16"/>
        <v>10765.14075</v>
      </c>
      <c r="AJ20" s="127" t="str">
        <f t="shared" si="17"/>
        <v>BCU6D</v>
      </c>
      <c r="AK20" s="128" t="str">
        <f t="shared" si="18"/>
        <v>AT6D0535</v>
      </c>
      <c r="AL20" s="129">
        <f t="shared" si="19"/>
        <v>41.131434215212415</v>
      </c>
      <c r="AM20" s="130">
        <f t="shared" si="20"/>
        <v>357.36363636363637</v>
      </c>
      <c r="AN20" s="131">
        <v>14698.8789</v>
      </c>
      <c r="AO20" s="132" t="str">
        <f t="shared" si="21"/>
        <v>CL6P0535C140</v>
      </c>
      <c r="AP20" s="133">
        <f t="shared" si="22"/>
        <v>683.76</v>
      </c>
      <c r="AQ20" s="134" t="str">
        <f t="shared" si="23"/>
        <v>CL6P0535C140</v>
      </c>
      <c r="AR20" s="133">
        <f t="shared" si="24"/>
        <v>683.76</v>
      </c>
      <c r="AS20" s="133" t="str">
        <f t="shared" si="25"/>
        <v>BNLC06</v>
      </c>
      <c r="AT20" s="135">
        <f t="shared" si="26"/>
        <v>1367.52</v>
      </c>
      <c r="AU20" s="136" t="str">
        <f t="shared" si="27"/>
        <v>6D</v>
      </c>
      <c r="AV20" s="137" t="s">
        <v>921</v>
      </c>
      <c r="AW20" s="138" t="str">
        <f t="shared" si="28"/>
        <v>FJ6D1000</v>
      </c>
      <c r="AX20" s="136">
        <f t="shared" si="29"/>
        <v>718</v>
      </c>
      <c r="AY20" s="138">
        <f t="shared" si="30"/>
        <v>1436</v>
      </c>
      <c r="AZ20" s="138" t="str">
        <f t="shared" si="31"/>
        <v>-</v>
      </c>
      <c r="BA20" s="136" t="str">
        <f t="shared" si="32"/>
        <v>-</v>
      </c>
      <c r="BB20" s="136"/>
      <c r="BC20" s="139">
        <f t="shared" si="33"/>
        <v>1436</v>
      </c>
      <c r="BD20" s="237"/>
    </row>
    <row r="21" spans="1:56" ht="18" customHeight="1" x14ac:dyDescent="0.3">
      <c r="A21" s="1" t="str">
        <f t="shared" si="34"/>
        <v>\\B-TECH03\soneras network\SONERAS\RAD\RAD 2023\B287</v>
      </c>
      <c r="B21" s="17" t="s">
        <v>83</v>
      </c>
      <c r="C21" s="44" t="s">
        <v>146</v>
      </c>
      <c r="D21" s="21" t="s">
        <v>85</v>
      </c>
      <c r="E21" s="20" t="str">
        <f t="shared" si="6"/>
        <v>B287</v>
      </c>
      <c r="F21" s="12">
        <v>45299</v>
      </c>
      <c r="G21" s="17">
        <v>2</v>
      </c>
      <c r="H21" s="13" t="s">
        <v>35</v>
      </c>
      <c r="I21" s="14" t="s">
        <v>76</v>
      </c>
      <c r="M21" s="6" t="s">
        <v>32</v>
      </c>
      <c r="N21" s="6">
        <v>10</v>
      </c>
      <c r="O21" s="6">
        <v>5</v>
      </c>
      <c r="P21" s="11"/>
      <c r="Q21" s="14">
        <v>940</v>
      </c>
      <c r="R21" s="14">
        <v>430</v>
      </c>
      <c r="S21" s="14">
        <v>430</v>
      </c>
      <c r="T21" s="14">
        <v>110</v>
      </c>
      <c r="U21" s="14">
        <v>430</v>
      </c>
      <c r="V21" s="14">
        <v>110</v>
      </c>
      <c r="W21" s="5" t="s">
        <v>33</v>
      </c>
      <c r="X21" s="16"/>
      <c r="Y21" s="6" t="s">
        <v>34</v>
      </c>
      <c r="Z21" s="239" t="str">
        <f t="shared" si="7"/>
        <v>510AD</v>
      </c>
      <c r="AA21" s="120" t="str">
        <f t="shared" si="8"/>
        <v xml:space="preserve">FEB287025-10 </v>
      </c>
      <c r="AB21" s="121" t="str">
        <f t="shared" si="9"/>
        <v xml:space="preserve">FE 0940X0430 5DM 10 0430X110 PC  </v>
      </c>
      <c r="AC21" s="71" t="str">
        <f t="shared" si="10"/>
        <v xml:space="preserve">FXB287025-10 </v>
      </c>
      <c r="AD21" s="121" t="str">
        <f t="shared" si="11"/>
        <v xml:space="preserve">FX 0940X0430 5DM 10 0430X110 PC  </v>
      </c>
      <c r="AE21" s="122" t="str">
        <f t="shared" si="12"/>
        <v>BNLT33</v>
      </c>
      <c r="AF21" s="123" t="str">
        <f t="shared" si="13"/>
        <v>TB330955</v>
      </c>
      <c r="AG21" s="124">
        <f t="shared" si="14"/>
        <v>32.154849999999996</v>
      </c>
      <c r="AH21" s="125">
        <f t="shared" si="15"/>
        <v>210</v>
      </c>
      <c r="AI21" s="126">
        <f t="shared" si="16"/>
        <v>6752.5184999999992</v>
      </c>
      <c r="AJ21" s="127" t="str">
        <f t="shared" si="17"/>
        <v>BCU5D</v>
      </c>
      <c r="AK21" s="128" t="str">
        <f t="shared" si="18"/>
        <v>AT5D0430</v>
      </c>
      <c r="AL21" s="129">
        <f t="shared" si="19"/>
        <v>24.266091790842587</v>
      </c>
      <c r="AM21" s="130">
        <f t="shared" si="20"/>
        <v>335.54545454545456</v>
      </c>
      <c r="AN21" s="131">
        <v>8142.3768</v>
      </c>
      <c r="AO21" s="132" t="str">
        <f t="shared" si="21"/>
        <v>CL5P0430C110</v>
      </c>
      <c r="AP21" s="133">
        <f t="shared" si="22"/>
        <v>450.45</v>
      </c>
      <c r="AQ21" s="134" t="str">
        <f t="shared" si="23"/>
        <v>CL5P0430C110</v>
      </c>
      <c r="AR21" s="133">
        <f t="shared" si="24"/>
        <v>450.45</v>
      </c>
      <c r="AS21" s="133" t="str">
        <f t="shared" si="25"/>
        <v>BNLC06</v>
      </c>
      <c r="AT21" s="135">
        <f t="shared" si="26"/>
        <v>900.9</v>
      </c>
      <c r="AU21" s="136" t="str">
        <f t="shared" si="27"/>
        <v>5D</v>
      </c>
      <c r="AV21" s="137" t="s">
        <v>921</v>
      </c>
      <c r="AW21" s="138" t="str">
        <f t="shared" si="28"/>
        <v>FJ5D0940</v>
      </c>
      <c r="AX21" s="136">
        <f t="shared" si="29"/>
        <v>581.86</v>
      </c>
      <c r="AY21" s="138">
        <f t="shared" si="30"/>
        <v>1163.72</v>
      </c>
      <c r="AZ21" s="138" t="str">
        <f t="shared" si="31"/>
        <v>-</v>
      </c>
      <c r="BA21" s="136" t="str">
        <f t="shared" si="32"/>
        <v>-</v>
      </c>
      <c r="BB21" s="136"/>
      <c r="BC21" s="139">
        <f t="shared" si="33"/>
        <v>1163.72</v>
      </c>
      <c r="BD21" s="237"/>
    </row>
    <row r="22" spans="1:56" ht="18" customHeight="1" x14ac:dyDescent="0.3">
      <c r="A22" s="1" t="str">
        <f t="shared" si="5"/>
        <v>\\B-TECH03\soneras network\SONERAS\RAD\RAD 2024\C012</v>
      </c>
      <c r="B22" s="17" t="s">
        <v>65</v>
      </c>
      <c r="C22" s="44" t="s">
        <v>147</v>
      </c>
      <c r="D22" s="21" t="s">
        <v>86</v>
      </c>
      <c r="E22" s="20" t="str">
        <f t="shared" si="6"/>
        <v>C012</v>
      </c>
      <c r="F22" s="12">
        <v>45299</v>
      </c>
      <c r="G22" s="17">
        <v>1</v>
      </c>
      <c r="H22" s="13" t="s">
        <v>35</v>
      </c>
      <c r="I22" s="14" t="s">
        <v>76</v>
      </c>
      <c r="M22" s="6" t="s">
        <v>32</v>
      </c>
      <c r="N22" s="6">
        <v>10</v>
      </c>
      <c r="O22" s="6">
        <v>5</v>
      </c>
      <c r="P22" s="11"/>
      <c r="Q22" s="14">
        <v>1030</v>
      </c>
      <c r="R22" s="14">
        <v>425</v>
      </c>
      <c r="S22" s="14">
        <v>425</v>
      </c>
      <c r="T22" s="14">
        <v>110</v>
      </c>
      <c r="U22" s="14">
        <v>425</v>
      </c>
      <c r="V22" s="14">
        <v>110</v>
      </c>
      <c r="W22" s="5" t="s">
        <v>33</v>
      </c>
      <c r="X22" s="16"/>
      <c r="Y22" s="6" t="s">
        <v>34</v>
      </c>
      <c r="Z22" s="239" t="str">
        <f t="shared" si="7"/>
        <v>510AD</v>
      </c>
      <c r="AA22" s="120" t="str">
        <f t="shared" si="8"/>
        <v xml:space="preserve">FEC012025-10 </v>
      </c>
      <c r="AB22" s="121" t="str">
        <f t="shared" si="9"/>
        <v xml:space="preserve">FE 1030X0425 5DM 10 0425X110 PC  </v>
      </c>
      <c r="AC22" s="71" t="str">
        <f t="shared" si="10"/>
        <v xml:space="preserve">FXC012025-10 </v>
      </c>
      <c r="AD22" s="121" t="str">
        <f t="shared" si="11"/>
        <v xml:space="preserve">FX 1030X0425 5DM 10 0425X110 PC  </v>
      </c>
      <c r="AE22" s="122" t="str">
        <f t="shared" si="12"/>
        <v>BNLT33</v>
      </c>
      <c r="AF22" s="123" t="str">
        <f t="shared" si="13"/>
        <v>TB331045</v>
      </c>
      <c r="AG22" s="124">
        <f t="shared" si="14"/>
        <v>35.18515</v>
      </c>
      <c r="AH22" s="125">
        <f t="shared" si="15"/>
        <v>207.5</v>
      </c>
      <c r="AI22" s="126">
        <f t="shared" si="16"/>
        <v>7300.9186250000002</v>
      </c>
      <c r="AJ22" s="127" t="str">
        <f t="shared" si="17"/>
        <v>BCU5D</v>
      </c>
      <c r="AK22" s="128" t="str">
        <f t="shared" si="18"/>
        <v>AT5D0425</v>
      </c>
      <c r="AL22" s="129">
        <f t="shared" si="19"/>
        <v>23.987977783263393</v>
      </c>
      <c r="AM22" s="130">
        <f t="shared" si="20"/>
        <v>368.27272727272725</v>
      </c>
      <c r="AN22" s="131">
        <v>8834.1180000000004</v>
      </c>
      <c r="AO22" s="132" t="str">
        <f t="shared" si="21"/>
        <v>CL5P0425C110</v>
      </c>
      <c r="AP22" s="133">
        <f t="shared" si="22"/>
        <v>445.44499999999999</v>
      </c>
      <c r="AQ22" s="134" t="str">
        <f t="shared" si="23"/>
        <v>CL5P0425C110</v>
      </c>
      <c r="AR22" s="133">
        <f t="shared" si="24"/>
        <v>445.44499999999999</v>
      </c>
      <c r="AS22" s="133" t="str">
        <f t="shared" si="25"/>
        <v>BNLC06</v>
      </c>
      <c r="AT22" s="135">
        <f t="shared" si="26"/>
        <v>890.89</v>
      </c>
      <c r="AU22" s="136" t="str">
        <f t="shared" si="27"/>
        <v>5D</v>
      </c>
      <c r="AV22" s="137" t="s">
        <v>921</v>
      </c>
      <c r="AW22" s="138" t="str">
        <f t="shared" si="28"/>
        <v>FJ5D1030</v>
      </c>
      <c r="AX22" s="136">
        <f t="shared" si="29"/>
        <v>637.57000000000005</v>
      </c>
      <c r="AY22" s="138">
        <f t="shared" si="30"/>
        <v>1275.1400000000001</v>
      </c>
      <c r="AZ22" s="138" t="str">
        <f t="shared" si="31"/>
        <v>-</v>
      </c>
      <c r="BA22" s="136" t="str">
        <f t="shared" si="32"/>
        <v>-</v>
      </c>
      <c r="BB22" s="136"/>
      <c r="BC22" s="139">
        <f t="shared" si="33"/>
        <v>1275.1400000000001</v>
      </c>
      <c r="BD22" s="237"/>
    </row>
    <row r="23" spans="1:56" ht="18" customHeight="1" x14ac:dyDescent="0.3">
      <c r="A23" s="1" t="str">
        <f t="shared" si="5"/>
        <v>\\B-TECH03\soneras network\SONERAS\RAD\RAD 2024\C013</v>
      </c>
      <c r="B23" s="17" t="s">
        <v>66</v>
      </c>
      <c r="C23" s="44" t="s">
        <v>148</v>
      </c>
      <c r="D23" s="21" t="s">
        <v>87</v>
      </c>
      <c r="E23" s="20" t="str">
        <f t="shared" si="6"/>
        <v>C013</v>
      </c>
      <c r="F23" s="12">
        <v>45299</v>
      </c>
      <c r="G23" s="17">
        <v>1</v>
      </c>
      <c r="H23" s="13" t="s">
        <v>35</v>
      </c>
      <c r="I23" s="14" t="s">
        <v>76</v>
      </c>
      <c r="M23" s="6" t="s">
        <v>32</v>
      </c>
      <c r="N23" s="6">
        <v>10</v>
      </c>
      <c r="O23" s="6">
        <v>5</v>
      </c>
      <c r="P23" s="11"/>
      <c r="Q23" s="14">
        <v>1130</v>
      </c>
      <c r="R23" s="14">
        <v>1050</v>
      </c>
      <c r="S23" s="14">
        <v>1130</v>
      </c>
      <c r="T23" s="14">
        <v>200</v>
      </c>
      <c r="U23" s="14">
        <v>1130</v>
      </c>
      <c r="V23" s="14">
        <v>200</v>
      </c>
      <c r="W23" s="5" t="s">
        <v>37</v>
      </c>
      <c r="X23" s="16"/>
      <c r="Y23" s="6" t="s">
        <v>38</v>
      </c>
      <c r="Z23" s="239" t="str">
        <f t="shared" si="7"/>
        <v>510AD</v>
      </c>
      <c r="AA23" s="120" t="str">
        <f t="shared" si="8"/>
        <v>FEC013025-10 E7</v>
      </c>
      <c r="AB23" s="121" t="str">
        <f t="shared" si="9"/>
        <v xml:space="preserve">FE 1130X1050 5D7 10 1130X200 BC  </v>
      </c>
      <c r="AC23" s="71" t="str">
        <f t="shared" si="10"/>
        <v>FXC013025-10 E7</v>
      </c>
      <c r="AD23" s="121" t="str">
        <f t="shared" si="11"/>
        <v xml:space="preserve">FX 1130X1050 5D7 10 1130X200 BC  </v>
      </c>
      <c r="AE23" s="122" t="str">
        <f t="shared" si="12"/>
        <v>TUBLS015</v>
      </c>
      <c r="AF23" s="123" t="str">
        <f t="shared" si="13"/>
        <v>TB151145</v>
      </c>
      <c r="AG23" s="124">
        <f t="shared" si="14"/>
        <v>52.967700000000001</v>
      </c>
      <c r="AH23" s="125">
        <f t="shared" si="15"/>
        <v>520</v>
      </c>
      <c r="AI23" s="126">
        <f t="shared" si="16"/>
        <v>27543.204000000002</v>
      </c>
      <c r="AJ23" s="127" t="str">
        <f t="shared" si="17"/>
        <v>BCU5D</v>
      </c>
      <c r="AK23" s="128" t="str">
        <f t="shared" si="18"/>
        <v>AT5D1050</v>
      </c>
      <c r="AL23" s="129">
        <f t="shared" si="19"/>
        <v>59.380337901595148</v>
      </c>
      <c r="AM23" s="130">
        <f t="shared" si="20"/>
        <v>404.63636363636363</v>
      </c>
      <c r="AN23" s="131">
        <v>24027.444</v>
      </c>
      <c r="AO23" s="132" t="str">
        <f t="shared" si="21"/>
        <v>CL5B1130C200</v>
      </c>
      <c r="AP23" s="133">
        <f t="shared" si="22"/>
        <v>3017.1000000000004</v>
      </c>
      <c r="AQ23" s="134" t="str">
        <f t="shared" si="23"/>
        <v>CL5B1130C200</v>
      </c>
      <c r="AR23" s="133">
        <f t="shared" si="24"/>
        <v>3377.55</v>
      </c>
      <c r="AS23" s="133" t="str">
        <f t="shared" si="25"/>
        <v>PL15</v>
      </c>
      <c r="AT23" s="135">
        <f t="shared" si="26"/>
        <v>6394.6500000000005</v>
      </c>
      <c r="AU23" s="136" t="str">
        <f t="shared" si="27"/>
        <v>5D</v>
      </c>
      <c r="AV23" s="137" t="s">
        <v>921</v>
      </c>
      <c r="AW23" s="138" t="str">
        <f t="shared" si="28"/>
        <v>FJ5D1130</v>
      </c>
      <c r="AX23" s="136">
        <f t="shared" si="29"/>
        <v>699.47</v>
      </c>
      <c r="AY23" s="138">
        <f t="shared" si="30"/>
        <v>1398.94</v>
      </c>
      <c r="AZ23" s="138" t="str">
        <f t="shared" si="31"/>
        <v>-</v>
      </c>
      <c r="BA23" s="136" t="str">
        <f t="shared" si="32"/>
        <v>-</v>
      </c>
      <c r="BB23" s="136"/>
      <c r="BC23" s="139">
        <f t="shared" si="33"/>
        <v>1398.94</v>
      </c>
      <c r="BD23" s="237"/>
    </row>
    <row r="24" spans="1:56" ht="18" customHeight="1" x14ac:dyDescent="0.3">
      <c r="A24" s="1" t="str">
        <f t="shared" si="5"/>
        <v>\\B-TECH03\soneras network\SONERAS\RAD\RAD 2024\C014</v>
      </c>
      <c r="B24" s="17" t="s">
        <v>67</v>
      </c>
      <c r="C24" s="44" t="s">
        <v>149</v>
      </c>
      <c r="D24" s="21" t="s">
        <v>88</v>
      </c>
      <c r="E24" s="20" t="str">
        <f t="shared" si="6"/>
        <v>C014</v>
      </c>
      <c r="F24" s="12">
        <v>45299</v>
      </c>
      <c r="G24" s="17">
        <v>2</v>
      </c>
      <c r="H24" s="13" t="s">
        <v>35</v>
      </c>
      <c r="I24" s="14" t="s">
        <v>76</v>
      </c>
      <c r="M24" s="6" t="s">
        <v>41</v>
      </c>
      <c r="N24" s="6">
        <v>12</v>
      </c>
      <c r="O24" s="6">
        <v>5</v>
      </c>
      <c r="P24" s="11"/>
      <c r="Q24" s="14">
        <v>470</v>
      </c>
      <c r="R24" s="14">
        <v>270</v>
      </c>
      <c r="S24" s="14">
        <v>280</v>
      </c>
      <c r="T24" s="14">
        <v>110</v>
      </c>
      <c r="U24" s="14">
        <v>280</v>
      </c>
      <c r="V24" s="14">
        <v>110</v>
      </c>
      <c r="W24" s="5" t="s">
        <v>33</v>
      </c>
      <c r="X24" s="16"/>
      <c r="Y24" s="6" t="s">
        <v>34</v>
      </c>
      <c r="Z24" s="239" t="str">
        <f t="shared" si="7"/>
        <v>512AZ</v>
      </c>
      <c r="AA24" s="120" t="str">
        <f t="shared" si="8"/>
        <v xml:space="preserve">FEC014015-12 </v>
      </c>
      <c r="AB24" s="121" t="str">
        <f t="shared" si="9"/>
        <v xml:space="preserve">FE 0470X0270 5ZM 12 0280X110 PC  </v>
      </c>
      <c r="AC24" s="71" t="str">
        <f t="shared" si="10"/>
        <v xml:space="preserve">FXC014015-12 </v>
      </c>
      <c r="AD24" s="121" t="str">
        <f t="shared" si="11"/>
        <v xml:space="preserve">FX 0470X0270 5ZM 12 0280X110 PC  </v>
      </c>
      <c r="AE24" s="122" t="str">
        <f t="shared" si="12"/>
        <v>BNLT33</v>
      </c>
      <c r="AF24" s="123" t="str">
        <f t="shared" si="13"/>
        <v>TB330485</v>
      </c>
      <c r="AG24" s="124">
        <f t="shared" si="14"/>
        <v>16.32995</v>
      </c>
      <c r="AH24" s="125">
        <f t="shared" si="15"/>
        <v>100</v>
      </c>
      <c r="AI24" s="126">
        <f t="shared" si="16"/>
        <v>1632.9950000000001</v>
      </c>
      <c r="AJ24" s="127" t="str">
        <f t="shared" si="17"/>
        <v>BCU5Z</v>
      </c>
      <c r="AK24" s="128" t="str">
        <f t="shared" si="18"/>
        <v>AT5Z0450</v>
      </c>
      <c r="AL24" s="129">
        <f t="shared" si="19"/>
        <v>68.63198571428569</v>
      </c>
      <c r="AM24" s="130">
        <f t="shared" si="20"/>
        <v>21</v>
      </c>
      <c r="AN24" s="131">
        <v>1441.2716999999996</v>
      </c>
      <c r="AO24" s="132" t="str">
        <f t="shared" si="21"/>
        <v>CL5P0280C110</v>
      </c>
      <c r="AP24" s="133">
        <f t="shared" si="22"/>
        <v>300.3</v>
      </c>
      <c r="AQ24" s="134" t="str">
        <f t="shared" si="23"/>
        <v>CL5P0280C110</v>
      </c>
      <c r="AR24" s="133">
        <f t="shared" si="24"/>
        <v>300.3</v>
      </c>
      <c r="AS24" s="133" t="str">
        <f t="shared" si="25"/>
        <v>BNLC06</v>
      </c>
      <c r="AT24" s="135">
        <f t="shared" si="26"/>
        <v>600.6</v>
      </c>
      <c r="AU24" s="136" t="str">
        <f t="shared" si="27"/>
        <v>5Z</v>
      </c>
      <c r="AV24" s="137" t="s">
        <v>921</v>
      </c>
      <c r="AW24" s="138" t="str">
        <f t="shared" si="28"/>
        <v>FJ5Z0470</v>
      </c>
      <c r="AX24" s="136">
        <f t="shared" si="29"/>
        <v>254.27</v>
      </c>
      <c r="AY24" s="138">
        <f t="shared" si="30"/>
        <v>508.54</v>
      </c>
      <c r="AZ24" s="138" t="str">
        <f t="shared" si="31"/>
        <v>PJ5Z0470</v>
      </c>
      <c r="BA24" s="136">
        <f t="shared" si="32"/>
        <v>254.27</v>
      </c>
      <c r="BB24" s="136"/>
      <c r="BC24" s="139">
        <f t="shared" si="33"/>
        <v>508.54</v>
      </c>
      <c r="BD24" s="237"/>
    </row>
    <row r="25" spans="1:56" ht="18" customHeight="1" x14ac:dyDescent="0.3">
      <c r="A25" s="1" t="str">
        <f t="shared" si="5"/>
        <v>\\B-TECH03\soneras network\SONERAS\RAD\RAD 2024\C015</v>
      </c>
      <c r="B25" s="17" t="s">
        <v>90</v>
      </c>
      <c r="C25" s="44" t="s">
        <v>150</v>
      </c>
      <c r="D25" s="21" t="s">
        <v>89</v>
      </c>
      <c r="E25" s="20" t="str">
        <f t="shared" si="6"/>
        <v>C015</v>
      </c>
      <c r="F25" s="12">
        <v>45300</v>
      </c>
      <c r="G25" s="17">
        <v>1</v>
      </c>
      <c r="H25" s="13" t="s">
        <v>35</v>
      </c>
      <c r="I25" s="14" t="s">
        <v>99</v>
      </c>
      <c r="M25" s="6" t="s">
        <v>32</v>
      </c>
      <c r="N25" s="6">
        <v>10</v>
      </c>
      <c r="O25" s="6">
        <v>6</v>
      </c>
      <c r="Q25" s="14">
        <v>1200</v>
      </c>
      <c r="R25" s="14">
        <v>1110</v>
      </c>
      <c r="S25" s="14">
        <v>1190</v>
      </c>
      <c r="T25" s="14">
        <v>280</v>
      </c>
      <c r="U25" s="14">
        <v>1190</v>
      </c>
      <c r="V25" s="14">
        <v>280</v>
      </c>
      <c r="W25" s="5" t="s">
        <v>33</v>
      </c>
      <c r="X25" s="16"/>
      <c r="Y25" s="6" t="s">
        <v>34</v>
      </c>
      <c r="Z25" s="239" t="str">
        <f t="shared" si="7"/>
        <v>610AD</v>
      </c>
      <c r="AA25" s="120" t="str">
        <f t="shared" si="8"/>
        <v xml:space="preserve">FEC015026-10 </v>
      </c>
      <c r="AB25" s="121" t="str">
        <f t="shared" si="9"/>
        <v xml:space="preserve">FE 1200X1110 6DM 10 1190X280 PC  </v>
      </c>
      <c r="AC25" s="71" t="str">
        <f t="shared" si="10"/>
        <v xml:space="preserve">FXC015026-10 </v>
      </c>
      <c r="AD25" s="121" t="str">
        <f t="shared" si="11"/>
        <v xml:space="preserve">FX 1200X1110 6DM 10 1190X280 PC  </v>
      </c>
      <c r="AE25" s="122" t="str">
        <f t="shared" si="12"/>
        <v>BNLT33</v>
      </c>
      <c r="AF25" s="123" t="str">
        <f t="shared" si="13"/>
        <v>TB331215</v>
      </c>
      <c r="AG25" s="124">
        <f t="shared" si="14"/>
        <v>40.909050000000001</v>
      </c>
      <c r="AH25" s="125">
        <f t="shared" si="15"/>
        <v>660</v>
      </c>
      <c r="AI25" s="126">
        <f t="shared" si="16"/>
        <v>26999.973000000002</v>
      </c>
      <c r="AJ25" s="127" t="str">
        <f t="shared" si="17"/>
        <v>BCU6D</v>
      </c>
      <c r="AK25" s="128" t="str">
        <f t="shared" si="18"/>
        <v>AT6D1110</v>
      </c>
      <c r="AL25" s="129">
        <f t="shared" si="19"/>
        <v>85.436139251743825</v>
      </c>
      <c r="AM25" s="130">
        <f t="shared" si="20"/>
        <v>430.09090909090907</v>
      </c>
      <c r="AN25" s="131">
        <v>36745.306799999998</v>
      </c>
      <c r="AO25" s="132" t="str">
        <f t="shared" si="21"/>
        <v>CL6P1190C280</v>
      </c>
      <c r="AP25" s="133">
        <f t="shared" si="22"/>
        <v>2795.1</v>
      </c>
      <c r="AQ25" s="134" t="str">
        <f t="shared" si="23"/>
        <v>CL6P1190C280</v>
      </c>
      <c r="AR25" s="133">
        <f t="shared" si="24"/>
        <v>2795.1</v>
      </c>
      <c r="AS25" s="133" t="str">
        <f t="shared" si="25"/>
        <v>BNLC06</v>
      </c>
      <c r="AT25" s="135">
        <f t="shared" si="26"/>
        <v>5590.2</v>
      </c>
      <c r="AU25" s="136" t="str">
        <f t="shared" si="27"/>
        <v>6D</v>
      </c>
      <c r="AV25" s="137" t="s">
        <v>921</v>
      </c>
      <c r="AW25" s="138" t="str">
        <f t="shared" si="28"/>
        <v>FJ6D1200</v>
      </c>
      <c r="AX25" s="136">
        <f t="shared" si="29"/>
        <v>861.59999999999991</v>
      </c>
      <c r="AY25" s="138">
        <f t="shared" si="30"/>
        <v>1723.1999999999998</v>
      </c>
      <c r="AZ25" s="138" t="str">
        <f t="shared" si="31"/>
        <v>-</v>
      </c>
      <c r="BA25" s="136" t="str">
        <f t="shared" si="32"/>
        <v>-</v>
      </c>
      <c r="BB25" s="136"/>
      <c r="BC25" s="139">
        <f t="shared" si="33"/>
        <v>1723.1999999999998</v>
      </c>
    </row>
    <row r="26" spans="1:56" ht="18" customHeight="1" x14ac:dyDescent="0.3">
      <c r="A26" s="1" t="str">
        <f t="shared" si="5"/>
        <v>\\B-TECH03\soneras network\SONERAS\RAD\RAD 2024\C016</v>
      </c>
      <c r="B26" s="17" t="s">
        <v>95</v>
      </c>
      <c r="C26" s="44" t="s">
        <v>151</v>
      </c>
      <c r="D26" s="21" t="s">
        <v>92</v>
      </c>
      <c r="E26" s="20" t="str">
        <f t="shared" si="6"/>
        <v>C016</v>
      </c>
      <c r="F26" s="12">
        <v>45301</v>
      </c>
      <c r="G26" s="17">
        <v>1</v>
      </c>
      <c r="H26" s="13" t="s">
        <v>58</v>
      </c>
      <c r="I26" s="14" t="s">
        <v>91</v>
      </c>
      <c r="M26" s="6" t="s">
        <v>41</v>
      </c>
      <c r="N26" s="6">
        <v>12</v>
      </c>
      <c r="O26" s="6">
        <v>4</v>
      </c>
      <c r="P26" s="11"/>
      <c r="Q26" s="14">
        <v>505</v>
      </c>
      <c r="R26" s="14">
        <v>560</v>
      </c>
      <c r="S26" s="14">
        <v>630</v>
      </c>
      <c r="T26" s="14">
        <v>143</v>
      </c>
      <c r="U26" s="14">
        <v>630</v>
      </c>
      <c r="V26" s="14">
        <v>143</v>
      </c>
      <c r="W26" s="5" t="s">
        <v>37</v>
      </c>
      <c r="X26" s="16"/>
      <c r="Y26" s="6" t="s">
        <v>38</v>
      </c>
      <c r="Z26" s="239" t="str">
        <f t="shared" si="7"/>
        <v>412AZ</v>
      </c>
      <c r="AA26" s="120" t="str">
        <f t="shared" si="8"/>
        <v>REC016014-12 E7</v>
      </c>
      <c r="AB26" s="121" t="str">
        <f t="shared" si="9"/>
        <v xml:space="preserve">RE 0505X0560 4Z7 12 0630X143 BC  </v>
      </c>
      <c r="AC26" s="71" t="str">
        <f t="shared" si="10"/>
        <v>FXC016014-12 E7</v>
      </c>
      <c r="AD26" s="121" t="str">
        <f t="shared" si="11"/>
        <v xml:space="preserve">FX 0505X0560 4Z7 12 0630X143 BC  </v>
      </c>
      <c r="AE26" s="122" t="str">
        <f t="shared" si="12"/>
        <v>TUBLS015</v>
      </c>
      <c r="AF26" s="123" t="str">
        <f t="shared" si="13"/>
        <v>TB150520</v>
      </c>
      <c r="AG26" s="124">
        <f t="shared" si="14"/>
        <v>24.055200000000003</v>
      </c>
      <c r="AH26" s="125">
        <f t="shared" si="15"/>
        <v>176</v>
      </c>
      <c r="AI26" s="126">
        <f t="shared" si="16"/>
        <v>4233.7152000000006</v>
      </c>
      <c r="AJ26" s="127" t="str">
        <f t="shared" si="17"/>
        <v>BCU4Z</v>
      </c>
      <c r="AK26" s="128" t="str">
        <f t="shared" si="18"/>
        <v>AT4Z0485</v>
      </c>
      <c r="AL26" s="129">
        <f t="shared" si="19"/>
        <v>69.860542444444448</v>
      </c>
      <c r="AM26" s="130">
        <f t="shared" si="20"/>
        <v>45</v>
      </c>
      <c r="AN26" s="131">
        <v>3143.7244100000003</v>
      </c>
      <c r="AO26" s="132" t="str">
        <f t="shared" si="21"/>
        <v>CL4B0630C143</v>
      </c>
      <c r="AP26" s="133">
        <f t="shared" si="22"/>
        <v>1202.7015000000001</v>
      </c>
      <c r="AQ26" s="134" t="str">
        <f t="shared" si="23"/>
        <v>CL4B0630C143</v>
      </c>
      <c r="AR26" s="133">
        <f t="shared" si="24"/>
        <v>1414.4325000000001</v>
      </c>
      <c r="AS26" s="133" t="str">
        <f t="shared" si="25"/>
        <v>PL15</v>
      </c>
      <c r="AT26" s="135">
        <f t="shared" si="26"/>
        <v>2617.134</v>
      </c>
      <c r="AU26" s="136" t="str">
        <f t="shared" si="27"/>
        <v>4Z</v>
      </c>
      <c r="AV26" s="137" t="s">
        <v>921</v>
      </c>
      <c r="AW26" s="138" t="str">
        <f t="shared" si="28"/>
        <v>FJ4Z0505</v>
      </c>
      <c r="AX26" s="136">
        <f t="shared" si="29"/>
        <v>231.29000000000002</v>
      </c>
      <c r="AY26" s="138">
        <f t="shared" si="30"/>
        <v>462.58000000000004</v>
      </c>
      <c r="AZ26" s="138" t="str">
        <f t="shared" si="31"/>
        <v>PJ4Z0505</v>
      </c>
      <c r="BA26" s="136">
        <f t="shared" si="32"/>
        <v>231.29000000000002</v>
      </c>
      <c r="BB26" s="136"/>
      <c r="BC26" s="139">
        <f t="shared" si="33"/>
        <v>462.58000000000004</v>
      </c>
    </row>
    <row r="27" spans="1:56" ht="18" customHeight="1" x14ac:dyDescent="0.3">
      <c r="A27" s="1" t="str">
        <f t="shared" si="5"/>
        <v>\\B-TECH03\soneras network\SONERAS\RAD\RAD 2024\C017</v>
      </c>
      <c r="B27" s="17" t="s">
        <v>96</v>
      </c>
      <c r="C27" s="44" t="s">
        <v>152</v>
      </c>
      <c r="D27" s="21" t="s">
        <v>93</v>
      </c>
      <c r="E27" s="20" t="str">
        <f t="shared" si="6"/>
        <v>C017</v>
      </c>
      <c r="F27" s="12">
        <v>45301</v>
      </c>
      <c r="G27" s="17">
        <v>1</v>
      </c>
      <c r="H27" s="13" t="s">
        <v>28</v>
      </c>
      <c r="I27" s="14" t="s">
        <v>98</v>
      </c>
      <c r="J27" s="5" t="s">
        <v>94</v>
      </c>
      <c r="M27" s="6" t="s">
        <v>32</v>
      </c>
      <c r="N27" s="6">
        <v>10</v>
      </c>
      <c r="O27" s="6">
        <v>6</v>
      </c>
      <c r="Q27" s="14">
        <v>490</v>
      </c>
      <c r="R27" s="14">
        <v>520</v>
      </c>
      <c r="S27" s="14">
        <v>530</v>
      </c>
      <c r="T27" s="14">
        <v>125</v>
      </c>
      <c r="U27" s="14">
        <v>530</v>
      </c>
      <c r="V27" s="14">
        <v>125</v>
      </c>
      <c r="W27" s="5" t="s">
        <v>33</v>
      </c>
      <c r="X27" s="16"/>
      <c r="Y27" s="6" t="s">
        <v>38</v>
      </c>
      <c r="Z27" s="239" t="str">
        <f t="shared" si="7"/>
        <v>610AD</v>
      </c>
      <c r="AA27" s="120" t="str">
        <f t="shared" si="8"/>
        <v>RAC017026-10 E7</v>
      </c>
      <c r="AB27" s="121" t="str">
        <f t="shared" si="9"/>
        <v xml:space="preserve">RA 0490X0520 6D7 10 0530X125 PC CASE </v>
      </c>
      <c r="AC27" s="71" t="str">
        <f t="shared" si="10"/>
        <v>FXC017026-10 E7</v>
      </c>
      <c r="AD27" s="121" t="str">
        <f t="shared" si="11"/>
        <v xml:space="preserve">FX 0490X0520 6D7 10 0530X125 PC CASE </v>
      </c>
      <c r="AE27" s="122" t="str">
        <f t="shared" si="12"/>
        <v>TUBLS015</v>
      </c>
      <c r="AF27" s="123" t="str">
        <f t="shared" si="13"/>
        <v>TB150505</v>
      </c>
      <c r="AG27" s="124">
        <f t="shared" si="14"/>
        <v>23.3613</v>
      </c>
      <c r="AH27" s="125">
        <f t="shared" si="15"/>
        <v>306</v>
      </c>
      <c r="AI27" s="126">
        <f t="shared" si="16"/>
        <v>7148.5577999999996</v>
      </c>
      <c r="AJ27" s="127" t="str">
        <f t="shared" si="17"/>
        <v>BCU6D</v>
      </c>
      <c r="AK27" s="128" t="str">
        <f t="shared" si="18"/>
        <v>AT6D0520</v>
      </c>
      <c r="AL27" s="129">
        <f t="shared" si="19"/>
        <v>39.90128016922263</v>
      </c>
      <c r="AM27" s="130">
        <f t="shared" si="20"/>
        <v>171.90909090909091</v>
      </c>
      <c r="AN27" s="131">
        <v>6859.3927999999996</v>
      </c>
      <c r="AO27" s="132" t="str">
        <f t="shared" si="21"/>
        <v>CL6P0530C125</v>
      </c>
      <c r="AP27" s="133">
        <f t="shared" si="22"/>
        <v>614.07500000000005</v>
      </c>
      <c r="AQ27" s="134" t="str">
        <f t="shared" si="23"/>
        <v>CL6P0530C125</v>
      </c>
      <c r="AR27" s="133">
        <f t="shared" si="24"/>
        <v>614.07500000000005</v>
      </c>
      <c r="AS27" s="133" t="str">
        <f t="shared" si="25"/>
        <v>BNLC06</v>
      </c>
      <c r="AT27" s="135">
        <f t="shared" si="26"/>
        <v>1228.1500000000001</v>
      </c>
      <c r="AU27" s="136" t="str">
        <f t="shared" si="27"/>
        <v>6D</v>
      </c>
      <c r="AV27" s="137" t="s">
        <v>921</v>
      </c>
      <c r="AW27" s="138" t="str">
        <f t="shared" si="28"/>
        <v>FJ6D0490</v>
      </c>
      <c r="AX27" s="136">
        <f t="shared" si="29"/>
        <v>351.82</v>
      </c>
      <c r="AY27" s="138">
        <f t="shared" si="30"/>
        <v>703.64</v>
      </c>
      <c r="AZ27" s="138" t="str">
        <f t="shared" si="31"/>
        <v>-</v>
      </c>
      <c r="BA27" s="136" t="str">
        <f t="shared" si="32"/>
        <v>-</v>
      </c>
      <c r="BB27" s="136"/>
      <c r="BC27" s="139">
        <f t="shared" si="33"/>
        <v>703.64</v>
      </c>
    </row>
    <row r="28" spans="1:56" ht="18" customHeight="1" x14ac:dyDescent="0.3">
      <c r="A28" s="1" t="str">
        <f t="shared" si="5"/>
        <v>\\B-TECH03\soneras network\SONERAS\RAD\RAD 2024\C018</v>
      </c>
      <c r="B28" s="17" t="s">
        <v>117</v>
      </c>
      <c r="C28" s="44" t="s">
        <v>153</v>
      </c>
      <c r="D28" s="21" t="s">
        <v>104</v>
      </c>
      <c r="E28" s="20" t="str">
        <f t="shared" si="6"/>
        <v>C018</v>
      </c>
      <c r="F28" s="12">
        <v>45305</v>
      </c>
      <c r="G28" s="17">
        <v>1</v>
      </c>
      <c r="H28" s="13" t="s">
        <v>35</v>
      </c>
      <c r="I28" s="14" t="s">
        <v>36</v>
      </c>
      <c r="M28" s="6" t="s">
        <v>32</v>
      </c>
      <c r="N28" s="6">
        <v>10</v>
      </c>
      <c r="O28" s="6">
        <v>3</v>
      </c>
      <c r="P28" s="11"/>
      <c r="Q28" s="14">
        <v>670</v>
      </c>
      <c r="R28" s="14">
        <v>700</v>
      </c>
      <c r="S28" s="14">
        <v>760</v>
      </c>
      <c r="T28" s="14">
        <v>140</v>
      </c>
      <c r="U28" s="14">
        <v>760</v>
      </c>
      <c r="V28" s="14">
        <v>140</v>
      </c>
      <c r="W28" s="5" t="s">
        <v>37</v>
      </c>
      <c r="X28" s="16"/>
      <c r="Y28" s="6" t="s">
        <v>38</v>
      </c>
      <c r="Z28" s="239" t="str">
        <f t="shared" si="7"/>
        <v>310AD</v>
      </c>
      <c r="AA28" s="120" t="str">
        <f t="shared" si="8"/>
        <v>FEC018023-10 E7</v>
      </c>
      <c r="AB28" s="121" t="str">
        <f t="shared" si="9"/>
        <v xml:space="preserve">FE 0670X0700 3D7 10 0760X140 BC  </v>
      </c>
      <c r="AC28" s="71" t="str">
        <f t="shared" si="10"/>
        <v>FXC018023-10 E7</v>
      </c>
      <c r="AD28" s="121" t="str">
        <f t="shared" si="11"/>
        <v xml:space="preserve">FX 0670X0700 3D7 10 0760X140 BC  </v>
      </c>
      <c r="AE28" s="122" t="str">
        <f t="shared" si="12"/>
        <v>TUBLS015</v>
      </c>
      <c r="AF28" s="123" t="str">
        <f t="shared" si="13"/>
        <v>TB150685</v>
      </c>
      <c r="AG28" s="124">
        <f t="shared" si="14"/>
        <v>31.688100000000002</v>
      </c>
      <c r="AH28" s="125">
        <f t="shared" si="15"/>
        <v>207</v>
      </c>
      <c r="AI28" s="126">
        <f t="shared" si="16"/>
        <v>6559.4367000000002</v>
      </c>
      <c r="AJ28" s="127" t="str">
        <f t="shared" si="17"/>
        <v>BCU3D</v>
      </c>
      <c r="AK28" s="128" t="str">
        <f t="shared" si="18"/>
        <v>AT3D0700</v>
      </c>
      <c r="AL28" s="129">
        <f t="shared" si="19"/>
        <v>20.843053619302946</v>
      </c>
      <c r="AM28" s="130">
        <f t="shared" si="20"/>
        <v>237.36363636363637</v>
      </c>
      <c r="AN28" s="131">
        <v>4947.3829999999998</v>
      </c>
      <c r="AO28" s="132" t="str">
        <f t="shared" si="21"/>
        <v>CL3B0760C140</v>
      </c>
      <c r="AP28" s="133">
        <f t="shared" si="22"/>
        <v>1420.44</v>
      </c>
      <c r="AQ28" s="134" t="str">
        <f t="shared" si="23"/>
        <v>CL3B0760C140</v>
      </c>
      <c r="AR28" s="133">
        <f t="shared" si="24"/>
        <v>1666.0800000000002</v>
      </c>
      <c r="AS28" s="133" t="str">
        <f t="shared" si="25"/>
        <v>PL15</v>
      </c>
      <c r="AT28" s="135">
        <f t="shared" si="26"/>
        <v>3086.5200000000004</v>
      </c>
      <c r="AU28" s="136" t="str">
        <f t="shared" si="27"/>
        <v>3D</v>
      </c>
      <c r="AV28" s="137" t="s">
        <v>921</v>
      </c>
      <c r="AW28" s="138" t="str">
        <f t="shared" si="28"/>
        <v>FJ3D0670</v>
      </c>
      <c r="AX28" s="136">
        <f t="shared" si="29"/>
        <v>282.07</v>
      </c>
      <c r="AY28" s="138">
        <f t="shared" si="30"/>
        <v>564.14</v>
      </c>
      <c r="AZ28" s="138" t="str">
        <f t="shared" si="31"/>
        <v>-</v>
      </c>
      <c r="BA28" s="136" t="str">
        <f t="shared" si="32"/>
        <v>-</v>
      </c>
      <c r="BB28" s="136"/>
      <c r="BC28" s="139">
        <f t="shared" si="33"/>
        <v>564.14</v>
      </c>
    </row>
    <row r="29" spans="1:56" ht="18" customHeight="1" x14ac:dyDescent="0.3">
      <c r="A29" s="1" t="str">
        <f t="shared" si="5"/>
        <v>\\B-TECH03\soneras network\SONERAS\RAD\RAD 2024\C019</v>
      </c>
      <c r="B29" s="17" t="s">
        <v>118</v>
      </c>
      <c r="C29" s="44" t="s">
        <v>154</v>
      </c>
      <c r="D29" s="21" t="s">
        <v>105</v>
      </c>
      <c r="E29" s="20" t="str">
        <f t="shared" si="6"/>
        <v>C019</v>
      </c>
      <c r="F29" s="12">
        <v>45305</v>
      </c>
      <c r="G29" s="17">
        <v>1</v>
      </c>
      <c r="H29" s="13" t="s">
        <v>35</v>
      </c>
      <c r="I29" s="14" t="s">
        <v>100</v>
      </c>
      <c r="M29" s="6" t="s">
        <v>41</v>
      </c>
      <c r="N29" s="6">
        <v>10</v>
      </c>
      <c r="O29" s="6">
        <v>2</v>
      </c>
      <c r="P29" s="11"/>
      <c r="Q29" s="14">
        <v>330</v>
      </c>
      <c r="R29" s="14">
        <v>160</v>
      </c>
      <c r="S29" s="14">
        <v>160</v>
      </c>
      <c r="T29" s="14">
        <v>35</v>
      </c>
      <c r="U29" s="14">
        <v>160</v>
      </c>
      <c r="V29" s="14">
        <v>35</v>
      </c>
      <c r="W29" s="5" t="s">
        <v>33</v>
      </c>
      <c r="X29" s="16"/>
      <c r="Y29" s="6" t="s">
        <v>34</v>
      </c>
      <c r="Z29" s="239" t="str">
        <f t="shared" si="7"/>
        <v>210AZ</v>
      </c>
      <c r="AA29" s="120" t="str">
        <f t="shared" si="8"/>
        <v xml:space="preserve">FEC019012-10 </v>
      </c>
      <c r="AB29" s="121" t="str">
        <f t="shared" si="9"/>
        <v xml:space="preserve">FE 0330X0160 2ZM 10 0160X035 PC  </v>
      </c>
      <c r="AC29" s="71" t="str">
        <f t="shared" si="10"/>
        <v xml:space="preserve">FXC019012-10 </v>
      </c>
      <c r="AD29" s="121" t="str">
        <f t="shared" si="11"/>
        <v xml:space="preserve">FX 0330X0160 2ZM 10 0160X035 PC  </v>
      </c>
      <c r="AE29" s="122" t="str">
        <f t="shared" si="12"/>
        <v>BNLT33</v>
      </c>
      <c r="AF29" s="123" t="str">
        <f t="shared" si="13"/>
        <v>TB330345</v>
      </c>
      <c r="AG29" s="124">
        <f t="shared" si="14"/>
        <v>11.616149999999999</v>
      </c>
      <c r="AH29" s="125">
        <f t="shared" si="15"/>
        <v>26</v>
      </c>
      <c r="AI29" s="126">
        <f t="shared" si="16"/>
        <v>302.01990000000001</v>
      </c>
      <c r="AJ29" s="127" t="str">
        <f t="shared" si="17"/>
        <v>BCU2Z</v>
      </c>
      <c r="AK29" s="128" t="str">
        <f t="shared" si="18"/>
        <v>AT2Z0310</v>
      </c>
      <c r="AL29" s="129">
        <f t="shared" si="19"/>
        <v>22.496035714285711</v>
      </c>
      <c r="AM29" s="130">
        <f t="shared" si="20"/>
        <v>14</v>
      </c>
      <c r="AN29" s="131">
        <v>314.94449999999995</v>
      </c>
      <c r="AO29" s="132" t="str">
        <f t="shared" si="21"/>
        <v>CL2P0160C035</v>
      </c>
      <c r="AP29" s="133">
        <f t="shared" si="22"/>
        <v>76.23</v>
      </c>
      <c r="AQ29" s="134" t="str">
        <f t="shared" si="23"/>
        <v>CL2P0160C035</v>
      </c>
      <c r="AR29" s="133">
        <f t="shared" si="24"/>
        <v>76.23</v>
      </c>
      <c r="AS29" s="133" t="str">
        <f t="shared" si="25"/>
        <v>BNLC06</v>
      </c>
      <c r="AT29" s="135">
        <f t="shared" si="26"/>
        <v>152.46</v>
      </c>
      <c r="AU29" s="136" t="str">
        <f t="shared" si="27"/>
        <v>2Z</v>
      </c>
      <c r="AV29" s="137" t="s">
        <v>921</v>
      </c>
      <c r="AW29" s="138" t="str">
        <f t="shared" si="28"/>
        <v>FJ2Z0330</v>
      </c>
      <c r="AX29" s="136">
        <f t="shared" si="29"/>
        <v>91.080000000000013</v>
      </c>
      <c r="AY29" s="138">
        <f t="shared" si="30"/>
        <v>182.16000000000003</v>
      </c>
      <c r="AZ29" s="138" t="str">
        <f t="shared" si="31"/>
        <v>PJ2Z0330</v>
      </c>
      <c r="BA29" s="136">
        <f t="shared" si="32"/>
        <v>91.080000000000013</v>
      </c>
      <c r="BB29" s="136"/>
      <c r="BC29" s="139">
        <f t="shared" si="33"/>
        <v>182.16000000000003</v>
      </c>
    </row>
    <row r="30" spans="1:56" ht="18" customHeight="1" x14ac:dyDescent="0.3">
      <c r="A30" s="1" t="str">
        <f t="shared" si="5"/>
        <v>\\B-TECH03\soneras network\SONERAS\RAD\RAD 2024\C020</v>
      </c>
      <c r="B30" s="17" t="s">
        <v>119</v>
      </c>
      <c r="C30" s="44" t="s">
        <v>155</v>
      </c>
      <c r="D30" s="21" t="s">
        <v>106</v>
      </c>
      <c r="E30" s="20" t="str">
        <f t="shared" si="6"/>
        <v>C020</v>
      </c>
      <c r="F30" s="12">
        <v>45305</v>
      </c>
      <c r="G30" s="17">
        <v>1</v>
      </c>
      <c r="H30" s="13" t="s">
        <v>35</v>
      </c>
      <c r="I30" s="14" t="s">
        <v>100</v>
      </c>
      <c r="M30" s="6" t="s">
        <v>32</v>
      </c>
      <c r="N30" s="6">
        <v>10</v>
      </c>
      <c r="O30" s="6">
        <v>4</v>
      </c>
      <c r="P30" s="11"/>
      <c r="Q30" s="14">
        <v>905</v>
      </c>
      <c r="R30" s="14">
        <v>1020</v>
      </c>
      <c r="S30" s="14">
        <v>1090</v>
      </c>
      <c r="T30" s="14">
        <v>225</v>
      </c>
      <c r="U30" s="14">
        <v>1090</v>
      </c>
      <c r="V30" s="14">
        <v>225</v>
      </c>
      <c r="W30" s="5" t="s">
        <v>33</v>
      </c>
      <c r="X30" s="16"/>
      <c r="Y30" s="6" t="s">
        <v>38</v>
      </c>
      <c r="Z30" s="239" t="str">
        <f t="shared" si="7"/>
        <v>410AD</v>
      </c>
      <c r="AA30" s="120" t="str">
        <f t="shared" si="8"/>
        <v>FEC020024-10 E7</v>
      </c>
      <c r="AB30" s="121" t="str">
        <f t="shared" si="9"/>
        <v xml:space="preserve">FE 0905X1020 4D7 10 1090X225 PC  </v>
      </c>
      <c r="AC30" s="71" t="str">
        <f t="shared" si="10"/>
        <v>FXC020024-10 E7</v>
      </c>
      <c r="AD30" s="121" t="str">
        <f t="shared" si="11"/>
        <v xml:space="preserve">FX 0905X1020 4D7 10 1090X225 PC  </v>
      </c>
      <c r="AE30" s="122" t="str">
        <f t="shared" si="12"/>
        <v>TUBLS015</v>
      </c>
      <c r="AF30" s="123" t="str">
        <f t="shared" si="13"/>
        <v>TB150920</v>
      </c>
      <c r="AG30" s="124">
        <f t="shared" si="14"/>
        <v>42.559200000000004</v>
      </c>
      <c r="AH30" s="125">
        <f t="shared" si="15"/>
        <v>404</v>
      </c>
      <c r="AI30" s="126">
        <f t="shared" si="16"/>
        <v>17193.916800000003</v>
      </c>
      <c r="AJ30" s="127" t="str">
        <f t="shared" si="17"/>
        <v>BCU4D</v>
      </c>
      <c r="AK30" s="128" t="str">
        <f t="shared" si="18"/>
        <v>AT4D1020</v>
      </c>
      <c r="AL30" s="129">
        <f t="shared" si="19"/>
        <v>47.193386426358778</v>
      </c>
      <c r="AM30" s="130">
        <f t="shared" si="20"/>
        <v>322.81818181818181</v>
      </c>
      <c r="AN30" s="131">
        <v>15234.883200000002</v>
      </c>
      <c r="AO30" s="132" t="str">
        <f t="shared" si="21"/>
        <v>CL4P1090C225</v>
      </c>
      <c r="AP30" s="133">
        <f t="shared" si="22"/>
        <v>2094.0149999999999</v>
      </c>
      <c r="AQ30" s="134" t="str">
        <f t="shared" si="23"/>
        <v>CL4P1090C225</v>
      </c>
      <c r="AR30" s="133">
        <f t="shared" si="24"/>
        <v>2094.0149999999999</v>
      </c>
      <c r="AS30" s="133" t="str">
        <f t="shared" si="25"/>
        <v>BNLC06</v>
      </c>
      <c r="AT30" s="135">
        <f t="shared" si="26"/>
        <v>4188.03</v>
      </c>
      <c r="AU30" s="136" t="str">
        <f t="shared" si="27"/>
        <v>4D</v>
      </c>
      <c r="AV30" s="137" t="s">
        <v>921</v>
      </c>
      <c r="AW30" s="138" t="str">
        <f t="shared" si="28"/>
        <v>FJ4D0905</v>
      </c>
      <c r="AX30" s="136">
        <f t="shared" si="29"/>
        <v>479.65000000000003</v>
      </c>
      <c r="AY30" s="138">
        <f t="shared" si="30"/>
        <v>959.30000000000007</v>
      </c>
      <c r="AZ30" s="138" t="str">
        <f t="shared" si="31"/>
        <v>-</v>
      </c>
      <c r="BA30" s="136" t="str">
        <f t="shared" si="32"/>
        <v>-</v>
      </c>
      <c r="BB30" s="136"/>
      <c r="BC30" s="139">
        <f t="shared" si="33"/>
        <v>959.30000000000007</v>
      </c>
    </row>
    <row r="31" spans="1:56" ht="18" customHeight="1" x14ac:dyDescent="0.3">
      <c r="A31" s="1" t="str">
        <f t="shared" si="5"/>
        <v>\\B-TECH03\soneras network\SONERAS\RAD\RAD 2024\C021</v>
      </c>
      <c r="B31" s="17" t="s">
        <v>120</v>
      </c>
      <c r="C31" s="44" t="s">
        <v>156</v>
      </c>
      <c r="D31" s="21" t="s">
        <v>107</v>
      </c>
      <c r="E31" s="20" t="str">
        <f t="shared" si="6"/>
        <v>C021</v>
      </c>
      <c r="F31" s="12">
        <v>45305</v>
      </c>
      <c r="G31" s="17">
        <v>1</v>
      </c>
      <c r="H31" s="13" t="s">
        <v>35</v>
      </c>
      <c r="I31" s="14" t="s">
        <v>101</v>
      </c>
      <c r="M31" s="6" t="s">
        <v>32</v>
      </c>
      <c r="N31" s="6">
        <v>10</v>
      </c>
      <c r="O31" s="6">
        <v>5</v>
      </c>
      <c r="P31" s="11"/>
      <c r="Q31" s="14">
        <v>955</v>
      </c>
      <c r="R31" s="14">
        <v>830</v>
      </c>
      <c r="S31" s="14">
        <v>840</v>
      </c>
      <c r="T31" s="14">
        <v>110</v>
      </c>
      <c r="U31" s="14">
        <v>840</v>
      </c>
      <c r="V31" s="14">
        <v>110</v>
      </c>
      <c r="W31" s="5" t="s">
        <v>33</v>
      </c>
      <c r="X31" s="16"/>
      <c r="Y31" s="6" t="s">
        <v>34</v>
      </c>
      <c r="Z31" s="239" t="str">
        <f t="shared" si="7"/>
        <v>510AD</v>
      </c>
      <c r="AA31" s="120" t="str">
        <f t="shared" si="8"/>
        <v xml:space="preserve">FEC021025-10 </v>
      </c>
      <c r="AB31" s="121" t="str">
        <f t="shared" si="9"/>
        <v xml:space="preserve">FE 0955X0830 5DM 10 0840X110 PC  </v>
      </c>
      <c r="AC31" s="71" t="str">
        <f t="shared" si="10"/>
        <v xml:space="preserve">FXC021025-10 </v>
      </c>
      <c r="AD31" s="121" t="str">
        <f t="shared" si="11"/>
        <v xml:space="preserve">FX 0955X0830 5DM 10 0840X110 PC  </v>
      </c>
      <c r="AE31" s="122" t="str">
        <f t="shared" si="12"/>
        <v>BNLT33</v>
      </c>
      <c r="AF31" s="123" t="str">
        <f t="shared" si="13"/>
        <v>TB330970</v>
      </c>
      <c r="AG31" s="124">
        <f t="shared" si="14"/>
        <v>32.6599</v>
      </c>
      <c r="AH31" s="125">
        <f t="shared" si="15"/>
        <v>410</v>
      </c>
      <c r="AI31" s="126">
        <f t="shared" si="16"/>
        <v>13390.558999999999</v>
      </c>
      <c r="AJ31" s="127" t="str">
        <f t="shared" si="17"/>
        <v>BCU5D</v>
      </c>
      <c r="AK31" s="128" t="str">
        <f t="shared" si="18"/>
        <v>AT5D0830</v>
      </c>
      <c r="AL31" s="129">
        <f t="shared" si="19"/>
        <v>46.840624046920823</v>
      </c>
      <c r="AM31" s="130">
        <f t="shared" si="20"/>
        <v>341</v>
      </c>
      <c r="AN31" s="131">
        <v>15972.6528</v>
      </c>
      <c r="AO31" s="132" t="str">
        <f t="shared" si="21"/>
        <v>CL5P0840C110</v>
      </c>
      <c r="AP31" s="133">
        <f t="shared" si="22"/>
        <v>860.86</v>
      </c>
      <c r="AQ31" s="134" t="str">
        <f t="shared" si="23"/>
        <v>CL5P0840C110</v>
      </c>
      <c r="AR31" s="133">
        <f t="shared" si="24"/>
        <v>860.86</v>
      </c>
      <c r="AS31" s="133" t="str">
        <f t="shared" si="25"/>
        <v>BNLC06</v>
      </c>
      <c r="AT31" s="135">
        <f t="shared" si="26"/>
        <v>1721.72</v>
      </c>
      <c r="AU31" s="136" t="str">
        <f t="shared" si="27"/>
        <v>5D</v>
      </c>
      <c r="AV31" s="137" t="s">
        <v>921</v>
      </c>
      <c r="AW31" s="138" t="str">
        <f t="shared" si="28"/>
        <v>FJ5D0955</v>
      </c>
      <c r="AX31" s="136">
        <f t="shared" si="29"/>
        <v>591.14499999999998</v>
      </c>
      <c r="AY31" s="138">
        <f t="shared" si="30"/>
        <v>1182.29</v>
      </c>
      <c r="AZ31" s="138" t="str">
        <f t="shared" si="31"/>
        <v>-</v>
      </c>
      <c r="BA31" s="136" t="str">
        <f t="shared" si="32"/>
        <v>-</v>
      </c>
      <c r="BB31" s="136"/>
      <c r="BC31" s="139">
        <f t="shared" si="33"/>
        <v>1182.29</v>
      </c>
    </row>
    <row r="32" spans="1:56" ht="18" customHeight="1" x14ac:dyDescent="0.3">
      <c r="A32" s="1" t="str">
        <f t="shared" si="5"/>
        <v>\\B-TECH03\soneras network\SONERAS\RAD\RAD 2024\C022</v>
      </c>
      <c r="B32" s="17" t="s">
        <v>121</v>
      </c>
      <c r="C32" s="44" t="s">
        <v>157</v>
      </c>
      <c r="D32" s="21" t="s">
        <v>108</v>
      </c>
      <c r="E32" s="20" t="str">
        <f t="shared" si="6"/>
        <v>C022</v>
      </c>
      <c r="F32" s="12">
        <v>45306</v>
      </c>
      <c r="G32" s="17">
        <v>1</v>
      </c>
      <c r="H32" s="13" t="s">
        <v>35</v>
      </c>
      <c r="I32" s="14" t="s">
        <v>36</v>
      </c>
      <c r="M32" s="6" t="s">
        <v>32</v>
      </c>
      <c r="N32" s="6">
        <v>10</v>
      </c>
      <c r="O32" s="6">
        <v>5</v>
      </c>
      <c r="P32" s="11"/>
      <c r="Q32" s="14">
        <v>840</v>
      </c>
      <c r="R32" s="14">
        <v>840</v>
      </c>
      <c r="S32" s="14">
        <v>900</v>
      </c>
      <c r="T32" s="14">
        <v>110</v>
      </c>
      <c r="U32" s="14">
        <v>900</v>
      </c>
      <c r="V32" s="14">
        <v>110</v>
      </c>
      <c r="W32" s="5" t="s">
        <v>33</v>
      </c>
      <c r="X32" s="16"/>
      <c r="Y32" s="6" t="s">
        <v>34</v>
      </c>
      <c r="Z32" s="239" t="str">
        <f t="shared" si="7"/>
        <v>510AD</v>
      </c>
      <c r="AA32" s="120" t="str">
        <f t="shared" si="8"/>
        <v xml:space="preserve">FEC022025-10 </v>
      </c>
      <c r="AB32" s="121" t="str">
        <f t="shared" si="9"/>
        <v xml:space="preserve">FE 0840X0840 5DM 10 0900X110 PC  </v>
      </c>
      <c r="AC32" s="71" t="str">
        <f t="shared" si="10"/>
        <v xml:space="preserve">FXC022025-10 </v>
      </c>
      <c r="AD32" s="121" t="str">
        <f t="shared" si="11"/>
        <v xml:space="preserve">FX 0840X0840 5DM 10 0900X110 PC  </v>
      </c>
      <c r="AE32" s="122" t="str">
        <f t="shared" si="12"/>
        <v>BNLT33</v>
      </c>
      <c r="AF32" s="123" t="str">
        <f t="shared" si="13"/>
        <v>TB330855</v>
      </c>
      <c r="AG32" s="124">
        <f t="shared" si="14"/>
        <v>28.787849999999999</v>
      </c>
      <c r="AH32" s="125">
        <f t="shared" si="15"/>
        <v>415</v>
      </c>
      <c r="AI32" s="126">
        <f t="shared" si="16"/>
        <v>11946.95775</v>
      </c>
      <c r="AJ32" s="127" t="str">
        <f t="shared" si="17"/>
        <v>BCU5D</v>
      </c>
      <c r="AK32" s="128" t="str">
        <f t="shared" si="18"/>
        <v>AT5D0840</v>
      </c>
      <c r="AL32" s="129">
        <f t="shared" si="19"/>
        <v>47.450305925250682</v>
      </c>
      <c r="AM32" s="130">
        <f t="shared" si="20"/>
        <v>299.18181818181819</v>
      </c>
      <c r="AN32" s="131">
        <v>14196.2688</v>
      </c>
      <c r="AO32" s="132" t="str">
        <f t="shared" si="21"/>
        <v>CL5P0900C110</v>
      </c>
      <c r="AP32" s="133">
        <f t="shared" si="22"/>
        <v>920.92000000000007</v>
      </c>
      <c r="AQ32" s="134" t="str">
        <f t="shared" si="23"/>
        <v>CL5P0900C110</v>
      </c>
      <c r="AR32" s="133">
        <f t="shared" si="24"/>
        <v>920.92000000000007</v>
      </c>
      <c r="AS32" s="133" t="str">
        <f t="shared" si="25"/>
        <v>BNLC06</v>
      </c>
      <c r="AT32" s="135">
        <f t="shared" si="26"/>
        <v>1841.8400000000001</v>
      </c>
      <c r="AU32" s="136" t="str">
        <f t="shared" si="27"/>
        <v>5D</v>
      </c>
      <c r="AV32" s="137" t="s">
        <v>921</v>
      </c>
      <c r="AW32" s="138" t="str">
        <f t="shared" si="28"/>
        <v>FJ5D0840</v>
      </c>
      <c r="AX32" s="136">
        <f t="shared" si="29"/>
        <v>519.96</v>
      </c>
      <c r="AY32" s="138">
        <f t="shared" si="30"/>
        <v>1039.92</v>
      </c>
      <c r="AZ32" s="138" t="str">
        <f t="shared" si="31"/>
        <v>-</v>
      </c>
      <c r="BA32" s="136" t="str">
        <f t="shared" si="32"/>
        <v>-</v>
      </c>
      <c r="BB32" s="136"/>
      <c r="BC32" s="139">
        <f t="shared" si="33"/>
        <v>1039.92</v>
      </c>
    </row>
    <row r="33" spans="1:56" ht="18" customHeight="1" x14ac:dyDescent="0.3">
      <c r="A33" s="1" t="str">
        <f t="shared" si="5"/>
        <v>\\B-TECH03\soneras network\SONERAS\RAD\RAD 2024\C023</v>
      </c>
      <c r="B33" s="17" t="s">
        <v>122</v>
      </c>
      <c r="C33" s="44" t="s">
        <v>158</v>
      </c>
      <c r="D33" s="21" t="s">
        <v>109</v>
      </c>
      <c r="E33" s="20" t="str">
        <f t="shared" si="6"/>
        <v>C023</v>
      </c>
      <c r="F33" s="12">
        <v>45306</v>
      </c>
      <c r="G33" s="17">
        <v>1</v>
      </c>
      <c r="H33" s="13" t="s">
        <v>35</v>
      </c>
      <c r="I33" s="14" t="s">
        <v>76</v>
      </c>
      <c r="M33" s="6" t="s">
        <v>32</v>
      </c>
      <c r="N33" s="6">
        <v>10</v>
      </c>
      <c r="O33" s="6">
        <v>6</v>
      </c>
      <c r="Q33" s="14">
        <v>650</v>
      </c>
      <c r="R33" s="14">
        <v>260</v>
      </c>
      <c r="S33" s="14">
        <v>265</v>
      </c>
      <c r="T33" s="14">
        <v>140</v>
      </c>
      <c r="U33" s="14">
        <v>265</v>
      </c>
      <c r="V33" s="14">
        <v>140</v>
      </c>
      <c r="W33" s="5" t="s">
        <v>33</v>
      </c>
      <c r="X33" s="16"/>
      <c r="Y33" s="6" t="s">
        <v>34</v>
      </c>
      <c r="Z33" s="239" t="str">
        <f t="shared" si="7"/>
        <v>610AD</v>
      </c>
      <c r="AA33" s="120" t="str">
        <f t="shared" si="8"/>
        <v xml:space="preserve">FEC023026-10 </v>
      </c>
      <c r="AB33" s="121" t="str">
        <f t="shared" si="9"/>
        <v xml:space="preserve">FE 0650X0260 6DM 10 0265X140 PC  </v>
      </c>
      <c r="AC33" s="71" t="str">
        <f t="shared" si="10"/>
        <v xml:space="preserve">FXC023026-10 </v>
      </c>
      <c r="AD33" s="121" t="str">
        <f t="shared" si="11"/>
        <v xml:space="preserve">FX 0650X0260 6DM 10 0265X140 PC  </v>
      </c>
      <c r="AE33" s="122" t="str">
        <f t="shared" si="12"/>
        <v>BNLT33</v>
      </c>
      <c r="AF33" s="123" t="str">
        <f t="shared" si="13"/>
        <v>TB330665</v>
      </c>
      <c r="AG33" s="124">
        <f t="shared" si="14"/>
        <v>22.390549999999998</v>
      </c>
      <c r="AH33" s="125">
        <f t="shared" si="15"/>
        <v>150</v>
      </c>
      <c r="AI33" s="126">
        <f t="shared" si="16"/>
        <v>3358.5824999999995</v>
      </c>
      <c r="AJ33" s="127" t="str">
        <f t="shared" si="17"/>
        <v>BCU6D</v>
      </c>
      <c r="AK33" s="128" t="str">
        <f t="shared" si="18"/>
        <v>AT6D0260</v>
      </c>
      <c r="AL33" s="129">
        <f t="shared" si="19"/>
        <v>20.032678467009088</v>
      </c>
      <c r="AM33" s="130">
        <f t="shared" si="20"/>
        <v>230.09090909090909</v>
      </c>
      <c r="AN33" s="131">
        <v>4609.3371999999999</v>
      </c>
      <c r="AO33" s="132" t="str">
        <f t="shared" si="21"/>
        <v>CL6P0265C140</v>
      </c>
      <c r="AP33" s="133">
        <f t="shared" si="22"/>
        <v>351.12</v>
      </c>
      <c r="AQ33" s="134" t="str">
        <f t="shared" si="23"/>
        <v>CL6P0265C140</v>
      </c>
      <c r="AR33" s="133">
        <f t="shared" si="24"/>
        <v>351.12</v>
      </c>
      <c r="AS33" s="133" t="str">
        <f t="shared" si="25"/>
        <v>BNLC06</v>
      </c>
      <c r="AT33" s="135">
        <f t="shared" si="26"/>
        <v>702.24</v>
      </c>
      <c r="AU33" s="136" t="str">
        <f t="shared" si="27"/>
        <v>6D</v>
      </c>
      <c r="AV33" s="137" t="s">
        <v>921</v>
      </c>
      <c r="AW33" s="138" t="str">
        <f t="shared" si="28"/>
        <v>FJ6D0650</v>
      </c>
      <c r="AX33" s="136">
        <f t="shared" si="29"/>
        <v>466.7</v>
      </c>
      <c r="AY33" s="138">
        <f t="shared" si="30"/>
        <v>933.4</v>
      </c>
      <c r="AZ33" s="138" t="str">
        <f t="shared" si="31"/>
        <v>-</v>
      </c>
      <c r="BA33" s="136" t="str">
        <f t="shared" si="32"/>
        <v>-</v>
      </c>
      <c r="BB33" s="136"/>
      <c r="BC33" s="139">
        <f t="shared" si="33"/>
        <v>933.4</v>
      </c>
      <c r="BD33" s="237"/>
    </row>
    <row r="34" spans="1:56" ht="18" customHeight="1" x14ac:dyDescent="0.3">
      <c r="A34" s="1" t="str">
        <f t="shared" si="5"/>
        <v>\\B-TECH03\soneras network\SONERAS\RAD\RAD 2024\C024</v>
      </c>
      <c r="B34" s="17" t="s">
        <v>123</v>
      </c>
      <c r="C34" s="44" t="s">
        <v>159</v>
      </c>
      <c r="D34" s="21" t="s">
        <v>110</v>
      </c>
      <c r="E34" s="20" t="str">
        <f t="shared" si="6"/>
        <v>C024</v>
      </c>
      <c r="F34" s="12">
        <v>45306</v>
      </c>
      <c r="G34" s="17">
        <v>3</v>
      </c>
      <c r="H34" s="13" t="s">
        <v>35</v>
      </c>
      <c r="I34" s="14" t="s">
        <v>100</v>
      </c>
      <c r="M34" s="6" t="s">
        <v>32</v>
      </c>
      <c r="N34" s="6">
        <v>10</v>
      </c>
      <c r="O34" s="6">
        <v>5</v>
      </c>
      <c r="P34" s="11"/>
      <c r="Q34" s="14">
        <v>520</v>
      </c>
      <c r="R34" s="14">
        <v>590</v>
      </c>
      <c r="S34" s="14">
        <v>600</v>
      </c>
      <c r="T34" s="14">
        <v>130</v>
      </c>
      <c r="U34" s="14">
        <v>600</v>
      </c>
      <c r="V34" s="14">
        <v>130</v>
      </c>
      <c r="W34" s="5" t="s">
        <v>33</v>
      </c>
      <c r="X34" s="16"/>
      <c r="Y34" s="6" t="s">
        <v>34</v>
      </c>
      <c r="Z34" s="239" t="str">
        <f t="shared" si="7"/>
        <v>510AD</v>
      </c>
      <c r="AA34" s="120" t="str">
        <f t="shared" si="8"/>
        <v xml:space="preserve">FEC024025-10 </v>
      </c>
      <c r="AB34" s="121" t="str">
        <f t="shared" si="9"/>
        <v xml:space="preserve">FE 0520X0590 5DM 10 0600X130 PC  </v>
      </c>
      <c r="AC34" s="71" t="str">
        <f t="shared" si="10"/>
        <v xml:space="preserve">FXC024025-10 </v>
      </c>
      <c r="AD34" s="121" t="str">
        <f t="shared" si="11"/>
        <v xml:space="preserve">FX 0520X0590 5DM 10 0600X130 PC  </v>
      </c>
      <c r="AE34" s="122" t="str">
        <f t="shared" si="12"/>
        <v>BNLT33</v>
      </c>
      <c r="AF34" s="123" t="str">
        <f t="shared" si="13"/>
        <v>TB330535</v>
      </c>
      <c r="AG34" s="124">
        <f t="shared" si="14"/>
        <v>18.013449999999999</v>
      </c>
      <c r="AH34" s="125">
        <f t="shared" si="15"/>
        <v>290</v>
      </c>
      <c r="AI34" s="126">
        <f t="shared" si="16"/>
        <v>5223.9004999999997</v>
      </c>
      <c r="AJ34" s="127" t="str">
        <f t="shared" si="17"/>
        <v>BCU5D</v>
      </c>
      <c r="AK34" s="128" t="str">
        <f t="shared" si="18"/>
        <v>AT5D0590</v>
      </c>
      <c r="AL34" s="129">
        <f t="shared" si="19"/>
        <v>33.242483540527104</v>
      </c>
      <c r="AM34" s="130">
        <f t="shared" si="20"/>
        <v>182.81818181818181</v>
      </c>
      <c r="AN34" s="131">
        <v>6077.3303999999998</v>
      </c>
      <c r="AO34" s="132" t="str">
        <f t="shared" si="21"/>
        <v>CL5P0600C130</v>
      </c>
      <c r="AP34" s="133">
        <f t="shared" si="22"/>
        <v>716.1</v>
      </c>
      <c r="AQ34" s="134" t="str">
        <f t="shared" si="23"/>
        <v>CL5P0600C130</v>
      </c>
      <c r="AR34" s="133">
        <f t="shared" si="24"/>
        <v>716.1</v>
      </c>
      <c r="AS34" s="133" t="str">
        <f t="shared" si="25"/>
        <v>BNLC06</v>
      </c>
      <c r="AT34" s="135">
        <f t="shared" si="26"/>
        <v>1432.2</v>
      </c>
      <c r="AU34" s="136" t="str">
        <f t="shared" si="27"/>
        <v>5D</v>
      </c>
      <c r="AV34" s="137" t="s">
        <v>921</v>
      </c>
      <c r="AW34" s="138" t="str">
        <f t="shared" si="28"/>
        <v>FJ5D0520</v>
      </c>
      <c r="AX34" s="136">
        <f t="shared" si="29"/>
        <v>321.88</v>
      </c>
      <c r="AY34" s="138">
        <f t="shared" si="30"/>
        <v>643.76</v>
      </c>
      <c r="AZ34" s="138" t="str">
        <f t="shared" si="31"/>
        <v>-</v>
      </c>
      <c r="BA34" s="136" t="str">
        <f t="shared" si="32"/>
        <v>-</v>
      </c>
      <c r="BB34" s="136"/>
      <c r="BC34" s="139">
        <f t="shared" si="33"/>
        <v>643.76</v>
      </c>
    </row>
    <row r="35" spans="1:56" ht="18" customHeight="1" x14ac:dyDescent="0.3">
      <c r="A35" s="1" t="str">
        <f t="shared" si="5"/>
        <v>\\B-TECH03\soneras network\SONERAS\RAD\RAD 2024\C025</v>
      </c>
      <c r="B35" s="17" t="s">
        <v>124</v>
      </c>
      <c r="C35" s="44" t="s">
        <v>160</v>
      </c>
      <c r="D35" s="21" t="s">
        <v>111</v>
      </c>
      <c r="E35" s="20" t="str">
        <f t="shared" si="6"/>
        <v>C025</v>
      </c>
      <c r="F35" s="12">
        <v>45306</v>
      </c>
      <c r="G35" s="17">
        <v>3</v>
      </c>
      <c r="H35" s="13" t="s">
        <v>35</v>
      </c>
      <c r="I35" s="14" t="s">
        <v>100</v>
      </c>
      <c r="M35" s="6" t="s">
        <v>32</v>
      </c>
      <c r="N35" s="6">
        <v>10</v>
      </c>
      <c r="O35" s="6">
        <v>5</v>
      </c>
      <c r="P35" s="11"/>
      <c r="Q35" s="14">
        <v>480</v>
      </c>
      <c r="R35" s="14">
        <v>590</v>
      </c>
      <c r="S35" s="14">
        <v>600</v>
      </c>
      <c r="T35" s="14">
        <v>130</v>
      </c>
      <c r="U35" s="14">
        <v>600</v>
      </c>
      <c r="V35" s="14">
        <v>130</v>
      </c>
      <c r="W35" s="5" t="s">
        <v>33</v>
      </c>
      <c r="X35" s="16"/>
      <c r="Y35" s="6" t="s">
        <v>34</v>
      </c>
      <c r="Z35" s="239" t="str">
        <f t="shared" si="7"/>
        <v>510AD</v>
      </c>
      <c r="AA35" s="120" t="str">
        <f t="shared" si="8"/>
        <v xml:space="preserve">FEC025025-10 </v>
      </c>
      <c r="AB35" s="121" t="str">
        <f t="shared" si="9"/>
        <v xml:space="preserve">FE 0480X0590 5DM 10 0600X130 PC  </v>
      </c>
      <c r="AC35" s="71" t="str">
        <f t="shared" si="10"/>
        <v xml:space="preserve">FXC025025-10 </v>
      </c>
      <c r="AD35" s="121" t="str">
        <f t="shared" si="11"/>
        <v xml:space="preserve">FX 0480X0590 5DM 10 0600X130 PC  </v>
      </c>
      <c r="AE35" s="122" t="str">
        <f t="shared" si="12"/>
        <v>BNLT33</v>
      </c>
      <c r="AF35" s="123" t="str">
        <f t="shared" si="13"/>
        <v>TB330495</v>
      </c>
      <c r="AG35" s="124">
        <f t="shared" si="14"/>
        <v>16.666650000000001</v>
      </c>
      <c r="AH35" s="125">
        <f t="shared" si="15"/>
        <v>290</v>
      </c>
      <c r="AI35" s="126">
        <f t="shared" si="16"/>
        <v>4833.3285000000005</v>
      </c>
      <c r="AJ35" s="127" t="str">
        <f t="shared" si="17"/>
        <v>BCU5D</v>
      </c>
      <c r="AK35" s="128" t="str">
        <f t="shared" si="18"/>
        <v>AT5D0590</v>
      </c>
      <c r="AL35" s="129">
        <f t="shared" si="19"/>
        <v>33.304534197730952</v>
      </c>
      <c r="AM35" s="130">
        <f t="shared" si="20"/>
        <v>168.27272727272728</v>
      </c>
      <c r="AN35" s="131">
        <v>5604.2447999999995</v>
      </c>
      <c r="AO35" s="132" t="str">
        <f t="shared" si="21"/>
        <v>CL5P0600C130</v>
      </c>
      <c r="AP35" s="133">
        <f t="shared" si="22"/>
        <v>716.1</v>
      </c>
      <c r="AQ35" s="134" t="str">
        <f t="shared" si="23"/>
        <v>CL5P0600C130</v>
      </c>
      <c r="AR35" s="133">
        <f t="shared" si="24"/>
        <v>716.1</v>
      </c>
      <c r="AS35" s="133" t="str">
        <f t="shared" si="25"/>
        <v>BNLC06</v>
      </c>
      <c r="AT35" s="135">
        <f t="shared" si="26"/>
        <v>1432.2</v>
      </c>
      <c r="AU35" s="136" t="str">
        <f t="shared" si="27"/>
        <v>5D</v>
      </c>
      <c r="AV35" s="137" t="s">
        <v>921</v>
      </c>
      <c r="AW35" s="138" t="str">
        <f t="shared" si="28"/>
        <v>FJ5D0480</v>
      </c>
      <c r="AX35" s="136">
        <f t="shared" si="29"/>
        <v>297.12</v>
      </c>
      <c r="AY35" s="138">
        <f t="shared" si="30"/>
        <v>594.24</v>
      </c>
      <c r="AZ35" s="138" t="str">
        <f t="shared" si="31"/>
        <v>-</v>
      </c>
      <c r="BA35" s="136" t="str">
        <f t="shared" si="32"/>
        <v>-</v>
      </c>
      <c r="BB35" s="136"/>
      <c r="BC35" s="139">
        <f t="shared" si="33"/>
        <v>594.24</v>
      </c>
    </row>
    <row r="36" spans="1:56" ht="18" customHeight="1" x14ac:dyDescent="0.3">
      <c r="A36" s="1" t="str">
        <f t="shared" si="5"/>
        <v>\\B-TECH03\soneras network\SONERAS\RAD\RAD 2024\C026</v>
      </c>
      <c r="B36" s="17" t="s">
        <v>125</v>
      </c>
      <c r="C36" s="44" t="s">
        <v>161</v>
      </c>
      <c r="D36" s="21" t="s">
        <v>112</v>
      </c>
      <c r="E36" s="20" t="str">
        <f t="shared" si="6"/>
        <v>C026</v>
      </c>
      <c r="F36" s="12">
        <v>45306</v>
      </c>
      <c r="G36" s="17">
        <v>5</v>
      </c>
      <c r="H36" s="13" t="s">
        <v>35</v>
      </c>
      <c r="I36" s="14" t="s">
        <v>100</v>
      </c>
      <c r="M36" s="6" t="s">
        <v>32</v>
      </c>
      <c r="N36" s="6">
        <v>10</v>
      </c>
      <c r="O36" s="6">
        <v>4</v>
      </c>
      <c r="P36" s="11"/>
      <c r="Q36" s="14">
        <v>580</v>
      </c>
      <c r="R36" s="14">
        <v>560</v>
      </c>
      <c r="S36" s="14">
        <v>565</v>
      </c>
      <c r="T36" s="14">
        <v>120</v>
      </c>
      <c r="U36" s="14">
        <v>565</v>
      </c>
      <c r="V36" s="14">
        <v>120</v>
      </c>
      <c r="W36" s="5" t="s">
        <v>33</v>
      </c>
      <c r="X36" s="16"/>
      <c r="Y36" s="6" t="s">
        <v>34</v>
      </c>
      <c r="Z36" s="239" t="str">
        <f t="shared" si="7"/>
        <v>410AD</v>
      </c>
      <c r="AA36" s="120" t="str">
        <f t="shared" si="8"/>
        <v xml:space="preserve">FEC026024-10 </v>
      </c>
      <c r="AB36" s="121" t="str">
        <f t="shared" si="9"/>
        <v xml:space="preserve">FE 0580X0560 4DM 10 0565X120 PC  </v>
      </c>
      <c r="AC36" s="71" t="str">
        <f t="shared" si="10"/>
        <v xml:space="preserve">FXC026024-10 </v>
      </c>
      <c r="AD36" s="121" t="str">
        <f t="shared" si="11"/>
        <v xml:space="preserve">FX 0580X0560 4DM 10 0565X120 PC  </v>
      </c>
      <c r="AE36" s="122" t="str">
        <f t="shared" si="12"/>
        <v>BNLT33</v>
      </c>
      <c r="AF36" s="123" t="str">
        <f t="shared" si="13"/>
        <v>TB330595</v>
      </c>
      <c r="AG36" s="124">
        <f t="shared" si="14"/>
        <v>20.033649999999998</v>
      </c>
      <c r="AH36" s="125">
        <f t="shared" si="15"/>
        <v>220</v>
      </c>
      <c r="AI36" s="126">
        <f t="shared" si="16"/>
        <v>4407.4029999999993</v>
      </c>
      <c r="AJ36" s="127" t="str">
        <f t="shared" si="17"/>
        <v>BCU4D</v>
      </c>
      <c r="AK36" s="128" t="str">
        <f t="shared" si="18"/>
        <v>AT4D0560</v>
      </c>
      <c r="AL36" s="129">
        <f t="shared" si="19"/>
        <v>25.822249311417153</v>
      </c>
      <c r="AM36" s="130">
        <f t="shared" si="20"/>
        <v>204.63636363636363</v>
      </c>
      <c r="AN36" s="131">
        <v>5284.1712000000007</v>
      </c>
      <c r="AO36" s="132" t="str">
        <f t="shared" si="21"/>
        <v>CL4P0565C120</v>
      </c>
      <c r="AP36" s="133">
        <f t="shared" si="22"/>
        <v>630.63</v>
      </c>
      <c r="AQ36" s="134" t="str">
        <f t="shared" si="23"/>
        <v>CL4P0565C120</v>
      </c>
      <c r="AR36" s="133">
        <f t="shared" si="24"/>
        <v>630.63</v>
      </c>
      <c r="AS36" s="133" t="str">
        <f t="shared" si="25"/>
        <v>BNLC06</v>
      </c>
      <c r="AT36" s="135">
        <f t="shared" si="26"/>
        <v>1261.26</v>
      </c>
      <c r="AU36" s="136" t="str">
        <f t="shared" si="27"/>
        <v>4D</v>
      </c>
      <c r="AV36" s="137" t="s">
        <v>921</v>
      </c>
      <c r="AW36" s="138" t="str">
        <f t="shared" si="28"/>
        <v>FJ4D0580</v>
      </c>
      <c r="AX36" s="136">
        <f t="shared" si="29"/>
        <v>307.40000000000003</v>
      </c>
      <c r="AY36" s="138">
        <f t="shared" si="30"/>
        <v>614.80000000000007</v>
      </c>
      <c r="AZ36" s="138" t="str">
        <f t="shared" si="31"/>
        <v>-</v>
      </c>
      <c r="BA36" s="136" t="str">
        <f t="shared" si="32"/>
        <v>-</v>
      </c>
      <c r="BB36" s="136"/>
      <c r="BC36" s="139">
        <f t="shared" si="33"/>
        <v>614.80000000000007</v>
      </c>
    </row>
    <row r="37" spans="1:56" ht="18" customHeight="1" x14ac:dyDescent="0.3">
      <c r="A37" s="1" t="str">
        <f t="shared" si="5"/>
        <v>\\B-TECH03\soneras network\SONERAS\RAD\RAD 2024\C027</v>
      </c>
      <c r="B37" s="268" t="s">
        <v>126</v>
      </c>
      <c r="C37" s="318" t="s">
        <v>162</v>
      </c>
      <c r="D37" s="268" t="s">
        <v>113</v>
      </c>
      <c r="E37" s="266" t="str">
        <f t="shared" si="6"/>
        <v>C027</v>
      </c>
      <c r="F37" s="319">
        <v>45306</v>
      </c>
      <c r="G37" s="268">
        <v>1</v>
      </c>
      <c r="H37" s="320" t="s">
        <v>35</v>
      </c>
      <c r="I37" s="268" t="s">
        <v>102</v>
      </c>
      <c r="M37" s="6" t="s">
        <v>32</v>
      </c>
      <c r="N37" s="6">
        <v>10</v>
      </c>
      <c r="O37" s="6">
        <v>4</v>
      </c>
      <c r="P37" s="11"/>
      <c r="Q37" s="268">
        <v>1380</v>
      </c>
      <c r="R37" s="268">
        <v>600</v>
      </c>
      <c r="S37" s="268">
        <v>690</v>
      </c>
      <c r="T37" s="268">
        <v>230</v>
      </c>
      <c r="U37" s="268">
        <v>690</v>
      </c>
      <c r="V37" s="268">
        <v>230</v>
      </c>
      <c r="W37" s="281" t="s">
        <v>37</v>
      </c>
      <c r="X37" s="16"/>
      <c r="Y37" s="296" t="s">
        <v>38</v>
      </c>
      <c r="Z37" s="239" t="str">
        <f t="shared" si="7"/>
        <v>410AD</v>
      </c>
      <c r="AA37" s="297" t="str">
        <f>IF(H37="Fx","FE",IF(H37="Rén","RE",IF(H37="Con","RA","")))&amp;B37&amp;0&amp;IF(M37="TR","1",IF(M37="NL","2",IF(M37="Aé","3","")))&amp;O37+O38&amp;"-"&amp;N37&amp;" "&amp;IF(Y37="ET7","E7","")</f>
        <v>FEC027027-10 E7</v>
      </c>
      <c r="AB37" s="299" t="str">
        <f t="shared" si="9"/>
        <v xml:space="preserve">FE 1380X0600 4D7 10 0690X230 BC  </v>
      </c>
      <c r="AC37" s="304" t="str">
        <f>"FX"&amp;B37&amp;0&amp;IF(M37="TR","1",IF(M37="NL","2",IF(M37="Aé","3","")))&amp;O37+O38&amp;"-"&amp;N37&amp;" "&amp;IF(Y37="ET7","E7","")</f>
        <v>FXC027027-10 E7</v>
      </c>
      <c r="AD37" s="306" t="str">
        <f t="shared" si="11"/>
        <v xml:space="preserve">FX 1380X0600 4D7 10 0690X230 BC  </v>
      </c>
      <c r="AE37" s="290" t="str">
        <f t="shared" si="12"/>
        <v>TUBLS015</v>
      </c>
      <c r="AF37" s="292" t="str">
        <f t="shared" si="13"/>
        <v>TB151395</v>
      </c>
      <c r="AG37" s="310">
        <f t="shared" si="14"/>
        <v>64.532700000000006</v>
      </c>
      <c r="AH37" s="125">
        <f t="shared" si="15"/>
        <v>236</v>
      </c>
      <c r="AI37" s="126">
        <f t="shared" si="16"/>
        <v>15229.717200000001</v>
      </c>
      <c r="AJ37" s="127" t="str">
        <f t="shared" si="17"/>
        <v>BCU4D</v>
      </c>
      <c r="AK37" s="128" t="str">
        <f t="shared" si="18"/>
        <v>AT4D0600</v>
      </c>
      <c r="AL37" s="129">
        <f t="shared" si="19"/>
        <v>27.737725921849204</v>
      </c>
      <c r="AM37" s="130">
        <f t="shared" si="20"/>
        <v>495.54545454545456</v>
      </c>
      <c r="AN37" s="131">
        <v>13745.304000000002</v>
      </c>
      <c r="AO37" s="282" t="str">
        <f>"CL"&amp;O37+O38&amp;IF(W37="PLi","P",IF(W37="BL","B",""))&amp;IF((S37)&lt;=999,"0"&amp;(S37),(S37))&amp;IF(X37="DEP","D","C")&amp;IF((T37)&lt;=99,"0"&amp;(T37),(T37))</f>
        <v>CL7B0690C230</v>
      </c>
      <c r="AP37" s="284">
        <f t="shared" si="22"/>
        <v>2118.645</v>
      </c>
      <c r="AQ37" s="286" t="str">
        <f>"CL"&amp;O37+O38&amp;IF(W37="PLi","P",IF(W37="BL","B",""))&amp;IF((U37)&lt;=999,"0"&amp;(U37),(U37))&amp;IF(X37="DEP","D","C")&amp;IF((V37)&lt;=99,"0"&amp;(V37),(V37))</f>
        <v>CL7B0690C230</v>
      </c>
      <c r="AR37" s="284">
        <f>IF(W37="BL",(U37)*(V37)*0.01335,IF(Y37="PLi",(U37+20)*(V37+20)*0.0077))</f>
        <v>2118.645</v>
      </c>
      <c r="AS37" s="284" t="str">
        <f t="shared" si="25"/>
        <v>PL15</v>
      </c>
      <c r="AT37" s="260">
        <f t="shared" si="26"/>
        <v>4237.29</v>
      </c>
      <c r="AU37" s="254" t="str">
        <f>O37+O38&amp;IF(M37="TR","Z",IF(M37="NL","D",IF(M37="Aé","D",)))</f>
        <v>7D</v>
      </c>
      <c r="AV37" s="262" t="s">
        <v>921</v>
      </c>
      <c r="AW37" s="264" t="str">
        <f t="shared" si="28"/>
        <v>FJ7D1380</v>
      </c>
      <c r="AX37" s="254">
        <f t="shared" si="29"/>
        <v>1018.4399999999999</v>
      </c>
      <c r="AY37" s="264">
        <f t="shared" si="30"/>
        <v>2036.8799999999999</v>
      </c>
      <c r="AZ37" s="264" t="str">
        <f t="shared" si="31"/>
        <v>-</v>
      </c>
      <c r="BA37" s="254" t="str">
        <f t="shared" si="32"/>
        <v>-</v>
      </c>
      <c r="BB37" s="256"/>
      <c r="BC37" s="258">
        <f t="shared" si="33"/>
        <v>2036.8799999999999</v>
      </c>
    </row>
    <row r="38" spans="1:56" ht="18" customHeight="1" x14ac:dyDescent="0.3">
      <c r="A38" s="1"/>
      <c r="B38" s="268"/>
      <c r="C38" s="318"/>
      <c r="D38" s="268"/>
      <c r="E38" s="266"/>
      <c r="F38" s="319"/>
      <c r="G38" s="268"/>
      <c r="H38" s="320"/>
      <c r="I38" s="268"/>
      <c r="M38" s="6" t="s">
        <v>32</v>
      </c>
      <c r="N38" s="6">
        <v>10</v>
      </c>
      <c r="O38" s="6">
        <v>3</v>
      </c>
      <c r="P38" s="11"/>
      <c r="Q38" s="268"/>
      <c r="R38" s="268"/>
      <c r="S38" s="268"/>
      <c r="T38" s="268"/>
      <c r="U38" s="268"/>
      <c r="V38" s="268"/>
      <c r="W38" s="281"/>
      <c r="X38" s="16"/>
      <c r="Y38" s="296"/>
      <c r="Z38" s="239" t="str">
        <f t="shared" si="7"/>
        <v>310AD</v>
      </c>
      <c r="AA38" s="298"/>
      <c r="AB38" s="300"/>
      <c r="AC38" s="305"/>
      <c r="AD38" s="307"/>
      <c r="AE38" s="308"/>
      <c r="AF38" s="309"/>
      <c r="AG38" s="311"/>
      <c r="AH38" s="125">
        <f>IF(M38="TR",INT((R37-20-N37-IF(N38=8,5.4,IF(N38=10,7.4,9.4)))/N38)+1,INT(R37-10)/10)*O38</f>
        <v>177</v>
      </c>
      <c r="AI38" s="126">
        <f>AG37*AH38</f>
        <v>11422.287900000001</v>
      </c>
      <c r="AJ38" s="127" t="str">
        <f t="shared" ref="AJ38" si="35">"BCU"&amp;O38&amp;IF(M38="TR","Z",IF(M38="NL","D",IF(M38="Aé","D","")))</f>
        <v>BCU3D</v>
      </c>
      <c r="AK38" s="128" t="str">
        <f>"AT"&amp;O38&amp;IF(M38="TR","Z",IF(M38="NL","D",IF(M38="Aé","D","")))&amp;IF(M38="TR",IF(Q37&lt;=999,"0"&amp;Q37-20,Q37-20),IF(R37&lt;=999,"0"&amp;R37,R37))</f>
        <v>AT3D0600</v>
      </c>
      <c r="AL38" s="129">
        <f t="shared" si="19"/>
        <v>17.903641166758394</v>
      </c>
      <c r="AM38" s="130">
        <f>IF(M38="NL",((Q37-20)/2.75)+1,IF(M38="TR",(AH38/O38)+1,IF(M38="Aé",((Q37-20)/2.75)+1)/2))</f>
        <v>495.54545454545456</v>
      </c>
      <c r="AN38" s="131">
        <v>8872.0680000000011</v>
      </c>
      <c r="AO38" s="301"/>
      <c r="AP38" s="302"/>
      <c r="AQ38" s="303"/>
      <c r="AR38" s="302"/>
      <c r="AS38" s="302"/>
      <c r="AT38" s="277"/>
      <c r="AU38" s="274"/>
      <c r="AV38" s="278"/>
      <c r="AW38" s="279"/>
      <c r="AX38" s="274"/>
      <c r="AY38" s="279"/>
      <c r="AZ38" s="279"/>
      <c r="BA38" s="274"/>
      <c r="BB38" s="275"/>
      <c r="BC38" s="276"/>
    </row>
    <row r="39" spans="1:56" ht="18" customHeight="1" x14ac:dyDescent="0.3">
      <c r="A39" s="1" t="str">
        <f t="shared" si="5"/>
        <v>\\B-TECH03\soneras network\SONERAS\RAD\RAD 2024\C028</v>
      </c>
      <c r="B39" s="17" t="s">
        <v>127</v>
      </c>
      <c r="C39" s="44" t="s">
        <v>163</v>
      </c>
      <c r="D39" s="21" t="s">
        <v>114</v>
      </c>
      <c r="E39" s="20" t="str">
        <f t="shared" si="6"/>
        <v>C028</v>
      </c>
      <c r="F39" s="12">
        <v>45306</v>
      </c>
      <c r="G39" s="17">
        <v>5</v>
      </c>
      <c r="H39" s="13" t="s">
        <v>35</v>
      </c>
      <c r="I39" s="14" t="s">
        <v>100</v>
      </c>
      <c r="M39" s="6" t="s">
        <v>32</v>
      </c>
      <c r="N39" s="6">
        <v>10</v>
      </c>
      <c r="O39" s="6">
        <v>3</v>
      </c>
      <c r="P39" s="11"/>
      <c r="Q39" s="14">
        <v>460</v>
      </c>
      <c r="R39" s="14">
        <v>510</v>
      </c>
      <c r="S39" s="14">
        <v>530</v>
      </c>
      <c r="T39" s="14">
        <v>65</v>
      </c>
      <c r="U39" s="14">
        <v>530</v>
      </c>
      <c r="V39" s="14">
        <v>65</v>
      </c>
      <c r="W39" s="5" t="s">
        <v>33</v>
      </c>
      <c r="X39" s="16"/>
      <c r="Y39" s="6" t="s">
        <v>34</v>
      </c>
      <c r="Z39" s="239" t="str">
        <f t="shared" si="7"/>
        <v>310AD</v>
      </c>
      <c r="AA39" s="120" t="str">
        <f t="shared" si="8"/>
        <v xml:space="preserve">FEC028023-10 </v>
      </c>
      <c r="AB39" s="121" t="str">
        <f t="shared" si="9"/>
        <v xml:space="preserve">FE 0460X0510 3DM 10 0530X065 PC  </v>
      </c>
      <c r="AC39" s="71" t="str">
        <f t="shared" si="10"/>
        <v xml:space="preserve">FXC028023-10 </v>
      </c>
      <c r="AD39" s="121" t="str">
        <f t="shared" si="11"/>
        <v xml:space="preserve">FX 0460X0510 3DM 10 0530X065 PC  </v>
      </c>
      <c r="AE39" s="122" t="str">
        <f t="shared" si="12"/>
        <v>BNLT33</v>
      </c>
      <c r="AF39" s="123" t="str">
        <f t="shared" si="13"/>
        <v>TB330475</v>
      </c>
      <c r="AG39" s="124">
        <f t="shared" si="14"/>
        <v>15.99325</v>
      </c>
      <c r="AH39" s="125">
        <f t="shared" si="15"/>
        <v>150</v>
      </c>
      <c r="AI39" s="126">
        <f t="shared" si="16"/>
        <v>2398.9875000000002</v>
      </c>
      <c r="AJ39" s="127" t="str">
        <f t="shared" si="17"/>
        <v>BCU3D</v>
      </c>
      <c r="AK39" s="128" t="str">
        <f t="shared" si="18"/>
        <v>AT3D0510</v>
      </c>
      <c r="AL39" s="129">
        <f t="shared" si="19"/>
        <v>15.166291304347828</v>
      </c>
      <c r="AM39" s="130">
        <f t="shared" si="20"/>
        <v>161</v>
      </c>
      <c r="AN39" s="131">
        <v>2441.7729000000004</v>
      </c>
      <c r="AO39" s="132" t="str">
        <f t="shared" si="21"/>
        <v>CL3P0530C065</v>
      </c>
      <c r="AP39" s="133">
        <f t="shared" si="22"/>
        <v>359.97500000000002</v>
      </c>
      <c r="AQ39" s="134" t="str">
        <f t="shared" si="23"/>
        <v>CL3P0530C065</v>
      </c>
      <c r="AR39" s="133">
        <f t="shared" si="24"/>
        <v>359.97500000000002</v>
      </c>
      <c r="AS39" s="133" t="str">
        <f t="shared" si="25"/>
        <v>BNLC06</v>
      </c>
      <c r="AT39" s="135">
        <f t="shared" si="26"/>
        <v>719.95</v>
      </c>
      <c r="AU39" s="136" t="str">
        <f t="shared" si="27"/>
        <v>3D</v>
      </c>
      <c r="AV39" s="137" t="s">
        <v>921</v>
      </c>
      <c r="AW39" s="138" t="str">
        <f t="shared" si="28"/>
        <v>FJ3D0460</v>
      </c>
      <c r="AX39" s="136">
        <f t="shared" si="29"/>
        <v>193.66</v>
      </c>
      <c r="AY39" s="138">
        <f t="shared" si="30"/>
        <v>387.32</v>
      </c>
      <c r="AZ39" s="138" t="str">
        <f t="shared" si="31"/>
        <v>-</v>
      </c>
      <c r="BA39" s="136" t="str">
        <f t="shared" si="32"/>
        <v>-</v>
      </c>
      <c r="BB39" s="136"/>
      <c r="BC39" s="139">
        <f t="shared" si="33"/>
        <v>387.32</v>
      </c>
    </row>
    <row r="40" spans="1:56" ht="18" customHeight="1" x14ac:dyDescent="0.3">
      <c r="A40" s="1" t="str">
        <f t="shared" si="5"/>
        <v>\\B-TECH03\soneras network\SONERAS\RAD\RAD 2024\C029</v>
      </c>
      <c r="B40" s="17" t="s">
        <v>128</v>
      </c>
      <c r="C40" s="44" t="s">
        <v>164</v>
      </c>
      <c r="D40" s="21" t="s">
        <v>115</v>
      </c>
      <c r="E40" s="20" t="str">
        <f t="shared" si="6"/>
        <v>C029</v>
      </c>
      <c r="F40" s="12">
        <v>45307</v>
      </c>
      <c r="G40" s="17">
        <v>1</v>
      </c>
      <c r="H40" s="13" t="s">
        <v>35</v>
      </c>
      <c r="I40" s="14" t="s">
        <v>100</v>
      </c>
      <c r="M40" s="6" t="s">
        <v>41</v>
      </c>
      <c r="N40" s="6">
        <v>10</v>
      </c>
      <c r="O40" s="6">
        <v>2</v>
      </c>
      <c r="P40" s="11"/>
      <c r="Q40" s="14">
        <v>330</v>
      </c>
      <c r="R40" s="14">
        <v>180</v>
      </c>
      <c r="S40" s="14">
        <v>180</v>
      </c>
      <c r="T40" s="14">
        <v>35</v>
      </c>
      <c r="U40" s="14">
        <v>180</v>
      </c>
      <c r="V40" s="14">
        <v>35</v>
      </c>
      <c r="W40" s="5" t="s">
        <v>33</v>
      </c>
      <c r="X40" s="16"/>
      <c r="Y40" s="6" t="s">
        <v>34</v>
      </c>
      <c r="Z40" s="239" t="str">
        <f t="shared" si="7"/>
        <v>210AZ</v>
      </c>
      <c r="AA40" s="120" t="str">
        <f t="shared" si="8"/>
        <v xml:space="preserve">FEC029012-10 </v>
      </c>
      <c r="AB40" s="121" t="str">
        <f t="shared" si="9"/>
        <v xml:space="preserve">FE 0330X0180 2ZM 10 0180X035 PC  </v>
      </c>
      <c r="AC40" s="71" t="str">
        <f t="shared" si="10"/>
        <v xml:space="preserve">FXC029012-10 </v>
      </c>
      <c r="AD40" s="121" t="str">
        <f t="shared" si="11"/>
        <v xml:space="preserve">FX 0330X0180 2ZM 10 0180X035 PC  </v>
      </c>
      <c r="AE40" s="122" t="str">
        <f t="shared" si="12"/>
        <v>BNLT33</v>
      </c>
      <c r="AF40" s="123" t="str">
        <f t="shared" si="13"/>
        <v>TB330345</v>
      </c>
      <c r="AG40" s="124">
        <f t="shared" si="14"/>
        <v>11.616149999999999</v>
      </c>
      <c r="AH40" s="125">
        <f t="shared" si="15"/>
        <v>30</v>
      </c>
      <c r="AI40" s="126">
        <f t="shared" si="16"/>
        <v>348.48449999999997</v>
      </c>
      <c r="AJ40" s="127" t="str">
        <f t="shared" si="17"/>
        <v>BCU2Z</v>
      </c>
      <c r="AK40" s="128" t="str">
        <f t="shared" si="18"/>
        <v>AT2Z0310</v>
      </c>
      <c r="AL40" s="129">
        <f t="shared" si="19"/>
        <v>22.308568749999999</v>
      </c>
      <c r="AM40" s="130">
        <f t="shared" si="20"/>
        <v>16</v>
      </c>
      <c r="AN40" s="131">
        <v>356.93709999999999</v>
      </c>
      <c r="AO40" s="132" t="str">
        <f t="shared" si="21"/>
        <v>CL2P0180C035</v>
      </c>
      <c r="AP40" s="133">
        <f t="shared" si="22"/>
        <v>84.7</v>
      </c>
      <c r="AQ40" s="134" t="str">
        <f t="shared" si="23"/>
        <v>CL2P0180C035</v>
      </c>
      <c r="AR40" s="133">
        <f t="shared" si="24"/>
        <v>84.7</v>
      </c>
      <c r="AS40" s="133" t="str">
        <f t="shared" si="25"/>
        <v>BNLC06</v>
      </c>
      <c r="AT40" s="135">
        <f t="shared" si="26"/>
        <v>169.4</v>
      </c>
      <c r="AU40" s="136" t="str">
        <f t="shared" si="27"/>
        <v>2Z</v>
      </c>
      <c r="AV40" s="137" t="s">
        <v>921</v>
      </c>
      <c r="AW40" s="138" t="str">
        <f t="shared" si="28"/>
        <v>FJ2Z0330</v>
      </c>
      <c r="AX40" s="136">
        <f t="shared" si="29"/>
        <v>91.080000000000013</v>
      </c>
      <c r="AY40" s="138">
        <f t="shared" si="30"/>
        <v>182.16000000000003</v>
      </c>
      <c r="AZ40" s="138" t="str">
        <f t="shared" si="31"/>
        <v>PJ2Z0330</v>
      </c>
      <c r="BA40" s="136">
        <f t="shared" si="32"/>
        <v>91.080000000000013</v>
      </c>
      <c r="BB40" s="136"/>
      <c r="BC40" s="139">
        <f t="shared" si="33"/>
        <v>182.16000000000003</v>
      </c>
    </row>
    <row r="41" spans="1:56" ht="18" customHeight="1" x14ac:dyDescent="0.3">
      <c r="A41" s="1" t="str">
        <f t="shared" ref="A41" si="36">"\\B-TECH03\soneras network\SONERAS\RAD\RAD 2023\"&amp;B41</f>
        <v>\\B-TECH03\soneras network\SONERAS\RAD\RAD 2023\B469</v>
      </c>
      <c r="B41" s="17" t="s">
        <v>166</v>
      </c>
      <c r="C41" s="44" t="s">
        <v>258</v>
      </c>
      <c r="D41" s="21" t="s">
        <v>116</v>
      </c>
      <c r="E41" s="20" t="str">
        <f t="shared" si="6"/>
        <v>B469</v>
      </c>
      <c r="F41" s="12">
        <v>45307</v>
      </c>
      <c r="G41" s="17">
        <v>4</v>
      </c>
      <c r="H41" s="13" t="s">
        <v>35</v>
      </c>
      <c r="I41" s="14" t="s">
        <v>103</v>
      </c>
      <c r="M41" s="6" t="s">
        <v>32</v>
      </c>
      <c r="N41" s="6">
        <v>10</v>
      </c>
      <c r="O41" s="6">
        <v>6</v>
      </c>
      <c r="Q41" s="14">
        <v>1155</v>
      </c>
      <c r="R41" s="14">
        <v>1140</v>
      </c>
      <c r="S41" s="14">
        <v>1185</v>
      </c>
      <c r="T41" s="14">
        <v>205</v>
      </c>
      <c r="U41" s="14">
        <v>1185</v>
      </c>
      <c r="V41" s="14">
        <v>205</v>
      </c>
      <c r="W41" s="5" t="s">
        <v>37</v>
      </c>
      <c r="X41" s="16"/>
      <c r="Y41" s="6" t="s">
        <v>38</v>
      </c>
      <c r="Z41" s="239" t="str">
        <f t="shared" si="7"/>
        <v>610AD</v>
      </c>
      <c r="AA41" s="120" t="str">
        <f t="shared" si="8"/>
        <v>FEB469026-10 E7</v>
      </c>
      <c r="AB41" s="121" t="str">
        <f t="shared" si="9"/>
        <v xml:space="preserve">FE 1155X1140 6D7 10 1185X205 BC  </v>
      </c>
      <c r="AC41" s="71" t="str">
        <f t="shared" si="10"/>
        <v>FXB469026-10 E7</v>
      </c>
      <c r="AD41" s="121" t="str">
        <f t="shared" si="11"/>
        <v xml:space="preserve">FX 1155X1140 6D7 10 1185X205 BC  </v>
      </c>
      <c r="AE41" s="122" t="str">
        <f t="shared" si="12"/>
        <v>TUBLS015</v>
      </c>
      <c r="AF41" s="123" t="str">
        <f t="shared" si="13"/>
        <v>TB151170</v>
      </c>
      <c r="AG41" s="124">
        <f t="shared" si="14"/>
        <v>54.124200000000002</v>
      </c>
      <c r="AH41" s="125">
        <f t="shared" si="15"/>
        <v>678</v>
      </c>
      <c r="AI41" s="126">
        <f t="shared" si="16"/>
        <v>36696.207600000002</v>
      </c>
      <c r="AJ41" s="127" t="str">
        <f t="shared" si="17"/>
        <v>BCU6D</v>
      </c>
      <c r="AK41" s="128" t="str">
        <f t="shared" si="18"/>
        <v>AT6D1140</v>
      </c>
      <c r="AL41" s="129">
        <f t="shared" si="19"/>
        <v>87.743022017139083</v>
      </c>
      <c r="AM41" s="130">
        <f t="shared" si="20"/>
        <v>413.72727272727275</v>
      </c>
      <c r="AN41" s="131">
        <v>36301.681199999999</v>
      </c>
      <c r="AO41" s="132" t="str">
        <f t="shared" si="21"/>
        <v>CL6B1185C205</v>
      </c>
      <c r="AP41" s="133">
        <f t="shared" si="22"/>
        <v>3243.0487500000004</v>
      </c>
      <c r="AQ41" s="134" t="str">
        <f t="shared" si="23"/>
        <v>CL6B1185C205</v>
      </c>
      <c r="AR41" s="133">
        <f t="shared" si="24"/>
        <v>3619.5187500000002</v>
      </c>
      <c r="AS41" s="133" t="str">
        <f t="shared" si="25"/>
        <v>PL15</v>
      </c>
      <c r="AT41" s="135">
        <f t="shared" si="26"/>
        <v>6862.567500000001</v>
      </c>
      <c r="AU41" s="136" t="str">
        <f t="shared" si="27"/>
        <v>6D</v>
      </c>
      <c r="AV41" s="137" t="s">
        <v>921</v>
      </c>
      <c r="AW41" s="138" t="str">
        <f t="shared" si="28"/>
        <v>FJ6D1155</v>
      </c>
      <c r="AX41" s="136">
        <f t="shared" si="29"/>
        <v>829.29</v>
      </c>
      <c r="AY41" s="138">
        <f t="shared" si="30"/>
        <v>1658.58</v>
      </c>
      <c r="AZ41" s="138" t="str">
        <f t="shared" si="31"/>
        <v>-</v>
      </c>
      <c r="BA41" s="136" t="str">
        <f t="shared" si="32"/>
        <v>-</v>
      </c>
      <c r="BB41" s="136"/>
      <c r="BC41" s="139">
        <f t="shared" si="33"/>
        <v>1658.58</v>
      </c>
    </row>
    <row r="42" spans="1:56" ht="18" customHeight="1" x14ac:dyDescent="0.3">
      <c r="A42" s="1" t="str">
        <f t="shared" si="5"/>
        <v>\\B-TECH03\soneras network\SONERAS\RAD\RAD 2024\C030</v>
      </c>
      <c r="B42" s="17" t="s">
        <v>129</v>
      </c>
      <c r="C42" s="44" t="s">
        <v>259</v>
      </c>
      <c r="D42" s="21" t="s">
        <v>165</v>
      </c>
      <c r="E42" s="20" t="str">
        <f t="shared" si="6"/>
        <v>C030</v>
      </c>
      <c r="F42" s="12">
        <v>45312</v>
      </c>
      <c r="G42" s="17">
        <v>1</v>
      </c>
      <c r="H42" s="13" t="s">
        <v>28</v>
      </c>
      <c r="I42" s="14" t="s">
        <v>167</v>
      </c>
      <c r="M42" s="6" t="s">
        <v>32</v>
      </c>
      <c r="N42" s="6">
        <v>10</v>
      </c>
      <c r="O42" s="6">
        <v>3</v>
      </c>
      <c r="P42" s="11"/>
      <c r="Q42" s="14">
        <v>630</v>
      </c>
      <c r="R42" s="14">
        <v>530</v>
      </c>
      <c r="S42" s="14">
        <v>545</v>
      </c>
      <c r="T42" s="14">
        <v>85</v>
      </c>
      <c r="U42" s="14">
        <v>545</v>
      </c>
      <c r="V42" s="14">
        <v>85</v>
      </c>
      <c r="W42" s="5" t="s">
        <v>33</v>
      </c>
      <c r="X42" s="16"/>
      <c r="Y42" s="6" t="s">
        <v>38</v>
      </c>
      <c r="Z42" s="239" t="str">
        <f t="shared" si="7"/>
        <v>310AD</v>
      </c>
      <c r="AA42" s="120" t="str">
        <f t="shared" si="8"/>
        <v>RAC030023-10 E7</v>
      </c>
      <c r="AB42" s="121" t="str">
        <f t="shared" si="9"/>
        <v xml:space="preserve">RA 0630X0530 3D7 10 0545X085 PC  </v>
      </c>
      <c r="AC42" s="71" t="str">
        <f t="shared" si="10"/>
        <v>FXC030023-10 E7</v>
      </c>
      <c r="AD42" s="121" t="str">
        <f t="shared" si="11"/>
        <v xml:space="preserve">FX 0630X0530 3D7 10 0545X085 PC  </v>
      </c>
      <c r="AE42" s="122" t="str">
        <f t="shared" si="12"/>
        <v>TUBLS015</v>
      </c>
      <c r="AF42" s="123" t="str">
        <f t="shared" si="13"/>
        <v>TB150645</v>
      </c>
      <c r="AG42" s="124">
        <f t="shared" si="14"/>
        <v>29.837700000000002</v>
      </c>
      <c r="AH42" s="125">
        <f t="shared" si="15"/>
        <v>156</v>
      </c>
      <c r="AI42" s="126">
        <f t="shared" si="16"/>
        <v>4654.6812</v>
      </c>
      <c r="AJ42" s="127" t="str">
        <f t="shared" si="17"/>
        <v>BCU3D</v>
      </c>
      <c r="AK42" s="128" t="str">
        <f t="shared" si="18"/>
        <v>AT3D0530</v>
      </c>
      <c r="AL42" s="129">
        <f t="shared" si="19"/>
        <v>15.804223745410038</v>
      </c>
      <c r="AM42" s="130">
        <f t="shared" si="20"/>
        <v>222.81818181818181</v>
      </c>
      <c r="AN42" s="131">
        <v>3521.4684000000002</v>
      </c>
      <c r="AO42" s="132" t="str">
        <f t="shared" si="21"/>
        <v>CL3P0545C085</v>
      </c>
      <c r="AP42" s="133">
        <f t="shared" si="22"/>
        <v>456.80250000000001</v>
      </c>
      <c r="AQ42" s="134" t="str">
        <f t="shared" si="23"/>
        <v>CL3P0545C085</v>
      </c>
      <c r="AR42" s="133">
        <f t="shared" si="24"/>
        <v>456.80250000000001</v>
      </c>
      <c r="AS42" s="133" t="str">
        <f t="shared" si="25"/>
        <v>BNLC06</v>
      </c>
      <c r="AT42" s="135">
        <f t="shared" si="26"/>
        <v>913.60500000000002</v>
      </c>
      <c r="AU42" s="136" t="str">
        <f t="shared" si="27"/>
        <v>3D</v>
      </c>
      <c r="AV42" s="137" t="s">
        <v>921</v>
      </c>
      <c r="AW42" s="138" t="str">
        <f t="shared" si="28"/>
        <v>FJ3D0630</v>
      </c>
      <c r="AX42" s="136">
        <f t="shared" si="29"/>
        <v>265.23</v>
      </c>
      <c r="AY42" s="138">
        <f t="shared" si="30"/>
        <v>530.46</v>
      </c>
      <c r="AZ42" s="138" t="str">
        <f t="shared" si="31"/>
        <v>-</v>
      </c>
      <c r="BA42" s="136" t="str">
        <f t="shared" si="32"/>
        <v>-</v>
      </c>
      <c r="BB42" s="136"/>
      <c r="BC42" s="139">
        <f t="shared" si="33"/>
        <v>530.46</v>
      </c>
    </row>
    <row r="43" spans="1:56" s="142" customFormat="1" ht="18" customHeight="1" x14ac:dyDescent="0.3">
      <c r="A43" s="1" t="str">
        <f t="shared" si="5"/>
        <v>\\B-TECH03\soneras network\SONERAS\RAD\RAD 2024\C031</v>
      </c>
      <c r="B43" s="17" t="s">
        <v>175</v>
      </c>
      <c r="C43" s="44" t="s">
        <v>260</v>
      </c>
      <c r="D43" s="21" t="s">
        <v>170</v>
      </c>
      <c r="E43" s="20" t="str">
        <f t="shared" si="6"/>
        <v>C031</v>
      </c>
      <c r="F43" s="12">
        <v>45312</v>
      </c>
      <c r="G43" s="17">
        <v>1</v>
      </c>
      <c r="H43" s="13" t="s">
        <v>35</v>
      </c>
      <c r="I43" s="14" t="s">
        <v>40</v>
      </c>
      <c r="J43" s="5"/>
      <c r="K43" s="14"/>
      <c r="L43" s="10"/>
      <c r="M43" s="6" t="s">
        <v>41</v>
      </c>
      <c r="N43" s="6">
        <v>12</v>
      </c>
      <c r="O43" s="6">
        <v>3</v>
      </c>
      <c r="P43" s="11"/>
      <c r="Q43" s="14">
        <v>630</v>
      </c>
      <c r="R43" s="14">
        <v>650</v>
      </c>
      <c r="S43" s="14">
        <v>650</v>
      </c>
      <c r="T43" s="14">
        <v>105</v>
      </c>
      <c r="U43" s="14">
        <v>650</v>
      </c>
      <c r="V43" s="14">
        <v>105</v>
      </c>
      <c r="W43" s="35" t="s">
        <v>33</v>
      </c>
      <c r="X43" s="16"/>
      <c r="Y43" s="6" t="s">
        <v>34</v>
      </c>
      <c r="Z43" s="239" t="str">
        <f t="shared" si="7"/>
        <v>312AZ</v>
      </c>
      <c r="AA43" s="120" t="str">
        <f t="shared" si="8"/>
        <v xml:space="preserve">FEC031013-12 </v>
      </c>
      <c r="AB43" s="121" t="str">
        <f t="shared" si="9"/>
        <v xml:space="preserve">FE 0630X0650 3ZM 12 0650X105 PC  </v>
      </c>
      <c r="AC43" s="71" t="str">
        <f t="shared" si="10"/>
        <v xml:space="preserve">FXC031013-12 </v>
      </c>
      <c r="AD43" s="121" t="str">
        <f t="shared" si="11"/>
        <v xml:space="preserve">FX 0630X0650 3ZM 12 0650X105 PC  </v>
      </c>
      <c r="AE43" s="122" t="str">
        <f t="shared" si="12"/>
        <v>BNLT33</v>
      </c>
      <c r="AF43" s="123" t="str">
        <f t="shared" si="13"/>
        <v>TB330645</v>
      </c>
      <c r="AG43" s="124">
        <f t="shared" si="14"/>
        <v>21.71715</v>
      </c>
      <c r="AH43" s="125">
        <f t="shared" si="15"/>
        <v>153</v>
      </c>
      <c r="AI43" s="126">
        <f t="shared" si="16"/>
        <v>3322.7239500000001</v>
      </c>
      <c r="AJ43" s="127" t="str">
        <f t="shared" si="17"/>
        <v>BCU3Z</v>
      </c>
      <c r="AK43" s="128" t="str">
        <f t="shared" si="18"/>
        <v>AT3Z0610</v>
      </c>
      <c r="AL43" s="129">
        <f t="shared" si="19"/>
        <v>53.876701538461525</v>
      </c>
      <c r="AM43" s="130">
        <f t="shared" si="20"/>
        <v>52</v>
      </c>
      <c r="AN43" s="131">
        <v>2801.5884799999994</v>
      </c>
      <c r="AO43" s="132" t="str">
        <f t="shared" si="21"/>
        <v>CL3P0650C105</v>
      </c>
      <c r="AP43" s="133">
        <f t="shared" si="22"/>
        <v>644.875</v>
      </c>
      <c r="AQ43" s="134" t="str">
        <f t="shared" si="23"/>
        <v>CL3P0650C105</v>
      </c>
      <c r="AR43" s="133">
        <f t="shared" si="24"/>
        <v>644.875</v>
      </c>
      <c r="AS43" s="133" t="str">
        <f t="shared" si="25"/>
        <v>BNLC06</v>
      </c>
      <c r="AT43" s="135">
        <f t="shared" si="26"/>
        <v>1289.75</v>
      </c>
      <c r="AU43" s="136" t="str">
        <f t="shared" si="27"/>
        <v>3Z</v>
      </c>
      <c r="AV43" s="137" t="s">
        <v>921</v>
      </c>
      <c r="AW43" s="138" t="str">
        <f t="shared" si="28"/>
        <v>FJ3Z0630</v>
      </c>
      <c r="AX43" s="136">
        <f t="shared" si="29"/>
        <v>235.62</v>
      </c>
      <c r="AY43" s="138">
        <f t="shared" si="30"/>
        <v>471.24</v>
      </c>
      <c r="AZ43" s="138" t="str">
        <f t="shared" si="31"/>
        <v>PJ3Z0630</v>
      </c>
      <c r="BA43" s="136">
        <f t="shared" si="32"/>
        <v>235.62</v>
      </c>
      <c r="BB43" s="136"/>
      <c r="BC43" s="139">
        <f t="shared" si="33"/>
        <v>471.24</v>
      </c>
    </row>
    <row r="44" spans="1:56" s="142" customFormat="1" ht="18" customHeight="1" x14ac:dyDescent="0.3">
      <c r="A44" s="1" t="str">
        <f t="shared" si="5"/>
        <v>\\B-TECH03\soneras network\SONERAS\RAD\RAD 2024\C032</v>
      </c>
      <c r="B44" s="17" t="s">
        <v>176</v>
      </c>
      <c r="C44" s="44" t="s">
        <v>261</v>
      </c>
      <c r="D44" s="21" t="s">
        <v>171</v>
      </c>
      <c r="E44" s="20" t="str">
        <f t="shared" si="6"/>
        <v>C032</v>
      </c>
      <c r="F44" s="12">
        <v>45312</v>
      </c>
      <c r="G44" s="17">
        <v>1</v>
      </c>
      <c r="H44" s="13" t="s">
        <v>35</v>
      </c>
      <c r="I44" s="14" t="s">
        <v>76</v>
      </c>
      <c r="J44" s="5"/>
      <c r="K44" s="14"/>
      <c r="L44" s="10"/>
      <c r="M44" s="6" t="s">
        <v>32</v>
      </c>
      <c r="N44" s="6">
        <v>10</v>
      </c>
      <c r="O44" s="6">
        <v>6</v>
      </c>
      <c r="P44" s="17"/>
      <c r="Q44" s="14">
        <v>720</v>
      </c>
      <c r="R44" s="14">
        <v>490</v>
      </c>
      <c r="S44" s="14">
        <v>495</v>
      </c>
      <c r="T44" s="14">
        <v>135</v>
      </c>
      <c r="U44" s="14">
        <v>495</v>
      </c>
      <c r="V44" s="14">
        <v>135</v>
      </c>
      <c r="W44" s="5" t="s">
        <v>33</v>
      </c>
      <c r="X44" s="16"/>
      <c r="Y44" s="6" t="s">
        <v>38</v>
      </c>
      <c r="Z44" s="239" t="str">
        <f t="shared" si="7"/>
        <v>610AD</v>
      </c>
      <c r="AA44" s="120" t="str">
        <f t="shared" si="8"/>
        <v>FEC032026-10 E7</v>
      </c>
      <c r="AB44" s="121" t="str">
        <f t="shared" si="9"/>
        <v xml:space="preserve">FE 0720X0490 6D7 10 0495X135 PC  </v>
      </c>
      <c r="AC44" s="71" t="str">
        <f t="shared" si="10"/>
        <v>FXC032026-10 E7</v>
      </c>
      <c r="AD44" s="121" t="str">
        <f t="shared" si="11"/>
        <v xml:space="preserve">FX 0720X0490 6D7 10 0495X135 PC  </v>
      </c>
      <c r="AE44" s="122" t="str">
        <f t="shared" si="12"/>
        <v>TUBLS015</v>
      </c>
      <c r="AF44" s="123" t="str">
        <f t="shared" si="13"/>
        <v>TB150735</v>
      </c>
      <c r="AG44" s="124">
        <f t="shared" si="14"/>
        <v>34.001100000000001</v>
      </c>
      <c r="AH44" s="125">
        <f t="shared" si="15"/>
        <v>288</v>
      </c>
      <c r="AI44" s="126">
        <f t="shared" si="16"/>
        <v>9792.3168000000005</v>
      </c>
      <c r="AJ44" s="127" t="str">
        <f t="shared" si="17"/>
        <v>BCU6D</v>
      </c>
      <c r="AK44" s="128" t="str">
        <f t="shared" si="18"/>
        <v>AT6D0490</v>
      </c>
      <c r="AL44" s="129">
        <f t="shared" si="19"/>
        <v>37.698706937033087</v>
      </c>
      <c r="AM44" s="130">
        <f t="shared" si="20"/>
        <v>255.54545454545453</v>
      </c>
      <c r="AN44" s="131">
        <v>9633.7332000000006</v>
      </c>
      <c r="AO44" s="132" t="str">
        <f t="shared" si="21"/>
        <v>CL6P0495C135</v>
      </c>
      <c r="AP44" s="133">
        <f t="shared" si="22"/>
        <v>614.65250000000003</v>
      </c>
      <c r="AQ44" s="134" t="str">
        <f t="shared" si="23"/>
        <v>CL6P0495C135</v>
      </c>
      <c r="AR44" s="133">
        <f t="shared" si="24"/>
        <v>614.65250000000003</v>
      </c>
      <c r="AS44" s="133" t="str">
        <f t="shared" si="25"/>
        <v>BNLC06</v>
      </c>
      <c r="AT44" s="135">
        <f t="shared" si="26"/>
        <v>1229.3050000000001</v>
      </c>
      <c r="AU44" s="136" t="str">
        <f t="shared" si="27"/>
        <v>6D</v>
      </c>
      <c r="AV44" s="137" t="s">
        <v>921</v>
      </c>
      <c r="AW44" s="138" t="str">
        <f t="shared" si="28"/>
        <v>FJ6D0720</v>
      </c>
      <c r="AX44" s="136">
        <f t="shared" si="29"/>
        <v>516.96</v>
      </c>
      <c r="AY44" s="138">
        <f t="shared" si="30"/>
        <v>1033.92</v>
      </c>
      <c r="AZ44" s="138" t="str">
        <f t="shared" si="31"/>
        <v>-</v>
      </c>
      <c r="BA44" s="136" t="str">
        <f t="shared" si="32"/>
        <v>-</v>
      </c>
      <c r="BB44" s="136"/>
      <c r="BC44" s="139">
        <f t="shared" si="33"/>
        <v>1033.92</v>
      </c>
      <c r="BD44" s="237"/>
    </row>
    <row r="45" spans="1:56" ht="18" customHeight="1" x14ac:dyDescent="0.3">
      <c r="A45" s="1" t="str">
        <f t="shared" si="5"/>
        <v>\\B-TECH03\soneras network\SONERAS\RAD\RAD 2024\C033</v>
      </c>
      <c r="B45" s="17" t="s">
        <v>177</v>
      </c>
      <c r="C45" s="44" t="s">
        <v>262</v>
      </c>
      <c r="D45" s="21" t="s">
        <v>172</v>
      </c>
      <c r="E45" s="20" t="str">
        <f t="shared" si="6"/>
        <v>C033</v>
      </c>
      <c r="F45" s="12">
        <v>45312</v>
      </c>
      <c r="G45" s="17">
        <v>1</v>
      </c>
      <c r="H45" s="13" t="s">
        <v>35</v>
      </c>
      <c r="I45" s="14" t="s">
        <v>100</v>
      </c>
      <c r="M45" s="6" t="s">
        <v>32</v>
      </c>
      <c r="N45" s="6">
        <v>10</v>
      </c>
      <c r="O45" s="6">
        <v>2</v>
      </c>
      <c r="P45" s="11"/>
      <c r="Q45" s="14">
        <v>375</v>
      </c>
      <c r="R45" s="14">
        <v>740</v>
      </c>
      <c r="S45" s="14">
        <v>740</v>
      </c>
      <c r="T45" s="14">
        <v>50</v>
      </c>
      <c r="U45" s="14">
        <v>740</v>
      </c>
      <c r="V45" s="14">
        <v>50</v>
      </c>
      <c r="W45" s="5" t="s">
        <v>33</v>
      </c>
      <c r="X45" s="16"/>
      <c r="Y45" s="6" t="s">
        <v>34</v>
      </c>
      <c r="Z45" s="239" t="str">
        <f t="shared" si="7"/>
        <v>210AD</v>
      </c>
      <c r="AA45" s="120" t="str">
        <f t="shared" si="8"/>
        <v xml:space="preserve">FEC033022-10 </v>
      </c>
      <c r="AB45" s="121" t="str">
        <f t="shared" si="9"/>
        <v xml:space="preserve">FE 0375X0740 2DM 10 0740X050 PC  </v>
      </c>
      <c r="AC45" s="71" t="str">
        <f t="shared" si="10"/>
        <v xml:space="preserve">FXC033022-10 </v>
      </c>
      <c r="AD45" s="121" t="str">
        <f t="shared" si="11"/>
        <v xml:space="preserve">FX 0375X0740 2DM 10 0740X050 PC  </v>
      </c>
      <c r="AE45" s="122" t="str">
        <f t="shared" si="12"/>
        <v>BNLT33</v>
      </c>
      <c r="AF45" s="123" t="str">
        <f t="shared" si="13"/>
        <v>TB330390</v>
      </c>
      <c r="AG45" s="124">
        <f t="shared" si="14"/>
        <v>13.1313</v>
      </c>
      <c r="AH45" s="125">
        <f t="shared" si="15"/>
        <v>146</v>
      </c>
      <c r="AI45" s="126">
        <f t="shared" si="16"/>
        <v>1917.1697999999999</v>
      </c>
      <c r="AJ45" s="127" t="str">
        <f t="shared" si="17"/>
        <v>BCU2D</v>
      </c>
      <c r="AK45" s="128" t="str">
        <f t="shared" si="18"/>
        <v>AT2D0740</v>
      </c>
      <c r="AL45" s="129">
        <f t="shared" si="19"/>
        <v>14.817587281621243</v>
      </c>
      <c r="AM45" s="130">
        <f t="shared" si="20"/>
        <v>130.09090909090909</v>
      </c>
      <c r="AN45" s="131">
        <v>1927.6333999999999</v>
      </c>
      <c r="AO45" s="132" t="str">
        <f t="shared" si="21"/>
        <v>CL2P0740C050</v>
      </c>
      <c r="AP45" s="133">
        <f t="shared" si="22"/>
        <v>409.64</v>
      </c>
      <c r="AQ45" s="134" t="str">
        <f t="shared" si="23"/>
        <v>CL2P0740C050</v>
      </c>
      <c r="AR45" s="133">
        <f t="shared" si="24"/>
        <v>409.64</v>
      </c>
      <c r="AS45" s="133" t="str">
        <f t="shared" si="25"/>
        <v>BNLC06</v>
      </c>
      <c r="AT45" s="135">
        <f t="shared" si="26"/>
        <v>819.28</v>
      </c>
      <c r="AU45" s="136" t="str">
        <f t="shared" si="27"/>
        <v>2D</v>
      </c>
      <c r="AV45" s="137" t="s">
        <v>921</v>
      </c>
      <c r="AW45" s="138" t="str">
        <f t="shared" si="28"/>
        <v>FJ2D0375</v>
      </c>
      <c r="AX45" s="136">
        <f t="shared" si="29"/>
        <v>118.875</v>
      </c>
      <c r="AY45" s="138">
        <f t="shared" si="30"/>
        <v>237.75</v>
      </c>
      <c r="AZ45" s="138" t="str">
        <f t="shared" si="31"/>
        <v>-</v>
      </c>
      <c r="BA45" s="136" t="str">
        <f t="shared" si="32"/>
        <v>-</v>
      </c>
      <c r="BB45" s="136"/>
      <c r="BC45" s="139">
        <f t="shared" si="33"/>
        <v>237.75</v>
      </c>
    </row>
    <row r="46" spans="1:56" s="142" customFormat="1" ht="18" customHeight="1" x14ac:dyDescent="0.3">
      <c r="A46" s="1" t="str">
        <f t="shared" si="5"/>
        <v>\\B-TECH03\soneras network\SONERAS\RAD\RAD 2024\C034</v>
      </c>
      <c r="B46" s="17" t="s">
        <v>178</v>
      </c>
      <c r="C46" s="44" t="s">
        <v>263</v>
      </c>
      <c r="D46" s="21" t="s">
        <v>173</v>
      </c>
      <c r="E46" s="20" t="str">
        <f t="shared" si="6"/>
        <v>C034</v>
      </c>
      <c r="F46" s="12">
        <v>45312</v>
      </c>
      <c r="G46" s="17">
        <v>1</v>
      </c>
      <c r="H46" s="13" t="s">
        <v>28</v>
      </c>
      <c r="I46" s="5" t="s">
        <v>169</v>
      </c>
      <c r="J46" s="5"/>
      <c r="K46" s="14"/>
      <c r="L46" s="10"/>
      <c r="M46" s="6" t="s">
        <v>32</v>
      </c>
      <c r="N46" s="6">
        <v>10</v>
      </c>
      <c r="O46" s="6">
        <v>5</v>
      </c>
      <c r="P46" s="11"/>
      <c r="Q46" s="14">
        <v>590</v>
      </c>
      <c r="R46" s="14">
        <v>390</v>
      </c>
      <c r="S46" s="14">
        <v>395</v>
      </c>
      <c r="T46" s="14">
        <v>110</v>
      </c>
      <c r="U46" s="14">
        <v>395</v>
      </c>
      <c r="V46" s="14">
        <v>110</v>
      </c>
      <c r="W46" s="5" t="s">
        <v>33</v>
      </c>
      <c r="X46" s="16"/>
      <c r="Y46" s="6" t="s">
        <v>38</v>
      </c>
      <c r="Z46" s="239" t="str">
        <f t="shared" si="7"/>
        <v>510AD</v>
      </c>
      <c r="AA46" s="120" t="str">
        <f t="shared" si="8"/>
        <v>RAC034025-10 E7</v>
      </c>
      <c r="AB46" s="121" t="str">
        <f t="shared" si="9"/>
        <v xml:space="preserve">RA 0590X0390 5D7 10 0395X110 PC  </v>
      </c>
      <c r="AC46" s="71" t="str">
        <f t="shared" si="10"/>
        <v>FXC034025-10 E7</v>
      </c>
      <c r="AD46" s="121" t="str">
        <f t="shared" si="11"/>
        <v xml:space="preserve">FX 0590X0390 5D7 10 0395X110 PC  </v>
      </c>
      <c r="AE46" s="122" t="str">
        <f t="shared" si="12"/>
        <v>TUBLS015</v>
      </c>
      <c r="AF46" s="123" t="str">
        <f t="shared" si="13"/>
        <v>TB150605</v>
      </c>
      <c r="AG46" s="124">
        <f t="shared" si="14"/>
        <v>27.987300000000001</v>
      </c>
      <c r="AH46" s="125">
        <f t="shared" si="15"/>
        <v>190</v>
      </c>
      <c r="AI46" s="126">
        <f t="shared" si="16"/>
        <v>5317.5870000000004</v>
      </c>
      <c r="AJ46" s="127" t="str">
        <f t="shared" si="17"/>
        <v>BCU5D</v>
      </c>
      <c r="AK46" s="128" t="str">
        <f t="shared" si="18"/>
        <v>AT5D0390</v>
      </c>
      <c r="AL46" s="129">
        <f t="shared" si="19"/>
        <v>22.06022487996508</v>
      </c>
      <c r="AM46" s="130">
        <f t="shared" si="20"/>
        <v>208.27272727272728</v>
      </c>
      <c r="AN46" s="131">
        <v>4594.5432000000001</v>
      </c>
      <c r="AO46" s="132" t="str">
        <f t="shared" si="21"/>
        <v>CL5P0395C110</v>
      </c>
      <c r="AP46" s="133">
        <f t="shared" si="22"/>
        <v>415.41500000000002</v>
      </c>
      <c r="AQ46" s="134" t="str">
        <f t="shared" si="23"/>
        <v>CL5P0395C110</v>
      </c>
      <c r="AR46" s="133">
        <f t="shared" si="24"/>
        <v>415.41500000000002</v>
      </c>
      <c r="AS46" s="133" t="str">
        <f t="shared" si="25"/>
        <v>BNLC06</v>
      </c>
      <c r="AT46" s="135">
        <f t="shared" si="26"/>
        <v>830.83</v>
      </c>
      <c r="AU46" s="136" t="str">
        <f t="shared" si="27"/>
        <v>5D</v>
      </c>
      <c r="AV46" s="137" t="s">
        <v>921</v>
      </c>
      <c r="AW46" s="138" t="str">
        <f t="shared" si="28"/>
        <v>FJ5D0590</v>
      </c>
      <c r="AX46" s="136">
        <f t="shared" si="29"/>
        <v>365.21</v>
      </c>
      <c r="AY46" s="138">
        <f t="shared" si="30"/>
        <v>730.42</v>
      </c>
      <c r="AZ46" s="138" t="str">
        <f t="shared" si="31"/>
        <v>-</v>
      </c>
      <c r="BA46" s="136" t="str">
        <f t="shared" si="32"/>
        <v>-</v>
      </c>
      <c r="BB46" s="136"/>
      <c r="BC46" s="139">
        <f t="shared" si="33"/>
        <v>730.42</v>
      </c>
    </row>
    <row r="47" spans="1:56" ht="18" customHeight="1" x14ac:dyDescent="0.3">
      <c r="A47" s="1" t="str">
        <f t="shared" si="5"/>
        <v>\\B-TECH03\soneras network\SONERAS\RAD\RAD 2024\C035</v>
      </c>
      <c r="B47" s="17" t="s">
        <v>179</v>
      </c>
      <c r="C47" s="44" t="s">
        <v>264</v>
      </c>
      <c r="D47" s="21" t="s">
        <v>174</v>
      </c>
      <c r="E47" s="20" t="str">
        <f t="shared" si="6"/>
        <v>C035</v>
      </c>
      <c r="F47" s="12">
        <v>45312</v>
      </c>
      <c r="G47" s="17">
        <v>1</v>
      </c>
      <c r="H47" s="13" t="s">
        <v>35</v>
      </c>
      <c r="I47" s="5" t="s">
        <v>36</v>
      </c>
      <c r="M47" s="6" t="s">
        <v>32</v>
      </c>
      <c r="N47" s="6">
        <v>10</v>
      </c>
      <c r="O47" s="6">
        <v>6</v>
      </c>
      <c r="Q47" s="14">
        <v>990</v>
      </c>
      <c r="R47" s="14">
        <v>585</v>
      </c>
      <c r="S47" s="14">
        <v>595</v>
      </c>
      <c r="T47" s="14">
        <v>145</v>
      </c>
      <c r="U47" s="14">
        <v>595</v>
      </c>
      <c r="V47" s="14">
        <v>145</v>
      </c>
      <c r="W47" s="35" t="s">
        <v>33</v>
      </c>
      <c r="X47" s="16"/>
      <c r="Y47" s="6" t="s">
        <v>34</v>
      </c>
      <c r="Z47" s="239" t="str">
        <f t="shared" si="7"/>
        <v>610AD</v>
      </c>
      <c r="AA47" s="120" t="str">
        <f t="shared" si="8"/>
        <v xml:space="preserve">FEC035026-10 </v>
      </c>
      <c r="AB47" s="121" t="str">
        <f t="shared" si="9"/>
        <v xml:space="preserve">FE 0990X0585 6DM 10 0595X145 PC  </v>
      </c>
      <c r="AC47" s="71" t="str">
        <f t="shared" si="10"/>
        <v xml:space="preserve">FXC035026-10 </v>
      </c>
      <c r="AD47" s="121" t="str">
        <f t="shared" si="11"/>
        <v xml:space="preserve">FX 0990X0585 6DM 10 0595X145 PC  </v>
      </c>
      <c r="AE47" s="122" t="str">
        <f t="shared" si="12"/>
        <v>BNLT33</v>
      </c>
      <c r="AF47" s="123" t="str">
        <f t="shared" si="13"/>
        <v>TB331005</v>
      </c>
      <c r="AG47" s="124">
        <f t="shared" si="14"/>
        <v>33.838349999999998</v>
      </c>
      <c r="AH47" s="125">
        <f t="shared" si="15"/>
        <v>345</v>
      </c>
      <c r="AI47" s="126">
        <f t="shared" si="16"/>
        <v>11674.230749999999</v>
      </c>
      <c r="AJ47" s="127" t="str">
        <f t="shared" si="17"/>
        <v>BCU6D</v>
      </c>
      <c r="AK47" s="128" t="str">
        <f t="shared" si="18"/>
        <v>AT6D0585</v>
      </c>
      <c r="AL47" s="129">
        <f t="shared" si="19"/>
        <v>45.020986584425593</v>
      </c>
      <c r="AM47" s="130">
        <f t="shared" si="20"/>
        <v>353.72727272727275</v>
      </c>
      <c r="AN47" s="131">
        <v>15925.150799999999</v>
      </c>
      <c r="AO47" s="132" t="str">
        <f t="shared" si="21"/>
        <v>CL6P0595C145</v>
      </c>
      <c r="AP47" s="133">
        <f t="shared" si="22"/>
        <v>781.35750000000007</v>
      </c>
      <c r="AQ47" s="134" t="str">
        <f t="shared" si="23"/>
        <v>CL6P0595C145</v>
      </c>
      <c r="AR47" s="133">
        <f t="shared" si="24"/>
        <v>781.35750000000007</v>
      </c>
      <c r="AS47" s="133" t="str">
        <f t="shared" si="25"/>
        <v>BNLC06</v>
      </c>
      <c r="AT47" s="135">
        <f t="shared" si="26"/>
        <v>1562.7150000000001</v>
      </c>
      <c r="AU47" s="136" t="str">
        <f t="shared" si="27"/>
        <v>6D</v>
      </c>
      <c r="AV47" s="137" t="s">
        <v>921</v>
      </c>
      <c r="AW47" s="138" t="str">
        <f t="shared" si="28"/>
        <v>FJ6D0990</v>
      </c>
      <c r="AX47" s="136">
        <f t="shared" si="29"/>
        <v>710.81999999999994</v>
      </c>
      <c r="AY47" s="138">
        <f t="shared" si="30"/>
        <v>1421.6399999999999</v>
      </c>
      <c r="AZ47" s="138" t="str">
        <f t="shared" si="31"/>
        <v>-</v>
      </c>
      <c r="BA47" s="136" t="str">
        <f t="shared" si="32"/>
        <v>-</v>
      </c>
      <c r="BB47" s="136"/>
      <c r="BC47" s="139">
        <f t="shared" si="33"/>
        <v>1421.6399999999999</v>
      </c>
    </row>
    <row r="48" spans="1:56" ht="18" customHeight="1" x14ac:dyDescent="0.3">
      <c r="A48" s="1" t="str">
        <f t="shared" ref="A48" si="37">"\\B-TECH03\soneras network\SONERAS\RAD\RAD 2023\"&amp;B48</f>
        <v>\\B-TECH03\soneras network\SONERAS\RAD\RAD 2023\B016</v>
      </c>
      <c r="B48" s="269" t="s">
        <v>187</v>
      </c>
      <c r="C48" s="339" t="s">
        <v>265</v>
      </c>
      <c r="D48" s="340" t="s">
        <v>188</v>
      </c>
      <c r="E48" s="266" t="str">
        <f t="shared" si="6"/>
        <v>B016</v>
      </c>
      <c r="F48" s="267">
        <v>45313</v>
      </c>
      <c r="G48" s="269">
        <v>2</v>
      </c>
      <c r="H48" s="280" t="s">
        <v>28</v>
      </c>
      <c r="I48" s="68" t="s">
        <v>922</v>
      </c>
      <c r="J48" s="338" t="s">
        <v>186</v>
      </c>
      <c r="K48" s="268" t="s">
        <v>185</v>
      </c>
      <c r="M48" s="36" t="s">
        <v>32</v>
      </c>
      <c r="N48" s="36">
        <v>10</v>
      </c>
      <c r="O48" s="36">
        <v>4</v>
      </c>
      <c r="P48" s="36"/>
      <c r="Q48" s="296">
        <v>730</v>
      </c>
      <c r="R48" s="296">
        <v>570</v>
      </c>
      <c r="S48" s="296">
        <v>580</v>
      </c>
      <c r="T48" s="296">
        <v>160</v>
      </c>
      <c r="U48" s="296">
        <v>580</v>
      </c>
      <c r="V48" s="296">
        <v>160</v>
      </c>
      <c r="W48" s="281" t="s">
        <v>33</v>
      </c>
      <c r="X48" s="16"/>
      <c r="Y48" s="296" t="s">
        <v>38</v>
      </c>
      <c r="Z48" s="239" t="str">
        <f t="shared" si="7"/>
        <v>410AD</v>
      </c>
      <c r="AA48" s="297" t="str">
        <f>IF(H48="Fx","FE",IF(H48="Rén","RE",IF(H48="Con","RA","")))&amp;B48&amp;0&amp;IF(M48="TR","1",IF(M48="NL","2",IF(M48="Aé","3","")))&amp;O48+O49&amp;"-"&amp;N48&amp;" "&amp;IF(Y48="ET7","E7","")</f>
        <v>RAB016027-10 E7</v>
      </c>
      <c r="AB48" s="299" t="str">
        <f t="shared" si="9"/>
        <v>RA 0730X0570 4D7 10 0580X160 PC SNVI 100L6</v>
      </c>
      <c r="AC48" s="304" t="str">
        <f>"FX"&amp;B48&amp;0&amp;IF(M48="TR","1",IF(M48="NL","2",IF(M48="Aé","3","")))&amp;O48+O49&amp;"-"&amp;N48&amp;" "&amp;IF(Y48="ET7","E7","")</f>
        <v>FXB016027-10 E7</v>
      </c>
      <c r="AD48" s="306" t="str">
        <f t="shared" ref="AD48" si="38">"FX"&amp;" "&amp;IF((Q48)&lt;=999,"0"&amp;(Q48),(Q48))&amp;"X"&amp;IF((R48)&lt;=999,"0"&amp;(R48),(R48))&amp;" "&amp;O48&amp;IF(M48="TR","Z",IF(M48="NL","D",IF(M48="Aé","D","")))&amp;IF(Y48="ET7","7",IF(Y48="ET9","9","M"))&amp;" "&amp;N48&amp;" "&amp;IF((S48)&lt;=999,"0"&amp;(S48),(S48))&amp;"X"&amp;IF((T48)&lt;=99,"0"&amp;(T48),(T48))&amp;" "&amp;IF(W48="PLi","P",IF(W48="BL","B",""))&amp;IF(X48="DEP","D","C")&amp;" "&amp;J48&amp;" "&amp;K48</f>
        <v>FX 0730X0570 4D7 10 0580X160 PC SNVI 100L6</v>
      </c>
      <c r="AE48" s="290" t="str">
        <f t="shared" ref="AE48" si="39">IF(Y48="Mach-P","BNLT33",IF(Y48="Mach-G","BNLT53",IF(Y48="Et7","TUBLS015",IF(Y48="Et9","TUBLS30"))))</f>
        <v>TUBLS015</v>
      </c>
      <c r="AF48" s="292" t="str">
        <f t="shared" ref="AF48" si="40">"TB"&amp;IF(Y48="Mach-P","33",IF(Y48="Mach-G","53",IF(Y48="Et7","15",IF(Y48="Et9","30",""))))&amp;IF((Q48+15)&lt;=999,"0"&amp;(Q48+15),(Q48+15))</f>
        <v>TB150745</v>
      </c>
      <c r="AG48" s="310">
        <f t="shared" ref="AG48" si="41">(Q48+15)*IF(Y48="Mach-P",0.03367,IF(Y48="Mach-G",0.05407,0.04626))</f>
        <v>34.463700000000003</v>
      </c>
      <c r="AH48" s="125">
        <f t="shared" ref="AH48" si="42">IF(M48="TR",INT((R48-20-N48-IF(N48=8,5.4,IF(N48=10,7.4,9.4)))/N48)+1,INT(R48-10)/10)*O48</f>
        <v>224</v>
      </c>
      <c r="AI48" s="126">
        <f t="shared" ref="AI48" si="43">AG48*AH48</f>
        <v>7719.8688000000002</v>
      </c>
      <c r="AJ48" s="127" t="str">
        <f t="shared" ref="AJ48:AJ49" si="44">"BCU"&amp;O48&amp;IF(M48="TR","Z",IF(M48="NL","D",IF(M48="Aé","D","")))</f>
        <v>BCU4D</v>
      </c>
      <c r="AK48" s="128" t="str">
        <f t="shared" ref="AK48" si="45">"AT"&amp;O48&amp;IF(M48="TR","Z",IF(M48="NL","D",IF(M48="Aé","D","")))&amp;IF(M48="TR",IF(Q48&lt;=999,"0"&amp;Q48-20,Q48-20),IF(R48&lt;=999,"0"&amp;R48,R48))</f>
        <v>AT4D0570</v>
      </c>
      <c r="AL48" s="129">
        <f t="shared" ref="AL48:AL49" si="46">AN48/AM48</f>
        <v>26.300615713784637</v>
      </c>
      <c r="AM48" s="130">
        <f t="shared" ref="AM48" si="47">IF(M48="NL",((Q48-20)/2.75)+1,IF(M48="TR",(AH48/O48)+1,IF(M48="Aé",((Q48-20)/2.75)+1)/2))</f>
        <v>259.18181818181819</v>
      </c>
      <c r="AN48" s="131">
        <v>6816.6414000000004</v>
      </c>
      <c r="AO48" s="282" t="str">
        <f>"CL"&amp;O48+O49&amp;IF(W48="PLi","P",IF(W48="BL","B",""))&amp;IF((S48)&lt;=999,"0"&amp;(S48),(S48))&amp;IF(X48="DEP","D","C")&amp;IF((T48)&lt;=99,"0"&amp;(T48),(T48))</f>
        <v>CL7P0580C160</v>
      </c>
      <c r="AP48" s="284">
        <f t="shared" ref="AP48" si="48">IF(W48="BL",(S48)*(T48)*0.01335,IF(W48="PLi",(S48+20)*(T48+20)*0.0077))</f>
        <v>831.6</v>
      </c>
      <c r="AQ48" s="286" t="str">
        <f>"CL"&amp;O48+O49&amp;IF(W48="PLi","P",IF(W48="BL","B",""))&amp;IF((U48)&lt;=999,"0"&amp;(U48),(U48))&amp;IF(X48="DEP","D","C")&amp;IF((V48)&lt;=99,"0"&amp;(V48),(V48))</f>
        <v>CL7P0580C160</v>
      </c>
      <c r="AR48" s="284" t="b">
        <f>IF(W48="BL",(U48)*(V48)*0.01335,IF(Y48="PLi",(U48+20)*(V48+20)*0.0077))</f>
        <v>0</v>
      </c>
      <c r="AS48" s="284" t="str">
        <f t="shared" ref="AS48" si="49">IF(W48="BL","PL15",IF(W48="PLi","BNLC06"))</f>
        <v>BNLC06</v>
      </c>
      <c r="AT48" s="260">
        <f t="shared" ref="AT48" si="50">AP48+AR48</f>
        <v>831.6</v>
      </c>
      <c r="AU48" s="254" t="str">
        <f>O48+O49&amp;IF(M48="TR","Z",IF(M48="NL","D",IF(M48="Aé","D",)))</f>
        <v>7D</v>
      </c>
      <c r="AV48" s="262" t="s">
        <v>921</v>
      </c>
      <c r="AW48" s="264" t="str">
        <f t="shared" ref="AW48" si="51">"FJ"&amp;AU48&amp;IF((Q48)&lt;=999,"0"&amp;(Q48),(Q48))</f>
        <v>FJ7D0730</v>
      </c>
      <c r="AX48" s="254">
        <f t="shared" ref="AX48" si="52">Q48*IF(AU48="1Z",0.239,IF(AU48="2Z",0.276,IF(AU48="3Z",0.374,IF(AU48="4Z",0.458,IF(AU48="5Z",0.541,IF(AU48="2D",0.317,IF(AU48="3D",0.421,IF(AU48="4D",0.53,IF(AU48="5D",0.619,IF(AU48="6D",0.718,IF(AU48="7D",0.738,IF(AU48="8D",0.842,""))))))))))))</f>
        <v>538.74</v>
      </c>
      <c r="AY48" s="264">
        <f t="shared" ref="AY48" si="53">AX48*2</f>
        <v>1077.48</v>
      </c>
      <c r="AZ48" s="264" t="str">
        <f t="shared" ref="AZ48" si="54">IF(RIGHT(AU48,1)="Z","PJ"&amp;AU48&amp;IF((Q48)&lt;=999,"0"&amp;(Q48),(Q48)),"-")</f>
        <v>-</v>
      </c>
      <c r="BA48" s="254" t="str">
        <f t="shared" ref="BA48" si="55">IF(RIGHT(AU48,1)="Z",Q48*IF(AU48="1Z",0.239,IF(AU48="2Z",0.276,IF(AU48="3Z",0.374,IF(AU48="4Z",0.458,IF(AU48="5Z",0.541,IF(AU48="2D",0.317,IF(AU48="3D",0.421,IF(AU48="4D",0.53,IF(AU48="5D",0.619,IF(AU48="6D",0.718,IF(AU48="7D",0.738,IF(AU48="8D",0.842,"")))))))))))),"-")</f>
        <v>-</v>
      </c>
      <c r="BB48" s="256"/>
      <c r="BC48" s="258">
        <f t="shared" ref="BC48" si="56">BB48+AY48</f>
        <v>1077.48</v>
      </c>
    </row>
    <row r="49" spans="1:55" ht="18" customHeight="1" x14ac:dyDescent="0.3">
      <c r="A49" s="1"/>
      <c r="B49" s="269"/>
      <c r="C49" s="339"/>
      <c r="D49" s="340"/>
      <c r="E49" s="266"/>
      <c r="F49" s="267"/>
      <c r="G49" s="269"/>
      <c r="H49" s="280"/>
      <c r="I49" s="68"/>
      <c r="J49" s="338"/>
      <c r="K49" s="268"/>
      <c r="M49" s="36" t="s">
        <v>32</v>
      </c>
      <c r="N49" s="36">
        <v>10</v>
      </c>
      <c r="O49" s="36">
        <v>3</v>
      </c>
      <c r="P49" s="36"/>
      <c r="Q49" s="296"/>
      <c r="R49" s="296"/>
      <c r="S49" s="296"/>
      <c r="T49" s="296"/>
      <c r="U49" s="296"/>
      <c r="V49" s="296"/>
      <c r="W49" s="281"/>
      <c r="X49" s="16"/>
      <c r="Y49" s="296"/>
      <c r="Z49" s="239" t="str">
        <f t="shared" si="7"/>
        <v>310AD</v>
      </c>
      <c r="AA49" s="298"/>
      <c r="AB49" s="300"/>
      <c r="AC49" s="305"/>
      <c r="AD49" s="307"/>
      <c r="AE49" s="308"/>
      <c r="AF49" s="309"/>
      <c r="AG49" s="311"/>
      <c r="AH49" s="125">
        <f>IF(M49="TR",INT((R48-20-N48-IF(N49=8,5.4,IF(N49=10,7.4,9.4)))/N49)+1,INT(R48-10)/10)*O49</f>
        <v>168</v>
      </c>
      <c r="AI49" s="126">
        <f>AG48*AH49</f>
        <v>5789.9016000000001</v>
      </c>
      <c r="AJ49" s="127" t="str">
        <f t="shared" si="44"/>
        <v>BCU3D</v>
      </c>
      <c r="AK49" s="128" t="str">
        <f>"AT"&amp;O49&amp;IF(M49="TR","Z",IF(M49="NL","D",IF(M49="Aé","D","")))&amp;IF(M49="TR",IF(Q48&lt;=999,"0"&amp;Q48-20,Q48-20),IF(R48&lt;=999,"0"&amp;R48,R48))</f>
        <v>AT3D0570</v>
      </c>
      <c r="AL49" s="129">
        <f t="shared" si="46"/>
        <v>16.976041494212556</v>
      </c>
      <c r="AM49" s="130">
        <f>IF(M49="NL",((Q48-20)/2.75)+1,IF(M49="TR",(AH49/O49)+1,IF(M49="Aé",((Q48-20)/2.75)+1)/2))</f>
        <v>259.18181818181819</v>
      </c>
      <c r="AN49" s="131">
        <v>4399.8813</v>
      </c>
      <c r="AO49" s="301"/>
      <c r="AP49" s="302"/>
      <c r="AQ49" s="303"/>
      <c r="AR49" s="302"/>
      <c r="AS49" s="302"/>
      <c r="AT49" s="277"/>
      <c r="AU49" s="274"/>
      <c r="AV49" s="278"/>
      <c r="AW49" s="279"/>
      <c r="AX49" s="274"/>
      <c r="AY49" s="279"/>
      <c r="AZ49" s="279"/>
      <c r="BA49" s="274"/>
      <c r="BB49" s="275"/>
      <c r="BC49" s="276"/>
    </row>
    <row r="50" spans="1:55" ht="18" customHeight="1" x14ac:dyDescent="0.3">
      <c r="A50" s="1" t="str">
        <f t="shared" ref="A50" si="57">"\\B-TECH03\soneras network\SONERAS\RAD\RAD 2023\"&amp;B50</f>
        <v>\\B-TECH03\soneras network\SONERAS\RAD\RAD 2023\B059</v>
      </c>
      <c r="B50" s="64" t="s">
        <v>184</v>
      </c>
      <c r="C50" s="80" t="s">
        <v>266</v>
      </c>
      <c r="D50" s="21" t="s">
        <v>189</v>
      </c>
      <c r="E50" s="20" t="str">
        <f t="shared" si="6"/>
        <v>B059</v>
      </c>
      <c r="F50" s="12">
        <v>45313</v>
      </c>
      <c r="G50" s="64">
        <v>10</v>
      </c>
      <c r="H50" s="13" t="s">
        <v>28</v>
      </c>
      <c r="I50" s="68" t="s">
        <v>180</v>
      </c>
      <c r="J50" s="16" t="s">
        <v>196</v>
      </c>
      <c r="K50" s="14" t="s">
        <v>183</v>
      </c>
      <c r="L50" s="36" t="s">
        <v>195</v>
      </c>
      <c r="M50" s="36" t="s">
        <v>32</v>
      </c>
      <c r="N50" s="36">
        <v>10</v>
      </c>
      <c r="O50" s="36">
        <v>6</v>
      </c>
      <c r="P50" s="58"/>
      <c r="Q50" s="36">
        <v>1130</v>
      </c>
      <c r="R50" s="36">
        <v>390</v>
      </c>
      <c r="S50" s="36">
        <v>410</v>
      </c>
      <c r="T50" s="36">
        <v>150</v>
      </c>
      <c r="U50" s="36">
        <v>410</v>
      </c>
      <c r="V50" s="36">
        <v>150</v>
      </c>
      <c r="W50" s="5" t="s">
        <v>33</v>
      </c>
      <c r="X50" s="16"/>
      <c r="Y50" s="6" t="s">
        <v>38</v>
      </c>
      <c r="Z50" s="239" t="str">
        <f t="shared" si="7"/>
        <v>610AD</v>
      </c>
      <c r="AA50" s="120" t="str">
        <f t="shared" si="8"/>
        <v>RAB059026-10 E7</v>
      </c>
      <c r="AB50" s="121" t="str">
        <f t="shared" si="9"/>
        <v>RA 1130X0390 6D7 10 0410X150 PC KOMATSU D155-A6</v>
      </c>
      <c r="AC50" s="71" t="str">
        <f t="shared" si="10"/>
        <v>FXB059026-10 E7</v>
      </c>
      <c r="AD50" s="121" t="str">
        <f t="shared" si="11"/>
        <v>FX 1130X0390 6D7 10 0410X150 PC KOMATSU D155-A6</v>
      </c>
      <c r="AE50" s="122" t="str">
        <f t="shared" si="12"/>
        <v>TUBLS015</v>
      </c>
      <c r="AF50" s="123" t="str">
        <f t="shared" si="13"/>
        <v>TB151145</v>
      </c>
      <c r="AG50" s="124">
        <f t="shared" si="14"/>
        <v>52.967700000000001</v>
      </c>
      <c r="AH50" s="125">
        <f t="shared" si="15"/>
        <v>228</v>
      </c>
      <c r="AI50" s="126">
        <f t="shared" si="16"/>
        <v>12076.6356</v>
      </c>
      <c r="AJ50" s="127" t="str">
        <f t="shared" si="17"/>
        <v>BCU6D</v>
      </c>
      <c r="AK50" s="128" t="str">
        <f t="shared" si="18"/>
        <v>AT6D0390</v>
      </c>
      <c r="AL50" s="129">
        <f t="shared" si="19"/>
        <v>30.043898404852843</v>
      </c>
      <c r="AM50" s="130">
        <f t="shared" si="20"/>
        <v>404.63636363636363</v>
      </c>
      <c r="AN50" s="131">
        <v>12156.853800000001</v>
      </c>
      <c r="AO50" s="132" t="str">
        <f t="shared" si="21"/>
        <v>CL6P0410C150</v>
      </c>
      <c r="AP50" s="133">
        <f t="shared" si="22"/>
        <v>562.87</v>
      </c>
      <c r="AQ50" s="134" t="str">
        <f t="shared" si="23"/>
        <v>CL6P0410C150</v>
      </c>
      <c r="AR50" s="133">
        <f t="shared" si="24"/>
        <v>562.87</v>
      </c>
      <c r="AS50" s="133" t="str">
        <f t="shared" si="25"/>
        <v>BNLC06</v>
      </c>
      <c r="AT50" s="135">
        <f t="shared" si="26"/>
        <v>1125.74</v>
      </c>
      <c r="AU50" s="136" t="str">
        <f t="shared" si="27"/>
        <v>6D</v>
      </c>
      <c r="AV50" s="137" t="s">
        <v>921</v>
      </c>
      <c r="AW50" s="138" t="str">
        <f t="shared" si="28"/>
        <v>FJ6D1130</v>
      </c>
      <c r="AX50" s="136">
        <f t="shared" si="29"/>
        <v>811.33999999999992</v>
      </c>
      <c r="AY50" s="138">
        <f t="shared" si="30"/>
        <v>1622.6799999999998</v>
      </c>
      <c r="AZ50" s="138" t="str">
        <f t="shared" si="31"/>
        <v>-</v>
      </c>
      <c r="BA50" s="136" t="str">
        <f t="shared" si="32"/>
        <v>-</v>
      </c>
      <c r="BB50" s="136"/>
      <c r="BC50" s="139">
        <f t="shared" si="33"/>
        <v>1622.6799999999998</v>
      </c>
    </row>
    <row r="51" spans="1:55" ht="18" customHeight="1" x14ac:dyDescent="0.3">
      <c r="A51" s="1" t="str">
        <f t="shared" si="5"/>
        <v>\\B-TECH03\soneras network\SONERAS\RAD\RAD 2024\C036</v>
      </c>
      <c r="B51" s="64" t="s">
        <v>197</v>
      </c>
      <c r="C51" s="80" t="s">
        <v>267</v>
      </c>
      <c r="D51" s="21" t="s">
        <v>190</v>
      </c>
      <c r="E51" s="20" t="str">
        <f t="shared" si="6"/>
        <v>C036</v>
      </c>
      <c r="F51" s="12">
        <v>45313</v>
      </c>
      <c r="G51" s="64">
        <v>1</v>
      </c>
      <c r="H51" s="13" t="s">
        <v>35</v>
      </c>
      <c r="I51" s="14" t="s">
        <v>40</v>
      </c>
      <c r="J51" s="16"/>
      <c r="M51" s="36" t="s">
        <v>41</v>
      </c>
      <c r="N51" s="6">
        <v>12</v>
      </c>
      <c r="O51" s="6">
        <v>4</v>
      </c>
      <c r="P51" s="11"/>
      <c r="Q51" s="14">
        <v>860</v>
      </c>
      <c r="R51" s="14">
        <v>330</v>
      </c>
      <c r="S51" s="14">
        <v>330</v>
      </c>
      <c r="T51" s="14">
        <v>120</v>
      </c>
      <c r="U51" s="14">
        <v>330</v>
      </c>
      <c r="V51" s="14">
        <v>120</v>
      </c>
      <c r="W51" s="5" t="s">
        <v>33</v>
      </c>
      <c r="X51" s="16"/>
      <c r="Y51" s="6" t="s">
        <v>34</v>
      </c>
      <c r="Z51" s="239" t="str">
        <f t="shared" si="7"/>
        <v>412AZ</v>
      </c>
      <c r="AA51" s="120" t="str">
        <f t="shared" si="8"/>
        <v xml:space="preserve">FEC036014-12 </v>
      </c>
      <c r="AB51" s="121" t="str">
        <f t="shared" si="9"/>
        <v xml:space="preserve">FE 0860X0330 4ZM 12 0330X120 PC  </v>
      </c>
      <c r="AC51" s="71" t="str">
        <f t="shared" si="10"/>
        <v xml:space="preserve">FXC036014-12 </v>
      </c>
      <c r="AD51" s="121" t="str">
        <f t="shared" si="11"/>
        <v xml:space="preserve">FX 0860X0330 4ZM 12 0330X120 PC  </v>
      </c>
      <c r="AE51" s="122" t="str">
        <f t="shared" si="12"/>
        <v>BNLT33</v>
      </c>
      <c r="AF51" s="123" t="str">
        <f t="shared" si="13"/>
        <v>TB330875</v>
      </c>
      <c r="AG51" s="124">
        <f t="shared" si="14"/>
        <v>29.46125</v>
      </c>
      <c r="AH51" s="125">
        <f t="shared" si="15"/>
        <v>100</v>
      </c>
      <c r="AI51" s="126">
        <f t="shared" si="16"/>
        <v>2946.125</v>
      </c>
      <c r="AJ51" s="127" t="str">
        <f t="shared" si="17"/>
        <v>BCU4Z</v>
      </c>
      <c r="AK51" s="128" t="str">
        <f t="shared" si="18"/>
        <v>AT4Z0840</v>
      </c>
      <c r="AL51" s="129">
        <f t="shared" si="19"/>
        <v>122.91774923076922</v>
      </c>
      <c r="AM51" s="130">
        <f t="shared" si="20"/>
        <v>26</v>
      </c>
      <c r="AN51" s="131">
        <v>3195.8614799999996</v>
      </c>
      <c r="AO51" s="132" t="str">
        <f t="shared" si="21"/>
        <v>CL4P0330C120</v>
      </c>
      <c r="AP51" s="133">
        <f t="shared" si="22"/>
        <v>377.3</v>
      </c>
      <c r="AQ51" s="134" t="str">
        <f t="shared" si="23"/>
        <v>CL4P0330C120</v>
      </c>
      <c r="AR51" s="133">
        <f t="shared" si="24"/>
        <v>377.3</v>
      </c>
      <c r="AS51" s="133" t="str">
        <f t="shared" si="25"/>
        <v>BNLC06</v>
      </c>
      <c r="AT51" s="135">
        <f t="shared" si="26"/>
        <v>754.6</v>
      </c>
      <c r="AU51" s="136" t="str">
        <f t="shared" si="27"/>
        <v>4Z</v>
      </c>
      <c r="AV51" s="137" t="s">
        <v>921</v>
      </c>
      <c r="AW51" s="138" t="str">
        <f t="shared" si="28"/>
        <v>FJ4Z0860</v>
      </c>
      <c r="AX51" s="136">
        <f t="shared" si="29"/>
        <v>393.88</v>
      </c>
      <c r="AY51" s="138">
        <f t="shared" si="30"/>
        <v>787.76</v>
      </c>
      <c r="AZ51" s="138" t="str">
        <f t="shared" si="31"/>
        <v>PJ4Z0860</v>
      </c>
      <c r="BA51" s="136">
        <f t="shared" si="32"/>
        <v>393.88</v>
      </c>
      <c r="BB51" s="136"/>
      <c r="BC51" s="139">
        <f t="shared" si="33"/>
        <v>787.76</v>
      </c>
    </row>
    <row r="52" spans="1:55" ht="18" customHeight="1" x14ac:dyDescent="0.3">
      <c r="A52" s="1" t="str">
        <f t="shared" si="5"/>
        <v>\\B-TECH03\soneras network\SONERAS\RAD\RAD 2024\C037</v>
      </c>
      <c r="B52" s="64" t="s">
        <v>198</v>
      </c>
      <c r="C52" s="80" t="s">
        <v>268</v>
      </c>
      <c r="D52" s="21" t="s">
        <v>191</v>
      </c>
      <c r="E52" s="20" t="str">
        <f t="shared" si="6"/>
        <v>C037</v>
      </c>
      <c r="F52" s="12">
        <v>45313</v>
      </c>
      <c r="G52" s="17">
        <v>1</v>
      </c>
      <c r="H52" s="13" t="s">
        <v>28</v>
      </c>
      <c r="I52" s="14" t="s">
        <v>181</v>
      </c>
      <c r="J52" s="5" t="s">
        <v>196</v>
      </c>
      <c r="L52" s="17"/>
      <c r="M52" s="36" t="s">
        <v>32</v>
      </c>
      <c r="N52" s="6">
        <v>10</v>
      </c>
      <c r="O52" s="6">
        <v>4</v>
      </c>
      <c r="P52" s="11"/>
      <c r="Q52" s="14">
        <v>815</v>
      </c>
      <c r="R52" s="14">
        <v>730</v>
      </c>
      <c r="S52" s="14">
        <v>735</v>
      </c>
      <c r="T52" s="14">
        <v>140</v>
      </c>
      <c r="U52" s="14">
        <v>735</v>
      </c>
      <c r="V52" s="14">
        <v>140</v>
      </c>
      <c r="W52" s="5" t="s">
        <v>33</v>
      </c>
      <c r="X52" s="16"/>
      <c r="Y52" s="6" t="s">
        <v>38</v>
      </c>
      <c r="Z52" s="239" t="str">
        <f t="shared" si="7"/>
        <v>410AD</v>
      </c>
      <c r="AA52" s="120" t="str">
        <f t="shared" si="8"/>
        <v>RAC037024-10 E7</v>
      </c>
      <c r="AB52" s="121" t="str">
        <f t="shared" si="9"/>
        <v xml:space="preserve">RA 0815X0730 4D7 10 0735X140 PC KOMATSU </v>
      </c>
      <c r="AC52" s="71" t="str">
        <f t="shared" si="10"/>
        <v>FXC037024-10 E7</v>
      </c>
      <c r="AD52" s="121" t="str">
        <f t="shared" si="11"/>
        <v xml:space="preserve">FX 0815X0730 4D7 10 0735X140 PC KOMATSU </v>
      </c>
      <c r="AE52" s="122" t="str">
        <f t="shared" si="12"/>
        <v>TUBLS015</v>
      </c>
      <c r="AF52" s="123" t="str">
        <f t="shared" si="13"/>
        <v>TB150830</v>
      </c>
      <c r="AG52" s="124">
        <f t="shared" si="14"/>
        <v>38.395800000000001</v>
      </c>
      <c r="AH52" s="125">
        <f t="shared" si="15"/>
        <v>288</v>
      </c>
      <c r="AI52" s="126">
        <f t="shared" si="16"/>
        <v>11057.990400000001</v>
      </c>
      <c r="AJ52" s="127" t="str">
        <f t="shared" si="17"/>
        <v>BCU4D</v>
      </c>
      <c r="AK52" s="128" t="str">
        <f t="shared" si="18"/>
        <v>AT4D0730</v>
      </c>
      <c r="AL52" s="129">
        <f t="shared" si="19"/>
        <v>33.776731682858049</v>
      </c>
      <c r="AM52" s="130">
        <f t="shared" si="20"/>
        <v>290.09090909090907</v>
      </c>
      <c r="AN52" s="131">
        <v>9798.3228000000017</v>
      </c>
      <c r="AO52" s="132" t="str">
        <f t="shared" si="21"/>
        <v>CL4P0735C140</v>
      </c>
      <c r="AP52" s="133">
        <f t="shared" si="22"/>
        <v>930.16000000000008</v>
      </c>
      <c r="AQ52" s="134" t="str">
        <f t="shared" si="23"/>
        <v>CL4P0735C140</v>
      </c>
      <c r="AR52" s="133">
        <f t="shared" si="24"/>
        <v>930.16000000000008</v>
      </c>
      <c r="AS52" s="133" t="str">
        <f t="shared" si="25"/>
        <v>BNLC06</v>
      </c>
      <c r="AT52" s="135">
        <f t="shared" si="26"/>
        <v>1860.3200000000002</v>
      </c>
      <c r="AU52" s="136" t="str">
        <f t="shared" si="27"/>
        <v>4D</v>
      </c>
      <c r="AV52" s="137" t="s">
        <v>921</v>
      </c>
      <c r="AW52" s="138" t="str">
        <f t="shared" si="28"/>
        <v>FJ4D0815</v>
      </c>
      <c r="AX52" s="136">
        <f t="shared" si="29"/>
        <v>431.95000000000005</v>
      </c>
      <c r="AY52" s="138">
        <f t="shared" si="30"/>
        <v>863.90000000000009</v>
      </c>
      <c r="AZ52" s="138" t="str">
        <f t="shared" si="31"/>
        <v>-</v>
      </c>
      <c r="BA52" s="136" t="str">
        <f t="shared" si="32"/>
        <v>-</v>
      </c>
      <c r="BB52" s="136"/>
      <c r="BC52" s="139">
        <f t="shared" si="33"/>
        <v>863.90000000000009</v>
      </c>
    </row>
    <row r="53" spans="1:55" ht="18" customHeight="1" x14ac:dyDescent="0.3">
      <c r="A53" s="1" t="str">
        <f t="shared" si="5"/>
        <v>\\B-TECH03\soneras network\SONERAS\RAD\RAD 2024\C038</v>
      </c>
      <c r="B53" s="64" t="s">
        <v>199</v>
      </c>
      <c r="C53" s="80" t="s">
        <v>269</v>
      </c>
      <c r="D53" s="21" t="s">
        <v>192</v>
      </c>
      <c r="E53" s="20" t="str">
        <f t="shared" si="6"/>
        <v>C038</v>
      </c>
      <c r="F53" s="12">
        <v>45314</v>
      </c>
      <c r="G53" s="17">
        <v>1</v>
      </c>
      <c r="H53" s="13" t="s">
        <v>35</v>
      </c>
      <c r="I53" s="14" t="s">
        <v>182</v>
      </c>
      <c r="L53" s="17"/>
      <c r="M53" s="36" t="s">
        <v>32</v>
      </c>
      <c r="N53" s="6">
        <v>10</v>
      </c>
      <c r="O53" s="6">
        <v>3</v>
      </c>
      <c r="P53" s="11"/>
      <c r="Q53" s="14">
        <v>1100</v>
      </c>
      <c r="R53" s="14">
        <v>3220</v>
      </c>
      <c r="S53" s="14">
        <v>3300</v>
      </c>
      <c r="T53" s="14">
        <v>160</v>
      </c>
      <c r="U53" s="14">
        <v>3300</v>
      </c>
      <c r="V53" s="14">
        <v>160</v>
      </c>
      <c r="W53" s="5" t="s">
        <v>37</v>
      </c>
      <c r="X53" s="16"/>
      <c r="Y53" s="6" t="s">
        <v>38</v>
      </c>
      <c r="Z53" s="239" t="str">
        <f t="shared" si="7"/>
        <v>310AD</v>
      </c>
      <c r="AA53" s="120" t="str">
        <f t="shared" si="8"/>
        <v>FEC038023-10 E7</v>
      </c>
      <c r="AB53" s="121" t="str">
        <f t="shared" si="9"/>
        <v xml:space="preserve">FE 1100X3220 3D7 10 3300X160 BC  </v>
      </c>
      <c r="AC53" s="71" t="str">
        <f t="shared" si="10"/>
        <v>FXC038023-10 E7</v>
      </c>
      <c r="AD53" s="121" t="str">
        <f t="shared" si="11"/>
        <v xml:space="preserve">FX 1100X3220 3D7 10 3300X160 BC  </v>
      </c>
      <c r="AE53" s="122" t="str">
        <f t="shared" si="12"/>
        <v>TUBLS015</v>
      </c>
      <c r="AF53" s="123" t="str">
        <f t="shared" si="13"/>
        <v>TB151115</v>
      </c>
      <c r="AG53" s="124">
        <f t="shared" si="14"/>
        <v>51.579900000000002</v>
      </c>
      <c r="AH53" s="125">
        <f t="shared" si="15"/>
        <v>963</v>
      </c>
      <c r="AI53" s="126">
        <f t="shared" si="16"/>
        <v>49671.443700000003</v>
      </c>
      <c r="AJ53" s="127" t="str">
        <f t="shared" si="17"/>
        <v>BCU3D</v>
      </c>
      <c r="AK53" s="128" t="str">
        <f t="shared" si="18"/>
        <v>AT3D3220</v>
      </c>
      <c r="AL53" s="129">
        <f t="shared" si="19"/>
        <v>96.157980466404979</v>
      </c>
      <c r="AM53" s="130">
        <f t="shared" si="20"/>
        <v>393.72727272727275</v>
      </c>
      <c r="AN53" s="131">
        <v>37860.019399999997</v>
      </c>
      <c r="AO53" s="132" t="str">
        <f t="shared" si="21"/>
        <v>CL3B3300C160</v>
      </c>
      <c r="AP53" s="133">
        <f t="shared" si="22"/>
        <v>7048.8</v>
      </c>
      <c r="AQ53" s="134" t="str">
        <f t="shared" si="23"/>
        <v>CL3B3300C160</v>
      </c>
      <c r="AR53" s="133">
        <f t="shared" si="24"/>
        <v>7977.96</v>
      </c>
      <c r="AS53" s="133" t="str">
        <f t="shared" si="25"/>
        <v>PL15</v>
      </c>
      <c r="AT53" s="135">
        <f t="shared" si="26"/>
        <v>15026.76</v>
      </c>
      <c r="AU53" s="136" t="str">
        <f t="shared" si="27"/>
        <v>3D</v>
      </c>
      <c r="AV53" s="137" t="s">
        <v>921</v>
      </c>
      <c r="AW53" s="138" t="str">
        <f t="shared" si="28"/>
        <v>FJ3D1100</v>
      </c>
      <c r="AX53" s="136">
        <f t="shared" si="29"/>
        <v>463.09999999999997</v>
      </c>
      <c r="AY53" s="138">
        <f t="shared" si="30"/>
        <v>926.19999999999993</v>
      </c>
      <c r="AZ53" s="138" t="str">
        <f t="shared" si="31"/>
        <v>-</v>
      </c>
      <c r="BA53" s="136" t="str">
        <f t="shared" si="32"/>
        <v>-</v>
      </c>
      <c r="BB53" s="136"/>
      <c r="BC53" s="139">
        <f t="shared" si="33"/>
        <v>926.19999999999993</v>
      </c>
    </row>
    <row r="54" spans="1:55" ht="18" customHeight="1" x14ac:dyDescent="0.3">
      <c r="A54" s="1" t="str">
        <f t="shared" si="5"/>
        <v>\\B-TECH03\soneras network\SONERAS\RAD\RAD 2024\C039</v>
      </c>
      <c r="B54" s="64" t="s">
        <v>200</v>
      </c>
      <c r="C54" s="80" t="s">
        <v>270</v>
      </c>
      <c r="D54" s="21" t="s">
        <v>193</v>
      </c>
      <c r="E54" s="20" t="str">
        <f t="shared" si="6"/>
        <v>C039</v>
      </c>
      <c r="F54" s="12">
        <v>45314</v>
      </c>
      <c r="G54" s="17">
        <v>4</v>
      </c>
      <c r="H54" s="13" t="s">
        <v>35</v>
      </c>
      <c r="I54" s="14" t="s">
        <v>182</v>
      </c>
      <c r="L54" s="17"/>
      <c r="M54" s="36" t="s">
        <v>32</v>
      </c>
      <c r="N54" s="6">
        <v>10</v>
      </c>
      <c r="O54" s="6">
        <v>5</v>
      </c>
      <c r="P54" s="11"/>
      <c r="Q54" s="14">
        <v>920</v>
      </c>
      <c r="R54" s="14">
        <v>1020</v>
      </c>
      <c r="S54" s="14">
        <v>1100</v>
      </c>
      <c r="T54" s="14">
        <v>190</v>
      </c>
      <c r="U54" s="14">
        <v>1100</v>
      </c>
      <c r="V54" s="14">
        <v>190</v>
      </c>
      <c r="W54" s="5" t="s">
        <v>37</v>
      </c>
      <c r="X54" s="16"/>
      <c r="Y54" s="6" t="s">
        <v>38</v>
      </c>
      <c r="Z54" s="239" t="str">
        <f t="shared" si="7"/>
        <v>510AD</v>
      </c>
      <c r="AA54" s="120" t="str">
        <f t="shared" si="8"/>
        <v>FEC039025-10 E7</v>
      </c>
      <c r="AB54" s="121" t="str">
        <f t="shared" si="9"/>
        <v xml:space="preserve">FE 0920X1020 5D7 10 1100X190 BC  </v>
      </c>
      <c r="AC54" s="71" t="str">
        <f t="shared" si="10"/>
        <v>FXC039025-10 E7</v>
      </c>
      <c r="AD54" s="121" t="str">
        <f t="shared" si="11"/>
        <v xml:space="preserve">FX 0920X1020 5D7 10 1100X190 BC  </v>
      </c>
      <c r="AE54" s="122" t="str">
        <f t="shared" si="12"/>
        <v>TUBLS015</v>
      </c>
      <c r="AF54" s="123" t="str">
        <f t="shared" si="13"/>
        <v>TB150935</v>
      </c>
      <c r="AG54" s="124">
        <f t="shared" si="14"/>
        <v>43.253100000000003</v>
      </c>
      <c r="AH54" s="125">
        <f t="shared" si="15"/>
        <v>505</v>
      </c>
      <c r="AI54" s="126">
        <f t="shared" si="16"/>
        <v>21842.815500000001</v>
      </c>
      <c r="AJ54" s="127" t="str">
        <f t="shared" si="17"/>
        <v>BCU5D</v>
      </c>
      <c r="AK54" s="128" t="str">
        <f t="shared" si="18"/>
        <v>AT5D1020</v>
      </c>
      <c r="AL54" s="129">
        <f t="shared" si="19"/>
        <v>57.686770866795896</v>
      </c>
      <c r="AM54" s="130">
        <f t="shared" si="20"/>
        <v>328.27272727272725</v>
      </c>
      <c r="AN54" s="131">
        <v>18936.993599999998</v>
      </c>
      <c r="AO54" s="132" t="str">
        <f t="shared" si="21"/>
        <v>CL5B1100C190</v>
      </c>
      <c r="AP54" s="133">
        <f t="shared" si="22"/>
        <v>2790.15</v>
      </c>
      <c r="AQ54" s="134" t="str">
        <f t="shared" si="23"/>
        <v>CL5B1100C190</v>
      </c>
      <c r="AR54" s="133">
        <f t="shared" si="24"/>
        <v>3139.92</v>
      </c>
      <c r="AS54" s="133" t="str">
        <f t="shared" si="25"/>
        <v>PL15</v>
      </c>
      <c r="AT54" s="135">
        <f t="shared" si="26"/>
        <v>5930.07</v>
      </c>
      <c r="AU54" s="136" t="str">
        <f t="shared" si="27"/>
        <v>5D</v>
      </c>
      <c r="AV54" s="137" t="s">
        <v>921</v>
      </c>
      <c r="AW54" s="138" t="str">
        <f t="shared" si="28"/>
        <v>FJ5D0920</v>
      </c>
      <c r="AX54" s="136">
        <f t="shared" si="29"/>
        <v>569.48</v>
      </c>
      <c r="AY54" s="138">
        <f t="shared" si="30"/>
        <v>1138.96</v>
      </c>
      <c r="AZ54" s="138" t="str">
        <f t="shared" si="31"/>
        <v>-</v>
      </c>
      <c r="BA54" s="136" t="str">
        <f t="shared" si="32"/>
        <v>-</v>
      </c>
      <c r="BB54" s="136"/>
      <c r="BC54" s="139">
        <f t="shared" si="33"/>
        <v>1138.96</v>
      </c>
    </row>
    <row r="55" spans="1:55" ht="18" customHeight="1" x14ac:dyDescent="0.3">
      <c r="A55" s="1" t="str">
        <f t="shared" si="5"/>
        <v>\\B-TECH03\soneras network\SONERAS\RAD\RAD 2024\C040</v>
      </c>
      <c r="B55" s="64" t="s">
        <v>201</v>
      </c>
      <c r="C55" s="80" t="s">
        <v>271</v>
      </c>
      <c r="D55" s="21" t="s">
        <v>194</v>
      </c>
      <c r="E55" s="20" t="str">
        <f t="shared" si="6"/>
        <v>C040</v>
      </c>
      <c r="F55" s="12">
        <v>45314</v>
      </c>
      <c r="G55" s="17">
        <v>4</v>
      </c>
      <c r="H55" s="13" t="s">
        <v>35</v>
      </c>
      <c r="I55" s="14" t="s">
        <v>182</v>
      </c>
      <c r="L55" s="17"/>
      <c r="M55" s="36" t="s">
        <v>32</v>
      </c>
      <c r="N55" s="6">
        <v>10</v>
      </c>
      <c r="O55" s="6">
        <v>5</v>
      </c>
      <c r="P55" s="11"/>
      <c r="Q55" s="14">
        <v>920</v>
      </c>
      <c r="R55" s="14">
        <v>1520</v>
      </c>
      <c r="S55" s="14">
        <v>1600</v>
      </c>
      <c r="T55" s="14">
        <v>170</v>
      </c>
      <c r="U55" s="14">
        <v>1600</v>
      </c>
      <c r="V55" s="14">
        <v>170</v>
      </c>
      <c r="W55" s="5" t="s">
        <v>37</v>
      </c>
      <c r="X55" s="16"/>
      <c r="Y55" s="6" t="s">
        <v>38</v>
      </c>
      <c r="Z55" s="239" t="str">
        <f t="shared" si="7"/>
        <v>510AD</v>
      </c>
      <c r="AA55" s="120" t="str">
        <f t="shared" si="8"/>
        <v>FEC040025-10 E7</v>
      </c>
      <c r="AB55" s="121" t="str">
        <f t="shared" si="9"/>
        <v xml:space="preserve">FE 0920X1520 5D7 10 1600X170 BC  </v>
      </c>
      <c r="AC55" s="71" t="str">
        <f t="shared" si="10"/>
        <v>FXC040025-10 E7</v>
      </c>
      <c r="AD55" s="121" t="str">
        <f t="shared" si="11"/>
        <v xml:space="preserve">FX 0920X1520 5D7 10 1600X170 BC  </v>
      </c>
      <c r="AE55" s="122" t="str">
        <f t="shared" si="12"/>
        <v>TUBLS015</v>
      </c>
      <c r="AF55" s="123" t="str">
        <f t="shared" si="13"/>
        <v>TB150935</v>
      </c>
      <c r="AG55" s="124">
        <f t="shared" si="14"/>
        <v>43.253100000000003</v>
      </c>
      <c r="AH55" s="125">
        <f t="shared" si="15"/>
        <v>755</v>
      </c>
      <c r="AI55" s="126">
        <f t="shared" si="16"/>
        <v>32656.090500000002</v>
      </c>
      <c r="AJ55" s="127" t="str">
        <f t="shared" si="17"/>
        <v>BCU5D</v>
      </c>
      <c r="AK55" s="128" t="str">
        <f t="shared" si="18"/>
        <v>AT5D1520</v>
      </c>
      <c r="AL55" s="129">
        <f t="shared" si="19"/>
        <v>85.964599723068403</v>
      </c>
      <c r="AM55" s="130">
        <f t="shared" si="20"/>
        <v>328.27272727272725</v>
      </c>
      <c r="AN55" s="131">
        <v>28219.833599999998</v>
      </c>
      <c r="AO55" s="132" t="str">
        <f t="shared" si="21"/>
        <v>CL5B1600C170</v>
      </c>
      <c r="AP55" s="133">
        <f t="shared" si="22"/>
        <v>3631.2000000000003</v>
      </c>
      <c r="AQ55" s="134" t="str">
        <f t="shared" si="23"/>
        <v>CL5B1600C170</v>
      </c>
      <c r="AR55" s="133">
        <f t="shared" si="24"/>
        <v>4109.13</v>
      </c>
      <c r="AS55" s="133" t="str">
        <f t="shared" si="25"/>
        <v>PL15</v>
      </c>
      <c r="AT55" s="135">
        <f t="shared" si="26"/>
        <v>7740.33</v>
      </c>
      <c r="AU55" s="136" t="str">
        <f t="shared" si="27"/>
        <v>5D</v>
      </c>
      <c r="AV55" s="137" t="s">
        <v>921</v>
      </c>
      <c r="AW55" s="138" t="str">
        <f t="shared" si="28"/>
        <v>FJ5D0920</v>
      </c>
      <c r="AX55" s="136">
        <f t="shared" si="29"/>
        <v>569.48</v>
      </c>
      <c r="AY55" s="138">
        <f t="shared" si="30"/>
        <v>1138.96</v>
      </c>
      <c r="AZ55" s="138" t="str">
        <f t="shared" si="31"/>
        <v>-</v>
      </c>
      <c r="BA55" s="136" t="str">
        <f t="shared" si="32"/>
        <v>-</v>
      </c>
      <c r="BB55" s="136"/>
      <c r="BC55" s="139">
        <f t="shared" si="33"/>
        <v>1138.96</v>
      </c>
    </row>
    <row r="56" spans="1:55" ht="18" customHeight="1" x14ac:dyDescent="0.3">
      <c r="A56" s="1" t="str">
        <f t="shared" si="5"/>
        <v>\\B-TECH03\soneras network\SONERAS\RAD\RAD 2024\C041</v>
      </c>
      <c r="B56" s="64" t="s">
        <v>216</v>
      </c>
      <c r="C56" s="80" t="s">
        <v>272</v>
      </c>
      <c r="D56" s="21" t="s">
        <v>206</v>
      </c>
      <c r="E56" s="20" t="str">
        <f t="shared" si="6"/>
        <v>C041</v>
      </c>
      <c r="F56" s="12">
        <v>45315</v>
      </c>
      <c r="G56" s="17">
        <v>1</v>
      </c>
      <c r="H56" s="13" t="s">
        <v>35</v>
      </c>
      <c r="I56" s="14" t="s">
        <v>100</v>
      </c>
      <c r="L56" s="17"/>
      <c r="M56" s="36" t="s">
        <v>77</v>
      </c>
      <c r="N56" s="6">
        <v>10</v>
      </c>
      <c r="O56" s="6">
        <v>4</v>
      </c>
      <c r="P56" s="11"/>
      <c r="Q56" s="14">
        <v>350</v>
      </c>
      <c r="R56" s="14">
        <v>400</v>
      </c>
      <c r="S56" s="14">
        <v>400</v>
      </c>
      <c r="T56" s="14">
        <v>80</v>
      </c>
      <c r="U56" s="14">
        <v>400</v>
      </c>
      <c r="V56" s="14">
        <v>80</v>
      </c>
      <c r="W56" s="5" t="s">
        <v>33</v>
      </c>
      <c r="X56" s="16"/>
      <c r="Y56" s="6" t="s">
        <v>34</v>
      </c>
      <c r="Z56" s="239" t="str">
        <f t="shared" si="7"/>
        <v>410AD</v>
      </c>
      <c r="AA56" s="120" t="str">
        <f t="shared" si="8"/>
        <v xml:space="preserve">FEC041034-10 </v>
      </c>
      <c r="AB56" s="121" t="str">
        <f t="shared" si="9"/>
        <v xml:space="preserve">FE 0350X0400 4DM 10 0400X080 PC  </v>
      </c>
      <c r="AC56" s="71" t="str">
        <f t="shared" si="10"/>
        <v xml:space="preserve">FXC041034-10 </v>
      </c>
      <c r="AD56" s="121" t="str">
        <f t="shared" si="11"/>
        <v xml:space="preserve">FX 0350X0400 4DM 10 0400X080 PC  </v>
      </c>
      <c r="AE56" s="122" t="str">
        <f t="shared" si="12"/>
        <v>BNLT33</v>
      </c>
      <c r="AF56" s="123" t="str">
        <f t="shared" si="13"/>
        <v>TB330365</v>
      </c>
      <c r="AG56" s="124">
        <f t="shared" si="14"/>
        <v>12.28955</v>
      </c>
      <c r="AH56" s="125">
        <f t="shared" si="15"/>
        <v>156</v>
      </c>
      <c r="AI56" s="126">
        <f t="shared" si="16"/>
        <v>1917.1698000000001</v>
      </c>
      <c r="AJ56" s="127" t="str">
        <f t="shared" si="17"/>
        <v>BCU4D</v>
      </c>
      <c r="AK56" s="128" t="str">
        <f t="shared" si="18"/>
        <v>AT4D0400</v>
      </c>
      <c r="AL56" s="129">
        <f t="shared" si="19"/>
        <v>37.031801652892561</v>
      </c>
      <c r="AM56" s="130">
        <f t="shared" si="20"/>
        <v>60.5</v>
      </c>
      <c r="AN56" s="131">
        <v>2240.424</v>
      </c>
      <c r="AO56" s="132" t="str">
        <f t="shared" si="21"/>
        <v>CL4P0400C080</v>
      </c>
      <c r="AP56" s="133">
        <f t="shared" si="22"/>
        <v>323.40000000000003</v>
      </c>
      <c r="AQ56" s="134" t="str">
        <f t="shared" si="23"/>
        <v>CL4P0400C080</v>
      </c>
      <c r="AR56" s="133">
        <f t="shared" si="24"/>
        <v>323.40000000000003</v>
      </c>
      <c r="AS56" s="133" t="str">
        <f t="shared" si="25"/>
        <v>BNLC06</v>
      </c>
      <c r="AT56" s="135">
        <f t="shared" si="26"/>
        <v>646.80000000000007</v>
      </c>
      <c r="AU56" s="136" t="str">
        <f t="shared" si="27"/>
        <v>4D</v>
      </c>
      <c r="AV56" s="137" t="s">
        <v>921</v>
      </c>
      <c r="AW56" s="138" t="str">
        <f t="shared" si="28"/>
        <v>FJ4D0350</v>
      </c>
      <c r="AX56" s="136">
        <f t="shared" si="29"/>
        <v>185.5</v>
      </c>
      <c r="AY56" s="138">
        <f t="shared" si="30"/>
        <v>371</v>
      </c>
      <c r="AZ56" s="138" t="str">
        <f t="shared" si="31"/>
        <v>-</v>
      </c>
      <c r="BA56" s="136" t="str">
        <f t="shared" si="32"/>
        <v>-</v>
      </c>
      <c r="BB56" s="136"/>
      <c r="BC56" s="139">
        <f t="shared" si="33"/>
        <v>371</v>
      </c>
    </row>
    <row r="57" spans="1:55" ht="18" customHeight="1" x14ac:dyDescent="0.3">
      <c r="A57" s="1" t="str">
        <f t="shared" ref="A57:A58" si="58">"\\B-TECH03\soneras network\SONERAS\RAD\RAD 2023\"&amp;B57</f>
        <v>\\B-TECH03\soneras network\SONERAS\RAD\RAD 2023\B107</v>
      </c>
      <c r="B57" s="17" t="s">
        <v>205</v>
      </c>
      <c r="C57" s="44" t="s">
        <v>273</v>
      </c>
      <c r="D57" s="21" t="s">
        <v>207</v>
      </c>
      <c r="E57" s="20" t="str">
        <f t="shared" si="6"/>
        <v>B107</v>
      </c>
      <c r="F57" s="12">
        <v>45316</v>
      </c>
      <c r="G57" s="17">
        <v>3</v>
      </c>
      <c r="H57" s="13" t="s">
        <v>35</v>
      </c>
      <c r="I57" s="14" t="s">
        <v>202</v>
      </c>
      <c r="J57" s="5" t="s">
        <v>204</v>
      </c>
      <c r="K57" s="14" t="s">
        <v>203</v>
      </c>
      <c r="L57" s="17"/>
      <c r="M57" s="6" t="s">
        <v>41</v>
      </c>
      <c r="N57" s="6">
        <v>12</v>
      </c>
      <c r="O57" s="6">
        <v>4</v>
      </c>
      <c r="P57" s="6"/>
      <c r="Q57" s="6">
        <v>1850</v>
      </c>
      <c r="R57" s="6">
        <v>335</v>
      </c>
      <c r="S57" s="6">
        <v>335</v>
      </c>
      <c r="T57" s="6">
        <v>110</v>
      </c>
      <c r="U57" s="6">
        <v>335</v>
      </c>
      <c r="V57" s="6">
        <v>110</v>
      </c>
      <c r="W57" s="5" t="s">
        <v>33</v>
      </c>
      <c r="X57" s="16"/>
      <c r="Y57" s="6" t="s">
        <v>38</v>
      </c>
      <c r="Z57" s="239" t="str">
        <f t="shared" si="7"/>
        <v>412AZ</v>
      </c>
      <c r="AA57" s="120" t="str">
        <f t="shared" si="8"/>
        <v>FEB107014-12 E7</v>
      </c>
      <c r="AB57" s="121" t="str">
        <f t="shared" si="9"/>
        <v>FE 1850X0335 4Z7 12 0335X110 PC VANHOOL A500</v>
      </c>
      <c r="AC57" s="71" t="str">
        <f t="shared" si="10"/>
        <v>FXB107014-12 E7</v>
      </c>
      <c r="AD57" s="121" t="str">
        <f t="shared" si="11"/>
        <v>FX 1850X0335 4Z7 12 0335X110 PC VANHOOL A500</v>
      </c>
      <c r="AE57" s="122" t="str">
        <f t="shared" si="12"/>
        <v>TUBLS015</v>
      </c>
      <c r="AF57" s="123" t="str">
        <f t="shared" si="13"/>
        <v>TB151865</v>
      </c>
      <c r="AG57" s="124">
        <f t="shared" si="14"/>
        <v>86.274900000000002</v>
      </c>
      <c r="AH57" s="125">
        <f t="shared" si="15"/>
        <v>100</v>
      </c>
      <c r="AI57" s="126">
        <f t="shared" si="16"/>
        <v>8627.49</v>
      </c>
      <c r="AJ57" s="127" t="str">
        <f t="shared" si="17"/>
        <v>BCU4Z</v>
      </c>
      <c r="AK57" s="128" t="str">
        <f t="shared" si="18"/>
        <v>AT4Z1830</v>
      </c>
      <c r="AL57" s="129">
        <f t="shared" si="19"/>
        <v>267.78509653846152</v>
      </c>
      <c r="AM57" s="130">
        <f t="shared" si="20"/>
        <v>26</v>
      </c>
      <c r="AN57" s="131">
        <v>6962.4125099999992</v>
      </c>
      <c r="AO57" s="132" t="str">
        <f t="shared" si="21"/>
        <v>CL4P0335C110</v>
      </c>
      <c r="AP57" s="133">
        <f t="shared" si="22"/>
        <v>355.35500000000002</v>
      </c>
      <c r="AQ57" s="134" t="str">
        <f t="shared" si="23"/>
        <v>CL4P0335C110</v>
      </c>
      <c r="AR57" s="133">
        <f t="shared" si="24"/>
        <v>355.35500000000002</v>
      </c>
      <c r="AS57" s="133" t="str">
        <f t="shared" si="25"/>
        <v>BNLC06</v>
      </c>
      <c r="AT57" s="135">
        <f t="shared" si="26"/>
        <v>710.71</v>
      </c>
      <c r="AU57" s="136" t="str">
        <f t="shared" si="27"/>
        <v>4Z</v>
      </c>
      <c r="AV57" s="137" t="s">
        <v>921</v>
      </c>
      <c r="AW57" s="138" t="str">
        <f t="shared" si="28"/>
        <v>FJ4Z1850</v>
      </c>
      <c r="AX57" s="136">
        <f t="shared" si="29"/>
        <v>847.30000000000007</v>
      </c>
      <c r="AY57" s="138">
        <f t="shared" si="30"/>
        <v>1694.6000000000001</v>
      </c>
      <c r="AZ57" s="138" t="str">
        <f t="shared" si="31"/>
        <v>PJ4Z1850</v>
      </c>
      <c r="BA57" s="136">
        <f t="shared" si="32"/>
        <v>847.30000000000007</v>
      </c>
      <c r="BB57" s="136"/>
      <c r="BC57" s="139">
        <f t="shared" si="33"/>
        <v>1694.6000000000001</v>
      </c>
    </row>
    <row r="58" spans="1:55" ht="18" customHeight="1" x14ac:dyDescent="0.3">
      <c r="A58" s="1" t="str">
        <f t="shared" si="58"/>
        <v>\\B-TECH03\soneras network\SONERAS\RAD\RAD 2023\B107</v>
      </c>
      <c r="B58" s="17" t="s">
        <v>205</v>
      </c>
      <c r="C58" s="44" t="s">
        <v>274</v>
      </c>
      <c r="D58" s="21" t="s">
        <v>208</v>
      </c>
      <c r="E58" s="20" t="str">
        <f t="shared" si="6"/>
        <v>B107</v>
      </c>
      <c r="F58" s="12">
        <v>45318</v>
      </c>
      <c r="G58" s="17">
        <v>3</v>
      </c>
      <c r="H58" s="13" t="s">
        <v>58</v>
      </c>
      <c r="I58" s="14" t="s">
        <v>235</v>
      </c>
      <c r="J58" s="5" t="s">
        <v>204</v>
      </c>
      <c r="K58" s="14" t="s">
        <v>203</v>
      </c>
      <c r="L58" s="17"/>
      <c r="M58" s="6" t="s">
        <v>41</v>
      </c>
      <c r="N58" s="6">
        <v>12</v>
      </c>
      <c r="O58" s="6">
        <v>4</v>
      </c>
      <c r="P58" s="6"/>
      <c r="Q58" s="6">
        <v>1850</v>
      </c>
      <c r="R58" s="6">
        <v>335</v>
      </c>
      <c r="S58" s="6">
        <v>335</v>
      </c>
      <c r="T58" s="6">
        <v>110</v>
      </c>
      <c r="U58" s="6">
        <v>335</v>
      </c>
      <c r="V58" s="6">
        <v>110</v>
      </c>
      <c r="W58" s="5" t="s">
        <v>33</v>
      </c>
      <c r="X58" s="16"/>
      <c r="Y58" s="6" t="s">
        <v>38</v>
      </c>
      <c r="Z58" s="239" t="str">
        <f t="shared" si="7"/>
        <v>412AZ</v>
      </c>
      <c r="AA58" s="120" t="str">
        <f t="shared" si="8"/>
        <v>REB107014-12 E7</v>
      </c>
      <c r="AB58" s="121" t="str">
        <f t="shared" si="9"/>
        <v>RE 1850X0335 4Z7 12 0335X110 PC VANHOOL A500</v>
      </c>
      <c r="AC58" s="71" t="str">
        <f t="shared" si="10"/>
        <v>FXB107014-12 E7</v>
      </c>
      <c r="AD58" s="121" t="str">
        <f t="shared" si="11"/>
        <v>FX 1850X0335 4Z7 12 0335X110 PC VANHOOL A500</v>
      </c>
      <c r="AE58" s="122" t="str">
        <f t="shared" si="12"/>
        <v>TUBLS015</v>
      </c>
      <c r="AF58" s="123" t="str">
        <f t="shared" si="13"/>
        <v>TB151865</v>
      </c>
      <c r="AG58" s="124">
        <f t="shared" si="14"/>
        <v>86.274900000000002</v>
      </c>
      <c r="AH58" s="125">
        <f t="shared" si="15"/>
        <v>100</v>
      </c>
      <c r="AI58" s="126">
        <f t="shared" si="16"/>
        <v>8627.49</v>
      </c>
      <c r="AJ58" s="127" t="str">
        <f t="shared" si="17"/>
        <v>BCU4Z</v>
      </c>
      <c r="AK58" s="128" t="str">
        <f t="shared" si="18"/>
        <v>AT4Z1830</v>
      </c>
      <c r="AL58" s="129">
        <f t="shared" si="19"/>
        <v>267.78509653846152</v>
      </c>
      <c r="AM58" s="130">
        <f t="shared" si="20"/>
        <v>26</v>
      </c>
      <c r="AN58" s="131">
        <v>6962.4125099999992</v>
      </c>
      <c r="AO58" s="132" t="str">
        <f t="shared" si="21"/>
        <v>CL4P0335C110</v>
      </c>
      <c r="AP58" s="133">
        <f t="shared" si="22"/>
        <v>355.35500000000002</v>
      </c>
      <c r="AQ58" s="134" t="str">
        <f t="shared" si="23"/>
        <v>CL4P0335C110</v>
      </c>
      <c r="AR58" s="133">
        <f t="shared" si="24"/>
        <v>355.35500000000002</v>
      </c>
      <c r="AS58" s="133" t="str">
        <f t="shared" si="25"/>
        <v>BNLC06</v>
      </c>
      <c r="AT58" s="135">
        <f t="shared" si="26"/>
        <v>710.71</v>
      </c>
      <c r="AU58" s="136" t="str">
        <f t="shared" si="27"/>
        <v>4Z</v>
      </c>
      <c r="AV58" s="137" t="s">
        <v>921</v>
      </c>
      <c r="AW58" s="138" t="str">
        <f t="shared" si="28"/>
        <v>FJ4Z1850</v>
      </c>
      <c r="AX58" s="136">
        <f t="shared" si="29"/>
        <v>847.30000000000007</v>
      </c>
      <c r="AY58" s="138">
        <f t="shared" si="30"/>
        <v>1694.6000000000001</v>
      </c>
      <c r="AZ58" s="138" t="str">
        <f t="shared" si="31"/>
        <v>PJ4Z1850</v>
      </c>
      <c r="BA58" s="136">
        <f t="shared" si="32"/>
        <v>847.30000000000007</v>
      </c>
      <c r="BB58" s="136"/>
      <c r="BC58" s="139">
        <f t="shared" si="33"/>
        <v>1694.6000000000001</v>
      </c>
    </row>
    <row r="59" spans="1:55" ht="18" customHeight="1" x14ac:dyDescent="0.3">
      <c r="A59" s="1" t="str">
        <f t="shared" si="5"/>
        <v>\\B-TECH03\soneras network\SONERAS\RAD\RAD 2024\C042</v>
      </c>
      <c r="B59" s="17" t="s">
        <v>221</v>
      </c>
      <c r="C59" s="44" t="s">
        <v>275</v>
      </c>
      <c r="D59" s="21" t="s">
        <v>209</v>
      </c>
      <c r="E59" s="20" t="str">
        <f t="shared" si="6"/>
        <v>C042</v>
      </c>
      <c r="F59" s="12">
        <v>45318</v>
      </c>
      <c r="G59" s="17">
        <v>1</v>
      </c>
      <c r="H59" s="13" t="s">
        <v>28</v>
      </c>
      <c r="I59" s="14" t="s">
        <v>235</v>
      </c>
      <c r="L59" s="17" t="s">
        <v>214</v>
      </c>
      <c r="M59" s="36" t="s">
        <v>32</v>
      </c>
      <c r="N59" s="6">
        <v>10</v>
      </c>
      <c r="O59" s="6">
        <v>2</v>
      </c>
      <c r="P59" s="11"/>
      <c r="Q59" s="14">
        <v>390</v>
      </c>
      <c r="R59" s="14">
        <v>220</v>
      </c>
      <c r="S59" s="14">
        <v>220</v>
      </c>
      <c r="T59" s="14">
        <v>54</v>
      </c>
      <c r="U59" s="14">
        <v>220</v>
      </c>
      <c r="V59" s="14">
        <v>54</v>
      </c>
      <c r="W59" s="5" t="s">
        <v>33</v>
      </c>
      <c r="X59" s="16"/>
      <c r="Y59" s="6" t="s">
        <v>703</v>
      </c>
      <c r="Z59" s="239" t="str">
        <f t="shared" si="7"/>
        <v>210AD</v>
      </c>
      <c r="AA59" s="120" t="str">
        <f t="shared" si="8"/>
        <v xml:space="preserve">RAC042022-10 </v>
      </c>
      <c r="AB59" s="121" t="str">
        <f t="shared" si="9"/>
        <v xml:space="preserve">RA 0390X0220 2D9 10 0220X054 PC  </v>
      </c>
      <c r="AC59" s="71" t="str">
        <f t="shared" si="10"/>
        <v xml:space="preserve">FXC042022-10 </v>
      </c>
      <c r="AD59" s="121" t="str">
        <f t="shared" si="11"/>
        <v xml:space="preserve">FX 0390X0220 2D9 10 0220X054 PC  </v>
      </c>
      <c r="AE59" s="122" t="str">
        <f t="shared" si="12"/>
        <v>TUBLS30</v>
      </c>
      <c r="AF59" s="123" t="str">
        <f t="shared" si="13"/>
        <v>TB300405</v>
      </c>
      <c r="AG59" s="124">
        <f t="shared" si="14"/>
        <v>18.735300000000002</v>
      </c>
      <c r="AH59" s="125">
        <f t="shared" si="15"/>
        <v>42</v>
      </c>
      <c r="AI59" s="126">
        <f t="shared" si="16"/>
        <v>786.88260000000014</v>
      </c>
      <c r="AJ59" s="127" t="str">
        <f t="shared" si="17"/>
        <v>BCU2D</v>
      </c>
      <c r="AK59" s="128" t="str">
        <f t="shared" si="18"/>
        <v>AT2D0220</v>
      </c>
      <c r="AL59" s="129">
        <f t="shared" si="19"/>
        <v>4.4056010731052995</v>
      </c>
      <c r="AM59" s="130">
        <f t="shared" si="20"/>
        <v>135.54545454545453</v>
      </c>
      <c r="AN59" s="131">
        <v>597.15920000000006</v>
      </c>
      <c r="AO59" s="132" t="str">
        <f t="shared" si="21"/>
        <v>CL2P0220C054</v>
      </c>
      <c r="AP59" s="133">
        <f t="shared" si="22"/>
        <v>136.75200000000001</v>
      </c>
      <c r="AQ59" s="134" t="str">
        <f t="shared" si="23"/>
        <v>CL2P0220C054</v>
      </c>
      <c r="AR59" s="133">
        <f t="shared" si="24"/>
        <v>136.75200000000001</v>
      </c>
      <c r="AS59" s="133" t="str">
        <f t="shared" si="25"/>
        <v>BNLC06</v>
      </c>
      <c r="AT59" s="135">
        <f t="shared" si="26"/>
        <v>273.50400000000002</v>
      </c>
      <c r="AU59" s="136" t="str">
        <f t="shared" si="27"/>
        <v>2D</v>
      </c>
      <c r="AV59" s="137" t="s">
        <v>921</v>
      </c>
      <c r="AW59" s="138" t="str">
        <f t="shared" si="28"/>
        <v>FJ2D0390</v>
      </c>
      <c r="AX59" s="136">
        <f t="shared" si="29"/>
        <v>123.63</v>
      </c>
      <c r="AY59" s="138">
        <f t="shared" si="30"/>
        <v>247.26</v>
      </c>
      <c r="AZ59" s="138" t="str">
        <f t="shared" si="31"/>
        <v>-</v>
      </c>
      <c r="BA59" s="136" t="str">
        <f t="shared" si="32"/>
        <v>-</v>
      </c>
      <c r="BB59" s="136"/>
      <c r="BC59" s="139">
        <f t="shared" si="33"/>
        <v>247.26</v>
      </c>
    </row>
    <row r="60" spans="1:55" ht="18" customHeight="1" x14ac:dyDescent="0.3">
      <c r="A60" s="1" t="str">
        <f t="shared" ref="A60" si="59">"\\B-TECH03\soneras network\SONERAS\RAD\RAD 2023\"&amp;B60</f>
        <v>\\B-TECH03\soneras network\SONERAS\RAD\RAD 2023\B109</v>
      </c>
      <c r="B60" s="17" t="s">
        <v>215</v>
      </c>
      <c r="C60" s="44" t="s">
        <v>276</v>
      </c>
      <c r="D60" s="21" t="s">
        <v>210</v>
      </c>
      <c r="E60" s="20" t="str">
        <f t="shared" si="6"/>
        <v>B109</v>
      </c>
      <c r="F60" s="12">
        <v>45318</v>
      </c>
      <c r="G60" s="17">
        <v>3</v>
      </c>
      <c r="H60" s="13" t="s">
        <v>28</v>
      </c>
      <c r="I60" s="14" t="s">
        <v>482</v>
      </c>
      <c r="J60" s="5" t="s">
        <v>708</v>
      </c>
      <c r="K60" s="14" t="s">
        <v>707</v>
      </c>
      <c r="L60" s="17"/>
      <c r="M60" s="3" t="s">
        <v>32</v>
      </c>
      <c r="N60" s="6">
        <v>10</v>
      </c>
      <c r="O60" s="3">
        <v>4</v>
      </c>
      <c r="P60" s="3"/>
      <c r="Q60" s="6">
        <v>620</v>
      </c>
      <c r="R60" s="6">
        <v>550</v>
      </c>
      <c r="S60" s="6">
        <v>550</v>
      </c>
      <c r="T60" s="6">
        <v>105</v>
      </c>
      <c r="U60" s="6">
        <v>550</v>
      </c>
      <c r="V60" s="6">
        <v>105</v>
      </c>
      <c r="W60" s="5" t="s">
        <v>33</v>
      </c>
      <c r="X60" s="16"/>
      <c r="Y60" s="6" t="s">
        <v>38</v>
      </c>
      <c r="Z60" s="239" t="str">
        <f t="shared" si="7"/>
        <v>410AD</v>
      </c>
      <c r="AA60" s="120" t="str">
        <f t="shared" si="8"/>
        <v>RAB109024-10 E7</v>
      </c>
      <c r="AB60" s="121" t="str">
        <f t="shared" si="9"/>
        <v>RA 0620X0550 4D7 10 0550X105 PC SDMO  110KVA</v>
      </c>
      <c r="AC60" s="71" t="str">
        <f t="shared" si="10"/>
        <v>FXB109024-10 E7</v>
      </c>
      <c r="AD60" s="121" t="str">
        <f t="shared" si="11"/>
        <v>FX 0620X0550 4D7 10 0550X105 PC SDMO  110KVA</v>
      </c>
      <c r="AE60" s="122" t="str">
        <f t="shared" si="12"/>
        <v>TUBLS015</v>
      </c>
      <c r="AF60" s="123" t="str">
        <f t="shared" si="13"/>
        <v>TB150635</v>
      </c>
      <c r="AG60" s="124">
        <f t="shared" si="14"/>
        <v>29.375100000000003</v>
      </c>
      <c r="AH60" s="125">
        <f t="shared" si="15"/>
        <v>216</v>
      </c>
      <c r="AI60" s="126">
        <f t="shared" si="16"/>
        <v>6345.0216000000009</v>
      </c>
      <c r="AJ60" s="127" t="str">
        <f t="shared" si="17"/>
        <v>BCU4D</v>
      </c>
      <c r="AK60" s="128" t="str">
        <f t="shared" si="18"/>
        <v>AT4D0550</v>
      </c>
      <c r="AL60" s="129">
        <f t="shared" si="19"/>
        <v>25.450801742015766</v>
      </c>
      <c r="AM60" s="130">
        <f t="shared" si="20"/>
        <v>219.18181818181819</v>
      </c>
      <c r="AN60" s="131">
        <v>5578.353000000001</v>
      </c>
      <c r="AO60" s="132" t="str">
        <f t="shared" si="21"/>
        <v>CL4P0550C105</v>
      </c>
      <c r="AP60" s="133">
        <f t="shared" si="22"/>
        <v>548.625</v>
      </c>
      <c r="AQ60" s="134" t="str">
        <f t="shared" si="23"/>
        <v>CL4P0550C105</v>
      </c>
      <c r="AR60" s="133">
        <f t="shared" si="24"/>
        <v>548.625</v>
      </c>
      <c r="AS60" s="133" t="str">
        <f t="shared" si="25"/>
        <v>BNLC06</v>
      </c>
      <c r="AT60" s="135">
        <f t="shared" si="26"/>
        <v>1097.25</v>
      </c>
      <c r="AU60" s="136" t="str">
        <f t="shared" si="27"/>
        <v>4D</v>
      </c>
      <c r="AV60" s="137" t="s">
        <v>921</v>
      </c>
      <c r="AW60" s="138" t="str">
        <f t="shared" si="28"/>
        <v>FJ4D0620</v>
      </c>
      <c r="AX60" s="136">
        <f t="shared" si="29"/>
        <v>328.6</v>
      </c>
      <c r="AY60" s="138">
        <f t="shared" si="30"/>
        <v>657.2</v>
      </c>
      <c r="AZ60" s="138" t="str">
        <f t="shared" si="31"/>
        <v>-</v>
      </c>
      <c r="BA60" s="136" t="str">
        <f t="shared" si="32"/>
        <v>-</v>
      </c>
      <c r="BB60" s="136"/>
      <c r="BC60" s="139">
        <f t="shared" si="33"/>
        <v>657.2</v>
      </c>
    </row>
    <row r="61" spans="1:55" ht="18" customHeight="1" x14ac:dyDescent="0.3">
      <c r="A61" s="1" t="str">
        <f t="shared" si="5"/>
        <v>\\B-TECH03\soneras network\SONERAS\RAD\RAD 2024\C043</v>
      </c>
      <c r="B61" s="17" t="s">
        <v>222</v>
      </c>
      <c r="C61" s="44" t="s">
        <v>277</v>
      </c>
      <c r="D61" s="21" t="s">
        <v>211</v>
      </c>
      <c r="E61" s="20" t="str">
        <f t="shared" si="6"/>
        <v>C043</v>
      </c>
      <c r="F61" s="12">
        <v>45318</v>
      </c>
      <c r="H61" s="13"/>
      <c r="I61" s="14" t="s">
        <v>218</v>
      </c>
      <c r="K61" s="14" t="s">
        <v>217</v>
      </c>
      <c r="L61" s="17"/>
      <c r="M61" s="3"/>
      <c r="N61" s="6"/>
      <c r="O61" s="6"/>
      <c r="P61" s="11"/>
      <c r="U61" s="37"/>
      <c r="W61" s="5"/>
      <c r="X61" s="16"/>
      <c r="Y61" s="6"/>
      <c r="Z61" s="239" t="str">
        <f t="shared" si="7"/>
        <v/>
      </c>
      <c r="AA61" s="120" t="str">
        <f t="shared" si="8"/>
        <v xml:space="preserve">C0430- </v>
      </c>
      <c r="AB61" s="121" t="str">
        <f t="shared" si="9"/>
        <v xml:space="preserve"> 0X0 M  0X0 C  COUP CNC</v>
      </c>
      <c r="AC61" s="71" t="str">
        <f t="shared" si="10"/>
        <v xml:space="preserve">FXC0430- </v>
      </c>
      <c r="AD61" s="121" t="str">
        <f t="shared" si="11"/>
        <v>FX 0X0 M  0X0 C  COUP CNC</v>
      </c>
      <c r="AE61" s="122" t="b">
        <f t="shared" si="12"/>
        <v>0</v>
      </c>
      <c r="AF61" s="123" t="str">
        <f t="shared" si="13"/>
        <v>TB015</v>
      </c>
      <c r="AG61" s="124">
        <f t="shared" si="14"/>
        <v>0.69390000000000007</v>
      </c>
      <c r="AH61" s="125">
        <f t="shared" si="15"/>
        <v>0</v>
      </c>
      <c r="AI61" s="126">
        <f t="shared" si="16"/>
        <v>0</v>
      </c>
      <c r="AJ61" s="127" t="str">
        <f t="shared" si="17"/>
        <v>BCU</v>
      </c>
      <c r="AK61" s="128" t="str">
        <f t="shared" si="18"/>
        <v>AT0</v>
      </c>
      <c r="AL61" s="129" t="e">
        <f t="shared" si="19"/>
        <v>#N/A</v>
      </c>
      <c r="AM61" s="130">
        <f t="shared" si="20"/>
        <v>0</v>
      </c>
      <c r="AN61" s="131" t="e">
        <v>#N/A</v>
      </c>
      <c r="AO61" s="132" t="str">
        <f t="shared" si="21"/>
        <v>CL0C0</v>
      </c>
      <c r="AP61" s="133" t="b">
        <f t="shared" si="22"/>
        <v>0</v>
      </c>
      <c r="AQ61" s="134" t="str">
        <f t="shared" si="23"/>
        <v>CL0C0</v>
      </c>
      <c r="AR61" s="133">
        <f t="shared" si="24"/>
        <v>0</v>
      </c>
      <c r="AS61" s="133" t="b">
        <f t="shared" si="25"/>
        <v>0</v>
      </c>
      <c r="AT61" s="135">
        <f t="shared" si="26"/>
        <v>0</v>
      </c>
      <c r="AU61" s="136" t="str">
        <f t="shared" si="27"/>
        <v/>
      </c>
      <c r="AV61" s="137" t="s">
        <v>921</v>
      </c>
      <c r="AW61" s="138" t="str">
        <f t="shared" si="28"/>
        <v>FJ0</v>
      </c>
      <c r="AX61" s="136" t="e">
        <f t="shared" si="29"/>
        <v>#VALUE!</v>
      </c>
      <c r="AY61" s="138" t="e">
        <f t="shared" si="30"/>
        <v>#VALUE!</v>
      </c>
      <c r="AZ61" s="138" t="str">
        <f t="shared" si="31"/>
        <v>-</v>
      </c>
      <c r="BA61" s="136" t="str">
        <f t="shared" si="32"/>
        <v>-</v>
      </c>
      <c r="BB61" s="136"/>
      <c r="BC61" s="139" t="e">
        <f t="shared" si="33"/>
        <v>#VALUE!</v>
      </c>
    </row>
    <row r="62" spans="1:55" ht="18" customHeight="1" x14ac:dyDescent="0.3">
      <c r="A62" s="1" t="str">
        <f t="shared" si="5"/>
        <v>\\B-TECH03\soneras network\SONERAS\RAD\RAD 2024\C044</v>
      </c>
      <c r="B62" s="17" t="s">
        <v>223</v>
      </c>
      <c r="C62" s="44" t="s">
        <v>278</v>
      </c>
      <c r="D62" s="21" t="s">
        <v>212</v>
      </c>
      <c r="E62" s="20" t="str">
        <f t="shared" si="6"/>
        <v>C044</v>
      </c>
      <c r="F62" s="12">
        <v>45318</v>
      </c>
      <c r="G62" s="17">
        <v>5</v>
      </c>
      <c r="H62" s="13" t="s">
        <v>35</v>
      </c>
      <c r="I62" s="14" t="s">
        <v>99</v>
      </c>
      <c r="M62" s="3" t="s">
        <v>32</v>
      </c>
      <c r="N62" s="6">
        <v>10</v>
      </c>
      <c r="O62" s="6">
        <v>2</v>
      </c>
      <c r="P62" s="11"/>
      <c r="Q62" s="14">
        <v>430</v>
      </c>
      <c r="R62" s="14">
        <v>600</v>
      </c>
      <c r="S62" s="14">
        <v>620</v>
      </c>
      <c r="T62" s="14">
        <v>60</v>
      </c>
      <c r="U62" s="14">
        <v>620</v>
      </c>
      <c r="V62" s="14">
        <v>60</v>
      </c>
      <c r="W62" s="5" t="s">
        <v>33</v>
      </c>
      <c r="X62" s="16"/>
      <c r="Y62" s="6" t="s">
        <v>34</v>
      </c>
      <c r="Z62" s="239" t="str">
        <f t="shared" si="7"/>
        <v>210AD</v>
      </c>
      <c r="AA62" s="120" t="str">
        <f t="shared" si="8"/>
        <v xml:space="preserve">FEC044022-10 </v>
      </c>
      <c r="AB62" s="121" t="str">
        <f t="shared" si="9"/>
        <v xml:space="preserve">FE 0430X0600 2DM 10 0620X060 PC  </v>
      </c>
      <c r="AC62" s="71" t="str">
        <f t="shared" si="10"/>
        <v xml:space="preserve">FXC044022-10 </v>
      </c>
      <c r="AD62" s="121" t="str">
        <f t="shared" si="11"/>
        <v xml:space="preserve">FX 0430X0600 2DM 10 0620X060 PC  </v>
      </c>
      <c r="AE62" s="122" t="str">
        <f t="shared" si="12"/>
        <v>BNLT33</v>
      </c>
      <c r="AF62" s="123" t="str">
        <f t="shared" si="13"/>
        <v>TB330445</v>
      </c>
      <c r="AG62" s="124">
        <f t="shared" si="14"/>
        <v>14.98315</v>
      </c>
      <c r="AH62" s="125">
        <f t="shared" si="15"/>
        <v>118</v>
      </c>
      <c r="AI62" s="126">
        <f t="shared" si="16"/>
        <v>1768.0117</v>
      </c>
      <c r="AJ62" s="127" t="str">
        <f t="shared" si="17"/>
        <v>BCU2D</v>
      </c>
      <c r="AK62" s="128" t="str">
        <f t="shared" si="18"/>
        <v>AT2D0600</v>
      </c>
      <c r="AL62" s="129">
        <f t="shared" si="19"/>
        <v>11.988454270139309</v>
      </c>
      <c r="AM62" s="130">
        <f t="shared" si="20"/>
        <v>150.09090909090909</v>
      </c>
      <c r="AN62" s="131">
        <v>1799.3579999999999</v>
      </c>
      <c r="AO62" s="132" t="str">
        <f t="shared" si="21"/>
        <v>CL2P0620C060</v>
      </c>
      <c r="AP62" s="133">
        <f t="shared" si="22"/>
        <v>394.24</v>
      </c>
      <c r="AQ62" s="134" t="str">
        <f t="shared" si="23"/>
        <v>CL2P0620C060</v>
      </c>
      <c r="AR62" s="133">
        <f t="shared" si="24"/>
        <v>394.24</v>
      </c>
      <c r="AS62" s="133" t="str">
        <f t="shared" si="25"/>
        <v>BNLC06</v>
      </c>
      <c r="AT62" s="135">
        <f t="shared" si="26"/>
        <v>788.48</v>
      </c>
      <c r="AU62" s="136" t="str">
        <f t="shared" si="27"/>
        <v>2D</v>
      </c>
      <c r="AV62" s="137" t="s">
        <v>921</v>
      </c>
      <c r="AW62" s="138" t="str">
        <f t="shared" si="28"/>
        <v>FJ2D0430</v>
      </c>
      <c r="AX62" s="136">
        <f t="shared" si="29"/>
        <v>136.31</v>
      </c>
      <c r="AY62" s="138">
        <f t="shared" si="30"/>
        <v>272.62</v>
      </c>
      <c r="AZ62" s="138" t="str">
        <f t="shared" si="31"/>
        <v>-</v>
      </c>
      <c r="BA62" s="136" t="str">
        <f t="shared" si="32"/>
        <v>-</v>
      </c>
      <c r="BB62" s="136"/>
      <c r="BC62" s="139">
        <f t="shared" si="33"/>
        <v>272.62</v>
      </c>
    </row>
    <row r="63" spans="1:55" ht="18" customHeight="1" x14ac:dyDescent="0.3">
      <c r="A63" s="1" t="str">
        <f t="shared" si="5"/>
        <v>\\B-TECH03\soneras network\SONERAS\RAD\RAD 2024\C045</v>
      </c>
      <c r="B63" s="17" t="s">
        <v>224</v>
      </c>
      <c r="C63" s="44" t="s">
        <v>279</v>
      </c>
      <c r="D63" s="21" t="s">
        <v>213</v>
      </c>
      <c r="E63" s="20" t="str">
        <f t="shared" si="6"/>
        <v>C045</v>
      </c>
      <c r="F63" s="12">
        <v>45318</v>
      </c>
      <c r="G63" s="17">
        <v>1</v>
      </c>
      <c r="H63" s="13" t="s">
        <v>28</v>
      </c>
      <c r="I63" s="14" t="s">
        <v>225</v>
      </c>
      <c r="J63" s="5" t="s">
        <v>219</v>
      </c>
      <c r="K63" s="14" t="s">
        <v>220</v>
      </c>
      <c r="L63" s="17"/>
      <c r="M63" s="36" t="s">
        <v>77</v>
      </c>
      <c r="N63" s="6">
        <v>10</v>
      </c>
      <c r="O63" s="6">
        <v>4</v>
      </c>
      <c r="P63" s="11"/>
      <c r="Q63" s="14">
        <v>420</v>
      </c>
      <c r="R63" s="14">
        <v>420</v>
      </c>
      <c r="S63" s="14">
        <v>425</v>
      </c>
      <c r="T63" s="14">
        <v>85</v>
      </c>
      <c r="U63" s="14">
        <v>425</v>
      </c>
      <c r="V63" s="14">
        <v>85</v>
      </c>
      <c r="W63" s="5" t="s">
        <v>33</v>
      </c>
      <c r="X63" s="16"/>
      <c r="Y63" s="6" t="s">
        <v>38</v>
      </c>
      <c r="Z63" s="239" t="str">
        <f t="shared" si="7"/>
        <v>410AD</v>
      </c>
      <c r="AA63" s="120" t="str">
        <f t="shared" si="8"/>
        <v>RAC045034-10 E7</v>
      </c>
      <c r="AB63" s="121" t="str">
        <f t="shared" si="9"/>
        <v>RA 0420X0420 4D7 10 0425X085 PC FAMAG D60</v>
      </c>
      <c r="AC63" s="71" t="str">
        <f t="shared" si="10"/>
        <v>FXC045034-10 E7</v>
      </c>
      <c r="AD63" s="121" t="str">
        <f t="shared" si="11"/>
        <v>FX 0420X0420 4D7 10 0425X085 PC FAMAG D60</v>
      </c>
      <c r="AE63" s="122" t="str">
        <f t="shared" si="12"/>
        <v>TUBLS015</v>
      </c>
      <c r="AF63" s="123" t="str">
        <f t="shared" si="13"/>
        <v>TB150435</v>
      </c>
      <c r="AG63" s="124">
        <f t="shared" si="14"/>
        <v>20.123100000000001</v>
      </c>
      <c r="AH63" s="125">
        <f t="shared" si="15"/>
        <v>164</v>
      </c>
      <c r="AI63" s="126">
        <f t="shared" si="16"/>
        <v>3300.1884</v>
      </c>
      <c r="AJ63" s="127" t="str">
        <f t="shared" si="17"/>
        <v>BCU4D</v>
      </c>
      <c r="AK63" s="128" t="str">
        <f t="shared" si="18"/>
        <v>AT4D0420</v>
      </c>
      <c r="AL63" s="129">
        <f t="shared" si="19"/>
        <v>38.781845810055863</v>
      </c>
      <c r="AM63" s="130">
        <f t="shared" si="20"/>
        <v>73.227272727272734</v>
      </c>
      <c r="AN63" s="131">
        <v>2839.8888000000002</v>
      </c>
      <c r="AO63" s="132" t="str">
        <f t="shared" si="21"/>
        <v>CL4P0425C085</v>
      </c>
      <c r="AP63" s="133">
        <f t="shared" si="22"/>
        <v>359.78250000000003</v>
      </c>
      <c r="AQ63" s="134" t="str">
        <f t="shared" si="23"/>
        <v>CL4P0425C085</v>
      </c>
      <c r="AR63" s="133">
        <f t="shared" si="24"/>
        <v>359.78250000000003</v>
      </c>
      <c r="AS63" s="133" t="str">
        <f t="shared" si="25"/>
        <v>BNLC06</v>
      </c>
      <c r="AT63" s="135">
        <f t="shared" si="26"/>
        <v>719.56500000000005</v>
      </c>
      <c r="AU63" s="136" t="str">
        <f t="shared" si="27"/>
        <v>4D</v>
      </c>
      <c r="AV63" s="137" t="s">
        <v>921</v>
      </c>
      <c r="AW63" s="138" t="str">
        <f t="shared" si="28"/>
        <v>FJ4D0420</v>
      </c>
      <c r="AX63" s="136">
        <f t="shared" si="29"/>
        <v>222.60000000000002</v>
      </c>
      <c r="AY63" s="138">
        <f t="shared" si="30"/>
        <v>445.20000000000005</v>
      </c>
      <c r="AZ63" s="138" t="str">
        <f t="shared" si="31"/>
        <v>-</v>
      </c>
      <c r="BA63" s="136" t="str">
        <f t="shared" si="32"/>
        <v>-</v>
      </c>
      <c r="BB63" s="136"/>
      <c r="BC63" s="139">
        <f t="shared" si="33"/>
        <v>445.20000000000005</v>
      </c>
    </row>
    <row r="64" spans="1:55" ht="18" customHeight="1" x14ac:dyDescent="0.3">
      <c r="A64" s="1" t="str">
        <f t="shared" ref="A64" si="60">"\\B-TECH03\soneras network\SONERAS\RAD\RAD 2023\"&amp;B64</f>
        <v>\\B-TECH03\soneras network\SONERAS\RAD\RAD 2023\B475</v>
      </c>
      <c r="B64" s="17" t="s">
        <v>230</v>
      </c>
      <c r="C64" s="44" t="s">
        <v>280</v>
      </c>
      <c r="D64" s="21" t="s">
        <v>231</v>
      </c>
      <c r="E64" s="20" t="str">
        <f t="shared" si="6"/>
        <v>B475</v>
      </c>
      <c r="F64" s="12">
        <v>45319</v>
      </c>
      <c r="G64" s="17">
        <v>4</v>
      </c>
      <c r="H64" s="13" t="s">
        <v>28</v>
      </c>
      <c r="I64" s="14" t="s">
        <v>180</v>
      </c>
      <c r="J64" s="5" t="s">
        <v>196</v>
      </c>
      <c r="K64" s="14" t="s">
        <v>227</v>
      </c>
      <c r="L64" s="17"/>
      <c r="M64" s="6" t="s">
        <v>32</v>
      </c>
      <c r="N64" s="6">
        <v>10</v>
      </c>
      <c r="O64" s="6">
        <v>6</v>
      </c>
      <c r="P64" s="59"/>
      <c r="Q64" s="6">
        <v>1130</v>
      </c>
      <c r="R64" s="6">
        <v>350</v>
      </c>
      <c r="S64" s="6">
        <v>360</v>
      </c>
      <c r="T64" s="6">
        <v>145</v>
      </c>
      <c r="U64" s="6">
        <v>360</v>
      </c>
      <c r="V64" s="6">
        <v>145</v>
      </c>
      <c r="W64" s="5" t="s">
        <v>33</v>
      </c>
      <c r="X64" s="16"/>
      <c r="Y64" s="6" t="s">
        <v>38</v>
      </c>
      <c r="Z64" s="239" t="str">
        <f t="shared" si="7"/>
        <v>610AD</v>
      </c>
      <c r="AA64" s="120" t="str">
        <f t="shared" si="8"/>
        <v>RAB475026-10 E7</v>
      </c>
      <c r="AB64" s="121" t="str">
        <f t="shared" si="9"/>
        <v>RA 1130X0350 6D7 10 0360X145 PC KOMATSU D155-A5</v>
      </c>
      <c r="AC64" s="71" t="str">
        <f t="shared" si="10"/>
        <v>FXB475026-10 E7</v>
      </c>
      <c r="AD64" s="121" t="str">
        <f t="shared" si="11"/>
        <v>FX 1130X0350 6D7 10 0360X145 PC KOMATSU D155-A5</v>
      </c>
      <c r="AE64" s="122" t="str">
        <f t="shared" si="12"/>
        <v>TUBLS015</v>
      </c>
      <c r="AF64" s="123" t="str">
        <f t="shared" si="13"/>
        <v>TB151145</v>
      </c>
      <c r="AG64" s="124">
        <f t="shared" si="14"/>
        <v>52.967700000000001</v>
      </c>
      <c r="AH64" s="125">
        <f t="shared" si="15"/>
        <v>204</v>
      </c>
      <c r="AI64" s="126">
        <f t="shared" si="16"/>
        <v>10805.4108</v>
      </c>
      <c r="AJ64" s="127" t="str">
        <f t="shared" si="17"/>
        <v>BCU6D</v>
      </c>
      <c r="AK64" s="128" t="str">
        <f t="shared" si="18"/>
        <v>AT6D0350</v>
      </c>
      <c r="AL64" s="129">
        <f t="shared" si="19"/>
        <v>26.962472927432035</v>
      </c>
      <c r="AM64" s="130">
        <f t="shared" si="20"/>
        <v>404.63636363636363</v>
      </c>
      <c r="AN64" s="131">
        <v>10909.996999999999</v>
      </c>
      <c r="AO64" s="132" t="str">
        <f t="shared" si="21"/>
        <v>CL6P0360C145</v>
      </c>
      <c r="AP64" s="133">
        <f t="shared" si="22"/>
        <v>482.79</v>
      </c>
      <c r="AQ64" s="134" t="str">
        <f t="shared" si="23"/>
        <v>CL6P0360C145</v>
      </c>
      <c r="AR64" s="133">
        <f t="shared" si="24"/>
        <v>482.79</v>
      </c>
      <c r="AS64" s="133" t="str">
        <f t="shared" si="25"/>
        <v>BNLC06</v>
      </c>
      <c r="AT64" s="135">
        <f t="shared" si="26"/>
        <v>965.58</v>
      </c>
      <c r="AU64" s="136" t="str">
        <f t="shared" si="27"/>
        <v>6D</v>
      </c>
      <c r="AV64" s="137" t="s">
        <v>921</v>
      </c>
      <c r="AW64" s="138" t="str">
        <f t="shared" si="28"/>
        <v>FJ6D1130</v>
      </c>
      <c r="AX64" s="136">
        <f t="shared" si="29"/>
        <v>811.33999999999992</v>
      </c>
      <c r="AY64" s="138">
        <f t="shared" si="30"/>
        <v>1622.6799999999998</v>
      </c>
      <c r="AZ64" s="138" t="str">
        <f t="shared" si="31"/>
        <v>-</v>
      </c>
      <c r="BA64" s="136" t="str">
        <f t="shared" si="32"/>
        <v>-</v>
      </c>
      <c r="BB64" s="136"/>
      <c r="BC64" s="139">
        <f t="shared" si="33"/>
        <v>1622.6799999999998</v>
      </c>
    </row>
    <row r="65" spans="1:56" s="143" customFormat="1" ht="18" customHeight="1" x14ac:dyDescent="0.3">
      <c r="A65" s="1" t="str">
        <f t="shared" si="5"/>
        <v>\\B-TECH03\soneras network\SONERAS\RAD\RAD 2024\C046</v>
      </c>
      <c r="B65" s="46" t="s">
        <v>234</v>
      </c>
      <c r="C65" s="47" t="s">
        <v>281</v>
      </c>
      <c r="D65" s="48" t="s">
        <v>232</v>
      </c>
      <c r="E65" s="49" t="str">
        <f t="shared" si="6"/>
        <v>C046</v>
      </c>
      <c r="F65" s="50">
        <v>45319</v>
      </c>
      <c r="G65" s="46">
        <v>1</v>
      </c>
      <c r="H65" s="51" t="s">
        <v>28</v>
      </c>
      <c r="I65" s="53" t="s">
        <v>226</v>
      </c>
      <c r="J65" s="52"/>
      <c r="K65" s="53" t="s">
        <v>228</v>
      </c>
      <c r="L65" s="46"/>
      <c r="M65" s="67" t="s">
        <v>32</v>
      </c>
      <c r="N65" s="15">
        <v>10</v>
      </c>
      <c r="O65" s="15">
        <v>3</v>
      </c>
      <c r="P65" s="91"/>
      <c r="Q65" s="68">
        <v>900</v>
      </c>
      <c r="R65" s="68">
        <v>730</v>
      </c>
      <c r="S65" s="68">
        <v>755</v>
      </c>
      <c r="T65" s="68">
        <v>80</v>
      </c>
      <c r="U65" s="68">
        <v>755</v>
      </c>
      <c r="V65" s="68">
        <v>80</v>
      </c>
      <c r="W65" s="16" t="s">
        <v>33</v>
      </c>
      <c r="X65" s="16"/>
      <c r="Y65" s="57" t="s">
        <v>38</v>
      </c>
      <c r="Z65" s="239" t="str">
        <f t="shared" si="7"/>
        <v>310AD</v>
      </c>
      <c r="AA65" s="120" t="str">
        <f t="shared" si="8"/>
        <v>RAC046023-10 E7</v>
      </c>
      <c r="AB65" s="121" t="str">
        <f t="shared" si="9"/>
        <v>RA 0900X0730 3D7 10 0755X080 PC  200KVA</v>
      </c>
      <c r="AC65" s="71" t="str">
        <f t="shared" si="10"/>
        <v>FXC046023-10 E7</v>
      </c>
      <c r="AD65" s="121" t="str">
        <f t="shared" si="11"/>
        <v>FX 0900X0730 3D7 10 0755X080 PC  200KVA</v>
      </c>
      <c r="AE65" s="122" t="str">
        <f t="shared" si="12"/>
        <v>TUBLS015</v>
      </c>
      <c r="AF65" s="123" t="str">
        <f t="shared" si="13"/>
        <v>TB150915</v>
      </c>
      <c r="AG65" s="124">
        <f t="shared" si="14"/>
        <v>42.3279</v>
      </c>
      <c r="AH65" s="125">
        <f t="shared" si="15"/>
        <v>216</v>
      </c>
      <c r="AI65" s="126">
        <f t="shared" si="16"/>
        <v>9142.8263999999999</v>
      </c>
      <c r="AJ65" s="127" t="str">
        <f t="shared" si="17"/>
        <v>BCU3D</v>
      </c>
      <c r="AK65" s="128" t="str">
        <f t="shared" si="18"/>
        <v>AT3D0730</v>
      </c>
      <c r="AL65" s="129">
        <f t="shared" si="19"/>
        <v>21.776241121495325</v>
      </c>
      <c r="AM65" s="130">
        <f t="shared" si="20"/>
        <v>321</v>
      </c>
      <c r="AN65" s="131">
        <v>6990.1733999999997</v>
      </c>
      <c r="AO65" s="132" t="str">
        <f t="shared" si="21"/>
        <v>CL3P0755C080</v>
      </c>
      <c r="AP65" s="133">
        <f t="shared" si="22"/>
        <v>596.75</v>
      </c>
      <c r="AQ65" s="134" t="str">
        <f t="shared" si="23"/>
        <v>CL3P0755C080</v>
      </c>
      <c r="AR65" s="133">
        <f t="shared" si="24"/>
        <v>596.75</v>
      </c>
      <c r="AS65" s="133" t="str">
        <f t="shared" si="25"/>
        <v>BNLC06</v>
      </c>
      <c r="AT65" s="135">
        <f t="shared" si="26"/>
        <v>1193.5</v>
      </c>
      <c r="AU65" s="136" t="str">
        <f t="shared" si="27"/>
        <v>3D</v>
      </c>
      <c r="AV65" s="137" t="s">
        <v>921</v>
      </c>
      <c r="AW65" s="138" t="str">
        <f t="shared" si="28"/>
        <v>FJ3D0900</v>
      </c>
      <c r="AX65" s="136">
        <f t="shared" si="29"/>
        <v>378.9</v>
      </c>
      <c r="AY65" s="138">
        <f t="shared" si="30"/>
        <v>757.8</v>
      </c>
      <c r="AZ65" s="138" t="str">
        <f t="shared" si="31"/>
        <v>-</v>
      </c>
      <c r="BA65" s="136" t="str">
        <f t="shared" si="32"/>
        <v>-</v>
      </c>
      <c r="BB65" s="136"/>
      <c r="BC65" s="139">
        <f t="shared" si="33"/>
        <v>757.8</v>
      </c>
    </row>
    <row r="66" spans="1:56" ht="18" customHeight="1" x14ac:dyDescent="0.3">
      <c r="A66" s="1" t="str">
        <f t="shared" ref="A66" si="61">"\\B-TECH03\soneras network\SONERAS\RAD\RAD 2023\"&amp;B66</f>
        <v>\\B-TECH03\soneras network\SONERAS\RAD\RAD 2023\B155</v>
      </c>
      <c r="B66" s="17" t="s">
        <v>239</v>
      </c>
      <c r="C66" s="44" t="s">
        <v>282</v>
      </c>
      <c r="D66" s="21" t="s">
        <v>233</v>
      </c>
      <c r="E66" s="20" t="str">
        <f t="shared" si="6"/>
        <v>B155</v>
      </c>
      <c r="F66" s="12">
        <v>45319</v>
      </c>
      <c r="G66" s="17">
        <v>2</v>
      </c>
      <c r="H66" s="13" t="s">
        <v>28</v>
      </c>
      <c r="I66" s="14" t="s">
        <v>226</v>
      </c>
      <c r="J66" s="5" t="s">
        <v>240</v>
      </c>
      <c r="K66" s="14" t="s">
        <v>229</v>
      </c>
      <c r="L66" s="17"/>
      <c r="M66" s="6" t="s">
        <v>32</v>
      </c>
      <c r="N66" s="6">
        <v>10</v>
      </c>
      <c r="O66" s="6">
        <v>3</v>
      </c>
      <c r="P66" s="6"/>
      <c r="Q66" s="6">
        <v>1390</v>
      </c>
      <c r="R66" s="6">
        <v>1300</v>
      </c>
      <c r="S66" s="6">
        <v>1305</v>
      </c>
      <c r="T66" s="6">
        <v>100</v>
      </c>
      <c r="U66" s="6">
        <v>1305</v>
      </c>
      <c r="V66" s="6">
        <v>100</v>
      </c>
      <c r="W66" s="5" t="s">
        <v>33</v>
      </c>
      <c r="X66" s="16"/>
      <c r="Y66" s="6" t="s">
        <v>38</v>
      </c>
      <c r="Z66" s="239" t="str">
        <f t="shared" si="7"/>
        <v>310AD</v>
      </c>
      <c r="AA66" s="120" t="str">
        <f t="shared" si="8"/>
        <v>RAB155023-10 E7</v>
      </c>
      <c r="AB66" s="121" t="str">
        <f t="shared" si="9"/>
        <v>RA 1390X1300 3D7 10 1305X100 PC FLIPINI 500KVA</v>
      </c>
      <c r="AC66" s="71" t="str">
        <f t="shared" si="10"/>
        <v>FXB155023-10 E7</v>
      </c>
      <c r="AD66" s="121" t="str">
        <f t="shared" si="11"/>
        <v>FX 1390X1300 3D7 10 1305X100 PC FLIPINI 500KVA</v>
      </c>
      <c r="AE66" s="122" t="str">
        <f t="shared" si="12"/>
        <v>TUBLS015</v>
      </c>
      <c r="AF66" s="123" t="str">
        <f t="shared" si="13"/>
        <v>TB151405</v>
      </c>
      <c r="AG66" s="124">
        <f t="shared" si="14"/>
        <v>64.9953</v>
      </c>
      <c r="AH66" s="125">
        <f t="shared" si="15"/>
        <v>387</v>
      </c>
      <c r="AI66" s="126">
        <f t="shared" si="16"/>
        <v>25153.181100000002</v>
      </c>
      <c r="AJ66" s="127" t="str">
        <f t="shared" si="17"/>
        <v>BCU3D</v>
      </c>
      <c r="AK66" s="128" t="str">
        <f t="shared" si="18"/>
        <v>AT3D1300</v>
      </c>
      <c r="AL66" s="129">
        <f t="shared" si="19"/>
        <v>38.763104534693134</v>
      </c>
      <c r="AM66" s="130">
        <f t="shared" si="20"/>
        <v>499.18181818181819</v>
      </c>
      <c r="AN66" s="131">
        <v>19349.837</v>
      </c>
      <c r="AO66" s="132" t="str">
        <f t="shared" si="21"/>
        <v>CL3P1305C100</v>
      </c>
      <c r="AP66" s="133">
        <f t="shared" si="22"/>
        <v>1224.3</v>
      </c>
      <c r="AQ66" s="134" t="str">
        <f t="shared" si="23"/>
        <v>CL3P1305C100</v>
      </c>
      <c r="AR66" s="133">
        <f t="shared" si="24"/>
        <v>1224.3</v>
      </c>
      <c r="AS66" s="133" t="str">
        <f t="shared" si="25"/>
        <v>BNLC06</v>
      </c>
      <c r="AT66" s="135">
        <f t="shared" si="26"/>
        <v>2448.6</v>
      </c>
      <c r="AU66" s="136" t="str">
        <f t="shared" si="27"/>
        <v>3D</v>
      </c>
      <c r="AV66" s="137" t="s">
        <v>921</v>
      </c>
      <c r="AW66" s="138" t="str">
        <f t="shared" si="28"/>
        <v>FJ3D1390</v>
      </c>
      <c r="AX66" s="136">
        <f t="shared" si="29"/>
        <v>585.18999999999994</v>
      </c>
      <c r="AY66" s="138">
        <f t="shared" si="30"/>
        <v>1170.3799999999999</v>
      </c>
      <c r="AZ66" s="138" t="str">
        <f t="shared" si="31"/>
        <v>-</v>
      </c>
      <c r="BA66" s="136" t="str">
        <f t="shared" si="32"/>
        <v>-</v>
      </c>
      <c r="BB66" s="136"/>
      <c r="BC66" s="139">
        <f t="shared" si="33"/>
        <v>1170.3799999999999</v>
      </c>
    </row>
    <row r="67" spans="1:56" ht="18" customHeight="1" x14ac:dyDescent="0.3">
      <c r="A67" s="1" t="str">
        <f t="shared" si="5"/>
        <v>\\B-TECH03\soneras network\SONERAS\RAD\RAD 2024\C047</v>
      </c>
      <c r="B67" s="17" t="s">
        <v>256</v>
      </c>
      <c r="C67" s="44" t="s">
        <v>283</v>
      </c>
      <c r="D67" s="21" t="s">
        <v>238</v>
      </c>
      <c r="E67" s="20" t="str">
        <f t="shared" si="6"/>
        <v>C047</v>
      </c>
      <c r="F67" s="12">
        <v>45319</v>
      </c>
      <c r="G67" s="17">
        <v>1</v>
      </c>
      <c r="H67" s="13" t="s">
        <v>35</v>
      </c>
      <c r="I67" s="14" t="s">
        <v>182</v>
      </c>
      <c r="M67" s="6" t="s">
        <v>32</v>
      </c>
      <c r="N67" s="6">
        <v>10</v>
      </c>
      <c r="O67" s="6">
        <v>4</v>
      </c>
      <c r="P67" s="11"/>
      <c r="Q67" s="14">
        <v>1230</v>
      </c>
      <c r="R67" s="14">
        <v>1140</v>
      </c>
      <c r="S67" s="14">
        <v>1220</v>
      </c>
      <c r="T67" s="14">
        <v>190</v>
      </c>
      <c r="U67" s="14">
        <v>1220</v>
      </c>
      <c r="V67" s="14">
        <v>190</v>
      </c>
      <c r="W67" s="5" t="s">
        <v>37</v>
      </c>
      <c r="X67" s="16"/>
      <c r="Y67" s="6" t="s">
        <v>38</v>
      </c>
      <c r="Z67" s="239" t="str">
        <f t="shared" si="7"/>
        <v>410AD</v>
      </c>
      <c r="AA67" s="120" t="str">
        <f t="shared" si="8"/>
        <v>FEC047024-10 E7</v>
      </c>
      <c r="AB67" s="121" t="str">
        <f t="shared" si="9"/>
        <v xml:space="preserve">FE 1230X1140 4D7 10 1220X190 BC  </v>
      </c>
      <c r="AC67" s="71" t="str">
        <f t="shared" si="10"/>
        <v>FXC047024-10 E7</v>
      </c>
      <c r="AD67" s="121" t="str">
        <f t="shared" si="11"/>
        <v xml:space="preserve">FX 1230X1140 4D7 10 1220X190 BC  </v>
      </c>
      <c r="AE67" s="122" t="str">
        <f t="shared" si="12"/>
        <v>TUBLS015</v>
      </c>
      <c r="AF67" s="123" t="str">
        <f t="shared" si="13"/>
        <v>TB151245</v>
      </c>
      <c r="AG67" s="124">
        <f t="shared" si="14"/>
        <v>57.593700000000005</v>
      </c>
      <c r="AH67" s="125">
        <f t="shared" si="15"/>
        <v>452</v>
      </c>
      <c r="AI67" s="126">
        <f t="shared" si="16"/>
        <v>26032.352400000003</v>
      </c>
      <c r="AJ67" s="127" t="str">
        <f t="shared" si="17"/>
        <v>BCU4D</v>
      </c>
      <c r="AK67" s="128" t="str">
        <f t="shared" si="18"/>
        <v>AT4D1140</v>
      </c>
      <c r="AL67" s="129">
        <f t="shared" si="19"/>
        <v>52.698089795918371</v>
      </c>
      <c r="AM67" s="130">
        <f t="shared" si="20"/>
        <v>441</v>
      </c>
      <c r="AN67" s="131">
        <v>23239.857600000003</v>
      </c>
      <c r="AO67" s="132" t="str">
        <f t="shared" si="21"/>
        <v>CL4B1220C190</v>
      </c>
      <c r="AP67" s="133">
        <f t="shared" si="22"/>
        <v>3094.53</v>
      </c>
      <c r="AQ67" s="134" t="str">
        <f t="shared" si="23"/>
        <v>CL4B1220C190</v>
      </c>
      <c r="AR67" s="133">
        <f t="shared" si="24"/>
        <v>3476.34</v>
      </c>
      <c r="AS67" s="133" t="str">
        <f t="shared" si="25"/>
        <v>PL15</v>
      </c>
      <c r="AT67" s="135">
        <f t="shared" si="26"/>
        <v>6570.8700000000008</v>
      </c>
      <c r="AU67" s="136" t="str">
        <f t="shared" si="27"/>
        <v>4D</v>
      </c>
      <c r="AV67" s="137" t="s">
        <v>921</v>
      </c>
      <c r="AW67" s="138" t="str">
        <f t="shared" si="28"/>
        <v>FJ4D1230</v>
      </c>
      <c r="AX67" s="136">
        <f t="shared" si="29"/>
        <v>651.9</v>
      </c>
      <c r="AY67" s="138">
        <f t="shared" si="30"/>
        <v>1303.8</v>
      </c>
      <c r="AZ67" s="138" t="str">
        <f t="shared" si="31"/>
        <v>-</v>
      </c>
      <c r="BA67" s="136" t="str">
        <f t="shared" si="32"/>
        <v>-</v>
      </c>
      <c r="BB67" s="136"/>
      <c r="BC67" s="139">
        <f t="shared" si="33"/>
        <v>1303.8</v>
      </c>
    </row>
    <row r="68" spans="1:56" ht="18" customHeight="1" x14ac:dyDescent="0.3">
      <c r="A68" s="1" t="str">
        <f t="shared" si="5"/>
        <v>\\B-TECH03\soneras network\SONERAS\RAD\RAD 2024\C048</v>
      </c>
      <c r="B68" s="17" t="s">
        <v>288</v>
      </c>
      <c r="C68" s="44" t="s">
        <v>289</v>
      </c>
      <c r="D68" s="21" t="s">
        <v>247</v>
      </c>
      <c r="E68" s="20" t="str">
        <f t="shared" si="6"/>
        <v>C048</v>
      </c>
      <c r="F68" s="12">
        <v>45319</v>
      </c>
      <c r="G68" s="17">
        <v>2</v>
      </c>
      <c r="H68" s="13" t="s">
        <v>35</v>
      </c>
      <c r="I68" s="14" t="s">
        <v>76</v>
      </c>
      <c r="L68" s="17"/>
      <c r="M68" s="36" t="s">
        <v>32</v>
      </c>
      <c r="N68" s="6">
        <v>10</v>
      </c>
      <c r="O68" s="6">
        <v>6</v>
      </c>
      <c r="Q68" s="14">
        <v>1120</v>
      </c>
      <c r="R68" s="14">
        <v>420</v>
      </c>
      <c r="S68" s="14">
        <v>420</v>
      </c>
      <c r="T68" s="14">
        <v>140</v>
      </c>
      <c r="U68" s="14">
        <v>420</v>
      </c>
      <c r="V68" s="14">
        <v>140</v>
      </c>
      <c r="W68" s="5" t="s">
        <v>33</v>
      </c>
      <c r="X68" s="16"/>
      <c r="Y68" s="6" t="s">
        <v>34</v>
      </c>
      <c r="Z68" s="239" t="str">
        <f t="shared" si="7"/>
        <v>610AD</v>
      </c>
      <c r="AA68" s="120" t="str">
        <f t="shared" si="8"/>
        <v xml:space="preserve">FEC048026-10 </v>
      </c>
      <c r="AB68" s="121" t="str">
        <f t="shared" si="9"/>
        <v xml:space="preserve">FE 1120X0420 6DM 10 0420X140 PC  </v>
      </c>
      <c r="AC68" s="71" t="str">
        <f t="shared" si="10"/>
        <v xml:space="preserve">FXC048026-10 </v>
      </c>
      <c r="AD68" s="121" t="str">
        <f t="shared" si="11"/>
        <v xml:space="preserve">FX 1120X0420 6DM 10 0420X140 PC  </v>
      </c>
      <c r="AE68" s="122" t="str">
        <f t="shared" si="12"/>
        <v>BNLT33</v>
      </c>
      <c r="AF68" s="123" t="str">
        <f t="shared" si="13"/>
        <v>TB331135</v>
      </c>
      <c r="AG68" s="124">
        <f t="shared" si="14"/>
        <v>38.215449999999997</v>
      </c>
      <c r="AH68" s="125">
        <f t="shared" si="15"/>
        <v>246</v>
      </c>
      <c r="AI68" s="126">
        <f t="shared" si="16"/>
        <v>9401.0006999999987</v>
      </c>
      <c r="AJ68" s="127" t="str">
        <f t="shared" si="17"/>
        <v>BCU6D</v>
      </c>
      <c r="AK68" s="128" t="str">
        <f t="shared" si="18"/>
        <v>AT6D0420</v>
      </c>
      <c r="AL68" s="129">
        <f t="shared" si="19"/>
        <v>32.296366084788026</v>
      </c>
      <c r="AM68" s="130">
        <f t="shared" si="20"/>
        <v>401</v>
      </c>
      <c r="AN68" s="131">
        <v>12950.842799999999</v>
      </c>
      <c r="AO68" s="132" t="str">
        <f t="shared" si="21"/>
        <v>CL6P0420C140</v>
      </c>
      <c r="AP68" s="133">
        <f t="shared" si="22"/>
        <v>542.08000000000004</v>
      </c>
      <c r="AQ68" s="134" t="str">
        <f t="shared" si="23"/>
        <v>CL6P0420C140</v>
      </c>
      <c r="AR68" s="133">
        <f t="shared" si="24"/>
        <v>542.08000000000004</v>
      </c>
      <c r="AS68" s="133" t="str">
        <f t="shared" si="25"/>
        <v>BNLC06</v>
      </c>
      <c r="AT68" s="135">
        <f t="shared" si="26"/>
        <v>1084.1600000000001</v>
      </c>
      <c r="AU68" s="136" t="str">
        <f t="shared" si="27"/>
        <v>6D</v>
      </c>
      <c r="AV68" s="137" t="s">
        <v>921</v>
      </c>
      <c r="AW68" s="138" t="str">
        <f t="shared" si="28"/>
        <v>FJ6D1120</v>
      </c>
      <c r="AX68" s="136">
        <f t="shared" si="29"/>
        <v>804.16</v>
      </c>
      <c r="AY68" s="138">
        <f t="shared" si="30"/>
        <v>1608.32</v>
      </c>
      <c r="AZ68" s="138" t="str">
        <f t="shared" si="31"/>
        <v>-</v>
      </c>
      <c r="BA68" s="136" t="str">
        <f t="shared" si="32"/>
        <v>-</v>
      </c>
      <c r="BB68" s="136"/>
      <c r="BC68" s="139">
        <f t="shared" si="33"/>
        <v>1608.32</v>
      </c>
      <c r="BD68" s="237"/>
    </row>
    <row r="69" spans="1:56" ht="18" customHeight="1" x14ac:dyDescent="0.3">
      <c r="A69" s="1" t="str">
        <f t="shared" ref="A69:A70" si="62">"\\B-TECH03\soneras network\SONERAS\RAD\RAD 2023\"&amp;B69</f>
        <v>\\B-TECH03\soneras network\SONERAS\RAD\RAD 2023\B139</v>
      </c>
      <c r="B69" s="17" t="s">
        <v>237</v>
      </c>
      <c r="C69" s="44" t="s">
        <v>284</v>
      </c>
      <c r="D69" s="21" t="s">
        <v>248</v>
      </c>
      <c r="E69" s="20" t="str">
        <f t="shared" si="6"/>
        <v>B139</v>
      </c>
      <c r="F69" s="12">
        <v>45319</v>
      </c>
      <c r="G69" s="17">
        <v>1</v>
      </c>
      <c r="H69" s="13" t="s">
        <v>28</v>
      </c>
      <c r="I69" s="14" t="s">
        <v>241</v>
      </c>
      <c r="J69" s="5" t="s">
        <v>236</v>
      </c>
      <c r="L69" s="17"/>
      <c r="M69" s="6" t="s">
        <v>32</v>
      </c>
      <c r="N69" s="6">
        <v>10</v>
      </c>
      <c r="O69" s="6">
        <v>3</v>
      </c>
      <c r="P69" s="6"/>
      <c r="Q69" s="6">
        <v>605</v>
      </c>
      <c r="R69" s="6">
        <v>480</v>
      </c>
      <c r="S69" s="6">
        <v>495</v>
      </c>
      <c r="T69" s="6">
        <v>90</v>
      </c>
      <c r="U69" s="6">
        <v>495</v>
      </c>
      <c r="V69" s="6">
        <v>90</v>
      </c>
      <c r="W69" s="5" t="s">
        <v>33</v>
      </c>
      <c r="X69" s="16"/>
      <c r="Y69" s="6" t="s">
        <v>38</v>
      </c>
      <c r="Z69" s="239" t="str">
        <f t="shared" si="7"/>
        <v>310AD</v>
      </c>
      <c r="AA69" s="120" t="str">
        <f t="shared" si="8"/>
        <v>RAB139023-10 E7</v>
      </c>
      <c r="AB69" s="121" t="str">
        <f t="shared" si="9"/>
        <v xml:space="preserve">RA 0605X0480 3D7 10 0495X090 PC VOLVO </v>
      </c>
      <c r="AC69" s="71" t="str">
        <f t="shared" si="10"/>
        <v>FXB139023-10 E7</v>
      </c>
      <c r="AD69" s="121" t="str">
        <f t="shared" si="11"/>
        <v xml:space="preserve">FX 0605X0480 3D7 10 0495X090 PC VOLVO </v>
      </c>
      <c r="AE69" s="122" t="str">
        <f t="shared" si="12"/>
        <v>TUBLS015</v>
      </c>
      <c r="AF69" s="123" t="str">
        <f t="shared" si="13"/>
        <v>TB150620</v>
      </c>
      <c r="AG69" s="124">
        <f t="shared" si="14"/>
        <v>28.6812</v>
      </c>
      <c r="AH69" s="125">
        <f t="shared" si="15"/>
        <v>141</v>
      </c>
      <c r="AI69" s="126">
        <f t="shared" si="16"/>
        <v>4044.0491999999999</v>
      </c>
      <c r="AJ69" s="127" t="str">
        <f t="shared" si="17"/>
        <v>BCU3D</v>
      </c>
      <c r="AK69" s="128" t="str">
        <f t="shared" si="18"/>
        <v>AT3D0480</v>
      </c>
      <c r="AL69" s="129">
        <f t="shared" si="19"/>
        <v>14.336895618885583</v>
      </c>
      <c r="AM69" s="130">
        <f t="shared" si="20"/>
        <v>213.72727272727272</v>
      </c>
      <c r="AN69" s="131">
        <v>3064.1856000000002</v>
      </c>
      <c r="AO69" s="132" t="str">
        <f t="shared" si="21"/>
        <v>CL3P0495C090</v>
      </c>
      <c r="AP69" s="133">
        <f t="shared" si="22"/>
        <v>436.20500000000004</v>
      </c>
      <c r="AQ69" s="134" t="str">
        <f t="shared" si="23"/>
        <v>CL3P0495C090</v>
      </c>
      <c r="AR69" s="133">
        <f t="shared" si="24"/>
        <v>436.20500000000004</v>
      </c>
      <c r="AS69" s="133" t="str">
        <f t="shared" si="25"/>
        <v>BNLC06</v>
      </c>
      <c r="AT69" s="135">
        <f t="shared" si="26"/>
        <v>872.41000000000008</v>
      </c>
      <c r="AU69" s="136" t="str">
        <f t="shared" si="27"/>
        <v>3D</v>
      </c>
      <c r="AV69" s="137" t="s">
        <v>921</v>
      </c>
      <c r="AW69" s="138" t="str">
        <f t="shared" si="28"/>
        <v>FJ3D0605</v>
      </c>
      <c r="AX69" s="136">
        <f t="shared" si="29"/>
        <v>254.70499999999998</v>
      </c>
      <c r="AY69" s="138">
        <f t="shared" si="30"/>
        <v>509.40999999999997</v>
      </c>
      <c r="AZ69" s="138" t="str">
        <f t="shared" si="31"/>
        <v>-</v>
      </c>
      <c r="BA69" s="136" t="str">
        <f t="shared" si="32"/>
        <v>-</v>
      </c>
      <c r="BB69" s="136"/>
      <c r="BC69" s="139">
        <f t="shared" si="33"/>
        <v>509.40999999999997</v>
      </c>
    </row>
    <row r="70" spans="1:56" ht="18" customHeight="1" x14ac:dyDescent="0.3">
      <c r="A70" s="1" t="str">
        <f t="shared" si="62"/>
        <v>\\B-TECH03\soneras network\SONERAS\RAD\RAD 2023\B146</v>
      </c>
      <c r="B70" s="17" t="s">
        <v>246</v>
      </c>
      <c r="C70" s="44" t="s">
        <v>285</v>
      </c>
      <c r="D70" s="21" t="s">
        <v>249</v>
      </c>
      <c r="E70" s="20" t="str">
        <f t="shared" si="6"/>
        <v>B146</v>
      </c>
      <c r="F70" s="12">
        <v>45319</v>
      </c>
      <c r="G70" s="17">
        <v>1</v>
      </c>
      <c r="H70" s="13" t="s">
        <v>28</v>
      </c>
      <c r="I70" s="14" t="s">
        <v>242</v>
      </c>
      <c r="J70" s="5" t="s">
        <v>244</v>
      </c>
      <c r="K70" s="14" t="s">
        <v>245</v>
      </c>
      <c r="L70" s="17"/>
      <c r="M70" s="39" t="s">
        <v>41</v>
      </c>
      <c r="N70" s="39">
        <v>12</v>
      </c>
      <c r="O70" s="39">
        <v>3</v>
      </c>
      <c r="P70" s="39"/>
      <c r="Q70" s="39">
        <v>600</v>
      </c>
      <c r="R70" s="39">
        <v>635</v>
      </c>
      <c r="S70" s="39">
        <v>645</v>
      </c>
      <c r="T70" s="39">
        <v>75</v>
      </c>
      <c r="U70" s="39">
        <v>645</v>
      </c>
      <c r="V70" s="39">
        <v>75</v>
      </c>
      <c r="W70" s="40" t="s">
        <v>33</v>
      </c>
      <c r="X70" s="16"/>
      <c r="Y70" s="39" t="s">
        <v>38</v>
      </c>
      <c r="Z70" s="239" t="str">
        <f t="shared" si="7"/>
        <v>312AZ</v>
      </c>
      <c r="AA70" s="120" t="str">
        <f t="shared" si="8"/>
        <v>RAB146013-12 E7</v>
      </c>
      <c r="AB70" s="121" t="str">
        <f t="shared" si="9"/>
        <v xml:space="preserve">RA 0600X0635 3Z7 12 0645X075 PC ISUZU FTR </v>
      </c>
      <c r="AC70" s="71" t="str">
        <f t="shared" si="10"/>
        <v>FXB146013-12 E7</v>
      </c>
      <c r="AD70" s="121" t="str">
        <f t="shared" si="11"/>
        <v xml:space="preserve">FX 0600X0635 3Z7 12 0645X075 PC ISUZU FTR </v>
      </c>
      <c r="AE70" s="122" t="str">
        <f t="shared" si="12"/>
        <v>TUBLS015</v>
      </c>
      <c r="AF70" s="123" t="str">
        <f t="shared" si="13"/>
        <v>TB150615</v>
      </c>
      <c r="AG70" s="124">
        <f t="shared" si="14"/>
        <v>28.449900000000003</v>
      </c>
      <c r="AH70" s="125">
        <f t="shared" si="15"/>
        <v>150</v>
      </c>
      <c r="AI70" s="126">
        <f t="shared" si="16"/>
        <v>4267.4850000000006</v>
      </c>
      <c r="AJ70" s="127" t="str">
        <f t="shared" si="17"/>
        <v>BCU3Z</v>
      </c>
      <c r="AK70" s="128" t="str">
        <f t="shared" si="18"/>
        <v>AT3Z0580</v>
      </c>
      <c r="AL70" s="129">
        <f t="shared" si="19"/>
        <v>51.245979607843132</v>
      </c>
      <c r="AM70" s="130">
        <f t="shared" si="20"/>
        <v>51</v>
      </c>
      <c r="AN70" s="131">
        <v>2613.5449599999997</v>
      </c>
      <c r="AO70" s="132" t="str">
        <f t="shared" si="21"/>
        <v>CL3P0645C075</v>
      </c>
      <c r="AP70" s="133">
        <f t="shared" si="22"/>
        <v>486.44749999999999</v>
      </c>
      <c r="AQ70" s="134" t="str">
        <f t="shared" si="23"/>
        <v>CL3P0645C075</v>
      </c>
      <c r="AR70" s="133">
        <f t="shared" si="24"/>
        <v>486.44749999999999</v>
      </c>
      <c r="AS70" s="133" t="str">
        <f t="shared" si="25"/>
        <v>BNLC06</v>
      </c>
      <c r="AT70" s="135">
        <f t="shared" si="26"/>
        <v>972.89499999999998</v>
      </c>
      <c r="AU70" s="136" t="str">
        <f t="shared" si="27"/>
        <v>3Z</v>
      </c>
      <c r="AV70" s="137" t="s">
        <v>921</v>
      </c>
      <c r="AW70" s="138" t="str">
        <f t="shared" si="28"/>
        <v>FJ3Z0600</v>
      </c>
      <c r="AX70" s="136">
        <f t="shared" si="29"/>
        <v>224.4</v>
      </c>
      <c r="AY70" s="138">
        <f t="shared" si="30"/>
        <v>448.8</v>
      </c>
      <c r="AZ70" s="138" t="str">
        <f t="shared" si="31"/>
        <v>PJ3Z0600</v>
      </c>
      <c r="BA70" s="136">
        <f t="shared" si="32"/>
        <v>224.4</v>
      </c>
      <c r="BB70" s="136"/>
      <c r="BC70" s="139">
        <f t="shared" si="33"/>
        <v>448.8</v>
      </c>
    </row>
    <row r="71" spans="1:56" ht="18" customHeight="1" x14ac:dyDescent="0.3">
      <c r="A71" s="1" t="str">
        <f t="shared" ref="A71:A132" si="63">"\\B-TECH03\soneras network\SONERAS\RAD\RAD 2024\"&amp;B71</f>
        <v>\\B-TECH03\soneras network\SONERAS\RAD\RAD 2024\C049</v>
      </c>
      <c r="B71" s="17" t="s">
        <v>257</v>
      </c>
      <c r="C71" s="44" t="s">
        <v>286</v>
      </c>
      <c r="D71" s="21" t="s">
        <v>250</v>
      </c>
      <c r="E71" s="20" t="str">
        <f t="shared" ref="E71:E134" si="64">HYPERLINK(A71,B71)</f>
        <v>C049</v>
      </c>
      <c r="F71" s="12">
        <v>45319</v>
      </c>
      <c r="G71" s="17">
        <v>1</v>
      </c>
      <c r="H71" s="13" t="s">
        <v>35</v>
      </c>
      <c r="I71" s="14" t="s">
        <v>36</v>
      </c>
      <c r="L71" s="17"/>
      <c r="M71" s="36" t="s">
        <v>32</v>
      </c>
      <c r="N71" s="6">
        <v>10</v>
      </c>
      <c r="O71" s="6">
        <v>5</v>
      </c>
      <c r="P71" s="11"/>
      <c r="Q71" s="14">
        <v>1050</v>
      </c>
      <c r="R71" s="14">
        <v>430</v>
      </c>
      <c r="S71" s="14">
        <v>440</v>
      </c>
      <c r="T71" s="14">
        <v>115</v>
      </c>
      <c r="U71" s="14">
        <v>440</v>
      </c>
      <c r="V71" s="14">
        <v>115</v>
      </c>
      <c r="W71" s="5" t="s">
        <v>33</v>
      </c>
      <c r="X71" s="16"/>
      <c r="Y71" s="6" t="s">
        <v>38</v>
      </c>
      <c r="Z71" s="239" t="str">
        <f t="shared" ref="Z71:Z134" si="65">O71&amp;N71&amp;IF(M71="NL","AD",IF(M71="TR","AZ",IF(M71="Aé","AD",)))</f>
        <v>510AD</v>
      </c>
      <c r="AA71" s="120" t="str">
        <f t="shared" ref="AA71:AA134" si="66">IF(H71="Fx","FE",IF(H71="Rén","RE",IF(H71="Con","RA","")))&amp;B71&amp;0&amp;IF(M71="TR","1",IF(M71="NL","2",IF(M71="Aé","3","")))&amp;O71&amp;"-"&amp;N71&amp;" "&amp;IF(Y71="ET7","E7","")</f>
        <v>FEC049025-10 E7</v>
      </c>
      <c r="AB71" s="121" t="str">
        <f t="shared" ref="AB71:AB134" si="67">IF(H71="FX","FE",IF(H71="Rén","RE",IF(H71="Con","RA","")))&amp;" "&amp;IF((Q71)&lt;=999,"0"&amp;(Q71),(Q71))&amp;"X"&amp;IF((R71)&lt;=999,"0"&amp;(R71),(R71))&amp;" "&amp;O71&amp;IF(M71="TR","Z",IF(M71="NL","D",IF(M71="Aé","D","")))&amp;IF(Y71="ET7","7",IF(Y71="ET9","9","M"))&amp;" "&amp;N71&amp;" "&amp;IF((S71)&lt;=999,"0"&amp;(S71),(S71))&amp;"X"&amp;IF((T71)&lt;=99,"0"&amp;(T71),(T71))&amp;" "&amp;IF(W71="PLi","P",IF(W71="BL","B",""))&amp;IF(X71="DEP","D",IF(X71="DEP","D","C"))&amp;" "&amp;J71&amp;" "&amp;K71</f>
        <v xml:space="preserve">FE 1050X0430 5D7 10 0440X115 PC  </v>
      </c>
      <c r="AC71" s="71" t="str">
        <f t="shared" ref="AC71:AC134" si="68">"FX"&amp;B71&amp;0&amp;IF(M71="TR","1",IF(M71="NL","2",IF(M71="Aé","3","")))&amp;O71&amp;"-"&amp;N71&amp;" "&amp;IF(Y71="ET7","E7","")</f>
        <v>FXC049025-10 E7</v>
      </c>
      <c r="AD71" s="121" t="str">
        <f t="shared" ref="AD71:AD134" si="69">"FX"&amp;" "&amp;IF((Q71)&lt;=999,"0"&amp;(Q71),(Q71))&amp;"X"&amp;IF((R71)&lt;=999,"0"&amp;(R71),(R71))&amp;" "&amp;O71&amp;IF(M71="TR","Z",IF(M71="NL","D",IF(M71="Aé","D","")))&amp;IF(Y71="ET7","7",IF(Y71="ET9","9","M"))&amp;" "&amp;N71&amp;" "&amp;IF((S71)&lt;=999,"0"&amp;(S71),(S71))&amp;"X"&amp;IF((T71)&lt;=99,"0"&amp;(T71),(T71))&amp;" "&amp;IF(W71="PLi","P",IF(W71="BL","B",""))&amp;IF(X71="DEP","D","C")&amp;" "&amp;J71&amp;" "&amp;K71</f>
        <v xml:space="preserve">FX 1050X0430 5D7 10 0440X115 PC  </v>
      </c>
      <c r="AE71" s="122" t="str">
        <f t="shared" ref="AE71:AE134" si="70">IF(Y71="Mach-P","BNLT33",IF(Y71="Mach-G","BNLT53",IF(Y71="Et7","TUBLS015",IF(Y71="Et9","TUBLS30"))))</f>
        <v>TUBLS015</v>
      </c>
      <c r="AF71" s="123" t="str">
        <f t="shared" ref="AF71:AF134" si="71">"TB"&amp;IF(Y71="Mach-P","33",IF(Y71="Mach-G","53",IF(Y71="Et7","15",IF(Y71="Et9","30",""))))&amp;IF((Q71+15)&lt;=999,"0"&amp;(Q71+15),(Q71+15))</f>
        <v>TB151065</v>
      </c>
      <c r="AG71" s="124">
        <f t="shared" ref="AG71:AG134" si="72">(Q71+15)*IF(Y71="Mach-P",0.03367,IF(Y71="Mach-G",0.05407,0.04626))</f>
        <v>49.2669</v>
      </c>
      <c r="AH71" s="125">
        <f t="shared" ref="AH71:AH134" si="73">IF(M71="TR",INT((R71-20-N71-IF(N71=8,5.4,IF(N71=10,7.4,9.4)))/N71)+1,INT(R71-10)/10)*O71</f>
        <v>210</v>
      </c>
      <c r="AI71" s="126">
        <f t="shared" ref="AI71:AI134" si="74">AG71*AH71</f>
        <v>10346.048999999999</v>
      </c>
      <c r="AJ71" s="127" t="str">
        <f t="shared" ref="AJ71:AJ134" si="75">"BCU"&amp;O71&amp;IF(M71="TR","Z",IF(M71="NL","D",IF(M71="Aé","D","")))</f>
        <v>BCU5D</v>
      </c>
      <c r="AK71" s="128" t="str">
        <f t="shared" ref="AK71:AK134" si="76">"AT"&amp;O71&amp;IF(M71="TR","Z",IF(M71="NL","D",IF(M71="Aé","D","")))&amp;IF(M71="TR",IF(Q71&lt;=999,"0"&amp;Q71-20,Q71-20),IF(R71&lt;=999,"0"&amp;R71,R71))</f>
        <v>AT5D0430</v>
      </c>
      <c r="AL71" s="129">
        <f t="shared" ref="AL71:AL134" si="77">AN71/AM71</f>
        <v>24.294544081336241</v>
      </c>
      <c r="AM71" s="130">
        <f t="shared" ref="AM71:AM134" si="78">IF(M71="NL",((Q71-20)/2.75)+1,IF(M71="TR",(AH71/O71)+1,IF(M71="Aé",((Q71-20)/2.75)+1)/2))</f>
        <v>375.54545454545456</v>
      </c>
      <c r="AN71" s="131">
        <v>9123.7056000000011</v>
      </c>
      <c r="AO71" s="132" t="str">
        <f t="shared" ref="AO71:AO134" si="79">"CL"&amp;O71&amp;IF(W71="PLi","P",IF(W71="BL","B",""))&amp;IF((S71)&lt;=999,"0"&amp;(S71),(S71))&amp;IF(X71="DEP","D","C")&amp;IF((T71)&lt;=99,"0"&amp;(T71),(T71))</f>
        <v>CL5P0440C115</v>
      </c>
      <c r="AP71" s="133">
        <f t="shared" ref="AP71:AP134" si="80">IF(W71="BL",(S71)*(T71)*0.01335,IF(W71="PLi",(S71+20)*(T71+20)*0.0077))</f>
        <v>478.17</v>
      </c>
      <c r="AQ71" s="134" t="str">
        <f t="shared" ref="AQ71:AQ134" si="81">"CL"&amp;O71&amp;IF(W71="PLi","P",IF(W71="BL","B",""))&amp;IF((U71)&lt;=999,"0"&amp;(U71),(U71))&amp;IF(X71="DEP","D","C")&amp;IF((V71)&lt;=99,"0"&amp;(V71),(V71))</f>
        <v>CL5P0440C115</v>
      </c>
      <c r="AR71" s="133">
        <f t="shared" ref="AR71:AR134" si="82">(U71+20)*(V71+20)*IF(W71="BL",0.01335,IF(W71="Pli",0.0077))</f>
        <v>478.17</v>
      </c>
      <c r="AS71" s="133" t="str">
        <f t="shared" ref="AS71:AS134" si="83">IF(W71="BL","PL15",IF(W71="PLi","BNLC06"))</f>
        <v>BNLC06</v>
      </c>
      <c r="AT71" s="135">
        <f t="shared" ref="AT71:AT134" si="84">AP71+AR71</f>
        <v>956.34</v>
      </c>
      <c r="AU71" s="136" t="str">
        <f t="shared" ref="AU71:AU134" si="85">O71&amp;IF(M71="TR","Z",IF(M71="NL","D",IF(M71="Aé","D",)))</f>
        <v>5D</v>
      </c>
      <c r="AV71" s="137" t="s">
        <v>921</v>
      </c>
      <c r="AW71" s="138" t="str">
        <f t="shared" ref="AW71:AW134" si="86">"FJ"&amp;AU71&amp;IF((Q71)&lt;=999,"0"&amp;(Q71),(Q71))</f>
        <v>FJ5D1050</v>
      </c>
      <c r="AX71" s="136">
        <f t="shared" ref="AX71:AX134" si="87">Q71*IF(AU71="1Z",0.239,IF(AU71="2Z",0.276,IF(AU71="3Z",0.374,IF(AU71="4Z",0.458,IF(AU71="5Z",0.541,IF(AU71="2D",0.317,IF(AU71="3D",0.421,IF(AU71="4D",0.53,IF(AU71="5D",0.619,IF(AU71="6D",0.718,IF(AU71="7D",0.738,IF(AU71="8D",0.842,""))))))))))))</f>
        <v>649.95000000000005</v>
      </c>
      <c r="AY71" s="138">
        <f t="shared" ref="AY71:AY134" si="88">AX71*2</f>
        <v>1299.9000000000001</v>
      </c>
      <c r="AZ71" s="138" t="str">
        <f t="shared" ref="AZ71:AZ134" si="89">IF(RIGHT(AU71,1)="Z","PJ"&amp;AU71&amp;IF((Q71)&lt;=999,"0"&amp;(Q71),(Q71)),"-")</f>
        <v>-</v>
      </c>
      <c r="BA71" s="136" t="str">
        <f t="shared" ref="BA71:BA134" si="90">IF(RIGHT(AU71,1)="Z",Q71*IF(AU71="1Z",0.239,IF(AU71="2Z",0.276,IF(AU71="3Z",0.374,IF(AU71="4Z",0.458,IF(AU71="5Z",0.541,IF(AU71="2D",0.317,IF(AU71="3D",0.421,IF(AU71="4D",0.53,IF(AU71="5D",0.619,IF(AU71="6D",0.718,IF(AU71="7D",0.738,IF(AU71="8D",0.842,"")))))))))))),"-")</f>
        <v>-</v>
      </c>
      <c r="BB71" s="136"/>
      <c r="BC71" s="139">
        <f t="shared" ref="BC71:BC134" si="91">BB71+AY71</f>
        <v>1299.9000000000001</v>
      </c>
    </row>
    <row r="72" spans="1:56" ht="18" customHeight="1" x14ac:dyDescent="0.3">
      <c r="A72" s="1" t="str">
        <f t="shared" ref="A72" si="92">"\\B-TECH03\soneras network\SONERAS\RAD\RAD 2023\"&amp;B72</f>
        <v>\\B-TECH03\soneras network\SONERAS\RAD\RAD 2023\B494</v>
      </c>
      <c r="B72" s="17" t="s">
        <v>255</v>
      </c>
      <c r="C72" s="44" t="s">
        <v>287</v>
      </c>
      <c r="D72" s="21" t="s">
        <v>251</v>
      </c>
      <c r="E72" s="20" t="str">
        <f t="shared" si="64"/>
        <v>B494</v>
      </c>
      <c r="F72" s="12">
        <v>45319</v>
      </c>
      <c r="G72" s="17">
        <v>5</v>
      </c>
      <c r="H72" s="13" t="s">
        <v>28</v>
      </c>
      <c r="I72" s="14" t="s">
        <v>243</v>
      </c>
      <c r="J72" s="42" t="s">
        <v>30</v>
      </c>
      <c r="K72" s="42" t="s">
        <v>254</v>
      </c>
      <c r="L72" s="42"/>
      <c r="M72" s="42" t="s">
        <v>32</v>
      </c>
      <c r="N72" s="42">
        <v>10</v>
      </c>
      <c r="O72" s="42">
        <v>4</v>
      </c>
      <c r="P72" s="42"/>
      <c r="Q72" s="42">
        <v>715</v>
      </c>
      <c r="R72" s="42">
        <v>610</v>
      </c>
      <c r="S72" s="42">
        <v>630</v>
      </c>
      <c r="T72" s="42">
        <v>110</v>
      </c>
      <c r="U72" s="42">
        <v>630</v>
      </c>
      <c r="V72" s="42">
        <v>110</v>
      </c>
      <c r="W72" s="41" t="s">
        <v>33</v>
      </c>
      <c r="X72" s="16"/>
      <c r="Y72" s="42" t="s">
        <v>38</v>
      </c>
      <c r="Z72" s="239" t="str">
        <f t="shared" si="65"/>
        <v>410AD</v>
      </c>
      <c r="AA72" s="120" t="str">
        <f t="shared" si="66"/>
        <v>RAB494024-10 E7</v>
      </c>
      <c r="AB72" s="121" t="str">
        <f t="shared" si="67"/>
        <v>RA 0715X0610 4D7 10 0630X110 PC HYUNDAI AERO CITY</v>
      </c>
      <c r="AC72" s="71" t="str">
        <f t="shared" si="68"/>
        <v>FXB494024-10 E7</v>
      </c>
      <c r="AD72" s="121" t="str">
        <f t="shared" si="69"/>
        <v>FX 0715X0610 4D7 10 0630X110 PC HYUNDAI AERO CITY</v>
      </c>
      <c r="AE72" s="122" t="str">
        <f t="shared" si="70"/>
        <v>TUBLS015</v>
      </c>
      <c r="AF72" s="123" t="str">
        <f t="shared" si="71"/>
        <v>TB150730</v>
      </c>
      <c r="AG72" s="124">
        <f t="shared" si="72"/>
        <v>33.769800000000004</v>
      </c>
      <c r="AH72" s="125">
        <f t="shared" si="73"/>
        <v>240</v>
      </c>
      <c r="AI72" s="126">
        <f t="shared" si="74"/>
        <v>8104.7520000000004</v>
      </c>
      <c r="AJ72" s="127" t="str">
        <f t="shared" si="75"/>
        <v>BCU4D</v>
      </c>
      <c r="AK72" s="128" t="str">
        <f t="shared" si="76"/>
        <v>AT4D0610</v>
      </c>
      <c r="AL72" s="129">
        <f t="shared" si="77"/>
        <v>28.144783661769978</v>
      </c>
      <c r="AM72" s="130">
        <f t="shared" si="78"/>
        <v>253.72727272727272</v>
      </c>
      <c r="AN72" s="131">
        <v>7141.0992000000006</v>
      </c>
      <c r="AO72" s="132" t="str">
        <f t="shared" si="79"/>
        <v>CL4P0630C110</v>
      </c>
      <c r="AP72" s="133">
        <f t="shared" si="80"/>
        <v>650.65</v>
      </c>
      <c r="AQ72" s="134" t="str">
        <f t="shared" si="81"/>
        <v>CL4P0630C110</v>
      </c>
      <c r="AR72" s="133">
        <f t="shared" si="82"/>
        <v>650.65</v>
      </c>
      <c r="AS72" s="133" t="str">
        <f t="shared" si="83"/>
        <v>BNLC06</v>
      </c>
      <c r="AT72" s="135">
        <f t="shared" si="84"/>
        <v>1301.3</v>
      </c>
      <c r="AU72" s="136" t="str">
        <f t="shared" si="85"/>
        <v>4D</v>
      </c>
      <c r="AV72" s="137" t="s">
        <v>921</v>
      </c>
      <c r="AW72" s="138" t="str">
        <f t="shared" si="86"/>
        <v>FJ4D0715</v>
      </c>
      <c r="AX72" s="136">
        <f t="shared" si="87"/>
        <v>378.95000000000005</v>
      </c>
      <c r="AY72" s="138">
        <f t="shared" si="88"/>
        <v>757.90000000000009</v>
      </c>
      <c r="AZ72" s="138" t="str">
        <f t="shared" si="89"/>
        <v>-</v>
      </c>
      <c r="BA72" s="136" t="str">
        <f t="shared" si="90"/>
        <v>-</v>
      </c>
      <c r="BB72" s="136"/>
      <c r="BC72" s="139">
        <f t="shared" si="91"/>
        <v>757.90000000000009</v>
      </c>
    </row>
    <row r="73" spans="1:56" ht="18" customHeight="1" x14ac:dyDescent="0.3">
      <c r="A73" s="1" t="str">
        <f t="shared" si="63"/>
        <v>\\B-TECH03\soneras network\SONERAS\RAD\RAD 2024\C050</v>
      </c>
      <c r="B73" s="17" t="s">
        <v>294</v>
      </c>
      <c r="C73" s="44" t="s">
        <v>495</v>
      </c>
      <c r="D73" s="21" t="s">
        <v>252</v>
      </c>
      <c r="E73" s="20" t="str">
        <f t="shared" si="64"/>
        <v>C050</v>
      </c>
      <c r="F73" s="12">
        <v>45321</v>
      </c>
      <c r="G73" s="17">
        <v>1</v>
      </c>
      <c r="H73" s="13" t="s">
        <v>58</v>
      </c>
      <c r="I73" s="14" t="s">
        <v>291</v>
      </c>
      <c r="L73" s="17"/>
      <c r="M73" s="42" t="s">
        <v>32</v>
      </c>
      <c r="N73" s="42">
        <v>10</v>
      </c>
      <c r="O73" s="6">
        <v>6</v>
      </c>
      <c r="Q73" s="14">
        <v>1440</v>
      </c>
      <c r="R73" s="14">
        <v>520</v>
      </c>
      <c r="S73" s="14">
        <v>600</v>
      </c>
      <c r="T73" s="14">
        <v>190</v>
      </c>
      <c r="U73" s="14">
        <v>600</v>
      </c>
      <c r="V73" s="14">
        <v>190</v>
      </c>
      <c r="W73" s="5" t="s">
        <v>37</v>
      </c>
      <c r="X73" s="16"/>
      <c r="Y73" s="6" t="s">
        <v>38</v>
      </c>
      <c r="Z73" s="239" t="str">
        <f t="shared" si="65"/>
        <v>610AD</v>
      </c>
      <c r="AA73" s="120" t="str">
        <f t="shared" si="66"/>
        <v>REC050026-10 E7</v>
      </c>
      <c r="AB73" s="121" t="str">
        <f t="shared" si="67"/>
        <v xml:space="preserve">RE 1440X0520 6D7 10 0600X190 BC  </v>
      </c>
      <c r="AC73" s="71" t="str">
        <f t="shared" si="68"/>
        <v>FXC050026-10 E7</v>
      </c>
      <c r="AD73" s="121" t="str">
        <f t="shared" si="69"/>
        <v xml:space="preserve">FX 1440X0520 6D7 10 0600X190 BC  </v>
      </c>
      <c r="AE73" s="122" t="str">
        <f t="shared" si="70"/>
        <v>TUBLS015</v>
      </c>
      <c r="AF73" s="123" t="str">
        <f t="shared" si="71"/>
        <v>TB151455</v>
      </c>
      <c r="AG73" s="124">
        <f t="shared" si="72"/>
        <v>67.308300000000003</v>
      </c>
      <c r="AH73" s="125">
        <f t="shared" si="73"/>
        <v>306</v>
      </c>
      <c r="AI73" s="126">
        <f t="shared" si="74"/>
        <v>20596.339800000002</v>
      </c>
      <c r="AJ73" s="127" t="str">
        <f t="shared" si="75"/>
        <v>BCU6D</v>
      </c>
      <c r="AK73" s="128" t="str">
        <f t="shared" si="76"/>
        <v>AT6D0520</v>
      </c>
      <c r="AL73" s="129">
        <f t="shared" si="77"/>
        <v>40.028421296784394</v>
      </c>
      <c r="AM73" s="130">
        <f t="shared" si="78"/>
        <v>517.36363636363637</v>
      </c>
      <c r="AN73" s="131">
        <v>20709.249599999999</v>
      </c>
      <c r="AO73" s="132" t="str">
        <f t="shared" si="79"/>
        <v>CL6B0600C190</v>
      </c>
      <c r="AP73" s="133">
        <f t="shared" si="80"/>
        <v>1521.9</v>
      </c>
      <c r="AQ73" s="134" t="str">
        <f t="shared" si="81"/>
        <v>CL6B0600C190</v>
      </c>
      <c r="AR73" s="133">
        <f t="shared" si="82"/>
        <v>1738.17</v>
      </c>
      <c r="AS73" s="133" t="str">
        <f t="shared" si="83"/>
        <v>PL15</v>
      </c>
      <c r="AT73" s="135">
        <f t="shared" si="84"/>
        <v>3260.07</v>
      </c>
      <c r="AU73" s="136" t="str">
        <f t="shared" si="85"/>
        <v>6D</v>
      </c>
      <c r="AV73" s="137" t="s">
        <v>921</v>
      </c>
      <c r="AW73" s="138" t="str">
        <f t="shared" si="86"/>
        <v>FJ6D1440</v>
      </c>
      <c r="AX73" s="136">
        <f t="shared" si="87"/>
        <v>1033.92</v>
      </c>
      <c r="AY73" s="138">
        <f t="shared" si="88"/>
        <v>2067.84</v>
      </c>
      <c r="AZ73" s="138" t="str">
        <f t="shared" si="89"/>
        <v>-</v>
      </c>
      <c r="BA73" s="136" t="str">
        <f t="shared" si="90"/>
        <v>-</v>
      </c>
      <c r="BB73" s="136"/>
      <c r="BC73" s="139">
        <f t="shared" si="91"/>
        <v>2067.84</v>
      </c>
    </row>
    <row r="74" spans="1:56" ht="18" customHeight="1" x14ac:dyDescent="0.3">
      <c r="A74" s="1" t="str">
        <f t="shared" si="63"/>
        <v>\\B-TECH03\soneras network\SONERAS\RAD\RAD 2024\C051</v>
      </c>
      <c r="B74" s="17" t="s">
        <v>295</v>
      </c>
      <c r="C74" s="44" t="s">
        <v>496</v>
      </c>
      <c r="D74" s="21" t="s">
        <v>253</v>
      </c>
      <c r="E74" s="20" t="str">
        <f t="shared" si="64"/>
        <v>C051</v>
      </c>
      <c r="F74" s="12">
        <v>45321</v>
      </c>
      <c r="G74" s="17">
        <v>1</v>
      </c>
      <c r="H74" s="13" t="s">
        <v>58</v>
      </c>
      <c r="I74" s="14" t="s">
        <v>292</v>
      </c>
      <c r="L74" s="17"/>
      <c r="M74" s="42" t="s">
        <v>32</v>
      </c>
      <c r="N74" s="42">
        <v>10</v>
      </c>
      <c r="O74" s="6">
        <v>4</v>
      </c>
      <c r="P74" s="11"/>
      <c r="Q74" s="14">
        <v>545</v>
      </c>
      <c r="R74" s="14">
        <v>640</v>
      </c>
      <c r="S74" s="14">
        <v>645</v>
      </c>
      <c r="T74" s="14">
        <v>110</v>
      </c>
      <c r="U74" s="14">
        <v>645</v>
      </c>
      <c r="V74" s="14">
        <v>110</v>
      </c>
      <c r="W74" s="5" t="s">
        <v>33</v>
      </c>
      <c r="X74" s="16"/>
      <c r="Y74" s="6" t="s">
        <v>38</v>
      </c>
      <c r="Z74" s="239" t="str">
        <f t="shared" si="65"/>
        <v>410AD</v>
      </c>
      <c r="AA74" s="120" t="str">
        <f t="shared" si="66"/>
        <v>REC051024-10 E7</v>
      </c>
      <c r="AB74" s="121" t="str">
        <f t="shared" si="67"/>
        <v xml:space="preserve">RE 0545X0640 4D7 10 0645X110 PC  </v>
      </c>
      <c r="AC74" s="71" t="str">
        <f t="shared" si="68"/>
        <v>FXC051024-10 E7</v>
      </c>
      <c r="AD74" s="121" t="str">
        <f t="shared" si="69"/>
        <v xml:space="preserve">FX 0545X0640 4D7 10 0645X110 PC  </v>
      </c>
      <c r="AE74" s="122" t="str">
        <f t="shared" si="70"/>
        <v>TUBLS015</v>
      </c>
      <c r="AF74" s="123" t="str">
        <f t="shared" si="71"/>
        <v>TB150560</v>
      </c>
      <c r="AG74" s="124">
        <f t="shared" si="72"/>
        <v>25.9056</v>
      </c>
      <c r="AH74" s="125">
        <f t="shared" si="73"/>
        <v>252</v>
      </c>
      <c r="AI74" s="126">
        <f t="shared" si="74"/>
        <v>6528.2111999999997</v>
      </c>
      <c r="AJ74" s="127" t="str">
        <f t="shared" si="75"/>
        <v>BCU4D</v>
      </c>
      <c r="AK74" s="128" t="str">
        <f t="shared" si="76"/>
        <v>AT4D0640</v>
      </c>
      <c r="AL74" s="129">
        <f t="shared" si="77"/>
        <v>29.617223306489816</v>
      </c>
      <c r="AM74" s="130">
        <f t="shared" si="78"/>
        <v>191.90909090909091</v>
      </c>
      <c r="AN74" s="131">
        <v>5683.8144000000002</v>
      </c>
      <c r="AO74" s="132" t="str">
        <f t="shared" si="79"/>
        <v>CL4P0645C110</v>
      </c>
      <c r="AP74" s="133">
        <f t="shared" si="80"/>
        <v>665.66500000000008</v>
      </c>
      <c r="AQ74" s="134" t="str">
        <f t="shared" si="81"/>
        <v>CL4P0645C110</v>
      </c>
      <c r="AR74" s="133">
        <f t="shared" si="82"/>
        <v>665.66500000000008</v>
      </c>
      <c r="AS74" s="133" t="str">
        <f t="shared" si="83"/>
        <v>BNLC06</v>
      </c>
      <c r="AT74" s="135">
        <f t="shared" si="84"/>
        <v>1331.3300000000002</v>
      </c>
      <c r="AU74" s="136" t="str">
        <f t="shared" si="85"/>
        <v>4D</v>
      </c>
      <c r="AV74" s="137" t="s">
        <v>921</v>
      </c>
      <c r="AW74" s="138" t="str">
        <f t="shared" si="86"/>
        <v>FJ4D0545</v>
      </c>
      <c r="AX74" s="136">
        <f t="shared" si="87"/>
        <v>288.85000000000002</v>
      </c>
      <c r="AY74" s="138">
        <f t="shared" si="88"/>
        <v>577.70000000000005</v>
      </c>
      <c r="AZ74" s="138" t="str">
        <f t="shared" si="89"/>
        <v>-</v>
      </c>
      <c r="BA74" s="136" t="str">
        <f t="shared" si="90"/>
        <v>-</v>
      </c>
      <c r="BB74" s="136"/>
      <c r="BC74" s="139">
        <f t="shared" si="91"/>
        <v>577.70000000000005</v>
      </c>
    </row>
    <row r="75" spans="1:56" ht="18" customHeight="1" x14ac:dyDescent="0.3">
      <c r="A75" s="1" t="str">
        <f t="shared" si="63"/>
        <v>\\B-TECH03\soneras network\SONERAS\RAD\RAD 2024\C052</v>
      </c>
      <c r="B75" s="17" t="s">
        <v>296</v>
      </c>
      <c r="C75" s="44" t="s">
        <v>497</v>
      </c>
      <c r="D75" s="21" t="s">
        <v>290</v>
      </c>
      <c r="E75" s="20" t="str">
        <f t="shared" si="64"/>
        <v>C052</v>
      </c>
      <c r="F75" s="12">
        <v>45321</v>
      </c>
      <c r="G75" s="17">
        <v>1</v>
      </c>
      <c r="H75" s="13" t="s">
        <v>58</v>
      </c>
      <c r="I75" s="14" t="s">
        <v>293</v>
      </c>
      <c r="K75" s="14" t="s">
        <v>323</v>
      </c>
      <c r="L75" s="17"/>
      <c r="M75" s="42" t="s">
        <v>32</v>
      </c>
      <c r="N75" s="42">
        <v>10</v>
      </c>
      <c r="O75" s="6">
        <v>4</v>
      </c>
      <c r="P75" s="11"/>
      <c r="Q75" s="14">
        <v>475</v>
      </c>
      <c r="R75" s="14">
        <v>590</v>
      </c>
      <c r="S75" s="14">
        <v>605</v>
      </c>
      <c r="T75" s="14">
        <v>100</v>
      </c>
      <c r="U75" s="14">
        <v>605</v>
      </c>
      <c r="V75" s="14">
        <v>100</v>
      </c>
      <c r="W75" s="5" t="s">
        <v>33</v>
      </c>
      <c r="X75" s="16"/>
      <c r="Y75" s="6" t="s">
        <v>34</v>
      </c>
      <c r="Z75" s="239" t="str">
        <f t="shared" si="65"/>
        <v>410AD</v>
      </c>
      <c r="AA75" s="120" t="str">
        <f t="shared" si="66"/>
        <v xml:space="preserve">REC052024-10 </v>
      </c>
      <c r="AB75" s="121" t="str">
        <f t="shared" si="67"/>
        <v>RE 0475X0590 4DM 10 0605X100 PC  CLARCK</v>
      </c>
      <c r="AC75" s="71" t="str">
        <f t="shared" si="68"/>
        <v xml:space="preserve">FXC052024-10 </v>
      </c>
      <c r="AD75" s="121" t="str">
        <f t="shared" si="69"/>
        <v>FX 0475X0590 4DM 10 0605X100 PC  CLARCK</v>
      </c>
      <c r="AE75" s="122" t="str">
        <f t="shared" si="70"/>
        <v>BNLT33</v>
      </c>
      <c r="AF75" s="123" t="str">
        <f t="shared" si="71"/>
        <v>TB330490</v>
      </c>
      <c r="AG75" s="124">
        <f t="shared" si="72"/>
        <v>16.4983</v>
      </c>
      <c r="AH75" s="125">
        <f t="shared" si="73"/>
        <v>232</v>
      </c>
      <c r="AI75" s="126">
        <f t="shared" si="74"/>
        <v>3827.6055999999999</v>
      </c>
      <c r="AJ75" s="127" t="str">
        <f t="shared" si="75"/>
        <v>BCU4D</v>
      </c>
      <c r="AK75" s="128" t="str">
        <f t="shared" si="76"/>
        <v>AT4D0590</v>
      </c>
      <c r="AL75" s="129">
        <f t="shared" si="77"/>
        <v>27.186117312943747</v>
      </c>
      <c r="AM75" s="130">
        <f t="shared" si="78"/>
        <v>166.45454545454547</v>
      </c>
      <c r="AN75" s="131">
        <v>4525.2528000000002</v>
      </c>
      <c r="AO75" s="132" t="str">
        <f t="shared" si="79"/>
        <v>CL4P0605C100</v>
      </c>
      <c r="AP75" s="133">
        <f t="shared" si="80"/>
        <v>577.5</v>
      </c>
      <c r="AQ75" s="134" t="str">
        <f t="shared" si="81"/>
        <v>CL4P0605C100</v>
      </c>
      <c r="AR75" s="133">
        <f t="shared" si="82"/>
        <v>577.5</v>
      </c>
      <c r="AS75" s="133" t="str">
        <f t="shared" si="83"/>
        <v>BNLC06</v>
      </c>
      <c r="AT75" s="135">
        <f t="shared" si="84"/>
        <v>1155</v>
      </c>
      <c r="AU75" s="136" t="str">
        <f t="shared" si="85"/>
        <v>4D</v>
      </c>
      <c r="AV75" s="137" t="s">
        <v>921</v>
      </c>
      <c r="AW75" s="138" t="str">
        <f t="shared" si="86"/>
        <v>FJ4D0475</v>
      </c>
      <c r="AX75" s="136">
        <f t="shared" si="87"/>
        <v>251.75</v>
      </c>
      <c r="AY75" s="138">
        <f t="shared" si="88"/>
        <v>503.5</v>
      </c>
      <c r="AZ75" s="138" t="str">
        <f t="shared" si="89"/>
        <v>-</v>
      </c>
      <c r="BA75" s="136" t="str">
        <f t="shared" si="90"/>
        <v>-</v>
      </c>
      <c r="BB75" s="136"/>
      <c r="BC75" s="139">
        <f t="shared" si="91"/>
        <v>503.5</v>
      </c>
    </row>
    <row r="76" spans="1:56" ht="18" customHeight="1" x14ac:dyDescent="0.3">
      <c r="A76" s="1" t="str">
        <f t="shared" si="63"/>
        <v>\\B-TECH03\soneras network\SONERAS\RAD\RAD 2024\C053</v>
      </c>
      <c r="B76" s="17" t="s">
        <v>300</v>
      </c>
      <c r="C76" s="44" t="s">
        <v>498</v>
      </c>
      <c r="D76" s="21" t="s">
        <v>297</v>
      </c>
      <c r="E76" s="20" t="str">
        <f t="shared" si="64"/>
        <v>C053</v>
      </c>
      <c r="F76" s="12">
        <v>45322</v>
      </c>
      <c r="G76" s="17">
        <v>1</v>
      </c>
      <c r="H76" s="13" t="s">
        <v>28</v>
      </c>
      <c r="I76" s="14" t="s">
        <v>301</v>
      </c>
      <c r="J76" s="5" t="s">
        <v>298</v>
      </c>
      <c r="K76" s="14" t="s">
        <v>299</v>
      </c>
      <c r="M76" s="36" t="s">
        <v>41</v>
      </c>
      <c r="N76" s="6">
        <v>10</v>
      </c>
      <c r="O76" s="6">
        <v>2</v>
      </c>
      <c r="P76" s="11"/>
      <c r="Q76" s="14">
        <v>555</v>
      </c>
      <c r="R76" s="14">
        <v>320</v>
      </c>
      <c r="S76" s="14">
        <v>320</v>
      </c>
      <c r="T76" s="14">
        <v>50</v>
      </c>
      <c r="U76" s="14">
        <v>320</v>
      </c>
      <c r="V76" s="14">
        <v>50</v>
      </c>
      <c r="W76" s="5" t="s">
        <v>33</v>
      </c>
      <c r="X76" s="16"/>
      <c r="Y76" s="6" t="s">
        <v>38</v>
      </c>
      <c r="Z76" s="239" t="str">
        <f t="shared" si="65"/>
        <v>210AZ</v>
      </c>
      <c r="AA76" s="120" t="str">
        <f t="shared" si="66"/>
        <v>RAC053012-10 E7</v>
      </c>
      <c r="AB76" s="121" t="str">
        <f t="shared" si="67"/>
        <v>RA 0555X0320 2Z7 10 0320X050 PC FIAT  FIORINO</v>
      </c>
      <c r="AC76" s="71" t="str">
        <f t="shared" si="68"/>
        <v>FXC053012-10 E7</v>
      </c>
      <c r="AD76" s="121" t="str">
        <f t="shared" si="69"/>
        <v>FX 0555X0320 2Z7 10 0320X050 PC FIAT  FIORINO</v>
      </c>
      <c r="AE76" s="122" t="str">
        <f t="shared" si="70"/>
        <v>TUBLS015</v>
      </c>
      <c r="AF76" s="123" t="str">
        <f t="shared" si="71"/>
        <v>TB150570</v>
      </c>
      <c r="AG76" s="124">
        <f t="shared" si="72"/>
        <v>26.368200000000002</v>
      </c>
      <c r="AH76" s="125">
        <f t="shared" si="73"/>
        <v>58</v>
      </c>
      <c r="AI76" s="126">
        <f t="shared" si="74"/>
        <v>1529.3556000000001</v>
      </c>
      <c r="AJ76" s="127" t="str">
        <f t="shared" si="75"/>
        <v>BCU2Z</v>
      </c>
      <c r="AK76" s="128" t="str">
        <f t="shared" si="76"/>
        <v>AT2Z0535</v>
      </c>
      <c r="AL76" s="129">
        <f t="shared" si="77"/>
        <v>37.443401666666659</v>
      </c>
      <c r="AM76" s="130">
        <f t="shared" si="78"/>
        <v>30</v>
      </c>
      <c r="AN76" s="131">
        <v>1123.3020499999998</v>
      </c>
      <c r="AO76" s="132" t="str">
        <f t="shared" si="79"/>
        <v>CL2P0320C050</v>
      </c>
      <c r="AP76" s="133">
        <f t="shared" si="80"/>
        <v>183.26000000000002</v>
      </c>
      <c r="AQ76" s="134" t="str">
        <f t="shared" si="81"/>
        <v>CL2P0320C050</v>
      </c>
      <c r="AR76" s="133">
        <f t="shared" si="82"/>
        <v>183.26000000000002</v>
      </c>
      <c r="AS76" s="133" t="str">
        <f t="shared" si="83"/>
        <v>BNLC06</v>
      </c>
      <c r="AT76" s="135">
        <f t="shared" si="84"/>
        <v>366.52000000000004</v>
      </c>
      <c r="AU76" s="136" t="str">
        <f t="shared" si="85"/>
        <v>2Z</v>
      </c>
      <c r="AV76" s="137" t="s">
        <v>921</v>
      </c>
      <c r="AW76" s="138" t="str">
        <f t="shared" si="86"/>
        <v>FJ2Z0555</v>
      </c>
      <c r="AX76" s="136">
        <f t="shared" si="87"/>
        <v>153.18</v>
      </c>
      <c r="AY76" s="138">
        <f t="shared" si="88"/>
        <v>306.36</v>
      </c>
      <c r="AZ76" s="138" t="str">
        <f t="shared" si="89"/>
        <v>PJ2Z0555</v>
      </c>
      <c r="BA76" s="136">
        <f t="shared" si="90"/>
        <v>153.18</v>
      </c>
      <c r="BB76" s="136"/>
      <c r="BC76" s="139">
        <f t="shared" si="91"/>
        <v>306.36</v>
      </c>
    </row>
    <row r="77" spans="1:56" ht="18" customHeight="1" x14ac:dyDescent="0.3">
      <c r="A77" s="1" t="str">
        <f t="shared" si="63"/>
        <v>\\B-TECH03\soneras network\SONERAS\RAD\RAD 2024\C054</v>
      </c>
      <c r="B77" s="17" t="s">
        <v>324</v>
      </c>
      <c r="C77" s="44" t="s">
        <v>499</v>
      </c>
      <c r="D77" s="21" t="s">
        <v>304</v>
      </c>
      <c r="E77" s="20" t="str">
        <f t="shared" si="64"/>
        <v>C054</v>
      </c>
      <c r="F77" s="12">
        <v>45322</v>
      </c>
      <c r="G77" s="17">
        <v>1</v>
      </c>
      <c r="H77" s="13" t="s">
        <v>28</v>
      </c>
      <c r="I77" s="14" t="s">
        <v>302</v>
      </c>
      <c r="K77" s="14" t="s">
        <v>323</v>
      </c>
      <c r="M77" s="36" t="s">
        <v>41</v>
      </c>
      <c r="N77" s="6">
        <v>12</v>
      </c>
      <c r="O77" s="6">
        <v>4</v>
      </c>
      <c r="P77" s="11"/>
      <c r="Q77" s="14">
        <v>445</v>
      </c>
      <c r="R77" s="14">
        <v>455</v>
      </c>
      <c r="S77" s="14">
        <v>455</v>
      </c>
      <c r="T77" s="14">
        <v>70</v>
      </c>
      <c r="U77" s="14">
        <v>455</v>
      </c>
      <c r="V77" s="14">
        <v>70</v>
      </c>
      <c r="W77" s="5" t="s">
        <v>33</v>
      </c>
      <c r="X77" s="16"/>
      <c r="Y77" s="6" t="s">
        <v>34</v>
      </c>
      <c r="Z77" s="239" t="str">
        <f t="shared" si="65"/>
        <v>412AZ</v>
      </c>
      <c r="AA77" s="120" t="str">
        <f t="shared" si="66"/>
        <v xml:space="preserve">RAC054014-12 </v>
      </c>
      <c r="AB77" s="121" t="str">
        <f t="shared" si="67"/>
        <v>RA 0445X0455 4ZM 12 0455X070 PC  CLARCK</v>
      </c>
      <c r="AC77" s="71" t="str">
        <f t="shared" si="68"/>
        <v xml:space="preserve">FXC054014-12 </v>
      </c>
      <c r="AD77" s="121" t="str">
        <f t="shared" si="69"/>
        <v>FX 0445X0455 4ZM 12 0455X070 PC  CLARCK</v>
      </c>
      <c r="AE77" s="122" t="str">
        <f t="shared" si="70"/>
        <v>BNLT33</v>
      </c>
      <c r="AF77" s="123" t="str">
        <f t="shared" si="71"/>
        <v>TB330460</v>
      </c>
      <c r="AG77" s="124">
        <f t="shared" si="72"/>
        <v>15.488199999999999</v>
      </c>
      <c r="AH77" s="125">
        <f t="shared" si="73"/>
        <v>140</v>
      </c>
      <c r="AI77" s="126">
        <f t="shared" si="74"/>
        <v>2168.348</v>
      </c>
      <c r="AJ77" s="127" t="str">
        <f t="shared" si="75"/>
        <v>BCU4Z</v>
      </c>
      <c r="AK77" s="128" t="str">
        <f t="shared" si="76"/>
        <v>AT4Z0425</v>
      </c>
      <c r="AL77" s="129">
        <f t="shared" si="77"/>
        <v>61.550707638888895</v>
      </c>
      <c r="AM77" s="130">
        <f t="shared" si="78"/>
        <v>36</v>
      </c>
      <c r="AN77" s="131">
        <v>2215.8254750000001</v>
      </c>
      <c r="AO77" s="132" t="str">
        <f t="shared" si="79"/>
        <v>CL4P0455C070</v>
      </c>
      <c r="AP77" s="133">
        <f t="shared" si="80"/>
        <v>329.17500000000001</v>
      </c>
      <c r="AQ77" s="134" t="str">
        <f t="shared" si="81"/>
        <v>CL4P0455C070</v>
      </c>
      <c r="AR77" s="133">
        <f t="shared" si="82"/>
        <v>329.17500000000001</v>
      </c>
      <c r="AS77" s="133" t="str">
        <f t="shared" si="83"/>
        <v>BNLC06</v>
      </c>
      <c r="AT77" s="135">
        <f t="shared" si="84"/>
        <v>658.35</v>
      </c>
      <c r="AU77" s="136" t="str">
        <f t="shared" si="85"/>
        <v>4Z</v>
      </c>
      <c r="AV77" s="137" t="s">
        <v>921</v>
      </c>
      <c r="AW77" s="138" t="str">
        <f t="shared" si="86"/>
        <v>FJ4Z0445</v>
      </c>
      <c r="AX77" s="136">
        <f t="shared" si="87"/>
        <v>203.81</v>
      </c>
      <c r="AY77" s="138">
        <f t="shared" si="88"/>
        <v>407.62</v>
      </c>
      <c r="AZ77" s="138" t="str">
        <f t="shared" si="89"/>
        <v>PJ4Z0445</v>
      </c>
      <c r="BA77" s="136">
        <f t="shared" si="90"/>
        <v>203.81</v>
      </c>
      <c r="BB77" s="136"/>
      <c r="BC77" s="139">
        <f t="shared" si="91"/>
        <v>407.62</v>
      </c>
    </row>
    <row r="78" spans="1:56" ht="18" customHeight="1" x14ac:dyDescent="0.3">
      <c r="A78" s="1" t="str">
        <f t="shared" si="63"/>
        <v>\\B-TECH03\soneras network\SONERAS\RAD\RAD 2024\C055</v>
      </c>
      <c r="B78" s="17" t="s">
        <v>325</v>
      </c>
      <c r="C78" s="44" t="s">
        <v>500</v>
      </c>
      <c r="D78" s="17" t="s">
        <v>305</v>
      </c>
      <c r="E78" s="20" t="str">
        <f t="shared" si="64"/>
        <v>C055</v>
      </c>
      <c r="F78" s="33">
        <v>45322</v>
      </c>
      <c r="G78" s="17">
        <v>1</v>
      </c>
      <c r="H78" s="34" t="s">
        <v>28</v>
      </c>
      <c r="I78" s="14" t="s">
        <v>303</v>
      </c>
      <c r="J78" s="5" t="s">
        <v>322</v>
      </c>
      <c r="K78" s="14" t="s">
        <v>557</v>
      </c>
      <c r="M78" s="36" t="s">
        <v>41</v>
      </c>
      <c r="N78" s="6">
        <v>12</v>
      </c>
      <c r="O78" s="6">
        <v>3</v>
      </c>
      <c r="P78" s="11"/>
      <c r="Q78" s="14">
        <v>325</v>
      </c>
      <c r="R78" s="14">
        <v>400</v>
      </c>
      <c r="S78" s="14">
        <v>400</v>
      </c>
      <c r="T78" s="14">
        <v>132</v>
      </c>
      <c r="U78" s="14">
        <v>400</v>
      </c>
      <c r="V78" s="14">
        <v>113</v>
      </c>
      <c r="W78" s="5" t="s">
        <v>33</v>
      </c>
      <c r="X78" s="16"/>
      <c r="Y78" s="6" t="s">
        <v>38</v>
      </c>
      <c r="Z78" s="239" t="str">
        <f t="shared" si="65"/>
        <v>312AZ</v>
      </c>
      <c r="AA78" s="120" t="str">
        <f t="shared" si="66"/>
        <v>RAC055013-12 E7</v>
      </c>
      <c r="AB78" s="121" t="str">
        <f t="shared" si="67"/>
        <v>RA 0325X0400 3Z7 12 0400X132 PC CITROEN B11</v>
      </c>
      <c r="AC78" s="71" t="str">
        <f t="shared" si="68"/>
        <v>FXC055013-12 E7</v>
      </c>
      <c r="AD78" s="121" t="str">
        <f t="shared" si="69"/>
        <v>FX 0325X0400 3Z7 12 0400X132 PC CITROEN B11</v>
      </c>
      <c r="AE78" s="122" t="str">
        <f t="shared" si="70"/>
        <v>TUBLS015</v>
      </c>
      <c r="AF78" s="123" t="str">
        <f t="shared" si="71"/>
        <v>TB150340</v>
      </c>
      <c r="AG78" s="124">
        <f t="shared" si="72"/>
        <v>15.728400000000001</v>
      </c>
      <c r="AH78" s="125">
        <f t="shared" si="73"/>
        <v>90</v>
      </c>
      <c r="AI78" s="126">
        <f t="shared" si="74"/>
        <v>1415.556</v>
      </c>
      <c r="AJ78" s="127" t="str">
        <f t="shared" si="75"/>
        <v>BCU3Z</v>
      </c>
      <c r="AK78" s="128" t="str">
        <f t="shared" si="76"/>
        <v>AT3Z0305</v>
      </c>
      <c r="AL78" s="129">
        <f t="shared" si="77"/>
        <v>27.282663225806449</v>
      </c>
      <c r="AM78" s="130">
        <f t="shared" si="78"/>
        <v>31</v>
      </c>
      <c r="AN78" s="131">
        <v>845.76255999999989</v>
      </c>
      <c r="AO78" s="132" t="str">
        <f t="shared" si="79"/>
        <v>CL3P0400C132</v>
      </c>
      <c r="AP78" s="133">
        <f t="shared" si="80"/>
        <v>491.56800000000004</v>
      </c>
      <c r="AQ78" s="134" t="str">
        <f t="shared" si="81"/>
        <v>CL3P0400C113</v>
      </c>
      <c r="AR78" s="133">
        <f t="shared" si="82"/>
        <v>430.12200000000001</v>
      </c>
      <c r="AS78" s="133" t="str">
        <f t="shared" si="83"/>
        <v>BNLC06</v>
      </c>
      <c r="AT78" s="135">
        <f t="shared" si="84"/>
        <v>921.69</v>
      </c>
      <c r="AU78" s="136" t="str">
        <f t="shared" si="85"/>
        <v>3Z</v>
      </c>
      <c r="AV78" s="137" t="s">
        <v>921</v>
      </c>
      <c r="AW78" s="138" t="str">
        <f t="shared" si="86"/>
        <v>FJ3Z0325</v>
      </c>
      <c r="AX78" s="136">
        <f t="shared" si="87"/>
        <v>121.55</v>
      </c>
      <c r="AY78" s="138">
        <f t="shared" si="88"/>
        <v>243.1</v>
      </c>
      <c r="AZ78" s="138" t="str">
        <f t="shared" si="89"/>
        <v>PJ3Z0325</v>
      </c>
      <c r="BA78" s="136">
        <f t="shared" si="90"/>
        <v>121.55</v>
      </c>
      <c r="BB78" s="136"/>
      <c r="BC78" s="139">
        <f t="shared" si="91"/>
        <v>243.1</v>
      </c>
    </row>
    <row r="79" spans="1:56" ht="18" customHeight="1" x14ac:dyDescent="0.3">
      <c r="A79" s="1" t="str">
        <f t="shared" si="63"/>
        <v>\\B-TECH03\soneras network\SONERAS\RAD\RAD 2024\C056</v>
      </c>
      <c r="B79" s="17" t="s">
        <v>326</v>
      </c>
      <c r="C79" s="44" t="s">
        <v>501</v>
      </c>
      <c r="D79" s="21" t="s">
        <v>306</v>
      </c>
      <c r="E79" s="20" t="str">
        <f t="shared" si="64"/>
        <v>C056</v>
      </c>
      <c r="F79" s="12">
        <v>45322</v>
      </c>
      <c r="G79" s="17">
        <v>5</v>
      </c>
      <c r="H79" s="13" t="s">
        <v>35</v>
      </c>
      <c r="I79" s="14" t="s">
        <v>100</v>
      </c>
      <c r="M79" s="36" t="s">
        <v>32</v>
      </c>
      <c r="N79" s="6">
        <v>10</v>
      </c>
      <c r="O79" s="6">
        <v>4</v>
      </c>
      <c r="P79" s="11"/>
      <c r="Q79" s="14">
        <v>535</v>
      </c>
      <c r="R79" s="14">
        <v>445</v>
      </c>
      <c r="S79" s="14">
        <v>465</v>
      </c>
      <c r="T79" s="14">
        <v>95</v>
      </c>
      <c r="U79" s="14">
        <v>465</v>
      </c>
      <c r="V79" s="14">
        <v>95</v>
      </c>
      <c r="W79" s="5" t="s">
        <v>33</v>
      </c>
      <c r="X79" s="16"/>
      <c r="Y79" s="6" t="s">
        <v>34</v>
      </c>
      <c r="Z79" s="239" t="str">
        <f t="shared" si="65"/>
        <v>410AD</v>
      </c>
      <c r="AA79" s="120" t="str">
        <f t="shared" si="66"/>
        <v xml:space="preserve">FEC056024-10 </v>
      </c>
      <c r="AB79" s="121" t="str">
        <f t="shared" si="67"/>
        <v xml:space="preserve">FE 0535X0445 4DM 10 0465X095 PC  </v>
      </c>
      <c r="AC79" s="71" t="str">
        <f t="shared" si="68"/>
        <v xml:space="preserve">FXC056024-10 </v>
      </c>
      <c r="AD79" s="121" t="str">
        <f t="shared" si="69"/>
        <v xml:space="preserve">FX 0535X0445 4DM 10 0465X095 PC  </v>
      </c>
      <c r="AE79" s="122" t="str">
        <f t="shared" si="70"/>
        <v>BNLT33</v>
      </c>
      <c r="AF79" s="123" t="str">
        <f t="shared" si="71"/>
        <v>TB330550</v>
      </c>
      <c r="AG79" s="124">
        <f t="shared" si="72"/>
        <v>18.5185</v>
      </c>
      <c r="AH79" s="125">
        <f t="shared" si="73"/>
        <v>174</v>
      </c>
      <c r="AI79" s="126">
        <f t="shared" si="74"/>
        <v>3222.2190000000001</v>
      </c>
      <c r="AJ79" s="127" t="str">
        <f t="shared" si="75"/>
        <v>BCU4D</v>
      </c>
      <c r="AK79" s="128" t="str">
        <f t="shared" si="76"/>
        <v>AT4D0445</v>
      </c>
      <c r="AL79" s="129">
        <f t="shared" si="77"/>
        <v>20.513902655721875</v>
      </c>
      <c r="AM79" s="130">
        <f t="shared" si="78"/>
        <v>188.27272727272728</v>
      </c>
      <c r="AN79" s="131">
        <v>3862.2084000000004</v>
      </c>
      <c r="AO79" s="132" t="str">
        <f t="shared" si="79"/>
        <v>CL4P0465C095</v>
      </c>
      <c r="AP79" s="133">
        <f t="shared" si="80"/>
        <v>429.46750000000003</v>
      </c>
      <c r="AQ79" s="134" t="str">
        <f t="shared" si="81"/>
        <v>CL4P0465C095</v>
      </c>
      <c r="AR79" s="133">
        <f t="shared" si="82"/>
        <v>429.46750000000003</v>
      </c>
      <c r="AS79" s="133" t="str">
        <f t="shared" si="83"/>
        <v>BNLC06</v>
      </c>
      <c r="AT79" s="135">
        <f t="shared" si="84"/>
        <v>858.93500000000006</v>
      </c>
      <c r="AU79" s="136" t="str">
        <f t="shared" si="85"/>
        <v>4D</v>
      </c>
      <c r="AV79" s="137" t="s">
        <v>921</v>
      </c>
      <c r="AW79" s="138" t="str">
        <f t="shared" si="86"/>
        <v>FJ4D0535</v>
      </c>
      <c r="AX79" s="136">
        <f t="shared" si="87"/>
        <v>283.55</v>
      </c>
      <c r="AY79" s="138">
        <f t="shared" si="88"/>
        <v>567.1</v>
      </c>
      <c r="AZ79" s="138" t="str">
        <f t="shared" si="89"/>
        <v>-</v>
      </c>
      <c r="BA79" s="136" t="str">
        <f t="shared" si="90"/>
        <v>-</v>
      </c>
      <c r="BB79" s="136"/>
      <c r="BC79" s="139">
        <f t="shared" si="91"/>
        <v>567.1</v>
      </c>
    </row>
    <row r="80" spans="1:56" ht="18" customHeight="1" x14ac:dyDescent="0.3">
      <c r="A80" s="1" t="str">
        <f t="shared" si="63"/>
        <v>\\B-TECH03\soneras network\SONERAS\RAD\RAD 2024\C039</v>
      </c>
      <c r="B80" s="17" t="s">
        <v>200</v>
      </c>
      <c r="C80" s="44" t="s">
        <v>270</v>
      </c>
      <c r="D80" s="21" t="s">
        <v>307</v>
      </c>
      <c r="E80" s="20" t="str">
        <f t="shared" si="64"/>
        <v>C039</v>
      </c>
      <c r="F80" s="12">
        <v>45322</v>
      </c>
      <c r="G80" s="17">
        <v>4</v>
      </c>
      <c r="H80" s="13" t="s">
        <v>35</v>
      </c>
      <c r="I80" s="14" t="s">
        <v>182</v>
      </c>
      <c r="M80" s="36" t="s">
        <v>32</v>
      </c>
      <c r="N80" s="6">
        <v>10</v>
      </c>
      <c r="O80" s="6">
        <v>5</v>
      </c>
      <c r="P80" s="11"/>
      <c r="Q80" s="14">
        <v>920</v>
      </c>
      <c r="R80" s="14">
        <v>1020</v>
      </c>
      <c r="S80" s="14">
        <v>1100</v>
      </c>
      <c r="T80" s="14">
        <v>190</v>
      </c>
      <c r="U80" s="14">
        <v>1100</v>
      </c>
      <c r="V80" s="14">
        <v>190</v>
      </c>
      <c r="W80" s="5" t="s">
        <v>37</v>
      </c>
      <c r="X80" s="16"/>
      <c r="Y80" s="6" t="s">
        <v>38</v>
      </c>
      <c r="Z80" s="239" t="str">
        <f t="shared" si="65"/>
        <v>510AD</v>
      </c>
      <c r="AA80" s="120" t="str">
        <f t="shared" si="66"/>
        <v>FEC039025-10 E7</v>
      </c>
      <c r="AB80" s="121" t="str">
        <f t="shared" si="67"/>
        <v xml:space="preserve">FE 0920X1020 5D7 10 1100X190 BC  </v>
      </c>
      <c r="AC80" s="71" t="str">
        <f t="shared" si="68"/>
        <v>FXC039025-10 E7</v>
      </c>
      <c r="AD80" s="121" t="str">
        <f t="shared" si="69"/>
        <v xml:space="preserve">FX 0920X1020 5D7 10 1100X190 BC  </v>
      </c>
      <c r="AE80" s="122" t="str">
        <f t="shared" si="70"/>
        <v>TUBLS015</v>
      </c>
      <c r="AF80" s="123" t="str">
        <f t="shared" si="71"/>
        <v>TB150935</v>
      </c>
      <c r="AG80" s="124">
        <f t="shared" si="72"/>
        <v>43.253100000000003</v>
      </c>
      <c r="AH80" s="125">
        <f t="shared" si="73"/>
        <v>505</v>
      </c>
      <c r="AI80" s="126">
        <f t="shared" si="74"/>
        <v>21842.815500000001</v>
      </c>
      <c r="AJ80" s="127" t="str">
        <f t="shared" si="75"/>
        <v>BCU5D</v>
      </c>
      <c r="AK80" s="128" t="str">
        <f t="shared" si="76"/>
        <v>AT5D1020</v>
      </c>
      <c r="AL80" s="129">
        <f t="shared" si="77"/>
        <v>57.686770866795896</v>
      </c>
      <c r="AM80" s="130">
        <f t="shared" si="78"/>
        <v>328.27272727272725</v>
      </c>
      <c r="AN80" s="131">
        <v>18936.993599999998</v>
      </c>
      <c r="AO80" s="132" t="str">
        <f t="shared" si="79"/>
        <v>CL5B1100C190</v>
      </c>
      <c r="AP80" s="133">
        <f t="shared" si="80"/>
        <v>2790.15</v>
      </c>
      <c r="AQ80" s="134" t="str">
        <f t="shared" si="81"/>
        <v>CL5B1100C190</v>
      </c>
      <c r="AR80" s="133">
        <f t="shared" si="82"/>
        <v>3139.92</v>
      </c>
      <c r="AS80" s="133" t="str">
        <f t="shared" si="83"/>
        <v>PL15</v>
      </c>
      <c r="AT80" s="135">
        <f t="shared" si="84"/>
        <v>5930.07</v>
      </c>
      <c r="AU80" s="136" t="str">
        <f t="shared" si="85"/>
        <v>5D</v>
      </c>
      <c r="AV80" s="137" t="s">
        <v>921</v>
      </c>
      <c r="AW80" s="138" t="str">
        <f t="shared" si="86"/>
        <v>FJ5D0920</v>
      </c>
      <c r="AX80" s="136">
        <f t="shared" si="87"/>
        <v>569.48</v>
      </c>
      <c r="AY80" s="138">
        <f t="shared" si="88"/>
        <v>1138.96</v>
      </c>
      <c r="AZ80" s="138" t="str">
        <f t="shared" si="89"/>
        <v>-</v>
      </c>
      <c r="BA80" s="136" t="str">
        <f t="shared" si="90"/>
        <v>-</v>
      </c>
      <c r="BB80" s="136"/>
      <c r="BC80" s="139">
        <f t="shared" si="91"/>
        <v>1138.96</v>
      </c>
    </row>
    <row r="81" spans="1:56" ht="18" customHeight="1" x14ac:dyDescent="0.3">
      <c r="A81" s="1" t="str">
        <f t="shared" si="63"/>
        <v>\\B-TECH03\soneras network\SONERAS\RAD\RAD 2024\C040</v>
      </c>
      <c r="B81" s="17" t="s">
        <v>201</v>
      </c>
      <c r="C81" s="44" t="s">
        <v>271</v>
      </c>
      <c r="D81" s="21" t="s">
        <v>308</v>
      </c>
      <c r="E81" s="20" t="str">
        <f t="shared" si="64"/>
        <v>C040</v>
      </c>
      <c r="F81" s="12">
        <v>45322</v>
      </c>
      <c r="G81" s="17">
        <v>4</v>
      </c>
      <c r="H81" s="13" t="s">
        <v>35</v>
      </c>
      <c r="I81" s="14" t="s">
        <v>182</v>
      </c>
      <c r="M81" s="36" t="s">
        <v>32</v>
      </c>
      <c r="N81" s="6">
        <v>10</v>
      </c>
      <c r="O81" s="6">
        <v>5</v>
      </c>
      <c r="P81" s="11"/>
      <c r="Q81" s="14">
        <v>920</v>
      </c>
      <c r="R81" s="14">
        <v>1520</v>
      </c>
      <c r="S81" s="14">
        <v>1600</v>
      </c>
      <c r="T81" s="14">
        <v>170</v>
      </c>
      <c r="U81" s="14">
        <v>1600</v>
      </c>
      <c r="V81" s="14">
        <v>170</v>
      </c>
      <c r="W81" s="5" t="s">
        <v>37</v>
      </c>
      <c r="X81" s="16"/>
      <c r="Y81" s="6" t="s">
        <v>38</v>
      </c>
      <c r="Z81" s="239" t="str">
        <f t="shared" si="65"/>
        <v>510AD</v>
      </c>
      <c r="AA81" s="120" t="str">
        <f t="shared" si="66"/>
        <v>FEC040025-10 E7</v>
      </c>
      <c r="AB81" s="121" t="str">
        <f t="shared" si="67"/>
        <v xml:space="preserve">FE 0920X1520 5D7 10 1600X170 BC  </v>
      </c>
      <c r="AC81" s="71" t="str">
        <f t="shared" si="68"/>
        <v>FXC040025-10 E7</v>
      </c>
      <c r="AD81" s="121" t="str">
        <f t="shared" si="69"/>
        <v xml:space="preserve">FX 0920X1520 5D7 10 1600X170 BC  </v>
      </c>
      <c r="AE81" s="122" t="str">
        <f t="shared" si="70"/>
        <v>TUBLS015</v>
      </c>
      <c r="AF81" s="123" t="str">
        <f t="shared" si="71"/>
        <v>TB150935</v>
      </c>
      <c r="AG81" s="124">
        <f t="shared" si="72"/>
        <v>43.253100000000003</v>
      </c>
      <c r="AH81" s="125">
        <f t="shared" si="73"/>
        <v>755</v>
      </c>
      <c r="AI81" s="126">
        <f t="shared" si="74"/>
        <v>32656.090500000002</v>
      </c>
      <c r="AJ81" s="127" t="str">
        <f t="shared" si="75"/>
        <v>BCU5D</v>
      </c>
      <c r="AK81" s="128" t="str">
        <f t="shared" si="76"/>
        <v>AT5D1520</v>
      </c>
      <c r="AL81" s="129">
        <f t="shared" si="77"/>
        <v>85.964599723068403</v>
      </c>
      <c r="AM81" s="130">
        <f t="shared" si="78"/>
        <v>328.27272727272725</v>
      </c>
      <c r="AN81" s="131">
        <v>28219.833599999998</v>
      </c>
      <c r="AO81" s="132" t="str">
        <f t="shared" si="79"/>
        <v>CL5B1600C170</v>
      </c>
      <c r="AP81" s="133">
        <f t="shared" si="80"/>
        <v>3631.2000000000003</v>
      </c>
      <c r="AQ81" s="134" t="str">
        <f t="shared" si="81"/>
        <v>CL5B1600C170</v>
      </c>
      <c r="AR81" s="133">
        <f t="shared" si="82"/>
        <v>4109.13</v>
      </c>
      <c r="AS81" s="133" t="str">
        <f t="shared" si="83"/>
        <v>PL15</v>
      </c>
      <c r="AT81" s="135">
        <f t="shared" si="84"/>
        <v>7740.33</v>
      </c>
      <c r="AU81" s="136" t="str">
        <f t="shared" si="85"/>
        <v>5D</v>
      </c>
      <c r="AV81" s="137" t="s">
        <v>921</v>
      </c>
      <c r="AW81" s="138" t="str">
        <f t="shared" si="86"/>
        <v>FJ5D0920</v>
      </c>
      <c r="AX81" s="136">
        <f t="shared" si="87"/>
        <v>569.48</v>
      </c>
      <c r="AY81" s="138">
        <f t="shared" si="88"/>
        <v>1138.96</v>
      </c>
      <c r="AZ81" s="138" t="str">
        <f t="shared" si="89"/>
        <v>-</v>
      </c>
      <c r="BA81" s="136" t="str">
        <f t="shared" si="90"/>
        <v>-</v>
      </c>
      <c r="BB81" s="136"/>
      <c r="BC81" s="139">
        <f t="shared" si="91"/>
        <v>1138.96</v>
      </c>
    </row>
    <row r="82" spans="1:56" ht="18" customHeight="1" x14ac:dyDescent="0.3">
      <c r="A82" s="1" t="str">
        <f t="shared" si="63"/>
        <v>\\B-TECH03\soneras network\SONERAS\RAD\RAD 2024\C057</v>
      </c>
      <c r="B82" s="17" t="s">
        <v>327</v>
      </c>
      <c r="C82" s="44" t="s">
        <v>558</v>
      </c>
      <c r="D82" s="21" t="s">
        <v>309</v>
      </c>
      <c r="E82" s="20" t="str">
        <f t="shared" si="64"/>
        <v>C057</v>
      </c>
      <c r="F82" s="12">
        <v>45325</v>
      </c>
      <c r="G82" s="17">
        <v>1</v>
      </c>
      <c r="H82" s="13" t="s">
        <v>35</v>
      </c>
      <c r="I82" s="14" t="s">
        <v>76</v>
      </c>
      <c r="M82" s="36" t="s">
        <v>41</v>
      </c>
      <c r="N82" s="6">
        <v>12</v>
      </c>
      <c r="O82" s="6">
        <v>4</v>
      </c>
      <c r="P82" s="11"/>
      <c r="Q82" s="14">
        <v>460</v>
      </c>
      <c r="R82" s="14">
        <v>530</v>
      </c>
      <c r="S82" s="14">
        <v>550</v>
      </c>
      <c r="T82" s="14">
        <v>85</v>
      </c>
      <c r="U82" s="14">
        <v>550</v>
      </c>
      <c r="V82" s="14">
        <v>85</v>
      </c>
      <c r="W82" s="5" t="s">
        <v>33</v>
      </c>
      <c r="X82" s="16"/>
      <c r="Y82" s="6" t="s">
        <v>34</v>
      </c>
      <c r="Z82" s="239" t="str">
        <f t="shared" si="65"/>
        <v>412AZ</v>
      </c>
      <c r="AA82" s="120" t="str">
        <f t="shared" si="66"/>
        <v xml:space="preserve">FEC057014-12 </v>
      </c>
      <c r="AB82" s="121" t="str">
        <f t="shared" si="67"/>
        <v xml:space="preserve">FE 0460X0530 4ZM 12 0550X085 PC  </v>
      </c>
      <c r="AC82" s="71" t="str">
        <f t="shared" si="68"/>
        <v xml:space="preserve">FXC057014-12 </v>
      </c>
      <c r="AD82" s="121" t="str">
        <f t="shared" si="69"/>
        <v xml:space="preserve">FX 0460X0530 4ZM 12 0550X085 PC  </v>
      </c>
      <c r="AE82" s="122" t="str">
        <f t="shared" si="70"/>
        <v>BNLT33</v>
      </c>
      <c r="AF82" s="123" t="str">
        <f t="shared" si="71"/>
        <v>TB330475</v>
      </c>
      <c r="AG82" s="124">
        <f t="shared" si="72"/>
        <v>15.99325</v>
      </c>
      <c r="AH82" s="125">
        <f t="shared" si="73"/>
        <v>164</v>
      </c>
      <c r="AI82" s="126">
        <f t="shared" si="74"/>
        <v>2622.893</v>
      </c>
      <c r="AJ82" s="127" t="str">
        <f t="shared" si="75"/>
        <v>BCU4Z</v>
      </c>
      <c r="AK82" s="128" t="str">
        <f t="shared" si="76"/>
        <v>AT4Z0440</v>
      </c>
      <c r="AL82" s="129">
        <f t="shared" si="77"/>
        <v>63.47705047619047</v>
      </c>
      <c r="AM82" s="130">
        <f t="shared" si="78"/>
        <v>42</v>
      </c>
      <c r="AN82" s="131">
        <v>2666.0361199999998</v>
      </c>
      <c r="AO82" s="132" t="str">
        <f t="shared" si="79"/>
        <v>CL4P0550C085</v>
      </c>
      <c r="AP82" s="133">
        <f t="shared" si="80"/>
        <v>460.84500000000003</v>
      </c>
      <c r="AQ82" s="134" t="str">
        <f t="shared" si="81"/>
        <v>CL4P0550C085</v>
      </c>
      <c r="AR82" s="133">
        <f t="shared" si="82"/>
        <v>460.84500000000003</v>
      </c>
      <c r="AS82" s="133" t="str">
        <f t="shared" si="83"/>
        <v>BNLC06</v>
      </c>
      <c r="AT82" s="135">
        <f t="shared" si="84"/>
        <v>921.69</v>
      </c>
      <c r="AU82" s="136" t="str">
        <f t="shared" si="85"/>
        <v>4Z</v>
      </c>
      <c r="AV82" s="137" t="s">
        <v>921</v>
      </c>
      <c r="AW82" s="138" t="str">
        <f t="shared" si="86"/>
        <v>FJ4Z0460</v>
      </c>
      <c r="AX82" s="136">
        <f t="shared" si="87"/>
        <v>210.68</v>
      </c>
      <c r="AY82" s="138">
        <f t="shared" si="88"/>
        <v>421.36</v>
      </c>
      <c r="AZ82" s="138" t="str">
        <f t="shared" si="89"/>
        <v>PJ4Z0460</v>
      </c>
      <c r="BA82" s="136">
        <f t="shared" si="90"/>
        <v>210.68</v>
      </c>
      <c r="BB82" s="136"/>
      <c r="BC82" s="139">
        <f t="shared" si="91"/>
        <v>421.36</v>
      </c>
      <c r="BD82" s="237"/>
    </row>
    <row r="83" spans="1:56" ht="18" customHeight="1" x14ac:dyDescent="0.3">
      <c r="A83" s="1" t="str">
        <f t="shared" ref="A83" si="93">"\\B-TECH03\soneras network\SONERAS\RAD\RAD 2023\"&amp;B83</f>
        <v>\\B-TECH03\soneras network\SONERAS\RAD\RAD 2023\B559</v>
      </c>
      <c r="B83" s="17" t="s">
        <v>329</v>
      </c>
      <c r="C83" s="44" t="s">
        <v>503</v>
      </c>
      <c r="D83" s="21" t="s">
        <v>310</v>
      </c>
      <c r="E83" s="20" t="str">
        <f t="shared" si="64"/>
        <v>B559</v>
      </c>
      <c r="F83" s="12">
        <v>45325</v>
      </c>
      <c r="G83" s="17">
        <v>2</v>
      </c>
      <c r="H83" s="13" t="s">
        <v>35</v>
      </c>
      <c r="I83" s="14" t="s">
        <v>76</v>
      </c>
      <c r="M83" s="36" t="s">
        <v>32</v>
      </c>
      <c r="N83" s="6">
        <v>10</v>
      </c>
      <c r="O83" s="6">
        <v>6</v>
      </c>
      <c r="Q83" s="14">
        <v>650</v>
      </c>
      <c r="R83" s="14">
        <v>260</v>
      </c>
      <c r="S83" s="14">
        <v>260</v>
      </c>
      <c r="T83" s="14">
        <v>140</v>
      </c>
      <c r="U83" s="14">
        <v>260</v>
      </c>
      <c r="V83" s="14">
        <v>140</v>
      </c>
      <c r="W83" s="5" t="s">
        <v>33</v>
      </c>
      <c r="X83" s="16"/>
      <c r="Y83" s="6" t="s">
        <v>34</v>
      </c>
      <c r="Z83" s="239" t="str">
        <f t="shared" si="65"/>
        <v>610AD</v>
      </c>
      <c r="AA83" s="120" t="str">
        <f t="shared" si="66"/>
        <v xml:space="preserve">FEB559026-10 </v>
      </c>
      <c r="AB83" s="121" t="str">
        <f t="shared" si="67"/>
        <v xml:space="preserve">FE 0650X0260 6DM 10 0260X140 PC  </v>
      </c>
      <c r="AC83" s="71" t="str">
        <f t="shared" si="68"/>
        <v xml:space="preserve">FXB559026-10 </v>
      </c>
      <c r="AD83" s="121" t="str">
        <f t="shared" si="69"/>
        <v xml:space="preserve">FX 0650X0260 6DM 10 0260X140 PC  </v>
      </c>
      <c r="AE83" s="122" t="str">
        <f t="shared" si="70"/>
        <v>BNLT33</v>
      </c>
      <c r="AF83" s="123" t="str">
        <f t="shared" si="71"/>
        <v>TB330665</v>
      </c>
      <c r="AG83" s="124">
        <f t="shared" si="72"/>
        <v>22.390549999999998</v>
      </c>
      <c r="AH83" s="125">
        <f t="shared" si="73"/>
        <v>150</v>
      </c>
      <c r="AI83" s="126">
        <f t="shared" si="74"/>
        <v>3358.5824999999995</v>
      </c>
      <c r="AJ83" s="127" t="str">
        <f t="shared" si="75"/>
        <v>BCU6D</v>
      </c>
      <c r="AK83" s="128" t="str">
        <f t="shared" si="76"/>
        <v>AT6D0260</v>
      </c>
      <c r="AL83" s="129">
        <f t="shared" si="77"/>
        <v>20.032678467009088</v>
      </c>
      <c r="AM83" s="130">
        <f t="shared" si="78"/>
        <v>230.09090909090909</v>
      </c>
      <c r="AN83" s="131">
        <v>4609.3371999999999</v>
      </c>
      <c r="AO83" s="132" t="str">
        <f t="shared" si="79"/>
        <v>CL6P0260C140</v>
      </c>
      <c r="AP83" s="133">
        <f t="shared" si="80"/>
        <v>344.96000000000004</v>
      </c>
      <c r="AQ83" s="134" t="str">
        <f t="shared" si="81"/>
        <v>CL6P0260C140</v>
      </c>
      <c r="AR83" s="133">
        <f t="shared" si="82"/>
        <v>344.96000000000004</v>
      </c>
      <c r="AS83" s="133" t="str">
        <f t="shared" si="83"/>
        <v>BNLC06</v>
      </c>
      <c r="AT83" s="135">
        <f t="shared" si="84"/>
        <v>689.92000000000007</v>
      </c>
      <c r="AU83" s="136" t="str">
        <f t="shared" si="85"/>
        <v>6D</v>
      </c>
      <c r="AV83" s="137" t="s">
        <v>921</v>
      </c>
      <c r="AW83" s="138" t="str">
        <f t="shared" si="86"/>
        <v>FJ6D0650</v>
      </c>
      <c r="AX83" s="136">
        <f t="shared" si="87"/>
        <v>466.7</v>
      </c>
      <c r="AY83" s="138">
        <f t="shared" si="88"/>
        <v>933.4</v>
      </c>
      <c r="AZ83" s="138" t="str">
        <f t="shared" si="89"/>
        <v>-</v>
      </c>
      <c r="BA83" s="136" t="str">
        <f t="shared" si="90"/>
        <v>-</v>
      </c>
      <c r="BB83" s="136"/>
      <c r="BC83" s="139">
        <f t="shared" si="91"/>
        <v>933.4</v>
      </c>
      <c r="BD83" s="237"/>
    </row>
    <row r="84" spans="1:56" ht="18" customHeight="1" x14ac:dyDescent="0.3">
      <c r="A84" s="1" t="str">
        <f t="shared" si="63"/>
        <v>\\B-TECH03\soneras network\SONERAS\RAD\RAD 2024\C058</v>
      </c>
      <c r="B84" s="17" t="s">
        <v>328</v>
      </c>
      <c r="C84" s="44" t="s">
        <v>559</v>
      </c>
      <c r="D84" s="21" t="s">
        <v>311</v>
      </c>
      <c r="E84" s="20" t="str">
        <f t="shared" si="64"/>
        <v>C058</v>
      </c>
      <c r="F84" s="12">
        <v>45325</v>
      </c>
      <c r="G84" s="17">
        <v>1</v>
      </c>
      <c r="H84" s="13" t="s">
        <v>35</v>
      </c>
      <c r="I84" s="14" t="s">
        <v>76</v>
      </c>
      <c r="M84" s="36" t="s">
        <v>32</v>
      </c>
      <c r="N84" s="6">
        <v>10</v>
      </c>
      <c r="O84" s="6">
        <v>3</v>
      </c>
      <c r="P84" s="11"/>
      <c r="Q84" s="14">
        <v>530</v>
      </c>
      <c r="R84" s="14">
        <v>540</v>
      </c>
      <c r="S84" s="14">
        <v>540</v>
      </c>
      <c r="T84" s="14">
        <v>85</v>
      </c>
      <c r="U84" s="14">
        <v>540</v>
      </c>
      <c r="V84" s="14">
        <v>85</v>
      </c>
      <c r="W84" s="5" t="s">
        <v>33</v>
      </c>
      <c r="X84" s="16"/>
      <c r="Y84" s="6" t="s">
        <v>34</v>
      </c>
      <c r="Z84" s="239" t="str">
        <f t="shared" si="65"/>
        <v>310AD</v>
      </c>
      <c r="AA84" s="120" t="str">
        <f t="shared" si="66"/>
        <v xml:space="preserve">FEC058023-10 </v>
      </c>
      <c r="AB84" s="121" t="str">
        <f t="shared" si="67"/>
        <v xml:space="preserve">FE 0530X0540 3DM 10 0540X085 PC  </v>
      </c>
      <c r="AC84" s="71" t="str">
        <f t="shared" si="68"/>
        <v xml:space="preserve">FXC058023-10 </v>
      </c>
      <c r="AD84" s="121" t="str">
        <f t="shared" si="69"/>
        <v xml:space="preserve">FX 0530X0540 3DM 10 0540X085 PC  </v>
      </c>
      <c r="AE84" s="122" t="str">
        <f t="shared" si="70"/>
        <v>BNLT33</v>
      </c>
      <c r="AF84" s="123" t="str">
        <f t="shared" si="71"/>
        <v>TB330545</v>
      </c>
      <c r="AG84" s="124">
        <f t="shared" si="72"/>
        <v>18.350149999999999</v>
      </c>
      <c r="AH84" s="125">
        <f t="shared" si="73"/>
        <v>159</v>
      </c>
      <c r="AI84" s="126">
        <f t="shared" si="74"/>
        <v>2917.6738499999997</v>
      </c>
      <c r="AJ84" s="127" t="str">
        <f t="shared" si="75"/>
        <v>BCU3D</v>
      </c>
      <c r="AK84" s="128" t="str">
        <f t="shared" si="76"/>
        <v>AT3D0540</v>
      </c>
      <c r="AL84" s="129">
        <f t="shared" si="77"/>
        <v>16.130010628961482</v>
      </c>
      <c r="AM84" s="130">
        <f t="shared" si="78"/>
        <v>186.45454545454547</v>
      </c>
      <c r="AN84" s="131">
        <v>3007.5138000000002</v>
      </c>
      <c r="AO84" s="132" t="str">
        <f t="shared" si="79"/>
        <v>CL3P0540C085</v>
      </c>
      <c r="AP84" s="133">
        <f t="shared" si="80"/>
        <v>452.76</v>
      </c>
      <c r="AQ84" s="134" t="str">
        <f t="shared" si="81"/>
        <v>CL3P0540C085</v>
      </c>
      <c r="AR84" s="133">
        <f t="shared" si="82"/>
        <v>452.76</v>
      </c>
      <c r="AS84" s="133" t="str">
        <f t="shared" si="83"/>
        <v>BNLC06</v>
      </c>
      <c r="AT84" s="135">
        <f t="shared" si="84"/>
        <v>905.52</v>
      </c>
      <c r="AU84" s="136" t="str">
        <f t="shared" si="85"/>
        <v>3D</v>
      </c>
      <c r="AV84" s="137" t="s">
        <v>921</v>
      </c>
      <c r="AW84" s="138" t="str">
        <f t="shared" si="86"/>
        <v>FJ3D0530</v>
      </c>
      <c r="AX84" s="136">
        <f t="shared" si="87"/>
        <v>223.13</v>
      </c>
      <c r="AY84" s="138">
        <f t="shared" si="88"/>
        <v>446.26</v>
      </c>
      <c r="AZ84" s="138" t="str">
        <f t="shared" si="89"/>
        <v>-</v>
      </c>
      <c r="BA84" s="136" t="str">
        <f t="shared" si="90"/>
        <v>-</v>
      </c>
      <c r="BB84" s="136"/>
      <c r="BC84" s="139">
        <f t="shared" si="91"/>
        <v>446.26</v>
      </c>
      <c r="BD84" s="237"/>
    </row>
    <row r="85" spans="1:56" ht="18" customHeight="1" x14ac:dyDescent="0.3">
      <c r="A85" s="1" t="str">
        <f t="shared" si="63"/>
        <v>\\B-TECH03\soneras network\SONERAS\RAD\RAD 2024\C059</v>
      </c>
      <c r="B85" s="17" t="s">
        <v>331</v>
      </c>
      <c r="C85" s="44" t="s">
        <v>502</v>
      </c>
      <c r="D85" s="21" t="s">
        <v>312</v>
      </c>
      <c r="E85" s="20" t="str">
        <f t="shared" si="64"/>
        <v>C059</v>
      </c>
      <c r="F85" s="12">
        <v>45325</v>
      </c>
      <c r="G85" s="17">
        <v>1</v>
      </c>
      <c r="H85" s="13" t="s">
        <v>35</v>
      </c>
      <c r="I85" s="14" t="s">
        <v>76</v>
      </c>
      <c r="M85" s="36" t="s">
        <v>41</v>
      </c>
      <c r="N85" s="6">
        <v>12</v>
      </c>
      <c r="O85" s="6">
        <v>4</v>
      </c>
      <c r="P85" s="11"/>
      <c r="Q85" s="14">
        <v>540</v>
      </c>
      <c r="R85" s="14">
        <v>540</v>
      </c>
      <c r="S85" s="14">
        <v>580</v>
      </c>
      <c r="T85" s="14">
        <v>90</v>
      </c>
      <c r="U85" s="14">
        <v>580</v>
      </c>
      <c r="V85" s="14">
        <v>90</v>
      </c>
      <c r="W85" s="5" t="s">
        <v>33</v>
      </c>
      <c r="X85" s="16"/>
      <c r="Y85" s="6" t="s">
        <v>34</v>
      </c>
      <c r="Z85" s="239" t="str">
        <f t="shared" si="65"/>
        <v>412AZ</v>
      </c>
      <c r="AA85" s="120" t="str">
        <f t="shared" si="66"/>
        <v xml:space="preserve">FEC059014-12 </v>
      </c>
      <c r="AB85" s="121" t="str">
        <f t="shared" si="67"/>
        <v xml:space="preserve">FE 0540X0540 4ZM 12 0580X090 PC  </v>
      </c>
      <c r="AC85" s="71" t="str">
        <f t="shared" si="68"/>
        <v xml:space="preserve">FXC059014-12 </v>
      </c>
      <c r="AD85" s="121" t="str">
        <f t="shared" si="69"/>
        <v xml:space="preserve">FX 0540X0540 4ZM 12 0580X090 PC  </v>
      </c>
      <c r="AE85" s="122" t="str">
        <f t="shared" si="70"/>
        <v>BNLT33</v>
      </c>
      <c r="AF85" s="123" t="str">
        <f t="shared" si="71"/>
        <v>TB330555</v>
      </c>
      <c r="AG85" s="124">
        <f t="shared" si="72"/>
        <v>18.68685</v>
      </c>
      <c r="AH85" s="125">
        <f t="shared" si="73"/>
        <v>168</v>
      </c>
      <c r="AI85" s="126">
        <f t="shared" si="74"/>
        <v>3139.3908000000001</v>
      </c>
      <c r="AJ85" s="127" t="str">
        <f t="shared" si="75"/>
        <v>BCU4Z</v>
      </c>
      <c r="AK85" s="128" t="str">
        <f t="shared" si="76"/>
        <v>AT4Z0520</v>
      </c>
      <c r="AL85" s="129">
        <f t="shared" si="77"/>
        <v>74.977759999999989</v>
      </c>
      <c r="AM85" s="130">
        <f t="shared" si="78"/>
        <v>43</v>
      </c>
      <c r="AN85" s="131">
        <v>3224.0436799999998</v>
      </c>
      <c r="AO85" s="132" t="str">
        <f t="shared" si="79"/>
        <v>CL4P0580C090</v>
      </c>
      <c r="AP85" s="133">
        <f t="shared" si="80"/>
        <v>508.2</v>
      </c>
      <c r="AQ85" s="134" t="str">
        <f t="shared" si="81"/>
        <v>CL4P0580C090</v>
      </c>
      <c r="AR85" s="133">
        <f t="shared" si="82"/>
        <v>508.2</v>
      </c>
      <c r="AS85" s="133" t="str">
        <f t="shared" si="83"/>
        <v>BNLC06</v>
      </c>
      <c r="AT85" s="135">
        <f t="shared" si="84"/>
        <v>1016.4</v>
      </c>
      <c r="AU85" s="136" t="str">
        <f t="shared" si="85"/>
        <v>4Z</v>
      </c>
      <c r="AV85" s="137" t="s">
        <v>921</v>
      </c>
      <c r="AW85" s="138" t="str">
        <f t="shared" si="86"/>
        <v>FJ4Z0540</v>
      </c>
      <c r="AX85" s="136">
        <f t="shared" si="87"/>
        <v>247.32000000000002</v>
      </c>
      <c r="AY85" s="138">
        <f t="shared" si="88"/>
        <v>494.64000000000004</v>
      </c>
      <c r="AZ85" s="138" t="str">
        <f t="shared" si="89"/>
        <v>PJ4Z0540</v>
      </c>
      <c r="BA85" s="136">
        <f t="shared" si="90"/>
        <v>247.32000000000002</v>
      </c>
      <c r="BB85" s="136"/>
      <c r="BC85" s="139">
        <f t="shared" si="91"/>
        <v>494.64000000000004</v>
      </c>
      <c r="BD85" s="237"/>
    </row>
    <row r="86" spans="1:56" ht="18" customHeight="1" x14ac:dyDescent="0.3">
      <c r="A86" s="1" t="str">
        <f t="shared" si="63"/>
        <v>\\B-TECH03\soneras network\SONERAS\RAD\RAD 2024\C060</v>
      </c>
      <c r="B86" s="17" t="s">
        <v>333</v>
      </c>
      <c r="C86" s="44" t="s">
        <v>560</v>
      </c>
      <c r="D86" s="21" t="s">
        <v>313</v>
      </c>
      <c r="E86" s="20" t="str">
        <f t="shared" si="64"/>
        <v>C060</v>
      </c>
      <c r="F86" s="12">
        <v>45325</v>
      </c>
      <c r="G86" s="17">
        <v>1</v>
      </c>
      <c r="H86" s="13" t="s">
        <v>35</v>
      </c>
      <c r="I86" s="14" t="s">
        <v>76</v>
      </c>
      <c r="M86" s="36" t="s">
        <v>41</v>
      </c>
      <c r="N86" s="6">
        <v>12</v>
      </c>
      <c r="O86" s="6">
        <v>5</v>
      </c>
      <c r="P86" s="11"/>
      <c r="Q86" s="14">
        <v>630</v>
      </c>
      <c r="R86" s="14">
        <v>690</v>
      </c>
      <c r="S86" s="14">
        <v>720</v>
      </c>
      <c r="T86" s="14">
        <v>120</v>
      </c>
      <c r="U86" s="14">
        <v>720</v>
      </c>
      <c r="V86" s="14">
        <v>120</v>
      </c>
      <c r="W86" s="5" t="s">
        <v>33</v>
      </c>
      <c r="X86" s="16"/>
      <c r="Y86" s="6" t="s">
        <v>34</v>
      </c>
      <c r="Z86" s="239" t="str">
        <f t="shared" si="65"/>
        <v>512AZ</v>
      </c>
      <c r="AA86" s="120" t="str">
        <f t="shared" si="66"/>
        <v xml:space="preserve">FEC060015-12 </v>
      </c>
      <c r="AB86" s="121" t="str">
        <f t="shared" si="67"/>
        <v xml:space="preserve">FE 0630X0690 5ZM 12 0720X120 PC  </v>
      </c>
      <c r="AC86" s="71" t="str">
        <f t="shared" si="68"/>
        <v xml:space="preserve">FXC060015-12 </v>
      </c>
      <c r="AD86" s="121" t="str">
        <f t="shared" si="69"/>
        <v xml:space="preserve">FX 0630X0690 5ZM 12 0720X120 PC  </v>
      </c>
      <c r="AE86" s="122" t="str">
        <f t="shared" si="70"/>
        <v>BNLT33</v>
      </c>
      <c r="AF86" s="123" t="str">
        <f t="shared" si="71"/>
        <v>TB330645</v>
      </c>
      <c r="AG86" s="124">
        <f t="shared" si="72"/>
        <v>21.71715</v>
      </c>
      <c r="AH86" s="125">
        <f t="shared" si="73"/>
        <v>275</v>
      </c>
      <c r="AI86" s="126">
        <f t="shared" si="74"/>
        <v>5972.2162500000004</v>
      </c>
      <c r="AJ86" s="127" t="str">
        <f t="shared" si="75"/>
        <v>BCU5Z</v>
      </c>
      <c r="AK86" s="128" t="str">
        <f t="shared" si="76"/>
        <v>AT5Z0610</v>
      </c>
      <c r="AL86" s="129">
        <f t="shared" si="77"/>
        <v>90.391444821428564</v>
      </c>
      <c r="AM86" s="130">
        <f t="shared" si="78"/>
        <v>56</v>
      </c>
      <c r="AN86" s="131">
        <v>5061.9209099999998</v>
      </c>
      <c r="AO86" s="132" t="str">
        <f t="shared" si="79"/>
        <v>CL5P0720C120</v>
      </c>
      <c r="AP86" s="133">
        <f t="shared" si="80"/>
        <v>797.72</v>
      </c>
      <c r="AQ86" s="134" t="str">
        <f t="shared" si="81"/>
        <v>CL5P0720C120</v>
      </c>
      <c r="AR86" s="133">
        <f t="shared" si="82"/>
        <v>797.72</v>
      </c>
      <c r="AS86" s="133" t="str">
        <f t="shared" si="83"/>
        <v>BNLC06</v>
      </c>
      <c r="AT86" s="135">
        <f t="shared" si="84"/>
        <v>1595.44</v>
      </c>
      <c r="AU86" s="136" t="str">
        <f t="shared" si="85"/>
        <v>5Z</v>
      </c>
      <c r="AV86" s="137" t="s">
        <v>921</v>
      </c>
      <c r="AW86" s="138" t="str">
        <f t="shared" si="86"/>
        <v>FJ5Z0630</v>
      </c>
      <c r="AX86" s="136">
        <f t="shared" si="87"/>
        <v>340.83000000000004</v>
      </c>
      <c r="AY86" s="138">
        <f t="shared" si="88"/>
        <v>681.66000000000008</v>
      </c>
      <c r="AZ86" s="138" t="str">
        <f t="shared" si="89"/>
        <v>PJ5Z0630</v>
      </c>
      <c r="BA86" s="136">
        <f t="shared" si="90"/>
        <v>340.83000000000004</v>
      </c>
      <c r="BB86" s="136"/>
      <c r="BC86" s="139">
        <f t="shared" si="91"/>
        <v>681.66000000000008</v>
      </c>
      <c r="BD86" s="237"/>
    </row>
    <row r="87" spans="1:56" ht="18" customHeight="1" x14ac:dyDescent="0.3">
      <c r="A87" s="1" t="str">
        <f t="shared" ref="A87" si="94">"\\B-TECH03\soneras network\SONERAS\RAD\RAD 2023\"&amp;B87</f>
        <v>\\B-TECH03\soneras network\SONERAS\RAD\RAD 2023\B075</v>
      </c>
      <c r="B87" s="17" t="s">
        <v>330</v>
      </c>
      <c r="C87" s="44" t="s">
        <v>504</v>
      </c>
      <c r="D87" s="21" t="s">
        <v>314</v>
      </c>
      <c r="E87" s="20" t="str">
        <f t="shared" si="64"/>
        <v>B075</v>
      </c>
      <c r="F87" s="12">
        <v>45325</v>
      </c>
      <c r="G87" s="17">
        <v>5</v>
      </c>
      <c r="H87" s="13" t="s">
        <v>35</v>
      </c>
      <c r="I87" s="14" t="s">
        <v>100</v>
      </c>
      <c r="M87" s="36" t="s">
        <v>41</v>
      </c>
      <c r="N87" s="6">
        <v>10</v>
      </c>
      <c r="O87" s="6">
        <v>3</v>
      </c>
      <c r="P87" s="11"/>
      <c r="Q87" s="14">
        <v>720</v>
      </c>
      <c r="R87" s="14">
        <v>700</v>
      </c>
      <c r="S87" s="14">
        <v>715</v>
      </c>
      <c r="T87" s="14">
        <v>85</v>
      </c>
      <c r="U87" s="14">
        <v>715</v>
      </c>
      <c r="V87" s="14">
        <v>85</v>
      </c>
      <c r="W87" s="5" t="s">
        <v>33</v>
      </c>
      <c r="X87" s="16"/>
      <c r="Y87" s="6" t="s">
        <v>34</v>
      </c>
      <c r="Z87" s="239" t="str">
        <f t="shared" si="65"/>
        <v>310AZ</v>
      </c>
      <c r="AA87" s="120" t="str">
        <f t="shared" si="66"/>
        <v xml:space="preserve">FEB075013-10 </v>
      </c>
      <c r="AB87" s="121" t="str">
        <f t="shared" si="67"/>
        <v xml:space="preserve">FE 0720X0700 3ZM 10 0715X085 PC  </v>
      </c>
      <c r="AC87" s="71" t="str">
        <f t="shared" si="68"/>
        <v xml:space="preserve">FXB075013-10 </v>
      </c>
      <c r="AD87" s="121" t="str">
        <f t="shared" si="69"/>
        <v xml:space="preserve">FX 0720X0700 3ZM 10 0715X085 PC  </v>
      </c>
      <c r="AE87" s="122" t="str">
        <f t="shared" si="70"/>
        <v>BNLT33</v>
      </c>
      <c r="AF87" s="123" t="str">
        <f t="shared" si="71"/>
        <v>TB330735</v>
      </c>
      <c r="AG87" s="124">
        <f t="shared" si="72"/>
        <v>24.747450000000001</v>
      </c>
      <c r="AH87" s="125">
        <f t="shared" si="73"/>
        <v>201</v>
      </c>
      <c r="AI87" s="126">
        <f t="shared" si="74"/>
        <v>4974.2374500000005</v>
      </c>
      <c r="AJ87" s="127" t="str">
        <f t="shared" si="75"/>
        <v>BCU3Z</v>
      </c>
      <c r="AK87" s="128" t="str">
        <f t="shared" si="76"/>
        <v>AT3Z0700</v>
      </c>
      <c r="AL87" s="129">
        <f t="shared" si="77"/>
        <v>72.893933823529409</v>
      </c>
      <c r="AM87" s="130">
        <f t="shared" si="78"/>
        <v>68</v>
      </c>
      <c r="AN87" s="131">
        <v>4956.7874999999995</v>
      </c>
      <c r="AO87" s="132" t="str">
        <f t="shared" si="79"/>
        <v>CL3P0715C085</v>
      </c>
      <c r="AP87" s="133">
        <f t="shared" si="80"/>
        <v>594.24750000000006</v>
      </c>
      <c r="AQ87" s="134" t="str">
        <f t="shared" si="81"/>
        <v>CL3P0715C085</v>
      </c>
      <c r="AR87" s="133">
        <f t="shared" si="82"/>
        <v>594.24750000000006</v>
      </c>
      <c r="AS87" s="133" t="str">
        <f t="shared" si="83"/>
        <v>BNLC06</v>
      </c>
      <c r="AT87" s="135">
        <f t="shared" si="84"/>
        <v>1188.4950000000001</v>
      </c>
      <c r="AU87" s="136" t="str">
        <f t="shared" si="85"/>
        <v>3Z</v>
      </c>
      <c r="AV87" s="137" t="s">
        <v>921</v>
      </c>
      <c r="AW87" s="138" t="str">
        <f t="shared" si="86"/>
        <v>FJ3Z0720</v>
      </c>
      <c r="AX87" s="136">
        <f t="shared" si="87"/>
        <v>269.27999999999997</v>
      </c>
      <c r="AY87" s="138">
        <f t="shared" si="88"/>
        <v>538.55999999999995</v>
      </c>
      <c r="AZ87" s="138" t="str">
        <f t="shared" si="89"/>
        <v>PJ3Z0720</v>
      </c>
      <c r="BA87" s="136">
        <f t="shared" si="90"/>
        <v>269.27999999999997</v>
      </c>
      <c r="BB87" s="136"/>
      <c r="BC87" s="139">
        <f t="shared" si="91"/>
        <v>538.55999999999995</v>
      </c>
    </row>
    <row r="88" spans="1:56" ht="18" customHeight="1" x14ac:dyDescent="0.3">
      <c r="A88" s="1" t="str">
        <f t="shared" si="63"/>
        <v>\\B-TECH03\soneras network\SONERAS\RAD\RAD 2024\C061</v>
      </c>
      <c r="B88" s="17" t="s">
        <v>334</v>
      </c>
      <c r="C88" s="44" t="s">
        <v>561</v>
      </c>
      <c r="D88" s="21" t="s">
        <v>315</v>
      </c>
      <c r="E88" s="20" t="str">
        <f t="shared" si="64"/>
        <v>C061</v>
      </c>
      <c r="F88" s="12">
        <v>45325</v>
      </c>
      <c r="G88" s="17">
        <v>2</v>
      </c>
      <c r="H88" s="13" t="s">
        <v>35</v>
      </c>
      <c r="I88" s="14" t="s">
        <v>100</v>
      </c>
      <c r="M88" s="36" t="s">
        <v>32</v>
      </c>
      <c r="N88" s="6">
        <v>10</v>
      </c>
      <c r="O88" s="6">
        <v>3</v>
      </c>
      <c r="P88" s="11"/>
      <c r="Q88" s="14">
        <v>500</v>
      </c>
      <c r="R88" s="14">
        <v>530</v>
      </c>
      <c r="S88" s="14">
        <v>550</v>
      </c>
      <c r="T88" s="14">
        <v>82</v>
      </c>
      <c r="U88" s="14">
        <v>550</v>
      </c>
      <c r="V88" s="14">
        <v>82</v>
      </c>
      <c r="W88" s="5" t="s">
        <v>33</v>
      </c>
      <c r="X88" s="16"/>
      <c r="Y88" s="6" t="s">
        <v>34</v>
      </c>
      <c r="Z88" s="239" t="str">
        <f t="shared" si="65"/>
        <v>310AD</v>
      </c>
      <c r="AA88" s="120" t="str">
        <f t="shared" si="66"/>
        <v xml:space="preserve">FEC061023-10 </v>
      </c>
      <c r="AB88" s="121" t="str">
        <f t="shared" si="67"/>
        <v xml:space="preserve">FE 0500X0530 3DM 10 0550X082 PC  </v>
      </c>
      <c r="AC88" s="71" t="str">
        <f t="shared" si="68"/>
        <v xml:space="preserve">FXC061023-10 </v>
      </c>
      <c r="AD88" s="121" t="str">
        <f t="shared" si="69"/>
        <v xml:space="preserve">FX 0500X0530 3DM 10 0550X082 PC  </v>
      </c>
      <c r="AE88" s="122" t="str">
        <f t="shared" si="70"/>
        <v>BNLT33</v>
      </c>
      <c r="AF88" s="123" t="str">
        <f t="shared" si="71"/>
        <v>TB330515</v>
      </c>
      <c r="AG88" s="124">
        <f t="shared" si="72"/>
        <v>17.340049999999998</v>
      </c>
      <c r="AH88" s="125">
        <f t="shared" si="73"/>
        <v>156</v>
      </c>
      <c r="AI88" s="126">
        <f t="shared" si="74"/>
        <v>2705.0477999999998</v>
      </c>
      <c r="AJ88" s="127" t="str">
        <f t="shared" si="75"/>
        <v>BCU3D</v>
      </c>
      <c r="AK88" s="128" t="str">
        <f t="shared" si="76"/>
        <v>AT3D0530</v>
      </c>
      <c r="AL88" s="129">
        <f t="shared" si="77"/>
        <v>15.831786172967377</v>
      </c>
      <c r="AM88" s="130">
        <f t="shared" si="78"/>
        <v>175.54545454545453</v>
      </c>
      <c r="AN88" s="131">
        <v>2779.1981000000001</v>
      </c>
      <c r="AO88" s="132" t="str">
        <f t="shared" si="79"/>
        <v>CL3P0550C082</v>
      </c>
      <c r="AP88" s="133">
        <f t="shared" si="80"/>
        <v>447.678</v>
      </c>
      <c r="AQ88" s="134" t="str">
        <f t="shared" si="81"/>
        <v>CL3P0550C082</v>
      </c>
      <c r="AR88" s="133">
        <f t="shared" si="82"/>
        <v>447.678</v>
      </c>
      <c r="AS88" s="133" t="str">
        <f t="shared" si="83"/>
        <v>BNLC06</v>
      </c>
      <c r="AT88" s="135">
        <f t="shared" si="84"/>
        <v>895.35599999999999</v>
      </c>
      <c r="AU88" s="136" t="str">
        <f t="shared" si="85"/>
        <v>3D</v>
      </c>
      <c r="AV88" s="137" t="s">
        <v>921</v>
      </c>
      <c r="AW88" s="138" t="str">
        <f t="shared" si="86"/>
        <v>FJ3D0500</v>
      </c>
      <c r="AX88" s="136">
        <f t="shared" si="87"/>
        <v>210.5</v>
      </c>
      <c r="AY88" s="138">
        <f t="shared" si="88"/>
        <v>421</v>
      </c>
      <c r="AZ88" s="138" t="str">
        <f t="shared" si="89"/>
        <v>-</v>
      </c>
      <c r="BA88" s="136" t="str">
        <f t="shared" si="90"/>
        <v>-</v>
      </c>
      <c r="BB88" s="136"/>
      <c r="BC88" s="139">
        <f t="shared" si="91"/>
        <v>421</v>
      </c>
    </row>
    <row r="89" spans="1:56" ht="18" customHeight="1" x14ac:dyDescent="0.3">
      <c r="A89" s="1" t="str">
        <f t="shared" si="63"/>
        <v>\\B-TECH03\soneras network\SONERAS\RAD\RAD 2024\C062</v>
      </c>
      <c r="B89" s="17" t="s">
        <v>335</v>
      </c>
      <c r="C89" s="44" t="s">
        <v>562</v>
      </c>
      <c r="D89" s="21" t="s">
        <v>316</v>
      </c>
      <c r="E89" s="20" t="str">
        <f t="shared" si="64"/>
        <v>C062</v>
      </c>
      <c r="F89" s="12">
        <v>45325</v>
      </c>
      <c r="G89" s="17">
        <v>5</v>
      </c>
      <c r="H89" s="13" t="s">
        <v>35</v>
      </c>
      <c r="I89" s="14" t="s">
        <v>100</v>
      </c>
      <c r="M89" s="36" t="s">
        <v>32</v>
      </c>
      <c r="N89" s="6">
        <v>10</v>
      </c>
      <c r="O89" s="6">
        <v>3</v>
      </c>
      <c r="P89" s="11"/>
      <c r="Q89" s="14">
        <v>500</v>
      </c>
      <c r="R89" s="14">
        <v>530</v>
      </c>
      <c r="S89" s="14">
        <v>550</v>
      </c>
      <c r="T89" s="14">
        <v>100</v>
      </c>
      <c r="U89" s="14">
        <v>550</v>
      </c>
      <c r="V89" s="14">
        <v>100</v>
      </c>
      <c r="W89" s="5" t="s">
        <v>33</v>
      </c>
      <c r="X89" s="16"/>
      <c r="Y89" s="6" t="s">
        <v>34</v>
      </c>
      <c r="Z89" s="239" t="str">
        <f t="shared" si="65"/>
        <v>310AD</v>
      </c>
      <c r="AA89" s="120" t="str">
        <f t="shared" si="66"/>
        <v xml:space="preserve">FEC062023-10 </v>
      </c>
      <c r="AB89" s="121" t="str">
        <f t="shared" si="67"/>
        <v xml:space="preserve">FE 0500X0530 3DM 10 0550X100 PC  </v>
      </c>
      <c r="AC89" s="71" t="str">
        <f t="shared" si="68"/>
        <v xml:space="preserve">FXC062023-10 </v>
      </c>
      <c r="AD89" s="121" t="str">
        <f t="shared" si="69"/>
        <v xml:space="preserve">FX 0500X0530 3DM 10 0550X100 PC  </v>
      </c>
      <c r="AE89" s="122" t="str">
        <f t="shared" si="70"/>
        <v>BNLT33</v>
      </c>
      <c r="AF89" s="123" t="str">
        <f t="shared" si="71"/>
        <v>TB330515</v>
      </c>
      <c r="AG89" s="124">
        <f t="shared" si="72"/>
        <v>17.340049999999998</v>
      </c>
      <c r="AH89" s="125">
        <f t="shared" si="73"/>
        <v>156</v>
      </c>
      <c r="AI89" s="126">
        <f t="shared" si="74"/>
        <v>2705.0477999999998</v>
      </c>
      <c r="AJ89" s="127" t="str">
        <f t="shared" si="75"/>
        <v>BCU3D</v>
      </c>
      <c r="AK89" s="128" t="str">
        <f t="shared" si="76"/>
        <v>AT3D0530</v>
      </c>
      <c r="AL89" s="129">
        <f t="shared" si="77"/>
        <v>15.831786172967377</v>
      </c>
      <c r="AM89" s="130">
        <f t="shared" si="78"/>
        <v>175.54545454545453</v>
      </c>
      <c r="AN89" s="131">
        <v>2779.1981000000001</v>
      </c>
      <c r="AO89" s="132" t="str">
        <f t="shared" si="79"/>
        <v>CL3P0550C100</v>
      </c>
      <c r="AP89" s="133">
        <f t="shared" si="80"/>
        <v>526.68000000000006</v>
      </c>
      <c r="AQ89" s="134" t="str">
        <f t="shared" si="81"/>
        <v>CL3P0550C100</v>
      </c>
      <c r="AR89" s="133">
        <f t="shared" si="82"/>
        <v>526.68000000000006</v>
      </c>
      <c r="AS89" s="133" t="str">
        <f t="shared" si="83"/>
        <v>BNLC06</v>
      </c>
      <c r="AT89" s="135">
        <f t="shared" si="84"/>
        <v>1053.3600000000001</v>
      </c>
      <c r="AU89" s="136" t="str">
        <f t="shared" si="85"/>
        <v>3D</v>
      </c>
      <c r="AV89" s="137" t="s">
        <v>921</v>
      </c>
      <c r="AW89" s="138" t="str">
        <f t="shared" si="86"/>
        <v>FJ3D0500</v>
      </c>
      <c r="AX89" s="136">
        <f t="shared" si="87"/>
        <v>210.5</v>
      </c>
      <c r="AY89" s="138">
        <f t="shared" si="88"/>
        <v>421</v>
      </c>
      <c r="AZ89" s="138" t="str">
        <f t="shared" si="89"/>
        <v>-</v>
      </c>
      <c r="BA89" s="136" t="str">
        <f t="shared" si="90"/>
        <v>-</v>
      </c>
      <c r="BB89" s="136"/>
      <c r="BC89" s="139">
        <f t="shared" si="91"/>
        <v>421</v>
      </c>
    </row>
    <row r="90" spans="1:56" ht="18" customHeight="1" x14ac:dyDescent="0.3">
      <c r="A90" s="1" t="str">
        <f t="shared" si="63"/>
        <v>\\B-TECH03\soneras network\SONERAS\RAD\RAD 2024\C063</v>
      </c>
      <c r="B90" s="17" t="s">
        <v>332</v>
      </c>
      <c r="C90" s="44" t="s">
        <v>563</v>
      </c>
      <c r="D90" s="21" t="s">
        <v>317</v>
      </c>
      <c r="E90" s="20" t="str">
        <f t="shared" si="64"/>
        <v>C063</v>
      </c>
      <c r="F90" s="12">
        <v>45318</v>
      </c>
      <c r="G90" s="17">
        <v>1</v>
      </c>
      <c r="H90" s="13" t="s">
        <v>35</v>
      </c>
      <c r="I90" s="14" t="s">
        <v>76</v>
      </c>
      <c r="M90" s="36" t="s">
        <v>32</v>
      </c>
      <c r="N90" s="6">
        <v>10</v>
      </c>
      <c r="O90" s="6">
        <v>5</v>
      </c>
      <c r="P90" s="11"/>
      <c r="Q90" s="14">
        <v>920</v>
      </c>
      <c r="R90" s="14">
        <v>870</v>
      </c>
      <c r="S90" s="14">
        <v>940</v>
      </c>
      <c r="T90" s="14">
        <v>200</v>
      </c>
      <c r="U90" s="14">
        <v>940</v>
      </c>
      <c r="V90" s="14">
        <v>200</v>
      </c>
      <c r="W90" s="5" t="s">
        <v>37</v>
      </c>
      <c r="X90" s="16"/>
      <c r="Y90" s="6" t="s">
        <v>38</v>
      </c>
      <c r="Z90" s="239" t="str">
        <f t="shared" si="65"/>
        <v>510AD</v>
      </c>
      <c r="AA90" s="120" t="str">
        <f t="shared" si="66"/>
        <v>FEC063025-10 E7</v>
      </c>
      <c r="AB90" s="121" t="str">
        <f t="shared" si="67"/>
        <v xml:space="preserve">FE 0920X0870 5D7 10 0940X200 BC  </v>
      </c>
      <c r="AC90" s="71" t="str">
        <f t="shared" si="68"/>
        <v>FXC063025-10 E7</v>
      </c>
      <c r="AD90" s="121" t="str">
        <f t="shared" si="69"/>
        <v xml:space="preserve">FX 0920X0870 5D7 10 0940X200 BC  </v>
      </c>
      <c r="AE90" s="122" t="str">
        <f t="shared" si="70"/>
        <v>TUBLS015</v>
      </c>
      <c r="AF90" s="123" t="str">
        <f t="shared" si="71"/>
        <v>TB150935</v>
      </c>
      <c r="AG90" s="124">
        <f t="shared" si="72"/>
        <v>43.253100000000003</v>
      </c>
      <c r="AH90" s="125">
        <f t="shared" si="73"/>
        <v>430</v>
      </c>
      <c r="AI90" s="126">
        <f t="shared" si="74"/>
        <v>18598.833000000002</v>
      </c>
      <c r="AJ90" s="127" t="str">
        <f t="shared" si="75"/>
        <v>BCU5D</v>
      </c>
      <c r="AK90" s="128" t="str">
        <f t="shared" si="76"/>
        <v>AT5D0870</v>
      </c>
      <c r="AL90" s="129">
        <f t="shared" si="77"/>
        <v>49.203422209914159</v>
      </c>
      <c r="AM90" s="130">
        <f t="shared" si="78"/>
        <v>328.27272727272725</v>
      </c>
      <c r="AN90" s="131">
        <v>16152.141600000001</v>
      </c>
      <c r="AO90" s="132" t="str">
        <f t="shared" si="79"/>
        <v>CL5B0940C200</v>
      </c>
      <c r="AP90" s="133">
        <f t="shared" si="80"/>
        <v>2509.8000000000002</v>
      </c>
      <c r="AQ90" s="134" t="str">
        <f t="shared" si="81"/>
        <v>CL5B0940C200</v>
      </c>
      <c r="AR90" s="133">
        <f t="shared" si="82"/>
        <v>2819.52</v>
      </c>
      <c r="AS90" s="133" t="str">
        <f t="shared" si="83"/>
        <v>PL15</v>
      </c>
      <c r="AT90" s="135">
        <f t="shared" si="84"/>
        <v>5329.32</v>
      </c>
      <c r="AU90" s="136" t="str">
        <f t="shared" si="85"/>
        <v>5D</v>
      </c>
      <c r="AV90" s="137" t="s">
        <v>921</v>
      </c>
      <c r="AW90" s="138" t="str">
        <f t="shared" si="86"/>
        <v>FJ5D0920</v>
      </c>
      <c r="AX90" s="136">
        <f t="shared" si="87"/>
        <v>569.48</v>
      </c>
      <c r="AY90" s="138">
        <f t="shared" si="88"/>
        <v>1138.96</v>
      </c>
      <c r="AZ90" s="138" t="str">
        <f t="shared" si="89"/>
        <v>-</v>
      </c>
      <c r="BA90" s="136" t="str">
        <f t="shared" si="90"/>
        <v>-</v>
      </c>
      <c r="BB90" s="136"/>
      <c r="BC90" s="139">
        <f t="shared" si="91"/>
        <v>1138.96</v>
      </c>
      <c r="BD90" s="237"/>
    </row>
    <row r="91" spans="1:56" ht="18" customHeight="1" x14ac:dyDescent="0.3">
      <c r="A91" s="1" t="str">
        <f t="shared" si="63"/>
        <v>\\B-TECH03\soneras network\SONERAS\RAD\RAD 2024\C064</v>
      </c>
      <c r="B91" s="17" t="s">
        <v>336</v>
      </c>
      <c r="C91" s="44" t="s">
        <v>564</v>
      </c>
      <c r="D91" s="21" t="s">
        <v>318</v>
      </c>
      <c r="E91" s="20" t="str">
        <f t="shared" si="64"/>
        <v>C064</v>
      </c>
      <c r="F91" s="12">
        <v>45318</v>
      </c>
      <c r="G91" s="17">
        <v>2</v>
      </c>
      <c r="H91" s="13" t="s">
        <v>35</v>
      </c>
      <c r="I91" s="14" t="s">
        <v>182</v>
      </c>
      <c r="M91" s="36" t="s">
        <v>77</v>
      </c>
      <c r="N91" s="6">
        <v>10</v>
      </c>
      <c r="O91" s="6">
        <v>6</v>
      </c>
      <c r="Q91" s="14">
        <v>490</v>
      </c>
      <c r="R91" s="14">
        <v>520</v>
      </c>
      <c r="S91" s="14">
        <v>525</v>
      </c>
      <c r="T91" s="14">
        <v>125</v>
      </c>
      <c r="U91" s="14">
        <v>525</v>
      </c>
      <c r="V91" s="14">
        <v>125</v>
      </c>
      <c r="W91" s="5" t="s">
        <v>33</v>
      </c>
      <c r="X91" s="16"/>
      <c r="Y91" s="6" t="s">
        <v>34</v>
      </c>
      <c r="Z91" s="239" t="str">
        <f t="shared" si="65"/>
        <v>610AD</v>
      </c>
      <c r="AA91" s="120" t="str">
        <f t="shared" si="66"/>
        <v xml:space="preserve">FEC064036-10 </v>
      </c>
      <c r="AB91" s="121" t="str">
        <f t="shared" si="67"/>
        <v xml:space="preserve">FE 0490X0520 6DM 10 0525X125 PC  </v>
      </c>
      <c r="AC91" s="71" t="str">
        <f t="shared" si="68"/>
        <v xml:space="preserve">FXC064036-10 </v>
      </c>
      <c r="AD91" s="121" t="str">
        <f t="shared" si="69"/>
        <v xml:space="preserve">FX 0490X0520 6DM 10 0525X125 PC  </v>
      </c>
      <c r="AE91" s="122" t="str">
        <f t="shared" si="70"/>
        <v>BNLT33</v>
      </c>
      <c r="AF91" s="123" t="str">
        <f t="shared" si="71"/>
        <v>TB330505</v>
      </c>
      <c r="AG91" s="124">
        <f t="shared" si="72"/>
        <v>17.003349999999998</v>
      </c>
      <c r="AH91" s="125">
        <f t="shared" si="73"/>
        <v>306</v>
      </c>
      <c r="AI91" s="126">
        <f t="shared" si="74"/>
        <v>5203.0250999999989</v>
      </c>
      <c r="AJ91" s="127" t="str">
        <f t="shared" si="75"/>
        <v>BCU6D</v>
      </c>
      <c r="AK91" s="128" t="str">
        <f t="shared" si="76"/>
        <v>AT6D0520</v>
      </c>
      <c r="AL91" s="129">
        <f t="shared" si="77"/>
        <v>79.802560338445261</v>
      </c>
      <c r="AM91" s="130">
        <f t="shared" si="78"/>
        <v>85.954545454545453</v>
      </c>
      <c r="AN91" s="131">
        <v>6859.3927999999996</v>
      </c>
      <c r="AO91" s="132" t="str">
        <f t="shared" si="79"/>
        <v>CL6P0525C125</v>
      </c>
      <c r="AP91" s="133">
        <f t="shared" si="80"/>
        <v>608.49250000000006</v>
      </c>
      <c r="AQ91" s="134" t="str">
        <f t="shared" si="81"/>
        <v>CL6P0525C125</v>
      </c>
      <c r="AR91" s="133">
        <f t="shared" si="82"/>
        <v>608.49250000000006</v>
      </c>
      <c r="AS91" s="133" t="str">
        <f t="shared" si="83"/>
        <v>BNLC06</v>
      </c>
      <c r="AT91" s="135">
        <f t="shared" si="84"/>
        <v>1216.9850000000001</v>
      </c>
      <c r="AU91" s="136" t="str">
        <f t="shared" si="85"/>
        <v>6D</v>
      </c>
      <c r="AV91" s="137" t="s">
        <v>921</v>
      </c>
      <c r="AW91" s="138" t="str">
        <f t="shared" si="86"/>
        <v>FJ6D0490</v>
      </c>
      <c r="AX91" s="136">
        <f t="shared" si="87"/>
        <v>351.82</v>
      </c>
      <c r="AY91" s="138">
        <f t="shared" si="88"/>
        <v>703.64</v>
      </c>
      <c r="AZ91" s="138" t="str">
        <f t="shared" si="89"/>
        <v>-</v>
      </c>
      <c r="BA91" s="136" t="str">
        <f t="shared" si="90"/>
        <v>-</v>
      </c>
      <c r="BB91" s="136"/>
      <c r="BC91" s="139">
        <f t="shared" si="91"/>
        <v>703.64</v>
      </c>
    </row>
    <row r="92" spans="1:56" ht="18" customHeight="1" x14ac:dyDescent="0.3">
      <c r="A92" s="1" t="str">
        <f t="shared" si="63"/>
        <v>\\B-TECH03\soneras network\SONERAS\RAD\RAD 2024\C065</v>
      </c>
      <c r="B92" s="17" t="s">
        <v>426</v>
      </c>
      <c r="C92" s="44" t="s">
        <v>565</v>
      </c>
      <c r="D92" s="21" t="s">
        <v>319</v>
      </c>
      <c r="E92" s="20" t="str">
        <f t="shared" si="64"/>
        <v>C065</v>
      </c>
      <c r="F92" s="12">
        <v>45318</v>
      </c>
      <c r="G92" s="17">
        <v>2</v>
      </c>
      <c r="H92" s="13" t="s">
        <v>35</v>
      </c>
      <c r="I92" s="14" t="s">
        <v>182</v>
      </c>
      <c r="M92" s="36" t="s">
        <v>77</v>
      </c>
      <c r="N92" s="6">
        <v>10</v>
      </c>
      <c r="O92" s="6">
        <v>5</v>
      </c>
      <c r="P92" s="11"/>
      <c r="Q92" s="14">
        <v>600</v>
      </c>
      <c r="R92" s="14">
        <v>600</v>
      </c>
      <c r="S92" s="14">
        <v>620</v>
      </c>
      <c r="T92" s="14">
        <v>110</v>
      </c>
      <c r="U92" s="14">
        <v>620</v>
      </c>
      <c r="V92" s="14">
        <v>110</v>
      </c>
      <c r="W92" s="5" t="s">
        <v>33</v>
      </c>
      <c r="X92" s="16"/>
      <c r="Y92" s="6" t="s">
        <v>34</v>
      </c>
      <c r="Z92" s="239" t="str">
        <f t="shared" si="65"/>
        <v>510AD</v>
      </c>
      <c r="AA92" s="120" t="str">
        <f t="shared" si="66"/>
        <v xml:space="preserve">FEC065035-10 </v>
      </c>
      <c r="AB92" s="121" t="str">
        <f t="shared" si="67"/>
        <v xml:space="preserve">FE 0600X0600 5DM 10 0620X110 PC  </v>
      </c>
      <c r="AC92" s="71" t="str">
        <f t="shared" si="68"/>
        <v xml:space="preserve">FXC065035-10 </v>
      </c>
      <c r="AD92" s="121" t="str">
        <f t="shared" si="69"/>
        <v xml:space="preserve">FX 0600X0600 5DM 10 0620X110 PC  </v>
      </c>
      <c r="AE92" s="122" t="str">
        <f t="shared" si="70"/>
        <v>BNLT33</v>
      </c>
      <c r="AF92" s="123" t="str">
        <f t="shared" si="71"/>
        <v>TB330615</v>
      </c>
      <c r="AG92" s="124">
        <f t="shared" si="72"/>
        <v>20.707049999999999</v>
      </c>
      <c r="AH92" s="125">
        <f t="shared" si="73"/>
        <v>295</v>
      </c>
      <c r="AI92" s="126">
        <f t="shared" si="74"/>
        <v>6108.5797499999999</v>
      </c>
      <c r="AJ92" s="127" t="str">
        <f t="shared" si="75"/>
        <v>BCU5D</v>
      </c>
      <c r="AK92" s="128" t="str">
        <f t="shared" si="76"/>
        <v>AT5D0600</v>
      </c>
      <c r="AL92" s="129">
        <f t="shared" si="77"/>
        <v>67.760679536679547</v>
      </c>
      <c r="AM92" s="130">
        <f t="shared" si="78"/>
        <v>105.95454545454545</v>
      </c>
      <c r="AN92" s="131">
        <v>7179.5520000000006</v>
      </c>
      <c r="AO92" s="132" t="str">
        <f t="shared" si="79"/>
        <v>CL5P0620C110</v>
      </c>
      <c r="AP92" s="133">
        <f t="shared" si="80"/>
        <v>640.64</v>
      </c>
      <c r="AQ92" s="134" t="str">
        <f t="shared" si="81"/>
        <v>CL5P0620C110</v>
      </c>
      <c r="AR92" s="133">
        <f t="shared" si="82"/>
        <v>640.64</v>
      </c>
      <c r="AS92" s="133" t="str">
        <f t="shared" si="83"/>
        <v>BNLC06</v>
      </c>
      <c r="AT92" s="135">
        <f t="shared" si="84"/>
        <v>1281.28</v>
      </c>
      <c r="AU92" s="136" t="str">
        <f t="shared" si="85"/>
        <v>5D</v>
      </c>
      <c r="AV92" s="137" t="s">
        <v>921</v>
      </c>
      <c r="AW92" s="138" t="str">
        <f t="shared" si="86"/>
        <v>FJ5D0600</v>
      </c>
      <c r="AX92" s="136">
        <f t="shared" si="87"/>
        <v>371.4</v>
      </c>
      <c r="AY92" s="138">
        <f t="shared" si="88"/>
        <v>742.8</v>
      </c>
      <c r="AZ92" s="138" t="str">
        <f t="shared" si="89"/>
        <v>-</v>
      </c>
      <c r="BA92" s="136" t="str">
        <f t="shared" si="90"/>
        <v>-</v>
      </c>
      <c r="BB92" s="136"/>
      <c r="BC92" s="139">
        <f t="shared" si="91"/>
        <v>742.8</v>
      </c>
    </row>
    <row r="93" spans="1:56" ht="18" customHeight="1" x14ac:dyDescent="0.3">
      <c r="A93" s="1" t="str">
        <f t="shared" si="63"/>
        <v>\\B-TECH03\soneras network\SONERAS\RAD\RAD 2024\C066</v>
      </c>
      <c r="B93" s="17" t="s">
        <v>427</v>
      </c>
      <c r="C93" s="44" t="s">
        <v>505</v>
      </c>
      <c r="D93" s="21" t="s">
        <v>320</v>
      </c>
      <c r="E93" s="20" t="str">
        <f t="shared" si="64"/>
        <v>C066</v>
      </c>
      <c r="F93" s="12">
        <v>45318</v>
      </c>
      <c r="G93" s="17">
        <v>3</v>
      </c>
      <c r="H93" s="13" t="s">
        <v>35</v>
      </c>
      <c r="I93" s="14" t="s">
        <v>182</v>
      </c>
      <c r="M93" s="36" t="s">
        <v>77</v>
      </c>
      <c r="N93" s="6">
        <v>10</v>
      </c>
      <c r="O93" s="6">
        <v>5</v>
      </c>
      <c r="P93" s="11"/>
      <c r="Q93" s="14">
        <v>520</v>
      </c>
      <c r="R93" s="14">
        <v>550</v>
      </c>
      <c r="S93" s="14">
        <v>555</v>
      </c>
      <c r="T93" s="14">
        <v>100</v>
      </c>
      <c r="U93" s="14">
        <v>555</v>
      </c>
      <c r="V93" s="14">
        <v>100</v>
      </c>
      <c r="W93" s="5" t="s">
        <v>33</v>
      </c>
      <c r="X93" s="16"/>
      <c r="Y93" s="6" t="s">
        <v>34</v>
      </c>
      <c r="Z93" s="239" t="str">
        <f t="shared" si="65"/>
        <v>510AD</v>
      </c>
      <c r="AA93" s="120" t="str">
        <f t="shared" si="66"/>
        <v xml:space="preserve">FEC066035-10 </v>
      </c>
      <c r="AB93" s="121" t="str">
        <f t="shared" si="67"/>
        <v xml:space="preserve">FE 0520X0550 5DM 10 0555X100 PC  </v>
      </c>
      <c r="AC93" s="71" t="str">
        <f t="shared" si="68"/>
        <v xml:space="preserve">FXC066035-10 </v>
      </c>
      <c r="AD93" s="121" t="str">
        <f t="shared" si="69"/>
        <v xml:space="preserve">FX 0520X0550 5DM 10 0555X100 PC  </v>
      </c>
      <c r="AE93" s="122" t="str">
        <f t="shared" si="70"/>
        <v>BNLT33</v>
      </c>
      <c r="AF93" s="123" t="str">
        <f t="shared" si="71"/>
        <v>TB330535</v>
      </c>
      <c r="AG93" s="124">
        <f t="shared" si="72"/>
        <v>18.013449999999999</v>
      </c>
      <c r="AH93" s="125">
        <f t="shared" si="73"/>
        <v>270</v>
      </c>
      <c r="AI93" s="126">
        <f t="shared" si="74"/>
        <v>4863.6314999999995</v>
      </c>
      <c r="AJ93" s="127" t="str">
        <f t="shared" si="75"/>
        <v>BCU5D</v>
      </c>
      <c r="AK93" s="128" t="str">
        <f t="shared" si="76"/>
        <v>AT5D0550</v>
      </c>
      <c r="AL93" s="129">
        <f t="shared" si="77"/>
        <v>61.977511685728494</v>
      </c>
      <c r="AM93" s="130">
        <f t="shared" si="78"/>
        <v>91.409090909090907</v>
      </c>
      <c r="AN93" s="131">
        <v>5665.308</v>
      </c>
      <c r="AO93" s="132" t="str">
        <f t="shared" si="79"/>
        <v>CL5P0555C100</v>
      </c>
      <c r="AP93" s="133">
        <f t="shared" si="80"/>
        <v>531.30000000000007</v>
      </c>
      <c r="AQ93" s="134" t="str">
        <f t="shared" si="81"/>
        <v>CL5P0555C100</v>
      </c>
      <c r="AR93" s="133">
        <f t="shared" si="82"/>
        <v>531.30000000000007</v>
      </c>
      <c r="AS93" s="133" t="str">
        <f t="shared" si="83"/>
        <v>BNLC06</v>
      </c>
      <c r="AT93" s="135">
        <f t="shared" si="84"/>
        <v>1062.6000000000001</v>
      </c>
      <c r="AU93" s="136" t="str">
        <f t="shared" si="85"/>
        <v>5D</v>
      </c>
      <c r="AV93" s="137" t="s">
        <v>921</v>
      </c>
      <c r="AW93" s="138" t="str">
        <f t="shared" si="86"/>
        <v>FJ5D0520</v>
      </c>
      <c r="AX93" s="136">
        <f t="shared" si="87"/>
        <v>321.88</v>
      </c>
      <c r="AY93" s="138">
        <f t="shared" si="88"/>
        <v>643.76</v>
      </c>
      <c r="AZ93" s="138" t="str">
        <f t="shared" si="89"/>
        <v>-</v>
      </c>
      <c r="BA93" s="136" t="str">
        <f t="shared" si="90"/>
        <v>-</v>
      </c>
      <c r="BB93" s="136"/>
      <c r="BC93" s="139">
        <f t="shared" si="91"/>
        <v>643.76</v>
      </c>
    </row>
    <row r="94" spans="1:56" ht="18" customHeight="1" x14ac:dyDescent="0.3">
      <c r="A94" s="1" t="str">
        <f t="shared" si="63"/>
        <v>\\B-TECH03\soneras network\SONERAS\RAD\RAD 2024\C064</v>
      </c>
      <c r="B94" s="17" t="s">
        <v>336</v>
      </c>
      <c r="C94" s="44" t="s">
        <v>566</v>
      </c>
      <c r="D94" s="21" t="s">
        <v>321</v>
      </c>
      <c r="E94" s="20" t="str">
        <f t="shared" si="64"/>
        <v>C064</v>
      </c>
      <c r="F94" s="12">
        <v>45318</v>
      </c>
      <c r="G94" s="17">
        <v>2</v>
      </c>
      <c r="H94" s="13" t="s">
        <v>35</v>
      </c>
      <c r="I94" s="14" t="s">
        <v>182</v>
      </c>
      <c r="M94" s="36" t="s">
        <v>77</v>
      </c>
      <c r="N94" s="6">
        <v>10</v>
      </c>
      <c r="O94" s="6">
        <v>5</v>
      </c>
      <c r="P94" s="11"/>
      <c r="Q94" s="14">
        <v>490</v>
      </c>
      <c r="R94" s="14">
        <v>520</v>
      </c>
      <c r="S94" s="14">
        <v>525</v>
      </c>
      <c r="T94" s="14">
        <v>125</v>
      </c>
      <c r="U94" s="14">
        <v>525</v>
      </c>
      <c r="V94" s="14">
        <v>125</v>
      </c>
      <c r="W94" s="5" t="s">
        <v>33</v>
      </c>
      <c r="X94" s="16"/>
      <c r="Y94" s="6" t="s">
        <v>34</v>
      </c>
      <c r="Z94" s="239" t="str">
        <f t="shared" si="65"/>
        <v>510AD</v>
      </c>
      <c r="AA94" s="120" t="str">
        <f t="shared" si="66"/>
        <v xml:space="preserve">FEC064035-10 </v>
      </c>
      <c r="AB94" s="121" t="str">
        <f t="shared" si="67"/>
        <v xml:space="preserve">FE 0490X0520 5DM 10 0525X125 PC  </v>
      </c>
      <c r="AC94" s="71" t="str">
        <f t="shared" si="68"/>
        <v xml:space="preserve">FXC064035-10 </v>
      </c>
      <c r="AD94" s="121" t="str">
        <f t="shared" si="69"/>
        <v xml:space="preserve">FX 0490X0520 5DM 10 0525X125 PC  </v>
      </c>
      <c r="AE94" s="122" t="str">
        <f t="shared" si="70"/>
        <v>BNLT33</v>
      </c>
      <c r="AF94" s="123" t="str">
        <f t="shared" si="71"/>
        <v>TB330505</v>
      </c>
      <c r="AG94" s="124">
        <f t="shared" si="72"/>
        <v>17.003349999999998</v>
      </c>
      <c r="AH94" s="125">
        <f t="shared" si="73"/>
        <v>255</v>
      </c>
      <c r="AI94" s="126">
        <f t="shared" si="74"/>
        <v>4335.8542499999994</v>
      </c>
      <c r="AJ94" s="127" t="str">
        <f t="shared" si="75"/>
        <v>BCU5D</v>
      </c>
      <c r="AK94" s="128" t="str">
        <f t="shared" si="76"/>
        <v>AT5D0520</v>
      </c>
      <c r="AL94" s="129">
        <f t="shared" si="77"/>
        <v>58.58393146483342</v>
      </c>
      <c r="AM94" s="130">
        <f t="shared" si="78"/>
        <v>85.954545454545453</v>
      </c>
      <c r="AN94" s="131">
        <v>5035.5551999999998</v>
      </c>
      <c r="AO94" s="132" t="str">
        <f t="shared" si="79"/>
        <v>CL5P0525C125</v>
      </c>
      <c r="AP94" s="133">
        <f t="shared" si="80"/>
        <v>608.49250000000006</v>
      </c>
      <c r="AQ94" s="134" t="str">
        <f t="shared" si="81"/>
        <v>CL5P0525C125</v>
      </c>
      <c r="AR94" s="133">
        <f t="shared" si="82"/>
        <v>608.49250000000006</v>
      </c>
      <c r="AS94" s="133" t="str">
        <f t="shared" si="83"/>
        <v>BNLC06</v>
      </c>
      <c r="AT94" s="135">
        <f t="shared" si="84"/>
        <v>1216.9850000000001</v>
      </c>
      <c r="AU94" s="136" t="str">
        <f t="shared" si="85"/>
        <v>5D</v>
      </c>
      <c r="AV94" s="137" t="s">
        <v>921</v>
      </c>
      <c r="AW94" s="138" t="str">
        <f t="shared" si="86"/>
        <v>FJ5D0490</v>
      </c>
      <c r="AX94" s="136">
        <f t="shared" si="87"/>
        <v>303.31</v>
      </c>
      <c r="AY94" s="138">
        <f t="shared" si="88"/>
        <v>606.62</v>
      </c>
      <c r="AZ94" s="138" t="str">
        <f t="shared" si="89"/>
        <v>-</v>
      </c>
      <c r="BA94" s="136" t="str">
        <f t="shared" si="90"/>
        <v>-</v>
      </c>
      <c r="BB94" s="136"/>
      <c r="BC94" s="139">
        <f t="shared" si="91"/>
        <v>606.62</v>
      </c>
    </row>
    <row r="95" spans="1:56" ht="18" customHeight="1" x14ac:dyDescent="0.3">
      <c r="A95" s="1" t="str">
        <f t="shared" si="63"/>
        <v>\\B-TECH03\soneras network\SONERAS\RAD\RAD 2024\C067</v>
      </c>
      <c r="B95" s="17" t="s">
        <v>428</v>
      </c>
      <c r="C95" s="44" t="s">
        <v>567</v>
      </c>
      <c r="D95" s="21" t="s">
        <v>337</v>
      </c>
      <c r="E95" s="20" t="str">
        <f t="shared" si="64"/>
        <v>C067</v>
      </c>
      <c r="F95" s="12">
        <v>45318</v>
      </c>
      <c r="G95" s="17">
        <v>3</v>
      </c>
      <c r="H95" s="13" t="s">
        <v>35</v>
      </c>
      <c r="I95" s="14" t="s">
        <v>182</v>
      </c>
      <c r="M95" s="36" t="s">
        <v>77</v>
      </c>
      <c r="N95" s="6">
        <v>10</v>
      </c>
      <c r="O95" s="6">
        <v>4</v>
      </c>
      <c r="P95" s="11"/>
      <c r="Q95" s="14">
        <v>520</v>
      </c>
      <c r="R95" s="14">
        <v>500</v>
      </c>
      <c r="S95" s="14">
        <v>520</v>
      </c>
      <c r="T95" s="14">
        <v>90</v>
      </c>
      <c r="U95" s="14">
        <v>520</v>
      </c>
      <c r="V95" s="14">
        <v>90</v>
      </c>
      <c r="W95" s="5" t="s">
        <v>33</v>
      </c>
      <c r="X95" s="16"/>
      <c r="Y95" s="6" t="s">
        <v>34</v>
      </c>
      <c r="Z95" s="239" t="str">
        <f t="shared" si="65"/>
        <v>410AD</v>
      </c>
      <c r="AA95" s="120" t="str">
        <f t="shared" si="66"/>
        <v xml:space="preserve">FEC067034-10 </v>
      </c>
      <c r="AB95" s="121" t="str">
        <f t="shared" si="67"/>
        <v xml:space="preserve">FE 0520X0500 4DM 10 0520X090 PC  </v>
      </c>
      <c r="AC95" s="71" t="str">
        <f t="shared" si="68"/>
        <v xml:space="preserve">FXC067034-10 </v>
      </c>
      <c r="AD95" s="121" t="str">
        <f t="shared" si="69"/>
        <v xml:space="preserve">FX 0520X0500 4DM 10 0520X090 PC  </v>
      </c>
      <c r="AE95" s="122" t="str">
        <f t="shared" si="70"/>
        <v>BNLT33</v>
      </c>
      <c r="AF95" s="123" t="str">
        <f t="shared" si="71"/>
        <v>TB330535</v>
      </c>
      <c r="AG95" s="124">
        <f t="shared" si="72"/>
        <v>18.013449999999999</v>
      </c>
      <c r="AH95" s="125">
        <f t="shared" si="73"/>
        <v>196</v>
      </c>
      <c r="AI95" s="126">
        <f t="shared" si="74"/>
        <v>3530.6361999999999</v>
      </c>
      <c r="AJ95" s="127" t="str">
        <f t="shared" si="75"/>
        <v>BCU4D</v>
      </c>
      <c r="AK95" s="128" t="str">
        <f t="shared" si="76"/>
        <v>AT4D0500</v>
      </c>
      <c r="AL95" s="129">
        <f t="shared" si="77"/>
        <v>46.093993038289419</v>
      </c>
      <c r="AM95" s="130">
        <f t="shared" si="78"/>
        <v>91.409090909090907</v>
      </c>
      <c r="AN95" s="131">
        <v>4213.4100000000008</v>
      </c>
      <c r="AO95" s="132" t="str">
        <f t="shared" si="79"/>
        <v>CL4P0520C090</v>
      </c>
      <c r="AP95" s="133">
        <f t="shared" si="80"/>
        <v>457.38</v>
      </c>
      <c r="AQ95" s="134" t="str">
        <f t="shared" si="81"/>
        <v>CL4P0520C090</v>
      </c>
      <c r="AR95" s="133">
        <f t="shared" si="82"/>
        <v>457.38</v>
      </c>
      <c r="AS95" s="133" t="str">
        <f t="shared" si="83"/>
        <v>BNLC06</v>
      </c>
      <c r="AT95" s="135">
        <f t="shared" si="84"/>
        <v>914.76</v>
      </c>
      <c r="AU95" s="136" t="str">
        <f t="shared" si="85"/>
        <v>4D</v>
      </c>
      <c r="AV95" s="137" t="s">
        <v>921</v>
      </c>
      <c r="AW95" s="138" t="str">
        <f t="shared" si="86"/>
        <v>FJ4D0520</v>
      </c>
      <c r="AX95" s="136">
        <f t="shared" si="87"/>
        <v>275.60000000000002</v>
      </c>
      <c r="AY95" s="138">
        <f t="shared" si="88"/>
        <v>551.20000000000005</v>
      </c>
      <c r="AZ95" s="138" t="str">
        <f t="shared" si="89"/>
        <v>-</v>
      </c>
      <c r="BA95" s="136" t="str">
        <f t="shared" si="90"/>
        <v>-</v>
      </c>
      <c r="BB95" s="136"/>
      <c r="BC95" s="139">
        <f t="shared" si="91"/>
        <v>551.20000000000005</v>
      </c>
    </row>
    <row r="96" spans="1:56" ht="18" customHeight="1" x14ac:dyDescent="0.3">
      <c r="A96" s="1" t="str">
        <f t="shared" si="63"/>
        <v>\\B-TECH03\soneras network\SONERAS\RAD\RAD 2024\C068</v>
      </c>
      <c r="B96" s="17" t="s">
        <v>429</v>
      </c>
      <c r="C96" s="44" t="s">
        <v>568</v>
      </c>
      <c r="D96" s="21" t="s">
        <v>338</v>
      </c>
      <c r="E96" s="20" t="str">
        <f t="shared" si="64"/>
        <v>C068</v>
      </c>
      <c r="F96" s="12">
        <v>45318</v>
      </c>
      <c r="G96" s="17">
        <v>3</v>
      </c>
      <c r="H96" s="13" t="s">
        <v>35</v>
      </c>
      <c r="I96" s="14" t="s">
        <v>182</v>
      </c>
      <c r="M96" s="36" t="s">
        <v>77</v>
      </c>
      <c r="N96" s="6">
        <v>10</v>
      </c>
      <c r="O96" s="6">
        <v>4</v>
      </c>
      <c r="P96" s="11"/>
      <c r="Q96" s="14">
        <v>500</v>
      </c>
      <c r="R96" s="14">
        <v>510</v>
      </c>
      <c r="S96" s="14">
        <v>525</v>
      </c>
      <c r="T96" s="14">
        <v>120</v>
      </c>
      <c r="U96" s="14">
        <v>525</v>
      </c>
      <c r="V96" s="14">
        <v>120</v>
      </c>
      <c r="W96" s="5" t="s">
        <v>33</v>
      </c>
      <c r="X96" s="16"/>
      <c r="Y96" s="6" t="s">
        <v>34</v>
      </c>
      <c r="Z96" s="239" t="str">
        <f t="shared" si="65"/>
        <v>410AD</v>
      </c>
      <c r="AA96" s="120" t="str">
        <f t="shared" si="66"/>
        <v xml:space="preserve">FEC068034-10 </v>
      </c>
      <c r="AB96" s="121" t="str">
        <f t="shared" si="67"/>
        <v xml:space="preserve">FE 0500X0510 4DM 10 0525X120 PC  </v>
      </c>
      <c r="AC96" s="71" t="str">
        <f t="shared" si="68"/>
        <v xml:space="preserve">FXC068034-10 </v>
      </c>
      <c r="AD96" s="121" t="str">
        <f t="shared" si="69"/>
        <v xml:space="preserve">FX 0500X0510 4DM 10 0525X120 PC  </v>
      </c>
      <c r="AE96" s="122" t="str">
        <f t="shared" si="70"/>
        <v>BNLT33</v>
      </c>
      <c r="AF96" s="123" t="str">
        <f t="shared" si="71"/>
        <v>TB330515</v>
      </c>
      <c r="AG96" s="124">
        <f t="shared" si="72"/>
        <v>17.340049999999998</v>
      </c>
      <c r="AH96" s="125">
        <f t="shared" si="73"/>
        <v>200</v>
      </c>
      <c r="AI96" s="126">
        <f t="shared" si="74"/>
        <v>3468.0099999999998</v>
      </c>
      <c r="AJ96" s="127" t="str">
        <f t="shared" si="75"/>
        <v>BCU4D</v>
      </c>
      <c r="AK96" s="128" t="str">
        <f t="shared" si="76"/>
        <v>AT4D0510</v>
      </c>
      <c r="AL96" s="129">
        <f t="shared" si="77"/>
        <v>47.204532988089085</v>
      </c>
      <c r="AM96" s="130">
        <f t="shared" si="78"/>
        <v>87.772727272727266</v>
      </c>
      <c r="AN96" s="131">
        <v>4143.2706000000007</v>
      </c>
      <c r="AO96" s="132" t="str">
        <f t="shared" si="79"/>
        <v>CL4P0525C120</v>
      </c>
      <c r="AP96" s="133">
        <f t="shared" si="80"/>
        <v>587.51</v>
      </c>
      <c r="AQ96" s="134" t="str">
        <f t="shared" si="81"/>
        <v>CL4P0525C120</v>
      </c>
      <c r="AR96" s="133">
        <f t="shared" si="82"/>
        <v>587.51</v>
      </c>
      <c r="AS96" s="133" t="str">
        <f t="shared" si="83"/>
        <v>BNLC06</v>
      </c>
      <c r="AT96" s="135">
        <f t="shared" si="84"/>
        <v>1175.02</v>
      </c>
      <c r="AU96" s="136" t="str">
        <f t="shared" si="85"/>
        <v>4D</v>
      </c>
      <c r="AV96" s="137" t="s">
        <v>921</v>
      </c>
      <c r="AW96" s="138" t="str">
        <f t="shared" si="86"/>
        <v>FJ4D0500</v>
      </c>
      <c r="AX96" s="136">
        <f t="shared" si="87"/>
        <v>265</v>
      </c>
      <c r="AY96" s="138">
        <f t="shared" si="88"/>
        <v>530</v>
      </c>
      <c r="AZ96" s="138" t="str">
        <f t="shared" si="89"/>
        <v>-</v>
      </c>
      <c r="BA96" s="136" t="str">
        <f t="shared" si="90"/>
        <v>-</v>
      </c>
      <c r="BB96" s="136"/>
      <c r="BC96" s="139">
        <f t="shared" si="91"/>
        <v>530</v>
      </c>
    </row>
    <row r="97" spans="1:55" ht="18" customHeight="1" x14ac:dyDescent="0.3">
      <c r="A97" s="1" t="str">
        <f t="shared" si="63"/>
        <v>\\B-TECH03\soneras network\SONERAS\RAD\RAD 2024\C069</v>
      </c>
      <c r="B97" s="17" t="s">
        <v>430</v>
      </c>
      <c r="C97" s="44" t="s">
        <v>506</v>
      </c>
      <c r="D97" s="21" t="s">
        <v>339</v>
      </c>
      <c r="E97" s="20" t="str">
        <f t="shared" si="64"/>
        <v>C069</v>
      </c>
      <c r="F97" s="12">
        <v>45318</v>
      </c>
      <c r="G97" s="17">
        <v>3</v>
      </c>
      <c r="H97" s="13" t="s">
        <v>35</v>
      </c>
      <c r="I97" s="14" t="s">
        <v>182</v>
      </c>
      <c r="K97" s="14" t="s">
        <v>464</v>
      </c>
      <c r="M97" s="36" t="s">
        <v>77</v>
      </c>
      <c r="N97" s="6">
        <v>10</v>
      </c>
      <c r="O97" s="6">
        <v>4</v>
      </c>
      <c r="P97" s="11"/>
      <c r="Q97" s="14">
        <v>480</v>
      </c>
      <c r="R97" s="14">
        <v>440</v>
      </c>
      <c r="S97" s="14">
        <v>440</v>
      </c>
      <c r="T97" s="14">
        <v>105</v>
      </c>
      <c r="U97" s="14">
        <v>440</v>
      </c>
      <c r="V97" s="14">
        <v>105</v>
      </c>
      <c r="W97" s="5" t="s">
        <v>33</v>
      </c>
      <c r="X97" s="16"/>
      <c r="Y97" s="6" t="s">
        <v>34</v>
      </c>
      <c r="Z97" s="239" t="str">
        <f t="shared" si="65"/>
        <v>410AD</v>
      </c>
      <c r="AA97" s="120" t="str">
        <f t="shared" si="66"/>
        <v xml:space="preserve">FEC069034-10 </v>
      </c>
      <c r="AB97" s="121" t="str">
        <f t="shared" si="67"/>
        <v>FE 0480X0440 4DM 10 0440X105 PC  TRAC YOUGZLAV</v>
      </c>
      <c r="AC97" s="71" t="str">
        <f t="shared" si="68"/>
        <v xml:space="preserve">FXC069034-10 </v>
      </c>
      <c r="AD97" s="121" t="str">
        <f t="shared" si="69"/>
        <v>FX 0480X0440 4DM 10 0440X105 PC  TRAC YOUGZLAV</v>
      </c>
      <c r="AE97" s="122" t="str">
        <f t="shared" si="70"/>
        <v>BNLT33</v>
      </c>
      <c r="AF97" s="123" t="str">
        <f t="shared" si="71"/>
        <v>TB330495</v>
      </c>
      <c r="AG97" s="124">
        <f t="shared" si="72"/>
        <v>16.666650000000001</v>
      </c>
      <c r="AH97" s="125">
        <f t="shared" si="73"/>
        <v>172</v>
      </c>
      <c r="AI97" s="126">
        <f t="shared" si="74"/>
        <v>2866.6638000000003</v>
      </c>
      <c r="AJ97" s="127" t="str">
        <f t="shared" si="75"/>
        <v>BCU4D</v>
      </c>
      <c r="AK97" s="128" t="str">
        <f t="shared" si="76"/>
        <v>AT4D0440</v>
      </c>
      <c r="AL97" s="129">
        <f t="shared" si="77"/>
        <v>40.638428525121554</v>
      </c>
      <c r="AM97" s="130">
        <f t="shared" si="78"/>
        <v>84.13636363636364</v>
      </c>
      <c r="AN97" s="131">
        <v>3419.1696000000002</v>
      </c>
      <c r="AO97" s="132" t="str">
        <f t="shared" si="79"/>
        <v>CL4P0440C105</v>
      </c>
      <c r="AP97" s="133">
        <f t="shared" si="80"/>
        <v>442.75</v>
      </c>
      <c r="AQ97" s="134" t="str">
        <f t="shared" si="81"/>
        <v>CL4P0440C105</v>
      </c>
      <c r="AR97" s="133">
        <f t="shared" si="82"/>
        <v>442.75</v>
      </c>
      <c r="AS97" s="133" t="str">
        <f t="shared" si="83"/>
        <v>BNLC06</v>
      </c>
      <c r="AT97" s="135">
        <f t="shared" si="84"/>
        <v>885.5</v>
      </c>
      <c r="AU97" s="136" t="str">
        <f t="shared" si="85"/>
        <v>4D</v>
      </c>
      <c r="AV97" s="137" t="s">
        <v>921</v>
      </c>
      <c r="AW97" s="138" t="str">
        <f t="shared" si="86"/>
        <v>FJ4D0480</v>
      </c>
      <c r="AX97" s="136">
        <f t="shared" si="87"/>
        <v>254.4</v>
      </c>
      <c r="AY97" s="138">
        <f t="shared" si="88"/>
        <v>508.8</v>
      </c>
      <c r="AZ97" s="138" t="str">
        <f t="shared" si="89"/>
        <v>-</v>
      </c>
      <c r="BA97" s="136" t="str">
        <f t="shared" si="90"/>
        <v>-</v>
      </c>
      <c r="BB97" s="136"/>
      <c r="BC97" s="139">
        <f t="shared" si="91"/>
        <v>508.8</v>
      </c>
    </row>
    <row r="98" spans="1:55" ht="18" customHeight="1" x14ac:dyDescent="0.3">
      <c r="A98" s="1" t="str">
        <f t="shared" si="63"/>
        <v>\\B-TECH03\soneras network\SONERAS\RAD\RAD 2024\C070</v>
      </c>
      <c r="B98" s="17" t="s">
        <v>431</v>
      </c>
      <c r="C98" s="44" t="s">
        <v>507</v>
      </c>
      <c r="D98" s="21" t="s">
        <v>340</v>
      </c>
      <c r="E98" s="20" t="str">
        <f t="shared" si="64"/>
        <v>C070</v>
      </c>
      <c r="F98" s="12">
        <v>45318</v>
      </c>
      <c r="G98" s="17">
        <v>2</v>
      </c>
      <c r="H98" s="13" t="s">
        <v>35</v>
      </c>
      <c r="I98" s="14" t="s">
        <v>182</v>
      </c>
      <c r="M98" s="36" t="s">
        <v>77</v>
      </c>
      <c r="N98" s="6">
        <v>10</v>
      </c>
      <c r="O98" s="6">
        <v>4</v>
      </c>
      <c r="P98" s="11"/>
      <c r="Q98" s="14">
        <v>470</v>
      </c>
      <c r="R98" s="14">
        <v>570</v>
      </c>
      <c r="S98" s="14">
        <v>580</v>
      </c>
      <c r="T98" s="14">
        <v>85</v>
      </c>
      <c r="U98" s="14">
        <v>580</v>
      </c>
      <c r="V98" s="14">
        <v>85</v>
      </c>
      <c r="W98" s="5" t="s">
        <v>33</v>
      </c>
      <c r="X98" s="16"/>
      <c r="Y98" s="6" t="s">
        <v>34</v>
      </c>
      <c r="Z98" s="239" t="str">
        <f t="shared" si="65"/>
        <v>410AD</v>
      </c>
      <c r="AA98" s="120" t="str">
        <f t="shared" si="66"/>
        <v xml:space="preserve">FEC070034-10 </v>
      </c>
      <c r="AB98" s="121" t="str">
        <f t="shared" si="67"/>
        <v xml:space="preserve">FE 0470X0570 4DM 10 0580X085 PC  </v>
      </c>
      <c r="AC98" s="71" t="str">
        <f t="shared" si="68"/>
        <v xml:space="preserve">FXC070034-10 </v>
      </c>
      <c r="AD98" s="121" t="str">
        <f t="shared" si="69"/>
        <v xml:space="preserve">FX 0470X0570 4DM 10 0580X085 PC  </v>
      </c>
      <c r="AE98" s="122" t="str">
        <f t="shared" si="70"/>
        <v>BNLT33</v>
      </c>
      <c r="AF98" s="123" t="str">
        <f t="shared" si="71"/>
        <v>TB330485</v>
      </c>
      <c r="AG98" s="124">
        <f t="shared" si="72"/>
        <v>16.32995</v>
      </c>
      <c r="AH98" s="125">
        <f t="shared" si="73"/>
        <v>224</v>
      </c>
      <c r="AI98" s="126">
        <f t="shared" si="74"/>
        <v>3657.9088000000002</v>
      </c>
      <c r="AJ98" s="127" t="str">
        <f t="shared" si="75"/>
        <v>BCU4D</v>
      </c>
      <c r="AK98" s="128" t="str">
        <f t="shared" si="76"/>
        <v>AT4D0570</v>
      </c>
      <c r="AL98" s="129">
        <f t="shared" si="77"/>
        <v>52.759816896742144</v>
      </c>
      <c r="AM98" s="130">
        <f t="shared" si="78"/>
        <v>82.318181818181813</v>
      </c>
      <c r="AN98" s="131">
        <v>4343.092200000001</v>
      </c>
      <c r="AO98" s="132" t="str">
        <f t="shared" si="79"/>
        <v>CL4P0580C085</v>
      </c>
      <c r="AP98" s="133">
        <f t="shared" si="80"/>
        <v>485.1</v>
      </c>
      <c r="AQ98" s="134" t="str">
        <f t="shared" si="81"/>
        <v>CL4P0580C085</v>
      </c>
      <c r="AR98" s="133">
        <f t="shared" si="82"/>
        <v>485.1</v>
      </c>
      <c r="AS98" s="133" t="str">
        <f t="shared" si="83"/>
        <v>BNLC06</v>
      </c>
      <c r="AT98" s="135">
        <f t="shared" si="84"/>
        <v>970.2</v>
      </c>
      <c r="AU98" s="136" t="str">
        <f t="shared" si="85"/>
        <v>4D</v>
      </c>
      <c r="AV98" s="137" t="s">
        <v>921</v>
      </c>
      <c r="AW98" s="138" t="str">
        <f t="shared" si="86"/>
        <v>FJ4D0470</v>
      </c>
      <c r="AX98" s="136">
        <f t="shared" si="87"/>
        <v>249.10000000000002</v>
      </c>
      <c r="AY98" s="138">
        <f t="shared" si="88"/>
        <v>498.20000000000005</v>
      </c>
      <c r="AZ98" s="138" t="str">
        <f t="shared" si="89"/>
        <v>-</v>
      </c>
      <c r="BA98" s="136" t="str">
        <f t="shared" si="90"/>
        <v>-</v>
      </c>
      <c r="BB98" s="136"/>
      <c r="BC98" s="139">
        <f t="shared" si="91"/>
        <v>498.20000000000005</v>
      </c>
    </row>
    <row r="99" spans="1:55" ht="18" customHeight="1" x14ac:dyDescent="0.3">
      <c r="A99" s="1" t="str">
        <f t="shared" si="63"/>
        <v>\\B-TECH03\soneras network\SONERAS\RAD\RAD 2024\C071</v>
      </c>
      <c r="B99" s="17" t="s">
        <v>432</v>
      </c>
      <c r="C99" s="44" t="s">
        <v>508</v>
      </c>
      <c r="D99" s="21" t="s">
        <v>341</v>
      </c>
      <c r="E99" s="20" t="str">
        <f t="shared" si="64"/>
        <v>C071</v>
      </c>
      <c r="F99" s="12">
        <v>45318</v>
      </c>
      <c r="G99" s="17">
        <v>2</v>
      </c>
      <c r="H99" s="13" t="s">
        <v>35</v>
      </c>
      <c r="I99" s="14" t="s">
        <v>182</v>
      </c>
      <c r="M99" s="36" t="s">
        <v>77</v>
      </c>
      <c r="N99" s="6">
        <v>10</v>
      </c>
      <c r="O99" s="6">
        <v>4</v>
      </c>
      <c r="P99" s="11"/>
      <c r="Q99" s="14">
        <v>430</v>
      </c>
      <c r="R99" s="14">
        <v>550</v>
      </c>
      <c r="S99" s="14">
        <v>560</v>
      </c>
      <c r="T99" s="14">
        <v>90</v>
      </c>
      <c r="U99" s="14">
        <v>560</v>
      </c>
      <c r="V99" s="14">
        <v>90</v>
      </c>
      <c r="W99" s="5" t="s">
        <v>33</v>
      </c>
      <c r="X99" s="16"/>
      <c r="Y99" s="6" t="s">
        <v>34</v>
      </c>
      <c r="Z99" s="239" t="str">
        <f t="shared" si="65"/>
        <v>410AD</v>
      </c>
      <c r="AA99" s="120" t="str">
        <f t="shared" si="66"/>
        <v xml:space="preserve">FEC071034-10 </v>
      </c>
      <c r="AB99" s="121" t="str">
        <f t="shared" si="67"/>
        <v xml:space="preserve">FE 0430X0550 4DM 10 0560X090 PC  </v>
      </c>
      <c r="AC99" s="71" t="str">
        <f t="shared" si="68"/>
        <v xml:space="preserve">FXC071034-10 </v>
      </c>
      <c r="AD99" s="121" t="str">
        <f t="shared" si="69"/>
        <v xml:space="preserve">FX 0430X0550 4DM 10 0560X090 PC  </v>
      </c>
      <c r="AE99" s="122" t="str">
        <f t="shared" si="70"/>
        <v>BNLT33</v>
      </c>
      <c r="AF99" s="123" t="str">
        <f t="shared" si="71"/>
        <v>TB330445</v>
      </c>
      <c r="AG99" s="124">
        <f t="shared" si="72"/>
        <v>14.98315</v>
      </c>
      <c r="AH99" s="125">
        <f t="shared" si="73"/>
        <v>216</v>
      </c>
      <c r="AI99" s="126">
        <f t="shared" si="74"/>
        <v>3236.3604</v>
      </c>
      <c r="AJ99" s="127" t="str">
        <f t="shared" si="75"/>
        <v>BCU4D</v>
      </c>
      <c r="AK99" s="128" t="str">
        <f t="shared" si="76"/>
        <v>AT4D0550</v>
      </c>
      <c r="AL99" s="129">
        <f t="shared" si="77"/>
        <v>50.664774076317393</v>
      </c>
      <c r="AM99" s="130">
        <f t="shared" si="78"/>
        <v>75.045454545454547</v>
      </c>
      <c r="AN99" s="131">
        <v>3802.1610000000005</v>
      </c>
      <c r="AO99" s="132" t="str">
        <f t="shared" si="79"/>
        <v>CL4P0560C090</v>
      </c>
      <c r="AP99" s="133">
        <f t="shared" si="80"/>
        <v>491.26</v>
      </c>
      <c r="AQ99" s="134" t="str">
        <f t="shared" si="81"/>
        <v>CL4P0560C090</v>
      </c>
      <c r="AR99" s="133">
        <f t="shared" si="82"/>
        <v>491.26</v>
      </c>
      <c r="AS99" s="133" t="str">
        <f t="shared" si="83"/>
        <v>BNLC06</v>
      </c>
      <c r="AT99" s="135">
        <f t="shared" si="84"/>
        <v>982.52</v>
      </c>
      <c r="AU99" s="136" t="str">
        <f t="shared" si="85"/>
        <v>4D</v>
      </c>
      <c r="AV99" s="137" t="s">
        <v>921</v>
      </c>
      <c r="AW99" s="138" t="str">
        <f t="shared" si="86"/>
        <v>FJ4D0430</v>
      </c>
      <c r="AX99" s="136">
        <f t="shared" si="87"/>
        <v>227.9</v>
      </c>
      <c r="AY99" s="138">
        <f t="shared" si="88"/>
        <v>455.8</v>
      </c>
      <c r="AZ99" s="138" t="str">
        <f t="shared" si="89"/>
        <v>-</v>
      </c>
      <c r="BA99" s="136" t="str">
        <f t="shared" si="90"/>
        <v>-</v>
      </c>
      <c r="BB99" s="136"/>
      <c r="BC99" s="139">
        <f t="shared" si="91"/>
        <v>455.8</v>
      </c>
    </row>
    <row r="100" spans="1:55" ht="18" customHeight="1" x14ac:dyDescent="0.3">
      <c r="A100" s="1" t="str">
        <f t="shared" si="63"/>
        <v>\\B-TECH03\soneras network\SONERAS\RAD\RAD 2024\C072</v>
      </c>
      <c r="B100" s="17" t="s">
        <v>433</v>
      </c>
      <c r="C100" s="44" t="s">
        <v>509</v>
      </c>
      <c r="D100" s="21" t="s">
        <v>342</v>
      </c>
      <c r="E100" s="20" t="str">
        <f t="shared" si="64"/>
        <v>C072</v>
      </c>
      <c r="F100" s="12">
        <v>45318</v>
      </c>
      <c r="G100" s="17">
        <v>6</v>
      </c>
      <c r="H100" s="13" t="s">
        <v>35</v>
      </c>
      <c r="I100" s="14" t="s">
        <v>182</v>
      </c>
      <c r="M100" s="36" t="s">
        <v>77</v>
      </c>
      <c r="N100" s="6">
        <v>10</v>
      </c>
      <c r="O100" s="6">
        <v>4</v>
      </c>
      <c r="P100" s="11"/>
      <c r="Q100" s="14">
        <v>422</v>
      </c>
      <c r="R100" s="14">
        <v>425</v>
      </c>
      <c r="S100" s="14">
        <v>425</v>
      </c>
      <c r="T100" s="14">
        <v>90</v>
      </c>
      <c r="U100" s="14">
        <v>425</v>
      </c>
      <c r="V100" s="14">
        <v>90</v>
      </c>
      <c r="W100" s="5" t="s">
        <v>33</v>
      </c>
      <c r="X100" s="16"/>
      <c r="Y100" s="6" t="s">
        <v>34</v>
      </c>
      <c r="Z100" s="239" t="str">
        <f t="shared" si="65"/>
        <v>410AD</v>
      </c>
      <c r="AA100" s="120" t="str">
        <f t="shared" si="66"/>
        <v xml:space="preserve">FEC072034-10 </v>
      </c>
      <c r="AB100" s="121" t="str">
        <f t="shared" si="67"/>
        <v xml:space="preserve">FE 0422X0425 4DM 10 0425X090 PC  </v>
      </c>
      <c r="AC100" s="71" t="str">
        <f t="shared" si="68"/>
        <v xml:space="preserve">FXC072034-10 </v>
      </c>
      <c r="AD100" s="121" t="str">
        <f t="shared" si="69"/>
        <v xml:space="preserve">FX 0422X0425 4DM 10 0425X090 PC  </v>
      </c>
      <c r="AE100" s="122" t="str">
        <f t="shared" si="70"/>
        <v>BNLT33</v>
      </c>
      <c r="AF100" s="123" t="str">
        <f t="shared" si="71"/>
        <v>TB330437</v>
      </c>
      <c r="AG100" s="124">
        <f t="shared" si="72"/>
        <v>14.713789999999999</v>
      </c>
      <c r="AH100" s="125">
        <f t="shared" si="73"/>
        <v>166</v>
      </c>
      <c r="AI100" s="126">
        <f t="shared" si="74"/>
        <v>2442.4891400000001</v>
      </c>
      <c r="AJ100" s="127" t="str">
        <f t="shared" si="75"/>
        <v>BCU4D</v>
      </c>
      <c r="AK100" s="128" t="str">
        <f t="shared" si="76"/>
        <v>AT4D0425</v>
      </c>
      <c r="AL100" s="129">
        <f t="shared" si="77"/>
        <v>39.341034589252629</v>
      </c>
      <c r="AM100" s="130">
        <f t="shared" si="78"/>
        <v>73.590909090909093</v>
      </c>
      <c r="AN100" s="131">
        <v>2895.1425000000004</v>
      </c>
      <c r="AO100" s="132" t="str">
        <f t="shared" si="79"/>
        <v>CL4P0425C090</v>
      </c>
      <c r="AP100" s="133">
        <f t="shared" si="80"/>
        <v>376.91500000000002</v>
      </c>
      <c r="AQ100" s="134" t="str">
        <f t="shared" si="81"/>
        <v>CL4P0425C090</v>
      </c>
      <c r="AR100" s="133">
        <f t="shared" si="82"/>
        <v>376.91500000000002</v>
      </c>
      <c r="AS100" s="133" t="str">
        <f t="shared" si="83"/>
        <v>BNLC06</v>
      </c>
      <c r="AT100" s="135">
        <f t="shared" si="84"/>
        <v>753.83</v>
      </c>
      <c r="AU100" s="136" t="str">
        <f t="shared" si="85"/>
        <v>4D</v>
      </c>
      <c r="AV100" s="137" t="s">
        <v>921</v>
      </c>
      <c r="AW100" s="138" t="str">
        <f t="shared" si="86"/>
        <v>FJ4D0422</v>
      </c>
      <c r="AX100" s="136">
        <f t="shared" si="87"/>
        <v>223.66000000000003</v>
      </c>
      <c r="AY100" s="138">
        <f t="shared" si="88"/>
        <v>447.32000000000005</v>
      </c>
      <c r="AZ100" s="138" t="str">
        <f t="shared" si="89"/>
        <v>-</v>
      </c>
      <c r="BA100" s="136" t="str">
        <f t="shared" si="90"/>
        <v>-</v>
      </c>
      <c r="BB100" s="136"/>
      <c r="BC100" s="139">
        <f t="shared" si="91"/>
        <v>447.32000000000005</v>
      </c>
    </row>
    <row r="101" spans="1:55" ht="18" customHeight="1" x14ac:dyDescent="0.3">
      <c r="A101" s="1" t="str">
        <f t="shared" si="63"/>
        <v>\\B-TECH03\soneras network\SONERAS\RAD\RAD 2024\C073</v>
      </c>
      <c r="B101" s="17" t="s">
        <v>434</v>
      </c>
      <c r="C101" s="44" t="s">
        <v>569</v>
      </c>
      <c r="D101" s="21" t="s">
        <v>343</v>
      </c>
      <c r="E101" s="20" t="str">
        <f t="shared" si="64"/>
        <v>C073</v>
      </c>
      <c r="F101" s="12">
        <v>45318</v>
      </c>
      <c r="G101" s="17">
        <v>1</v>
      </c>
      <c r="H101" s="13" t="s">
        <v>35</v>
      </c>
      <c r="I101" s="14" t="s">
        <v>182</v>
      </c>
      <c r="M101" s="36" t="s">
        <v>41</v>
      </c>
      <c r="N101" s="6">
        <v>10</v>
      </c>
      <c r="O101" s="6">
        <v>4</v>
      </c>
      <c r="P101" s="11"/>
      <c r="Q101" s="14">
        <v>1200</v>
      </c>
      <c r="R101" s="14">
        <v>1150</v>
      </c>
      <c r="S101" s="14">
        <v>1170</v>
      </c>
      <c r="T101" s="14">
        <v>150</v>
      </c>
      <c r="U101" s="14">
        <v>1170</v>
      </c>
      <c r="V101" s="14">
        <v>150</v>
      </c>
      <c r="W101" s="5" t="s">
        <v>33</v>
      </c>
      <c r="X101" s="16"/>
      <c r="Y101" s="6" t="s">
        <v>34</v>
      </c>
      <c r="Z101" s="239" t="str">
        <f t="shared" si="65"/>
        <v>410AZ</v>
      </c>
      <c r="AA101" s="120" t="str">
        <f t="shared" si="66"/>
        <v xml:space="preserve">FEC073014-10 </v>
      </c>
      <c r="AB101" s="121" t="str">
        <f t="shared" si="67"/>
        <v xml:space="preserve">FE 1200X1150 4ZM 10 1170X150 PC  </v>
      </c>
      <c r="AC101" s="71" t="str">
        <f t="shared" si="68"/>
        <v xml:space="preserve">FXC073014-10 </v>
      </c>
      <c r="AD101" s="121" t="str">
        <f t="shared" si="69"/>
        <v xml:space="preserve">FX 1200X1150 4ZM 10 1170X150 PC  </v>
      </c>
      <c r="AE101" s="122" t="str">
        <f t="shared" si="70"/>
        <v>BNLT33</v>
      </c>
      <c r="AF101" s="123" t="str">
        <f t="shared" si="71"/>
        <v>TB331215</v>
      </c>
      <c r="AG101" s="124">
        <f t="shared" si="72"/>
        <v>40.909050000000001</v>
      </c>
      <c r="AH101" s="125">
        <f t="shared" si="73"/>
        <v>448</v>
      </c>
      <c r="AI101" s="126">
        <f t="shared" si="74"/>
        <v>18327.254400000002</v>
      </c>
      <c r="AJ101" s="127" t="str">
        <f t="shared" si="75"/>
        <v>BCU4Z</v>
      </c>
      <c r="AK101" s="128" t="str">
        <f t="shared" si="76"/>
        <v>AT4Z1180</v>
      </c>
      <c r="AL101" s="129">
        <f t="shared" si="77"/>
        <v>198.65746938053098</v>
      </c>
      <c r="AM101" s="130">
        <f t="shared" si="78"/>
        <v>113</v>
      </c>
      <c r="AN101" s="131">
        <v>22448.294040000001</v>
      </c>
      <c r="AO101" s="132" t="str">
        <f t="shared" si="79"/>
        <v>CL4P1170C150</v>
      </c>
      <c r="AP101" s="133">
        <f t="shared" si="80"/>
        <v>1557.71</v>
      </c>
      <c r="AQ101" s="134" t="str">
        <f t="shared" si="81"/>
        <v>CL4P1170C150</v>
      </c>
      <c r="AR101" s="133">
        <f t="shared" si="82"/>
        <v>1557.71</v>
      </c>
      <c r="AS101" s="133" t="str">
        <f t="shared" si="83"/>
        <v>BNLC06</v>
      </c>
      <c r="AT101" s="135">
        <f t="shared" si="84"/>
        <v>3115.42</v>
      </c>
      <c r="AU101" s="136" t="str">
        <f t="shared" si="85"/>
        <v>4Z</v>
      </c>
      <c r="AV101" s="137" t="s">
        <v>921</v>
      </c>
      <c r="AW101" s="138" t="str">
        <f t="shared" si="86"/>
        <v>FJ4Z1200</v>
      </c>
      <c r="AX101" s="136">
        <f t="shared" si="87"/>
        <v>549.6</v>
      </c>
      <c r="AY101" s="138">
        <f t="shared" si="88"/>
        <v>1099.2</v>
      </c>
      <c r="AZ101" s="138" t="str">
        <f t="shared" si="89"/>
        <v>PJ4Z1200</v>
      </c>
      <c r="BA101" s="136">
        <f t="shared" si="90"/>
        <v>549.6</v>
      </c>
      <c r="BB101" s="136"/>
      <c r="BC101" s="139">
        <f t="shared" si="91"/>
        <v>1099.2</v>
      </c>
    </row>
    <row r="102" spans="1:55" ht="18" customHeight="1" x14ac:dyDescent="0.3">
      <c r="A102" s="1" t="str">
        <f t="shared" si="63"/>
        <v>\\B-TECH03\soneras network\SONERAS\RAD\RAD 2024\C074</v>
      </c>
      <c r="B102" s="17" t="s">
        <v>435</v>
      </c>
      <c r="C102" s="44" t="s">
        <v>570</v>
      </c>
      <c r="D102" s="21" t="s">
        <v>344</v>
      </c>
      <c r="E102" s="20" t="str">
        <f t="shared" si="64"/>
        <v>C074</v>
      </c>
      <c r="F102" s="12">
        <v>45318</v>
      </c>
      <c r="G102" s="17">
        <v>1</v>
      </c>
      <c r="H102" s="13" t="s">
        <v>35</v>
      </c>
      <c r="I102" s="14" t="s">
        <v>182</v>
      </c>
      <c r="M102" s="36" t="s">
        <v>41</v>
      </c>
      <c r="N102" s="6">
        <v>10</v>
      </c>
      <c r="O102" s="6">
        <v>4</v>
      </c>
      <c r="P102" s="11"/>
      <c r="Q102" s="14">
        <v>890</v>
      </c>
      <c r="R102" s="14">
        <v>630</v>
      </c>
      <c r="S102" s="14">
        <v>640</v>
      </c>
      <c r="T102" s="14">
        <v>90</v>
      </c>
      <c r="U102" s="14">
        <v>640</v>
      </c>
      <c r="V102" s="14">
        <v>90</v>
      </c>
      <c r="W102" s="5" t="s">
        <v>33</v>
      </c>
      <c r="X102" s="16"/>
      <c r="Y102" s="6" t="s">
        <v>34</v>
      </c>
      <c r="Z102" s="239" t="str">
        <f t="shared" si="65"/>
        <v>410AZ</v>
      </c>
      <c r="AA102" s="120" t="str">
        <f t="shared" si="66"/>
        <v xml:space="preserve">FEC074014-10 </v>
      </c>
      <c r="AB102" s="121" t="str">
        <f t="shared" si="67"/>
        <v xml:space="preserve">FE 0890X0630 4ZM 10 0640X090 PC  </v>
      </c>
      <c r="AC102" s="71" t="str">
        <f t="shared" si="68"/>
        <v xml:space="preserve">FXC074014-10 </v>
      </c>
      <c r="AD102" s="121" t="str">
        <f t="shared" si="69"/>
        <v xml:space="preserve">FX 0890X0630 4ZM 10 0640X090 PC  </v>
      </c>
      <c r="AE102" s="122" t="str">
        <f t="shared" si="70"/>
        <v>BNLT33</v>
      </c>
      <c r="AF102" s="123" t="str">
        <f t="shared" si="71"/>
        <v>TB330905</v>
      </c>
      <c r="AG102" s="124">
        <f t="shared" si="72"/>
        <v>30.471349999999997</v>
      </c>
      <c r="AH102" s="125">
        <f t="shared" si="73"/>
        <v>240</v>
      </c>
      <c r="AI102" s="126">
        <f t="shared" si="74"/>
        <v>7313.1239999999998</v>
      </c>
      <c r="AJ102" s="127" t="str">
        <f t="shared" si="75"/>
        <v>BCU4Z</v>
      </c>
      <c r="AK102" s="128" t="str">
        <f t="shared" si="76"/>
        <v>AT4Z0870</v>
      </c>
      <c r="AL102" s="129">
        <f t="shared" si="77"/>
        <v>147.56303901639345</v>
      </c>
      <c r="AM102" s="130">
        <f t="shared" si="78"/>
        <v>61</v>
      </c>
      <c r="AN102" s="131">
        <v>9001.3453800000007</v>
      </c>
      <c r="AO102" s="132" t="str">
        <f t="shared" si="79"/>
        <v>CL4P0640C090</v>
      </c>
      <c r="AP102" s="133">
        <f t="shared" si="80"/>
        <v>559.02</v>
      </c>
      <c r="AQ102" s="134" t="str">
        <f t="shared" si="81"/>
        <v>CL4P0640C090</v>
      </c>
      <c r="AR102" s="133">
        <f t="shared" si="82"/>
        <v>559.02</v>
      </c>
      <c r="AS102" s="133" t="str">
        <f t="shared" si="83"/>
        <v>BNLC06</v>
      </c>
      <c r="AT102" s="135">
        <f t="shared" si="84"/>
        <v>1118.04</v>
      </c>
      <c r="AU102" s="136" t="str">
        <f t="shared" si="85"/>
        <v>4Z</v>
      </c>
      <c r="AV102" s="137" t="s">
        <v>921</v>
      </c>
      <c r="AW102" s="138" t="str">
        <f t="shared" si="86"/>
        <v>FJ4Z0890</v>
      </c>
      <c r="AX102" s="136">
        <f t="shared" si="87"/>
        <v>407.62</v>
      </c>
      <c r="AY102" s="138">
        <f t="shared" si="88"/>
        <v>815.24</v>
      </c>
      <c r="AZ102" s="138" t="str">
        <f t="shared" si="89"/>
        <v>PJ4Z0890</v>
      </c>
      <c r="BA102" s="136">
        <f t="shared" si="90"/>
        <v>407.62</v>
      </c>
      <c r="BB102" s="136"/>
      <c r="BC102" s="139">
        <f t="shared" si="91"/>
        <v>815.24</v>
      </c>
    </row>
    <row r="103" spans="1:55" ht="18" customHeight="1" x14ac:dyDescent="0.3">
      <c r="A103" s="1" t="str">
        <f t="shared" si="63"/>
        <v>\\B-TECH03\soneras network\SONERAS\RAD\RAD 2024\C075</v>
      </c>
      <c r="B103" s="17" t="s">
        <v>436</v>
      </c>
      <c r="C103" s="44" t="s">
        <v>510</v>
      </c>
      <c r="D103" s="21" t="s">
        <v>345</v>
      </c>
      <c r="E103" s="20" t="str">
        <f t="shared" si="64"/>
        <v>C075</v>
      </c>
      <c r="F103" s="12">
        <v>45318</v>
      </c>
      <c r="G103" s="17">
        <v>1</v>
      </c>
      <c r="H103" s="13" t="s">
        <v>35</v>
      </c>
      <c r="I103" s="14" t="s">
        <v>182</v>
      </c>
      <c r="M103" s="36" t="s">
        <v>41</v>
      </c>
      <c r="N103" s="6">
        <v>10</v>
      </c>
      <c r="O103" s="6">
        <v>4</v>
      </c>
      <c r="P103" s="11"/>
      <c r="Q103" s="14">
        <v>890</v>
      </c>
      <c r="R103" s="14">
        <v>600</v>
      </c>
      <c r="S103" s="14">
        <v>610</v>
      </c>
      <c r="T103" s="14">
        <v>90</v>
      </c>
      <c r="U103" s="14">
        <v>610</v>
      </c>
      <c r="V103" s="14">
        <v>90</v>
      </c>
      <c r="W103" s="5" t="s">
        <v>33</v>
      </c>
      <c r="X103" s="16"/>
      <c r="Y103" s="6" t="s">
        <v>34</v>
      </c>
      <c r="Z103" s="239" t="str">
        <f t="shared" si="65"/>
        <v>410AZ</v>
      </c>
      <c r="AA103" s="120" t="str">
        <f t="shared" si="66"/>
        <v xml:space="preserve">FEC075014-10 </v>
      </c>
      <c r="AB103" s="121" t="str">
        <f t="shared" si="67"/>
        <v xml:space="preserve">FE 0890X0600 4ZM 10 0610X090 PC  </v>
      </c>
      <c r="AC103" s="71" t="str">
        <f t="shared" si="68"/>
        <v xml:space="preserve">FXC075014-10 </v>
      </c>
      <c r="AD103" s="121" t="str">
        <f t="shared" si="69"/>
        <v xml:space="preserve">FX 0890X0600 4ZM 10 0610X090 PC  </v>
      </c>
      <c r="AE103" s="122" t="str">
        <f t="shared" si="70"/>
        <v>BNLT33</v>
      </c>
      <c r="AF103" s="123" t="str">
        <f t="shared" si="71"/>
        <v>TB330905</v>
      </c>
      <c r="AG103" s="124">
        <f t="shared" si="72"/>
        <v>30.471349999999997</v>
      </c>
      <c r="AH103" s="125">
        <f t="shared" si="73"/>
        <v>228</v>
      </c>
      <c r="AI103" s="126">
        <f t="shared" si="74"/>
        <v>6947.4677999999994</v>
      </c>
      <c r="AJ103" s="127" t="str">
        <f t="shared" si="75"/>
        <v>BCU4Z</v>
      </c>
      <c r="AK103" s="128" t="str">
        <f t="shared" si="76"/>
        <v>AT4Z0870</v>
      </c>
      <c r="AL103" s="129">
        <f t="shared" si="77"/>
        <v>147.68614500000001</v>
      </c>
      <c r="AM103" s="130">
        <f t="shared" si="78"/>
        <v>58</v>
      </c>
      <c r="AN103" s="131">
        <v>8565.7964100000008</v>
      </c>
      <c r="AO103" s="132" t="str">
        <f t="shared" si="79"/>
        <v>CL4P0610C090</v>
      </c>
      <c r="AP103" s="133">
        <f t="shared" si="80"/>
        <v>533.61</v>
      </c>
      <c r="AQ103" s="134" t="str">
        <f t="shared" si="81"/>
        <v>CL4P0610C090</v>
      </c>
      <c r="AR103" s="133">
        <f t="shared" si="82"/>
        <v>533.61</v>
      </c>
      <c r="AS103" s="133" t="str">
        <f t="shared" si="83"/>
        <v>BNLC06</v>
      </c>
      <c r="AT103" s="135">
        <f t="shared" si="84"/>
        <v>1067.22</v>
      </c>
      <c r="AU103" s="136" t="str">
        <f t="shared" si="85"/>
        <v>4Z</v>
      </c>
      <c r="AV103" s="137" t="s">
        <v>921</v>
      </c>
      <c r="AW103" s="138" t="str">
        <f t="shared" si="86"/>
        <v>FJ4Z0890</v>
      </c>
      <c r="AX103" s="136">
        <f t="shared" si="87"/>
        <v>407.62</v>
      </c>
      <c r="AY103" s="138">
        <f t="shared" si="88"/>
        <v>815.24</v>
      </c>
      <c r="AZ103" s="138" t="str">
        <f t="shared" si="89"/>
        <v>PJ4Z0890</v>
      </c>
      <c r="BA103" s="136">
        <f t="shared" si="90"/>
        <v>407.62</v>
      </c>
      <c r="BB103" s="136"/>
      <c r="BC103" s="139">
        <f t="shared" si="91"/>
        <v>815.24</v>
      </c>
    </row>
    <row r="104" spans="1:55" ht="18" customHeight="1" x14ac:dyDescent="0.3">
      <c r="A104" s="1" t="str">
        <f t="shared" si="63"/>
        <v>\\B-TECH03\soneras network\SONERAS\RAD\RAD 2024\C076</v>
      </c>
      <c r="B104" s="17" t="s">
        <v>437</v>
      </c>
      <c r="C104" s="44" t="s">
        <v>511</v>
      </c>
      <c r="D104" s="21" t="s">
        <v>346</v>
      </c>
      <c r="E104" s="20" t="str">
        <f t="shared" si="64"/>
        <v>C076</v>
      </c>
      <c r="F104" s="12">
        <v>45318</v>
      </c>
      <c r="G104" s="17">
        <v>2</v>
      </c>
      <c r="H104" s="13" t="s">
        <v>35</v>
      </c>
      <c r="I104" s="14" t="s">
        <v>182</v>
      </c>
      <c r="M104" s="36" t="s">
        <v>41</v>
      </c>
      <c r="N104" s="6">
        <v>10</v>
      </c>
      <c r="O104" s="6">
        <v>4</v>
      </c>
      <c r="P104" s="11"/>
      <c r="Q104" s="14">
        <v>870</v>
      </c>
      <c r="R104" s="14">
        <v>710</v>
      </c>
      <c r="S104" s="14">
        <v>735</v>
      </c>
      <c r="T104" s="14">
        <v>85</v>
      </c>
      <c r="U104" s="14">
        <v>735</v>
      </c>
      <c r="V104" s="14">
        <v>85</v>
      </c>
      <c r="W104" s="5" t="s">
        <v>33</v>
      </c>
      <c r="X104" s="16"/>
      <c r="Y104" s="6" t="s">
        <v>34</v>
      </c>
      <c r="Z104" s="239" t="str">
        <f t="shared" si="65"/>
        <v>410AZ</v>
      </c>
      <c r="AA104" s="120" t="str">
        <f t="shared" si="66"/>
        <v xml:space="preserve">FEC076014-10 </v>
      </c>
      <c r="AB104" s="121" t="str">
        <f t="shared" si="67"/>
        <v xml:space="preserve">FE 0870X0710 4ZM 10 0735X085 PC  </v>
      </c>
      <c r="AC104" s="71" t="str">
        <f t="shared" si="68"/>
        <v xml:space="preserve">FXC076014-10 </v>
      </c>
      <c r="AD104" s="121" t="str">
        <f t="shared" si="69"/>
        <v xml:space="preserve">FX 0870X0710 4ZM 10 0735X085 PC  </v>
      </c>
      <c r="AE104" s="122" t="str">
        <f t="shared" si="70"/>
        <v>BNLT33</v>
      </c>
      <c r="AF104" s="123" t="str">
        <f t="shared" si="71"/>
        <v>TB330885</v>
      </c>
      <c r="AG104" s="124">
        <f t="shared" si="72"/>
        <v>29.79795</v>
      </c>
      <c r="AH104" s="125">
        <f t="shared" si="73"/>
        <v>272</v>
      </c>
      <c r="AI104" s="126">
        <f t="shared" si="74"/>
        <v>8105.0424000000003</v>
      </c>
      <c r="AJ104" s="127" t="str">
        <f t="shared" si="75"/>
        <v>BCU4Z</v>
      </c>
      <c r="AK104" s="128" t="str">
        <f t="shared" si="76"/>
        <v>AT4Z0850</v>
      </c>
      <c r="AL104" s="129">
        <f t="shared" si="77"/>
        <v>143.9011811594203</v>
      </c>
      <c r="AM104" s="130">
        <f t="shared" si="78"/>
        <v>69</v>
      </c>
      <c r="AN104" s="131">
        <v>9929.1815000000006</v>
      </c>
      <c r="AO104" s="132" t="str">
        <f t="shared" si="79"/>
        <v>CL4P0735C085</v>
      </c>
      <c r="AP104" s="133">
        <f t="shared" si="80"/>
        <v>610.41750000000002</v>
      </c>
      <c r="AQ104" s="134" t="str">
        <f t="shared" si="81"/>
        <v>CL4P0735C085</v>
      </c>
      <c r="AR104" s="133">
        <f t="shared" si="82"/>
        <v>610.41750000000002</v>
      </c>
      <c r="AS104" s="133" t="str">
        <f t="shared" si="83"/>
        <v>BNLC06</v>
      </c>
      <c r="AT104" s="135">
        <f t="shared" si="84"/>
        <v>1220.835</v>
      </c>
      <c r="AU104" s="136" t="str">
        <f t="shared" si="85"/>
        <v>4Z</v>
      </c>
      <c r="AV104" s="137" t="s">
        <v>921</v>
      </c>
      <c r="AW104" s="138" t="str">
        <f t="shared" si="86"/>
        <v>FJ4Z0870</v>
      </c>
      <c r="AX104" s="136">
        <f t="shared" si="87"/>
        <v>398.46000000000004</v>
      </c>
      <c r="AY104" s="138">
        <f t="shared" si="88"/>
        <v>796.92000000000007</v>
      </c>
      <c r="AZ104" s="138" t="str">
        <f t="shared" si="89"/>
        <v>PJ4Z0870</v>
      </c>
      <c r="BA104" s="136">
        <f t="shared" si="90"/>
        <v>398.46000000000004</v>
      </c>
      <c r="BB104" s="136"/>
      <c r="BC104" s="139">
        <f t="shared" si="91"/>
        <v>796.92000000000007</v>
      </c>
    </row>
    <row r="105" spans="1:55" ht="18" customHeight="1" x14ac:dyDescent="0.3">
      <c r="A105" s="1" t="str">
        <f t="shared" ref="A105" si="95">"\\B-TECH03\soneras network\SONERAS\RAD\RAD 2023\"&amp;B105</f>
        <v>\\B-TECH03\soneras network\SONERAS\RAD\RAD 2023\B171</v>
      </c>
      <c r="B105" s="17" t="s">
        <v>440</v>
      </c>
      <c r="C105" s="44" t="s">
        <v>514</v>
      </c>
      <c r="D105" s="21" t="s">
        <v>347</v>
      </c>
      <c r="E105" s="20" t="str">
        <f t="shared" si="64"/>
        <v>B171</v>
      </c>
      <c r="F105" s="12">
        <v>45318</v>
      </c>
      <c r="G105" s="17">
        <v>30</v>
      </c>
      <c r="H105" s="13" t="s">
        <v>35</v>
      </c>
      <c r="I105" s="14" t="s">
        <v>182</v>
      </c>
      <c r="J105" s="14" t="s">
        <v>465</v>
      </c>
      <c r="M105" s="36" t="s">
        <v>41</v>
      </c>
      <c r="N105" s="6">
        <v>10</v>
      </c>
      <c r="O105" s="6">
        <v>4</v>
      </c>
      <c r="P105" s="11"/>
      <c r="Q105" s="14">
        <v>870</v>
      </c>
      <c r="R105" s="14">
        <v>650</v>
      </c>
      <c r="S105" s="14">
        <v>665</v>
      </c>
      <c r="T105" s="14">
        <v>95</v>
      </c>
      <c r="U105" s="14">
        <v>665</v>
      </c>
      <c r="V105" s="14">
        <v>95</v>
      </c>
      <c r="W105" s="5" t="s">
        <v>33</v>
      </c>
      <c r="X105" s="16"/>
      <c r="Y105" s="6" t="s">
        <v>34</v>
      </c>
      <c r="Z105" s="239" t="str">
        <f t="shared" si="65"/>
        <v>410AZ</v>
      </c>
      <c r="AA105" s="120" t="str">
        <f t="shared" si="66"/>
        <v xml:space="preserve">FEB171014-10 </v>
      </c>
      <c r="AB105" s="121" t="str">
        <f t="shared" si="67"/>
        <v xml:space="preserve">FE 0870X0650 4ZM 10 0665X095 PC HIGER </v>
      </c>
      <c r="AC105" s="71" t="str">
        <f t="shared" si="68"/>
        <v xml:space="preserve">FXB171014-10 </v>
      </c>
      <c r="AD105" s="121" t="str">
        <f t="shared" si="69"/>
        <v xml:space="preserve">FX 0870X0650 4ZM 10 0665X095 PC HIGER </v>
      </c>
      <c r="AE105" s="122" t="str">
        <f t="shared" si="70"/>
        <v>BNLT33</v>
      </c>
      <c r="AF105" s="123" t="str">
        <f t="shared" si="71"/>
        <v>TB330885</v>
      </c>
      <c r="AG105" s="124">
        <f t="shared" si="72"/>
        <v>29.79795</v>
      </c>
      <c r="AH105" s="125">
        <f t="shared" si="73"/>
        <v>248</v>
      </c>
      <c r="AI105" s="126">
        <f t="shared" si="74"/>
        <v>7389.8915999999999</v>
      </c>
      <c r="AJ105" s="127" t="str">
        <f t="shared" si="75"/>
        <v>BCU4Z</v>
      </c>
      <c r="AK105" s="128" t="str">
        <f t="shared" si="76"/>
        <v>AT4Z0850</v>
      </c>
      <c r="AL105" s="129">
        <f t="shared" si="77"/>
        <v>144.09696507936508</v>
      </c>
      <c r="AM105" s="130">
        <f t="shared" si="78"/>
        <v>63</v>
      </c>
      <c r="AN105" s="131">
        <v>9078.1088</v>
      </c>
      <c r="AO105" s="132" t="str">
        <f t="shared" si="79"/>
        <v>CL4P0665C095</v>
      </c>
      <c r="AP105" s="133">
        <f t="shared" si="80"/>
        <v>606.5675</v>
      </c>
      <c r="AQ105" s="134" t="str">
        <f t="shared" si="81"/>
        <v>CL4P0665C095</v>
      </c>
      <c r="AR105" s="133">
        <f t="shared" si="82"/>
        <v>606.5675</v>
      </c>
      <c r="AS105" s="133" t="str">
        <f t="shared" si="83"/>
        <v>BNLC06</v>
      </c>
      <c r="AT105" s="135">
        <f t="shared" si="84"/>
        <v>1213.135</v>
      </c>
      <c r="AU105" s="136" t="str">
        <f t="shared" si="85"/>
        <v>4Z</v>
      </c>
      <c r="AV105" s="137" t="s">
        <v>921</v>
      </c>
      <c r="AW105" s="138" t="str">
        <f t="shared" si="86"/>
        <v>FJ4Z0870</v>
      </c>
      <c r="AX105" s="136">
        <f t="shared" si="87"/>
        <v>398.46000000000004</v>
      </c>
      <c r="AY105" s="138">
        <f t="shared" si="88"/>
        <v>796.92000000000007</v>
      </c>
      <c r="AZ105" s="138" t="str">
        <f t="shared" si="89"/>
        <v>PJ4Z0870</v>
      </c>
      <c r="BA105" s="136">
        <f t="shared" si="90"/>
        <v>398.46000000000004</v>
      </c>
      <c r="BB105" s="136"/>
      <c r="BC105" s="139">
        <f t="shared" si="91"/>
        <v>796.92000000000007</v>
      </c>
    </row>
    <row r="106" spans="1:55" ht="18" customHeight="1" x14ac:dyDescent="0.3">
      <c r="A106" s="1" t="str">
        <f t="shared" si="63"/>
        <v>\\B-TECH03\soneras network\SONERAS\RAD\RAD 2024\C077</v>
      </c>
      <c r="B106" s="17" t="s">
        <v>438</v>
      </c>
      <c r="C106" s="44" t="s">
        <v>512</v>
      </c>
      <c r="D106" s="21" t="s">
        <v>348</v>
      </c>
      <c r="E106" s="20" t="str">
        <f t="shared" si="64"/>
        <v>C077</v>
      </c>
      <c r="F106" s="12">
        <v>45318</v>
      </c>
      <c r="G106" s="17">
        <v>2</v>
      </c>
      <c r="H106" s="13" t="s">
        <v>35</v>
      </c>
      <c r="I106" s="14" t="s">
        <v>182</v>
      </c>
      <c r="K106" s="14" t="s">
        <v>466</v>
      </c>
      <c r="M106" s="36" t="s">
        <v>41</v>
      </c>
      <c r="N106" s="6">
        <v>10</v>
      </c>
      <c r="O106" s="6">
        <v>4</v>
      </c>
      <c r="P106" s="11"/>
      <c r="Q106" s="14">
        <v>860</v>
      </c>
      <c r="R106" s="14">
        <v>790</v>
      </c>
      <c r="S106" s="14">
        <v>810</v>
      </c>
      <c r="T106" s="14">
        <v>90</v>
      </c>
      <c r="U106" s="14">
        <v>810</v>
      </c>
      <c r="V106" s="14">
        <v>90</v>
      </c>
      <c r="W106" s="5" t="s">
        <v>33</v>
      </c>
      <c r="X106" s="16"/>
      <c r="Y106" s="6" t="s">
        <v>34</v>
      </c>
      <c r="Z106" s="239" t="str">
        <f t="shared" si="65"/>
        <v>410AZ</v>
      </c>
      <c r="AA106" s="120" t="str">
        <f t="shared" si="66"/>
        <v xml:space="preserve">FEC077014-10 </v>
      </c>
      <c r="AB106" s="121" t="str">
        <f t="shared" si="67"/>
        <v>FE 0860X0790 4ZM 10 0810X090 PC  CBH</v>
      </c>
      <c r="AC106" s="71" t="str">
        <f t="shared" si="68"/>
        <v xml:space="preserve">FXC077014-10 </v>
      </c>
      <c r="AD106" s="121" t="str">
        <f t="shared" si="69"/>
        <v>FX 0860X0790 4ZM 10 0810X090 PC  CBH</v>
      </c>
      <c r="AE106" s="122" t="str">
        <f t="shared" si="70"/>
        <v>BNLT33</v>
      </c>
      <c r="AF106" s="123" t="str">
        <f t="shared" si="71"/>
        <v>TB330875</v>
      </c>
      <c r="AG106" s="124">
        <f t="shared" si="72"/>
        <v>29.46125</v>
      </c>
      <c r="AH106" s="125">
        <f t="shared" si="73"/>
        <v>304</v>
      </c>
      <c r="AI106" s="126">
        <f t="shared" si="74"/>
        <v>8956.2199999999993</v>
      </c>
      <c r="AJ106" s="127" t="str">
        <f t="shared" si="75"/>
        <v>BCU4Z</v>
      </c>
      <c r="AK106" s="128" t="str">
        <f t="shared" si="76"/>
        <v>AT4Z0840</v>
      </c>
      <c r="AL106" s="129">
        <f t="shared" si="77"/>
        <v>141.99715636363638</v>
      </c>
      <c r="AM106" s="130">
        <f t="shared" si="78"/>
        <v>77</v>
      </c>
      <c r="AN106" s="131">
        <v>10933.781040000002</v>
      </c>
      <c r="AO106" s="132" t="str">
        <f t="shared" si="79"/>
        <v>CL4P0810C090</v>
      </c>
      <c r="AP106" s="133">
        <f t="shared" si="80"/>
        <v>703.01</v>
      </c>
      <c r="AQ106" s="134" t="str">
        <f t="shared" si="81"/>
        <v>CL4P0810C090</v>
      </c>
      <c r="AR106" s="133">
        <f t="shared" si="82"/>
        <v>703.01</v>
      </c>
      <c r="AS106" s="133" t="str">
        <f t="shared" si="83"/>
        <v>BNLC06</v>
      </c>
      <c r="AT106" s="135">
        <f t="shared" si="84"/>
        <v>1406.02</v>
      </c>
      <c r="AU106" s="136" t="str">
        <f t="shared" si="85"/>
        <v>4Z</v>
      </c>
      <c r="AV106" s="137" t="s">
        <v>921</v>
      </c>
      <c r="AW106" s="138" t="str">
        <f t="shared" si="86"/>
        <v>FJ4Z0860</v>
      </c>
      <c r="AX106" s="136">
        <f t="shared" si="87"/>
        <v>393.88</v>
      </c>
      <c r="AY106" s="138">
        <f t="shared" si="88"/>
        <v>787.76</v>
      </c>
      <c r="AZ106" s="138" t="str">
        <f t="shared" si="89"/>
        <v>PJ4Z0860</v>
      </c>
      <c r="BA106" s="136">
        <f t="shared" si="90"/>
        <v>393.88</v>
      </c>
      <c r="BB106" s="136"/>
      <c r="BC106" s="139">
        <f t="shared" si="91"/>
        <v>787.76</v>
      </c>
    </row>
    <row r="107" spans="1:55" ht="18" customHeight="1" x14ac:dyDescent="0.3">
      <c r="A107" s="1" t="str">
        <f t="shared" si="63"/>
        <v>\\B-TECH03\soneras network\SONERAS\RAD\RAD 2024\C078</v>
      </c>
      <c r="B107" s="17" t="s">
        <v>439</v>
      </c>
      <c r="C107" s="44" t="s">
        <v>513</v>
      </c>
      <c r="D107" s="21" t="s">
        <v>349</v>
      </c>
      <c r="E107" s="20" t="str">
        <f t="shared" si="64"/>
        <v>C078</v>
      </c>
      <c r="F107" s="12">
        <v>45318</v>
      </c>
      <c r="G107" s="17">
        <v>4</v>
      </c>
      <c r="H107" s="13" t="s">
        <v>35</v>
      </c>
      <c r="I107" s="14" t="s">
        <v>182</v>
      </c>
      <c r="M107" s="36" t="s">
        <v>41</v>
      </c>
      <c r="N107" s="6">
        <v>10</v>
      </c>
      <c r="O107" s="6">
        <v>4</v>
      </c>
      <c r="P107" s="11"/>
      <c r="Q107" s="14">
        <v>860</v>
      </c>
      <c r="R107" s="14">
        <v>680</v>
      </c>
      <c r="S107" s="14">
        <v>690</v>
      </c>
      <c r="T107" s="14">
        <v>90</v>
      </c>
      <c r="U107" s="14">
        <v>690</v>
      </c>
      <c r="V107" s="14">
        <v>90</v>
      </c>
      <c r="W107" s="5" t="s">
        <v>33</v>
      </c>
      <c r="X107" s="16"/>
      <c r="Y107" s="6" t="s">
        <v>34</v>
      </c>
      <c r="Z107" s="239" t="str">
        <f t="shared" si="65"/>
        <v>410AZ</v>
      </c>
      <c r="AA107" s="120" t="str">
        <f t="shared" si="66"/>
        <v xml:space="preserve">FEC078014-10 </v>
      </c>
      <c r="AB107" s="121" t="str">
        <f t="shared" si="67"/>
        <v xml:space="preserve">FE 0860X0680 4ZM 10 0690X090 PC  </v>
      </c>
      <c r="AC107" s="71" t="str">
        <f t="shared" si="68"/>
        <v xml:space="preserve">FXC078014-10 </v>
      </c>
      <c r="AD107" s="121" t="str">
        <f t="shared" si="69"/>
        <v xml:space="preserve">FX 0860X0680 4ZM 10 0690X090 PC  </v>
      </c>
      <c r="AE107" s="122" t="str">
        <f t="shared" si="70"/>
        <v>BNLT33</v>
      </c>
      <c r="AF107" s="123" t="str">
        <f t="shared" si="71"/>
        <v>TB330875</v>
      </c>
      <c r="AG107" s="124">
        <f t="shared" si="72"/>
        <v>29.46125</v>
      </c>
      <c r="AH107" s="125">
        <f t="shared" si="73"/>
        <v>260</v>
      </c>
      <c r="AI107" s="126">
        <f t="shared" si="74"/>
        <v>7659.9250000000002</v>
      </c>
      <c r="AJ107" s="127" t="str">
        <f t="shared" si="75"/>
        <v>BCU4Z</v>
      </c>
      <c r="AK107" s="128" t="str">
        <f t="shared" si="76"/>
        <v>AT4Z0840</v>
      </c>
      <c r="AL107" s="129">
        <f t="shared" si="77"/>
        <v>142.30056909090911</v>
      </c>
      <c r="AM107" s="130">
        <f t="shared" si="78"/>
        <v>66</v>
      </c>
      <c r="AN107" s="131">
        <v>9391.8375600000018</v>
      </c>
      <c r="AO107" s="132" t="str">
        <f t="shared" si="79"/>
        <v>CL4P0690C090</v>
      </c>
      <c r="AP107" s="133">
        <f t="shared" si="80"/>
        <v>601.37</v>
      </c>
      <c r="AQ107" s="134" t="str">
        <f t="shared" si="81"/>
        <v>CL4P0690C090</v>
      </c>
      <c r="AR107" s="133">
        <f t="shared" si="82"/>
        <v>601.37</v>
      </c>
      <c r="AS107" s="133" t="str">
        <f t="shared" si="83"/>
        <v>BNLC06</v>
      </c>
      <c r="AT107" s="135">
        <f t="shared" si="84"/>
        <v>1202.74</v>
      </c>
      <c r="AU107" s="136" t="str">
        <f t="shared" si="85"/>
        <v>4Z</v>
      </c>
      <c r="AV107" s="137" t="s">
        <v>921</v>
      </c>
      <c r="AW107" s="138" t="str">
        <f t="shared" si="86"/>
        <v>FJ4Z0860</v>
      </c>
      <c r="AX107" s="136">
        <f t="shared" si="87"/>
        <v>393.88</v>
      </c>
      <c r="AY107" s="138">
        <f t="shared" si="88"/>
        <v>787.76</v>
      </c>
      <c r="AZ107" s="138" t="str">
        <f t="shared" si="89"/>
        <v>PJ4Z0860</v>
      </c>
      <c r="BA107" s="136">
        <f t="shared" si="90"/>
        <v>393.88</v>
      </c>
      <c r="BB107" s="136"/>
      <c r="BC107" s="139">
        <f t="shared" si="91"/>
        <v>787.76</v>
      </c>
    </row>
    <row r="108" spans="1:55" ht="18" customHeight="1" x14ac:dyDescent="0.3">
      <c r="A108" s="1" t="str">
        <f t="shared" si="63"/>
        <v>\\B-TECH03\soneras network\SONERAS\RAD\RAD 2024\C079</v>
      </c>
      <c r="B108" s="17" t="s">
        <v>441</v>
      </c>
      <c r="C108" s="44" t="s">
        <v>515</v>
      </c>
      <c r="D108" s="21" t="s">
        <v>350</v>
      </c>
      <c r="E108" s="20" t="str">
        <f t="shared" si="64"/>
        <v>C079</v>
      </c>
      <c r="F108" s="12">
        <v>45318</v>
      </c>
      <c r="G108" s="17">
        <v>2</v>
      </c>
      <c r="H108" s="13" t="s">
        <v>35</v>
      </c>
      <c r="I108" s="14" t="s">
        <v>182</v>
      </c>
      <c r="K108" s="14" t="s">
        <v>467</v>
      </c>
      <c r="M108" s="36" t="s">
        <v>41</v>
      </c>
      <c r="N108" s="6">
        <v>10</v>
      </c>
      <c r="O108" s="6">
        <v>4</v>
      </c>
      <c r="P108" s="11"/>
      <c r="Q108" s="14">
        <v>850</v>
      </c>
      <c r="R108" s="14">
        <v>700</v>
      </c>
      <c r="S108" s="14">
        <v>710</v>
      </c>
      <c r="T108" s="14">
        <v>105</v>
      </c>
      <c r="U108" s="14">
        <v>710</v>
      </c>
      <c r="V108" s="14">
        <v>105</v>
      </c>
      <c r="W108" s="5" t="s">
        <v>33</v>
      </c>
      <c r="X108" s="16"/>
      <c r="Y108" s="6" t="s">
        <v>34</v>
      </c>
      <c r="Z108" s="239" t="str">
        <f t="shared" si="65"/>
        <v>410AZ</v>
      </c>
      <c r="AA108" s="120" t="str">
        <f t="shared" si="66"/>
        <v xml:space="preserve">FEC079014-10 </v>
      </c>
      <c r="AB108" s="121" t="str">
        <f t="shared" si="67"/>
        <v>FE 0850X0700 4ZM 10 0710X105 PC  GBH</v>
      </c>
      <c r="AC108" s="71" t="str">
        <f t="shared" si="68"/>
        <v xml:space="preserve">FXC079014-10 </v>
      </c>
      <c r="AD108" s="121" t="str">
        <f t="shared" si="69"/>
        <v>FX 0850X0700 4ZM 10 0710X105 PC  GBH</v>
      </c>
      <c r="AE108" s="122" t="str">
        <f t="shared" si="70"/>
        <v>BNLT33</v>
      </c>
      <c r="AF108" s="123" t="str">
        <f t="shared" si="71"/>
        <v>TB330865</v>
      </c>
      <c r="AG108" s="124">
        <f t="shared" si="72"/>
        <v>29.124549999999999</v>
      </c>
      <c r="AH108" s="125">
        <f t="shared" si="73"/>
        <v>268</v>
      </c>
      <c r="AI108" s="126">
        <f t="shared" si="74"/>
        <v>7805.3793999999998</v>
      </c>
      <c r="AJ108" s="127" t="str">
        <f t="shared" si="75"/>
        <v>BCU4Z</v>
      </c>
      <c r="AK108" s="128" t="str">
        <f t="shared" si="76"/>
        <v>AT4Z0830</v>
      </c>
      <c r="AL108" s="129">
        <f t="shared" si="77"/>
        <v>140.54479102941175</v>
      </c>
      <c r="AM108" s="130">
        <f t="shared" si="78"/>
        <v>68</v>
      </c>
      <c r="AN108" s="131">
        <v>9557.0457900000001</v>
      </c>
      <c r="AO108" s="132" t="str">
        <f t="shared" si="79"/>
        <v>CL4P0710C105</v>
      </c>
      <c r="AP108" s="133">
        <f t="shared" si="80"/>
        <v>702.625</v>
      </c>
      <c r="AQ108" s="134" t="str">
        <f t="shared" si="81"/>
        <v>CL4P0710C105</v>
      </c>
      <c r="AR108" s="133">
        <f t="shared" si="82"/>
        <v>702.625</v>
      </c>
      <c r="AS108" s="133" t="str">
        <f t="shared" si="83"/>
        <v>BNLC06</v>
      </c>
      <c r="AT108" s="135">
        <f t="shared" si="84"/>
        <v>1405.25</v>
      </c>
      <c r="AU108" s="136" t="str">
        <f t="shared" si="85"/>
        <v>4Z</v>
      </c>
      <c r="AV108" s="137" t="s">
        <v>921</v>
      </c>
      <c r="AW108" s="138" t="str">
        <f t="shared" si="86"/>
        <v>FJ4Z0850</v>
      </c>
      <c r="AX108" s="136">
        <f t="shared" si="87"/>
        <v>389.3</v>
      </c>
      <c r="AY108" s="138">
        <f t="shared" si="88"/>
        <v>778.6</v>
      </c>
      <c r="AZ108" s="138" t="str">
        <f t="shared" si="89"/>
        <v>PJ4Z0850</v>
      </c>
      <c r="BA108" s="136">
        <f t="shared" si="90"/>
        <v>389.3</v>
      </c>
      <c r="BB108" s="136"/>
      <c r="BC108" s="139">
        <f t="shared" si="91"/>
        <v>778.6</v>
      </c>
    </row>
    <row r="109" spans="1:55" ht="18" customHeight="1" x14ac:dyDescent="0.3">
      <c r="A109" s="1" t="str">
        <f t="shared" si="63"/>
        <v>\\B-TECH03\soneras network\SONERAS\RAD\RAD 2024\C080</v>
      </c>
      <c r="B109" s="17" t="s">
        <v>442</v>
      </c>
      <c r="C109" s="44" t="s">
        <v>516</v>
      </c>
      <c r="D109" s="21" t="s">
        <v>351</v>
      </c>
      <c r="E109" s="20" t="str">
        <f t="shared" si="64"/>
        <v>C080</v>
      </c>
      <c r="F109" s="12">
        <v>45318</v>
      </c>
      <c r="G109" s="17">
        <v>2</v>
      </c>
      <c r="H109" s="13" t="s">
        <v>35</v>
      </c>
      <c r="I109" s="14" t="s">
        <v>182</v>
      </c>
      <c r="M109" s="36" t="s">
        <v>41</v>
      </c>
      <c r="N109" s="6">
        <v>10</v>
      </c>
      <c r="O109" s="6">
        <v>4</v>
      </c>
      <c r="P109" s="11"/>
      <c r="Q109" s="14">
        <v>850</v>
      </c>
      <c r="R109" s="14">
        <v>650</v>
      </c>
      <c r="S109" s="14">
        <v>665</v>
      </c>
      <c r="T109" s="14">
        <v>95</v>
      </c>
      <c r="U109" s="14">
        <v>665</v>
      </c>
      <c r="V109" s="14">
        <v>95</v>
      </c>
      <c r="W109" s="5" t="s">
        <v>33</v>
      </c>
      <c r="X109" s="16"/>
      <c r="Y109" s="6" t="s">
        <v>34</v>
      </c>
      <c r="Z109" s="239" t="str">
        <f t="shared" si="65"/>
        <v>410AZ</v>
      </c>
      <c r="AA109" s="120" t="str">
        <f t="shared" si="66"/>
        <v xml:space="preserve">FEC080014-10 </v>
      </c>
      <c r="AB109" s="121" t="str">
        <f t="shared" si="67"/>
        <v xml:space="preserve">FE 0850X0650 4ZM 10 0665X095 PC  </v>
      </c>
      <c r="AC109" s="71" t="str">
        <f t="shared" si="68"/>
        <v xml:space="preserve">FXC080014-10 </v>
      </c>
      <c r="AD109" s="121" t="str">
        <f t="shared" si="69"/>
        <v xml:space="preserve">FX 0850X0650 4ZM 10 0665X095 PC  </v>
      </c>
      <c r="AE109" s="122" t="str">
        <f t="shared" si="70"/>
        <v>BNLT33</v>
      </c>
      <c r="AF109" s="123" t="str">
        <f t="shared" si="71"/>
        <v>TB330865</v>
      </c>
      <c r="AG109" s="124">
        <f t="shared" si="72"/>
        <v>29.124549999999999</v>
      </c>
      <c r="AH109" s="125">
        <f t="shared" si="73"/>
        <v>248</v>
      </c>
      <c r="AI109" s="126">
        <f t="shared" si="74"/>
        <v>7222.8883999999998</v>
      </c>
      <c r="AJ109" s="127" t="str">
        <f t="shared" si="75"/>
        <v>BCU4Z</v>
      </c>
      <c r="AK109" s="128" t="str">
        <f t="shared" si="76"/>
        <v>AT4Z0830</v>
      </c>
      <c r="AL109" s="129">
        <f t="shared" si="77"/>
        <v>140.70644825396826</v>
      </c>
      <c r="AM109" s="130">
        <f t="shared" si="78"/>
        <v>63</v>
      </c>
      <c r="AN109" s="131">
        <v>8864.5062400000006</v>
      </c>
      <c r="AO109" s="132" t="str">
        <f t="shared" si="79"/>
        <v>CL4P0665C095</v>
      </c>
      <c r="AP109" s="133">
        <f t="shared" si="80"/>
        <v>606.5675</v>
      </c>
      <c r="AQ109" s="134" t="str">
        <f t="shared" si="81"/>
        <v>CL4P0665C095</v>
      </c>
      <c r="AR109" s="133">
        <f t="shared" si="82"/>
        <v>606.5675</v>
      </c>
      <c r="AS109" s="133" t="str">
        <f t="shared" si="83"/>
        <v>BNLC06</v>
      </c>
      <c r="AT109" s="135">
        <f t="shared" si="84"/>
        <v>1213.135</v>
      </c>
      <c r="AU109" s="136" t="str">
        <f t="shared" si="85"/>
        <v>4Z</v>
      </c>
      <c r="AV109" s="137" t="s">
        <v>921</v>
      </c>
      <c r="AW109" s="138" t="str">
        <f t="shared" si="86"/>
        <v>FJ4Z0850</v>
      </c>
      <c r="AX109" s="136">
        <f t="shared" si="87"/>
        <v>389.3</v>
      </c>
      <c r="AY109" s="138">
        <f t="shared" si="88"/>
        <v>778.6</v>
      </c>
      <c r="AZ109" s="138" t="str">
        <f t="shared" si="89"/>
        <v>PJ4Z0850</v>
      </c>
      <c r="BA109" s="136">
        <f t="shared" si="90"/>
        <v>389.3</v>
      </c>
      <c r="BB109" s="136"/>
      <c r="BC109" s="139">
        <f t="shared" si="91"/>
        <v>778.6</v>
      </c>
    </row>
    <row r="110" spans="1:55" ht="18" customHeight="1" x14ac:dyDescent="0.3">
      <c r="A110" s="1" t="str">
        <f t="shared" ref="A110" si="96">"\\B-TECH03\soneras network\SONERAS\RAD\RAD 2023\"&amp;B110</f>
        <v>\\B-TECH03\soneras network\SONERAS\RAD\RAD 2023\B170</v>
      </c>
      <c r="B110" s="17" t="s">
        <v>445</v>
      </c>
      <c r="C110" s="44" t="s">
        <v>519</v>
      </c>
      <c r="D110" s="21" t="s">
        <v>352</v>
      </c>
      <c r="E110" s="20" t="str">
        <f t="shared" si="64"/>
        <v>B170</v>
      </c>
      <c r="F110" s="12">
        <v>45318</v>
      </c>
      <c r="G110" s="17">
        <v>10</v>
      </c>
      <c r="H110" s="13" t="s">
        <v>35</v>
      </c>
      <c r="I110" s="14" t="s">
        <v>182</v>
      </c>
      <c r="J110" s="14" t="s">
        <v>468</v>
      </c>
      <c r="M110" s="36" t="s">
        <v>41</v>
      </c>
      <c r="N110" s="6">
        <v>10</v>
      </c>
      <c r="O110" s="6">
        <v>4</v>
      </c>
      <c r="P110" s="11"/>
      <c r="Q110" s="14">
        <v>840</v>
      </c>
      <c r="R110" s="14">
        <v>650</v>
      </c>
      <c r="S110" s="14">
        <v>665</v>
      </c>
      <c r="T110" s="14">
        <v>95</v>
      </c>
      <c r="U110" s="14">
        <v>665</v>
      </c>
      <c r="V110" s="14">
        <v>95</v>
      </c>
      <c r="W110" s="5" t="s">
        <v>33</v>
      </c>
      <c r="X110" s="16"/>
      <c r="Y110" s="6" t="s">
        <v>34</v>
      </c>
      <c r="Z110" s="239" t="str">
        <f t="shared" si="65"/>
        <v>410AZ</v>
      </c>
      <c r="AA110" s="120" t="str">
        <f t="shared" si="66"/>
        <v xml:space="preserve">FEB170014-10 </v>
      </c>
      <c r="AB110" s="121" t="str">
        <f t="shared" si="67"/>
        <v xml:space="preserve">FE 0840X0650 4ZM 10 0665X095 PC KING LONG </v>
      </c>
      <c r="AC110" s="71" t="str">
        <f t="shared" si="68"/>
        <v xml:space="preserve">FXB170014-10 </v>
      </c>
      <c r="AD110" s="121" t="str">
        <f t="shared" si="69"/>
        <v xml:space="preserve">FX 0840X0650 4ZM 10 0665X095 PC KING LONG </v>
      </c>
      <c r="AE110" s="122" t="str">
        <f t="shared" si="70"/>
        <v>BNLT33</v>
      </c>
      <c r="AF110" s="123" t="str">
        <f t="shared" si="71"/>
        <v>TB330855</v>
      </c>
      <c r="AG110" s="124">
        <f t="shared" si="72"/>
        <v>28.787849999999999</v>
      </c>
      <c r="AH110" s="125">
        <f t="shared" si="73"/>
        <v>248</v>
      </c>
      <c r="AI110" s="126">
        <f t="shared" si="74"/>
        <v>7139.3867999999993</v>
      </c>
      <c r="AJ110" s="127" t="str">
        <f t="shared" si="75"/>
        <v>BCU4Z</v>
      </c>
      <c r="AK110" s="128" t="str">
        <f t="shared" si="76"/>
        <v>AT4Z0820</v>
      </c>
      <c r="AL110" s="129">
        <f t="shared" si="77"/>
        <v>139.01118984126987</v>
      </c>
      <c r="AM110" s="130">
        <f t="shared" si="78"/>
        <v>63</v>
      </c>
      <c r="AN110" s="131">
        <v>8757.7049600000009</v>
      </c>
      <c r="AO110" s="132" t="str">
        <f t="shared" si="79"/>
        <v>CL4P0665C095</v>
      </c>
      <c r="AP110" s="133">
        <f t="shared" si="80"/>
        <v>606.5675</v>
      </c>
      <c r="AQ110" s="134" t="str">
        <f t="shared" si="81"/>
        <v>CL4P0665C095</v>
      </c>
      <c r="AR110" s="133">
        <f t="shared" si="82"/>
        <v>606.5675</v>
      </c>
      <c r="AS110" s="133" t="str">
        <f t="shared" si="83"/>
        <v>BNLC06</v>
      </c>
      <c r="AT110" s="135">
        <f t="shared" si="84"/>
        <v>1213.135</v>
      </c>
      <c r="AU110" s="136" t="str">
        <f t="shared" si="85"/>
        <v>4Z</v>
      </c>
      <c r="AV110" s="137" t="s">
        <v>921</v>
      </c>
      <c r="AW110" s="138" t="str">
        <f t="shared" si="86"/>
        <v>FJ4Z0840</v>
      </c>
      <c r="AX110" s="136">
        <f t="shared" si="87"/>
        <v>384.72</v>
      </c>
      <c r="AY110" s="138">
        <f t="shared" si="88"/>
        <v>769.44</v>
      </c>
      <c r="AZ110" s="138" t="str">
        <f t="shared" si="89"/>
        <v>PJ4Z0840</v>
      </c>
      <c r="BA110" s="136">
        <f t="shared" si="90"/>
        <v>384.72</v>
      </c>
      <c r="BB110" s="136"/>
      <c r="BC110" s="139">
        <f t="shared" si="91"/>
        <v>769.44</v>
      </c>
    </row>
    <row r="111" spans="1:55" ht="18" customHeight="1" x14ac:dyDescent="0.3">
      <c r="A111" s="1" t="str">
        <f t="shared" si="63"/>
        <v>\\B-TECH03\soneras network\SONERAS\RAD\RAD 2024\C081</v>
      </c>
      <c r="B111" s="17" t="s">
        <v>443</v>
      </c>
      <c r="C111" s="44" t="s">
        <v>517</v>
      </c>
      <c r="D111" s="21" t="s">
        <v>353</v>
      </c>
      <c r="E111" s="20" t="str">
        <f t="shared" si="64"/>
        <v>C081</v>
      </c>
      <c r="F111" s="12">
        <v>45318</v>
      </c>
      <c r="G111" s="17">
        <v>2</v>
      </c>
      <c r="H111" s="13" t="s">
        <v>35</v>
      </c>
      <c r="I111" s="14" t="s">
        <v>182</v>
      </c>
      <c r="M111" s="36" t="s">
        <v>41</v>
      </c>
      <c r="N111" s="6">
        <v>10</v>
      </c>
      <c r="O111" s="6">
        <v>4</v>
      </c>
      <c r="P111" s="11"/>
      <c r="Q111" s="14">
        <v>800</v>
      </c>
      <c r="R111" s="14">
        <v>800</v>
      </c>
      <c r="S111" s="14">
        <v>810</v>
      </c>
      <c r="T111" s="14">
        <v>105</v>
      </c>
      <c r="U111" s="14">
        <v>810</v>
      </c>
      <c r="V111" s="14">
        <v>105</v>
      </c>
      <c r="W111" s="5" t="s">
        <v>33</v>
      </c>
      <c r="X111" s="16"/>
      <c r="Y111" s="6" t="s">
        <v>34</v>
      </c>
      <c r="Z111" s="239" t="str">
        <f t="shared" si="65"/>
        <v>410AZ</v>
      </c>
      <c r="AA111" s="120" t="str">
        <f t="shared" si="66"/>
        <v xml:space="preserve">FEC081014-10 </v>
      </c>
      <c r="AB111" s="121" t="str">
        <f t="shared" si="67"/>
        <v xml:space="preserve">FE 0800X0800 4ZM 10 0810X105 PC  </v>
      </c>
      <c r="AC111" s="71" t="str">
        <f t="shared" si="68"/>
        <v xml:space="preserve">FXC081014-10 </v>
      </c>
      <c r="AD111" s="121" t="str">
        <f t="shared" si="69"/>
        <v xml:space="preserve">FX 0800X0800 4ZM 10 0810X105 PC  </v>
      </c>
      <c r="AE111" s="122" t="str">
        <f t="shared" si="70"/>
        <v>BNLT33</v>
      </c>
      <c r="AF111" s="123" t="str">
        <f t="shared" si="71"/>
        <v>TB330815</v>
      </c>
      <c r="AG111" s="124">
        <f t="shared" si="72"/>
        <v>27.441049999999997</v>
      </c>
      <c r="AH111" s="125">
        <f t="shared" si="73"/>
        <v>308</v>
      </c>
      <c r="AI111" s="126">
        <f t="shared" si="74"/>
        <v>8451.8433999999997</v>
      </c>
      <c r="AJ111" s="127" t="str">
        <f t="shared" si="75"/>
        <v>BCU4Z</v>
      </c>
      <c r="AK111" s="128" t="str">
        <f t="shared" si="76"/>
        <v>AT4Z0780</v>
      </c>
      <c r="AL111" s="129">
        <f t="shared" si="77"/>
        <v>131.83283</v>
      </c>
      <c r="AM111" s="130">
        <f t="shared" si="78"/>
        <v>78</v>
      </c>
      <c r="AN111" s="131">
        <v>10282.96074</v>
      </c>
      <c r="AO111" s="132" t="str">
        <f t="shared" si="79"/>
        <v>CL4P0810C105</v>
      </c>
      <c r="AP111" s="133">
        <f t="shared" si="80"/>
        <v>798.875</v>
      </c>
      <c r="AQ111" s="134" t="str">
        <f t="shared" si="81"/>
        <v>CL4P0810C105</v>
      </c>
      <c r="AR111" s="133">
        <f t="shared" si="82"/>
        <v>798.875</v>
      </c>
      <c r="AS111" s="133" t="str">
        <f t="shared" si="83"/>
        <v>BNLC06</v>
      </c>
      <c r="AT111" s="135">
        <f t="shared" si="84"/>
        <v>1597.75</v>
      </c>
      <c r="AU111" s="136" t="str">
        <f t="shared" si="85"/>
        <v>4Z</v>
      </c>
      <c r="AV111" s="137" t="s">
        <v>921</v>
      </c>
      <c r="AW111" s="138" t="str">
        <f t="shared" si="86"/>
        <v>FJ4Z0800</v>
      </c>
      <c r="AX111" s="136">
        <f t="shared" si="87"/>
        <v>366.40000000000003</v>
      </c>
      <c r="AY111" s="138">
        <f t="shared" si="88"/>
        <v>732.80000000000007</v>
      </c>
      <c r="AZ111" s="138" t="str">
        <f t="shared" si="89"/>
        <v>PJ4Z0800</v>
      </c>
      <c r="BA111" s="136">
        <f t="shared" si="90"/>
        <v>366.40000000000003</v>
      </c>
      <c r="BB111" s="136"/>
      <c r="BC111" s="139">
        <f t="shared" si="91"/>
        <v>732.80000000000007</v>
      </c>
    </row>
    <row r="112" spans="1:55" ht="18" customHeight="1" x14ac:dyDescent="0.3">
      <c r="A112" s="1" t="str">
        <f t="shared" si="63"/>
        <v>\\B-TECH03\soneras network\SONERAS\RAD\RAD 2024\C082</v>
      </c>
      <c r="B112" s="17" t="s">
        <v>444</v>
      </c>
      <c r="C112" s="44" t="s">
        <v>518</v>
      </c>
      <c r="D112" s="21" t="s">
        <v>354</v>
      </c>
      <c r="E112" s="20" t="str">
        <f t="shared" si="64"/>
        <v>C082</v>
      </c>
      <c r="F112" s="12">
        <v>45318</v>
      </c>
      <c r="G112" s="17">
        <v>1</v>
      </c>
      <c r="H112" s="13" t="s">
        <v>35</v>
      </c>
      <c r="I112" s="14" t="s">
        <v>182</v>
      </c>
      <c r="M112" s="36" t="s">
        <v>41</v>
      </c>
      <c r="N112" s="6">
        <v>10</v>
      </c>
      <c r="O112" s="6">
        <v>4</v>
      </c>
      <c r="P112" s="11"/>
      <c r="Q112" s="14">
        <v>800</v>
      </c>
      <c r="R112" s="14">
        <v>660</v>
      </c>
      <c r="S112" s="14">
        <v>680</v>
      </c>
      <c r="T112" s="14">
        <v>105</v>
      </c>
      <c r="U112" s="14">
        <v>680</v>
      </c>
      <c r="V112" s="14">
        <v>105</v>
      </c>
      <c r="W112" s="5" t="s">
        <v>33</v>
      </c>
      <c r="X112" s="16"/>
      <c r="Y112" s="6" t="s">
        <v>34</v>
      </c>
      <c r="Z112" s="239" t="str">
        <f t="shared" si="65"/>
        <v>410AZ</v>
      </c>
      <c r="AA112" s="120" t="str">
        <f t="shared" si="66"/>
        <v xml:space="preserve">FEC082014-10 </v>
      </c>
      <c r="AB112" s="121" t="str">
        <f t="shared" si="67"/>
        <v xml:space="preserve">FE 0800X0660 4ZM 10 0680X105 PC  </v>
      </c>
      <c r="AC112" s="71" t="str">
        <f t="shared" si="68"/>
        <v xml:space="preserve">FXC082014-10 </v>
      </c>
      <c r="AD112" s="121" t="str">
        <f t="shared" si="69"/>
        <v xml:space="preserve">FX 0800X0660 4ZM 10 0680X105 PC  </v>
      </c>
      <c r="AE112" s="122" t="str">
        <f t="shared" si="70"/>
        <v>BNLT33</v>
      </c>
      <c r="AF112" s="123" t="str">
        <f t="shared" si="71"/>
        <v>TB330815</v>
      </c>
      <c r="AG112" s="124">
        <f t="shared" si="72"/>
        <v>27.441049999999997</v>
      </c>
      <c r="AH112" s="125">
        <f t="shared" si="73"/>
        <v>252</v>
      </c>
      <c r="AI112" s="126">
        <f t="shared" si="74"/>
        <v>6915.1445999999996</v>
      </c>
      <c r="AJ112" s="127" t="str">
        <f t="shared" si="75"/>
        <v>BCU4Z</v>
      </c>
      <c r="AK112" s="128" t="str">
        <f t="shared" si="76"/>
        <v>AT4Z0780</v>
      </c>
      <c r="AL112" s="129">
        <f t="shared" si="77"/>
        <v>132.19787343749999</v>
      </c>
      <c r="AM112" s="130">
        <f t="shared" si="78"/>
        <v>64</v>
      </c>
      <c r="AN112" s="131">
        <v>8460.6638999999996</v>
      </c>
      <c r="AO112" s="132" t="str">
        <f t="shared" si="79"/>
        <v>CL4P0680C105</v>
      </c>
      <c r="AP112" s="133">
        <f t="shared" si="80"/>
        <v>673.75</v>
      </c>
      <c r="AQ112" s="134" t="str">
        <f t="shared" si="81"/>
        <v>CL4P0680C105</v>
      </c>
      <c r="AR112" s="133">
        <f t="shared" si="82"/>
        <v>673.75</v>
      </c>
      <c r="AS112" s="133" t="str">
        <f t="shared" si="83"/>
        <v>BNLC06</v>
      </c>
      <c r="AT112" s="135">
        <f t="shared" si="84"/>
        <v>1347.5</v>
      </c>
      <c r="AU112" s="136" t="str">
        <f t="shared" si="85"/>
        <v>4Z</v>
      </c>
      <c r="AV112" s="137" t="s">
        <v>921</v>
      </c>
      <c r="AW112" s="138" t="str">
        <f t="shared" si="86"/>
        <v>FJ4Z0800</v>
      </c>
      <c r="AX112" s="136">
        <f t="shared" si="87"/>
        <v>366.40000000000003</v>
      </c>
      <c r="AY112" s="138">
        <f t="shared" si="88"/>
        <v>732.80000000000007</v>
      </c>
      <c r="AZ112" s="138" t="str">
        <f t="shared" si="89"/>
        <v>PJ4Z0800</v>
      </c>
      <c r="BA112" s="136">
        <f t="shared" si="90"/>
        <v>366.40000000000003</v>
      </c>
      <c r="BB112" s="136"/>
      <c r="BC112" s="139">
        <f t="shared" si="91"/>
        <v>732.80000000000007</v>
      </c>
    </row>
    <row r="113" spans="1:55" ht="18" customHeight="1" x14ac:dyDescent="0.3">
      <c r="A113" s="1" t="str">
        <f t="shared" si="63"/>
        <v>\\B-TECH03\soneras network\SONERAS\RAD\RAD 2024\C083</v>
      </c>
      <c r="B113" s="17" t="s">
        <v>446</v>
      </c>
      <c r="C113" s="44" t="s">
        <v>520</v>
      </c>
      <c r="D113" s="21" t="s">
        <v>355</v>
      </c>
      <c r="E113" s="20" t="str">
        <f t="shared" si="64"/>
        <v>C083</v>
      </c>
      <c r="F113" s="12">
        <v>45318</v>
      </c>
      <c r="G113" s="17">
        <v>4</v>
      </c>
      <c r="H113" s="13" t="s">
        <v>35</v>
      </c>
      <c r="I113" s="14" t="s">
        <v>182</v>
      </c>
      <c r="K113" s="14" t="s">
        <v>469</v>
      </c>
      <c r="M113" s="36" t="s">
        <v>41</v>
      </c>
      <c r="N113" s="6">
        <v>10</v>
      </c>
      <c r="O113" s="6">
        <v>4</v>
      </c>
      <c r="P113" s="11"/>
      <c r="Q113" s="14">
        <v>770</v>
      </c>
      <c r="R113" s="14">
        <v>650</v>
      </c>
      <c r="S113" s="14">
        <v>660</v>
      </c>
      <c r="T113" s="14">
        <v>100</v>
      </c>
      <c r="U113" s="14">
        <v>660</v>
      </c>
      <c r="V113" s="14">
        <v>100</v>
      </c>
      <c r="W113" s="5" t="s">
        <v>33</v>
      </c>
      <c r="X113" s="16"/>
      <c r="Y113" s="6" t="s">
        <v>34</v>
      </c>
      <c r="Z113" s="239" t="str">
        <f t="shared" si="65"/>
        <v>410AZ</v>
      </c>
      <c r="AA113" s="120" t="str">
        <f t="shared" si="66"/>
        <v xml:space="preserve">FEC083014-10 </v>
      </c>
      <c r="AB113" s="121" t="str">
        <f t="shared" si="67"/>
        <v>FE 0770X0650 4ZM 10 0660X100 PC  G260</v>
      </c>
      <c r="AC113" s="71" t="str">
        <f t="shared" si="68"/>
        <v xml:space="preserve">FXC083014-10 </v>
      </c>
      <c r="AD113" s="121" t="str">
        <f t="shared" si="69"/>
        <v>FX 0770X0650 4ZM 10 0660X100 PC  G260</v>
      </c>
      <c r="AE113" s="122" t="str">
        <f t="shared" si="70"/>
        <v>BNLT33</v>
      </c>
      <c r="AF113" s="123" t="str">
        <f t="shared" si="71"/>
        <v>TB330785</v>
      </c>
      <c r="AG113" s="124">
        <f t="shared" si="72"/>
        <v>26.430949999999999</v>
      </c>
      <c r="AH113" s="125">
        <f t="shared" si="73"/>
        <v>248</v>
      </c>
      <c r="AI113" s="126">
        <f t="shared" si="74"/>
        <v>6554.8755999999994</v>
      </c>
      <c r="AJ113" s="127" t="str">
        <f t="shared" si="75"/>
        <v>BCU4Z</v>
      </c>
      <c r="AK113" s="128" t="str">
        <f t="shared" si="76"/>
        <v>AT4Z0750</v>
      </c>
      <c r="AL113" s="129">
        <f t="shared" si="77"/>
        <v>127.14438095238097</v>
      </c>
      <c r="AM113" s="130">
        <f t="shared" si="78"/>
        <v>63</v>
      </c>
      <c r="AN113" s="131">
        <v>8010.0960000000014</v>
      </c>
      <c r="AO113" s="132" t="str">
        <f t="shared" si="79"/>
        <v>CL4P0660C100</v>
      </c>
      <c r="AP113" s="133">
        <f t="shared" si="80"/>
        <v>628.32000000000005</v>
      </c>
      <c r="AQ113" s="134" t="str">
        <f t="shared" si="81"/>
        <v>CL4P0660C100</v>
      </c>
      <c r="AR113" s="133">
        <f t="shared" si="82"/>
        <v>628.32000000000005</v>
      </c>
      <c r="AS113" s="133" t="str">
        <f t="shared" si="83"/>
        <v>BNLC06</v>
      </c>
      <c r="AT113" s="135">
        <f t="shared" si="84"/>
        <v>1256.6400000000001</v>
      </c>
      <c r="AU113" s="136" t="str">
        <f t="shared" si="85"/>
        <v>4Z</v>
      </c>
      <c r="AV113" s="137" t="s">
        <v>921</v>
      </c>
      <c r="AW113" s="138" t="str">
        <f t="shared" si="86"/>
        <v>FJ4Z0770</v>
      </c>
      <c r="AX113" s="136">
        <f t="shared" si="87"/>
        <v>352.66</v>
      </c>
      <c r="AY113" s="138">
        <f t="shared" si="88"/>
        <v>705.32</v>
      </c>
      <c r="AZ113" s="138" t="str">
        <f t="shared" si="89"/>
        <v>PJ4Z0770</v>
      </c>
      <c r="BA113" s="136">
        <f t="shared" si="90"/>
        <v>352.66</v>
      </c>
      <c r="BB113" s="136"/>
      <c r="BC113" s="139">
        <f t="shared" si="91"/>
        <v>705.32</v>
      </c>
    </row>
    <row r="114" spans="1:55" ht="18" customHeight="1" x14ac:dyDescent="0.3">
      <c r="A114" s="1" t="str">
        <f t="shared" si="63"/>
        <v>\\B-TECH03\soneras network\SONERAS\RAD\RAD 2024\C084</v>
      </c>
      <c r="B114" s="17" t="s">
        <v>447</v>
      </c>
      <c r="C114" s="44" t="s">
        <v>521</v>
      </c>
      <c r="D114" s="21" t="s">
        <v>356</v>
      </c>
      <c r="E114" s="20" t="str">
        <f t="shared" si="64"/>
        <v>C084</v>
      </c>
      <c r="F114" s="12">
        <v>45318</v>
      </c>
      <c r="G114" s="17">
        <v>4</v>
      </c>
      <c r="H114" s="13" t="s">
        <v>35</v>
      </c>
      <c r="I114" s="14" t="s">
        <v>182</v>
      </c>
      <c r="M114" s="36" t="s">
        <v>41</v>
      </c>
      <c r="N114" s="6">
        <v>10</v>
      </c>
      <c r="O114" s="6">
        <v>4</v>
      </c>
      <c r="P114" s="11"/>
      <c r="Q114" s="14">
        <v>720</v>
      </c>
      <c r="R114" s="14">
        <v>710</v>
      </c>
      <c r="S114" s="14">
        <v>710</v>
      </c>
      <c r="T114" s="14">
        <v>85</v>
      </c>
      <c r="U114" s="14">
        <v>710</v>
      </c>
      <c r="V114" s="14">
        <v>85</v>
      </c>
      <c r="W114" s="5" t="s">
        <v>33</v>
      </c>
      <c r="X114" s="16"/>
      <c r="Y114" s="6" t="s">
        <v>34</v>
      </c>
      <c r="Z114" s="239" t="str">
        <f t="shared" si="65"/>
        <v>410AZ</v>
      </c>
      <c r="AA114" s="120" t="str">
        <f t="shared" si="66"/>
        <v xml:space="preserve">FEC084014-10 </v>
      </c>
      <c r="AB114" s="121" t="str">
        <f t="shared" si="67"/>
        <v xml:space="preserve">FE 0720X0710 4ZM 10 0710X085 PC  </v>
      </c>
      <c r="AC114" s="71" t="str">
        <f t="shared" si="68"/>
        <v xml:space="preserve">FXC084014-10 </v>
      </c>
      <c r="AD114" s="121" t="str">
        <f t="shared" si="69"/>
        <v xml:space="preserve">FX 0720X0710 4ZM 10 0710X085 PC  </v>
      </c>
      <c r="AE114" s="122" t="str">
        <f t="shared" si="70"/>
        <v>BNLT33</v>
      </c>
      <c r="AF114" s="123" t="str">
        <f t="shared" si="71"/>
        <v>TB330735</v>
      </c>
      <c r="AG114" s="124">
        <f t="shared" si="72"/>
        <v>24.747450000000001</v>
      </c>
      <c r="AH114" s="125">
        <f t="shared" si="73"/>
        <v>272</v>
      </c>
      <c r="AI114" s="126">
        <f t="shared" si="74"/>
        <v>6731.3064000000004</v>
      </c>
      <c r="AJ114" s="127" t="str">
        <f t="shared" si="75"/>
        <v>BCU4Z</v>
      </c>
      <c r="AK114" s="128" t="str">
        <f t="shared" si="76"/>
        <v>AT4Z0700</v>
      </c>
      <c r="AL114" s="129">
        <f t="shared" si="77"/>
        <v>118.50685507246378</v>
      </c>
      <c r="AM114" s="130">
        <f t="shared" si="78"/>
        <v>69</v>
      </c>
      <c r="AN114" s="131">
        <v>8176.9730000000009</v>
      </c>
      <c r="AO114" s="132" t="str">
        <f t="shared" si="79"/>
        <v>CL4P0710C085</v>
      </c>
      <c r="AP114" s="133">
        <f t="shared" si="80"/>
        <v>590.20500000000004</v>
      </c>
      <c r="AQ114" s="134" t="str">
        <f t="shared" si="81"/>
        <v>CL4P0710C085</v>
      </c>
      <c r="AR114" s="133">
        <f t="shared" si="82"/>
        <v>590.20500000000004</v>
      </c>
      <c r="AS114" s="133" t="str">
        <f t="shared" si="83"/>
        <v>BNLC06</v>
      </c>
      <c r="AT114" s="135">
        <f t="shared" si="84"/>
        <v>1180.4100000000001</v>
      </c>
      <c r="AU114" s="136" t="str">
        <f t="shared" si="85"/>
        <v>4Z</v>
      </c>
      <c r="AV114" s="137" t="s">
        <v>921</v>
      </c>
      <c r="AW114" s="138" t="str">
        <f t="shared" si="86"/>
        <v>FJ4Z0720</v>
      </c>
      <c r="AX114" s="136">
        <f t="shared" si="87"/>
        <v>329.76</v>
      </c>
      <c r="AY114" s="138">
        <f t="shared" si="88"/>
        <v>659.52</v>
      </c>
      <c r="AZ114" s="138" t="str">
        <f t="shared" si="89"/>
        <v>PJ4Z0720</v>
      </c>
      <c r="BA114" s="136">
        <f t="shared" si="90"/>
        <v>329.76</v>
      </c>
      <c r="BB114" s="136"/>
      <c r="BC114" s="139">
        <f t="shared" si="91"/>
        <v>659.52</v>
      </c>
    </row>
    <row r="115" spans="1:55" ht="18" customHeight="1" x14ac:dyDescent="0.3">
      <c r="A115" s="1" t="str">
        <f t="shared" si="63"/>
        <v>\\B-TECH03\soneras network\SONERAS\RAD\RAD 2024\C085</v>
      </c>
      <c r="B115" s="17" t="s">
        <v>448</v>
      </c>
      <c r="C115" s="44" t="s">
        <v>522</v>
      </c>
      <c r="D115" s="21" t="s">
        <v>357</v>
      </c>
      <c r="E115" s="20" t="str">
        <f t="shared" si="64"/>
        <v>C085</v>
      </c>
      <c r="F115" s="12">
        <v>45318</v>
      </c>
      <c r="G115" s="17">
        <v>6</v>
      </c>
      <c r="H115" s="13" t="s">
        <v>35</v>
      </c>
      <c r="I115" s="14" t="s">
        <v>182</v>
      </c>
      <c r="M115" s="36" t="s">
        <v>41</v>
      </c>
      <c r="N115" s="6">
        <v>10</v>
      </c>
      <c r="O115" s="6">
        <v>4</v>
      </c>
      <c r="P115" s="11"/>
      <c r="Q115" s="14">
        <v>720</v>
      </c>
      <c r="R115" s="14">
        <v>630</v>
      </c>
      <c r="S115" s="14">
        <v>645</v>
      </c>
      <c r="T115" s="14">
        <v>85</v>
      </c>
      <c r="U115" s="14">
        <v>645</v>
      </c>
      <c r="V115" s="14">
        <v>85</v>
      </c>
      <c r="W115" s="5" t="s">
        <v>33</v>
      </c>
      <c r="X115" s="16"/>
      <c r="Y115" s="6" t="s">
        <v>34</v>
      </c>
      <c r="Z115" s="239" t="str">
        <f t="shared" si="65"/>
        <v>410AZ</v>
      </c>
      <c r="AA115" s="120" t="str">
        <f t="shared" si="66"/>
        <v xml:space="preserve">FEC085014-10 </v>
      </c>
      <c r="AB115" s="121" t="str">
        <f t="shared" si="67"/>
        <v xml:space="preserve">FE 0720X0630 4ZM 10 0645X085 PC  </v>
      </c>
      <c r="AC115" s="71" t="str">
        <f t="shared" si="68"/>
        <v xml:space="preserve">FXC085014-10 </v>
      </c>
      <c r="AD115" s="121" t="str">
        <f t="shared" si="69"/>
        <v xml:space="preserve">FX 0720X0630 4ZM 10 0645X085 PC  </v>
      </c>
      <c r="AE115" s="122" t="str">
        <f t="shared" si="70"/>
        <v>BNLT33</v>
      </c>
      <c r="AF115" s="123" t="str">
        <f t="shared" si="71"/>
        <v>TB330735</v>
      </c>
      <c r="AG115" s="124">
        <f t="shared" si="72"/>
        <v>24.747450000000001</v>
      </c>
      <c r="AH115" s="125">
        <f t="shared" si="73"/>
        <v>240</v>
      </c>
      <c r="AI115" s="126">
        <f t="shared" si="74"/>
        <v>5939.3879999999999</v>
      </c>
      <c r="AJ115" s="127" t="str">
        <f t="shared" si="75"/>
        <v>BCU4Z</v>
      </c>
      <c r="AK115" s="128" t="str">
        <f t="shared" si="76"/>
        <v>AT4Z0700</v>
      </c>
      <c r="AL115" s="129">
        <f t="shared" si="77"/>
        <v>118.72888196721313</v>
      </c>
      <c r="AM115" s="130">
        <f t="shared" si="78"/>
        <v>61</v>
      </c>
      <c r="AN115" s="131">
        <v>7242.4618000000009</v>
      </c>
      <c r="AO115" s="132" t="str">
        <f t="shared" si="79"/>
        <v>CL4P0645C085</v>
      </c>
      <c r="AP115" s="133">
        <f t="shared" si="80"/>
        <v>537.65250000000003</v>
      </c>
      <c r="AQ115" s="134" t="str">
        <f t="shared" si="81"/>
        <v>CL4P0645C085</v>
      </c>
      <c r="AR115" s="133">
        <f t="shared" si="82"/>
        <v>537.65250000000003</v>
      </c>
      <c r="AS115" s="133" t="str">
        <f t="shared" si="83"/>
        <v>BNLC06</v>
      </c>
      <c r="AT115" s="135">
        <f t="shared" si="84"/>
        <v>1075.3050000000001</v>
      </c>
      <c r="AU115" s="136" t="str">
        <f t="shared" si="85"/>
        <v>4Z</v>
      </c>
      <c r="AV115" s="137" t="s">
        <v>921</v>
      </c>
      <c r="AW115" s="138" t="str">
        <f t="shared" si="86"/>
        <v>FJ4Z0720</v>
      </c>
      <c r="AX115" s="136">
        <f t="shared" si="87"/>
        <v>329.76</v>
      </c>
      <c r="AY115" s="138">
        <f t="shared" si="88"/>
        <v>659.52</v>
      </c>
      <c r="AZ115" s="138" t="str">
        <f t="shared" si="89"/>
        <v>PJ4Z0720</v>
      </c>
      <c r="BA115" s="136">
        <f t="shared" si="90"/>
        <v>329.76</v>
      </c>
      <c r="BB115" s="136"/>
      <c r="BC115" s="139">
        <f t="shared" si="91"/>
        <v>659.52</v>
      </c>
    </row>
    <row r="116" spans="1:55" ht="18" customHeight="1" x14ac:dyDescent="0.3">
      <c r="A116" s="1" t="str">
        <f t="shared" si="63"/>
        <v>\\B-TECH03\soneras network\SONERAS\RAD\RAD 2024\C086</v>
      </c>
      <c r="B116" s="17" t="s">
        <v>449</v>
      </c>
      <c r="C116" s="44" t="s">
        <v>523</v>
      </c>
      <c r="D116" s="21" t="s">
        <v>358</v>
      </c>
      <c r="E116" s="20" t="str">
        <f t="shared" si="64"/>
        <v>C086</v>
      </c>
      <c r="F116" s="12">
        <v>45318</v>
      </c>
      <c r="G116" s="17">
        <v>5</v>
      </c>
      <c r="H116" s="13" t="s">
        <v>35</v>
      </c>
      <c r="I116" s="14" t="s">
        <v>182</v>
      </c>
      <c r="M116" s="36" t="s">
        <v>41</v>
      </c>
      <c r="N116" s="6">
        <v>10</v>
      </c>
      <c r="O116" s="6">
        <v>4</v>
      </c>
      <c r="P116" s="11"/>
      <c r="Q116" s="14">
        <v>720</v>
      </c>
      <c r="R116" s="14">
        <v>620</v>
      </c>
      <c r="S116" s="14">
        <v>630</v>
      </c>
      <c r="T116" s="14">
        <v>110</v>
      </c>
      <c r="U116" s="14">
        <v>630</v>
      </c>
      <c r="V116" s="14">
        <v>110</v>
      </c>
      <c r="W116" s="5" t="s">
        <v>33</v>
      </c>
      <c r="X116" s="16"/>
      <c r="Y116" s="6" t="s">
        <v>34</v>
      </c>
      <c r="Z116" s="239" t="str">
        <f t="shared" si="65"/>
        <v>410AZ</v>
      </c>
      <c r="AA116" s="120" t="str">
        <f t="shared" si="66"/>
        <v xml:space="preserve">FEC086014-10 </v>
      </c>
      <c r="AB116" s="121" t="str">
        <f t="shared" si="67"/>
        <v xml:space="preserve">FE 0720X0620 4ZM 10 0630X110 PC  </v>
      </c>
      <c r="AC116" s="71" t="str">
        <f t="shared" si="68"/>
        <v xml:space="preserve">FXC086014-10 </v>
      </c>
      <c r="AD116" s="121" t="str">
        <f t="shared" si="69"/>
        <v xml:space="preserve">FX 0720X0620 4ZM 10 0630X110 PC  </v>
      </c>
      <c r="AE116" s="122" t="str">
        <f t="shared" si="70"/>
        <v>BNLT33</v>
      </c>
      <c r="AF116" s="123" t="str">
        <f t="shared" si="71"/>
        <v>TB330735</v>
      </c>
      <c r="AG116" s="124">
        <f t="shared" si="72"/>
        <v>24.747450000000001</v>
      </c>
      <c r="AH116" s="125">
        <f t="shared" si="73"/>
        <v>236</v>
      </c>
      <c r="AI116" s="126">
        <f t="shared" si="74"/>
        <v>5840.3982000000005</v>
      </c>
      <c r="AJ116" s="127" t="str">
        <f t="shared" si="75"/>
        <v>BCU4Z</v>
      </c>
      <c r="AK116" s="128" t="str">
        <f t="shared" si="76"/>
        <v>AT4Z0700</v>
      </c>
      <c r="AL116" s="129">
        <f t="shared" si="77"/>
        <v>118.76079833333334</v>
      </c>
      <c r="AM116" s="130">
        <f t="shared" si="78"/>
        <v>60</v>
      </c>
      <c r="AN116" s="131">
        <v>7125.6479000000008</v>
      </c>
      <c r="AO116" s="132" t="str">
        <f t="shared" si="79"/>
        <v>CL4P0630C110</v>
      </c>
      <c r="AP116" s="133">
        <f t="shared" si="80"/>
        <v>650.65</v>
      </c>
      <c r="AQ116" s="134" t="str">
        <f t="shared" si="81"/>
        <v>CL4P0630C110</v>
      </c>
      <c r="AR116" s="133">
        <f t="shared" si="82"/>
        <v>650.65</v>
      </c>
      <c r="AS116" s="133" t="str">
        <f t="shared" si="83"/>
        <v>BNLC06</v>
      </c>
      <c r="AT116" s="135">
        <f t="shared" si="84"/>
        <v>1301.3</v>
      </c>
      <c r="AU116" s="136" t="str">
        <f t="shared" si="85"/>
        <v>4Z</v>
      </c>
      <c r="AV116" s="137" t="s">
        <v>921</v>
      </c>
      <c r="AW116" s="138" t="str">
        <f t="shared" si="86"/>
        <v>FJ4Z0720</v>
      </c>
      <c r="AX116" s="136">
        <f t="shared" si="87"/>
        <v>329.76</v>
      </c>
      <c r="AY116" s="138">
        <f t="shared" si="88"/>
        <v>659.52</v>
      </c>
      <c r="AZ116" s="138" t="str">
        <f t="shared" si="89"/>
        <v>PJ4Z0720</v>
      </c>
      <c r="BA116" s="136">
        <f t="shared" si="90"/>
        <v>329.76</v>
      </c>
      <c r="BB116" s="136"/>
      <c r="BC116" s="139">
        <f t="shared" si="91"/>
        <v>659.52</v>
      </c>
    </row>
    <row r="117" spans="1:55" ht="18" customHeight="1" x14ac:dyDescent="0.3">
      <c r="A117" s="1" t="str">
        <f t="shared" si="63"/>
        <v>\\B-TECH03\soneras network\SONERAS\RAD\RAD 2024\C087</v>
      </c>
      <c r="B117" s="17" t="s">
        <v>450</v>
      </c>
      <c r="C117" s="44" t="s">
        <v>524</v>
      </c>
      <c r="D117" s="21" t="s">
        <v>359</v>
      </c>
      <c r="E117" s="20" t="str">
        <f t="shared" si="64"/>
        <v>C087</v>
      </c>
      <c r="F117" s="12">
        <v>45318</v>
      </c>
      <c r="G117" s="17">
        <v>6</v>
      </c>
      <c r="H117" s="13" t="s">
        <v>35</v>
      </c>
      <c r="I117" s="14" t="s">
        <v>182</v>
      </c>
      <c r="K117" s="14" t="s">
        <v>470</v>
      </c>
      <c r="M117" s="36" t="s">
        <v>41</v>
      </c>
      <c r="N117" s="6">
        <v>10</v>
      </c>
      <c r="O117" s="6">
        <v>4</v>
      </c>
      <c r="P117" s="11"/>
      <c r="Q117" s="14">
        <v>715</v>
      </c>
      <c r="R117" s="14">
        <v>650</v>
      </c>
      <c r="S117" s="14">
        <v>665</v>
      </c>
      <c r="T117" s="14">
        <v>90</v>
      </c>
      <c r="U117" s="14">
        <v>665</v>
      </c>
      <c r="V117" s="14">
        <v>90</v>
      </c>
      <c r="W117" s="5" t="s">
        <v>33</v>
      </c>
      <c r="X117" s="16"/>
      <c r="Y117" s="6" t="s">
        <v>34</v>
      </c>
      <c r="Z117" s="239" t="str">
        <f t="shared" si="65"/>
        <v>410AZ</v>
      </c>
      <c r="AA117" s="120" t="str">
        <f t="shared" si="66"/>
        <v xml:space="preserve">FEC087014-10 </v>
      </c>
      <c r="AB117" s="121" t="str">
        <f t="shared" si="67"/>
        <v>FE 0715X0650 4ZM 10 0665X090 PC  SHACMAN</v>
      </c>
      <c r="AC117" s="71" t="str">
        <f t="shared" si="68"/>
        <v xml:space="preserve">FXC087014-10 </v>
      </c>
      <c r="AD117" s="121" t="str">
        <f t="shared" si="69"/>
        <v>FX 0715X0650 4ZM 10 0665X090 PC  SHACMAN</v>
      </c>
      <c r="AE117" s="122" t="str">
        <f t="shared" si="70"/>
        <v>BNLT33</v>
      </c>
      <c r="AF117" s="123" t="str">
        <f t="shared" si="71"/>
        <v>TB330730</v>
      </c>
      <c r="AG117" s="124">
        <f t="shared" si="72"/>
        <v>24.5791</v>
      </c>
      <c r="AH117" s="125">
        <f t="shared" si="73"/>
        <v>248</v>
      </c>
      <c r="AI117" s="126">
        <f t="shared" si="74"/>
        <v>6095.6167999999998</v>
      </c>
      <c r="AJ117" s="127" t="str">
        <f t="shared" si="75"/>
        <v>BCU4Z</v>
      </c>
      <c r="AK117" s="128" t="str">
        <f t="shared" si="76"/>
        <v>AT4Z0695</v>
      </c>
      <c r="AL117" s="129">
        <f t="shared" si="77"/>
        <v>117.82045968253969</v>
      </c>
      <c r="AM117" s="130">
        <f t="shared" si="78"/>
        <v>63</v>
      </c>
      <c r="AN117" s="131">
        <v>7422.6889600000004</v>
      </c>
      <c r="AO117" s="132" t="str">
        <f t="shared" si="79"/>
        <v>CL4P0665C090</v>
      </c>
      <c r="AP117" s="133">
        <f t="shared" si="80"/>
        <v>580.19500000000005</v>
      </c>
      <c r="AQ117" s="134" t="str">
        <f t="shared" si="81"/>
        <v>CL4P0665C090</v>
      </c>
      <c r="AR117" s="133">
        <f t="shared" si="82"/>
        <v>580.19500000000005</v>
      </c>
      <c r="AS117" s="133" t="str">
        <f t="shared" si="83"/>
        <v>BNLC06</v>
      </c>
      <c r="AT117" s="135">
        <f t="shared" si="84"/>
        <v>1160.3900000000001</v>
      </c>
      <c r="AU117" s="136" t="str">
        <f t="shared" si="85"/>
        <v>4Z</v>
      </c>
      <c r="AV117" s="137" t="s">
        <v>921</v>
      </c>
      <c r="AW117" s="138" t="str">
        <f t="shared" si="86"/>
        <v>FJ4Z0715</v>
      </c>
      <c r="AX117" s="136">
        <f t="shared" si="87"/>
        <v>327.47000000000003</v>
      </c>
      <c r="AY117" s="138">
        <f t="shared" si="88"/>
        <v>654.94000000000005</v>
      </c>
      <c r="AZ117" s="138" t="str">
        <f t="shared" si="89"/>
        <v>PJ4Z0715</v>
      </c>
      <c r="BA117" s="136">
        <f t="shared" si="90"/>
        <v>327.47000000000003</v>
      </c>
      <c r="BB117" s="136"/>
      <c r="BC117" s="139">
        <f t="shared" si="91"/>
        <v>654.94000000000005</v>
      </c>
    </row>
    <row r="118" spans="1:55" ht="18.75" customHeight="1" x14ac:dyDescent="0.3">
      <c r="A118" s="1" t="str">
        <f t="shared" si="63"/>
        <v>\\B-TECH03\soneras network\SONERAS\RAD\RAD 2024\C088</v>
      </c>
      <c r="B118" s="17" t="s">
        <v>451</v>
      </c>
      <c r="C118" s="44" t="s">
        <v>525</v>
      </c>
      <c r="D118" s="21" t="s">
        <v>360</v>
      </c>
      <c r="E118" s="20" t="str">
        <f t="shared" si="64"/>
        <v>C088</v>
      </c>
      <c r="F118" s="12">
        <v>45318</v>
      </c>
      <c r="G118" s="17">
        <v>2</v>
      </c>
      <c r="H118" s="13" t="s">
        <v>35</v>
      </c>
      <c r="I118" s="14" t="s">
        <v>182</v>
      </c>
      <c r="M118" s="36" t="s">
        <v>41</v>
      </c>
      <c r="N118" s="6">
        <v>10</v>
      </c>
      <c r="O118" s="6">
        <v>4</v>
      </c>
      <c r="P118" s="11"/>
      <c r="Q118" s="14">
        <v>700</v>
      </c>
      <c r="R118" s="14">
        <v>730</v>
      </c>
      <c r="S118" s="14">
        <v>740</v>
      </c>
      <c r="T118" s="14">
        <v>90</v>
      </c>
      <c r="U118" s="14">
        <v>740</v>
      </c>
      <c r="V118" s="14">
        <v>90</v>
      </c>
      <c r="W118" s="5" t="s">
        <v>33</v>
      </c>
      <c r="X118" s="16"/>
      <c r="Y118" s="6" t="s">
        <v>34</v>
      </c>
      <c r="Z118" s="239" t="str">
        <f t="shared" si="65"/>
        <v>410AZ</v>
      </c>
      <c r="AA118" s="120" t="str">
        <f t="shared" si="66"/>
        <v xml:space="preserve">FEC088014-10 </v>
      </c>
      <c r="AB118" s="121" t="str">
        <f t="shared" si="67"/>
        <v xml:space="preserve">FE 0700X0730 4ZM 10 0740X090 PC  </v>
      </c>
      <c r="AC118" s="71" t="str">
        <f t="shared" si="68"/>
        <v xml:space="preserve">FXC088014-10 </v>
      </c>
      <c r="AD118" s="121" t="str">
        <f t="shared" si="69"/>
        <v xml:space="preserve">FX 0700X0730 4ZM 10 0740X090 PC  </v>
      </c>
      <c r="AE118" s="122" t="str">
        <f t="shared" si="70"/>
        <v>BNLT33</v>
      </c>
      <c r="AF118" s="123" t="str">
        <f t="shared" si="71"/>
        <v>TB330715</v>
      </c>
      <c r="AG118" s="124">
        <f t="shared" si="72"/>
        <v>24.07405</v>
      </c>
      <c r="AH118" s="125">
        <f t="shared" si="73"/>
        <v>280</v>
      </c>
      <c r="AI118" s="126">
        <f t="shared" si="74"/>
        <v>6740.7340000000004</v>
      </c>
      <c r="AJ118" s="127" t="str">
        <f t="shared" si="75"/>
        <v>BCU4Z</v>
      </c>
      <c r="AK118" s="128" t="str">
        <f t="shared" si="76"/>
        <v>AT4Z0680</v>
      </c>
      <c r="AL118" s="129">
        <f t="shared" si="77"/>
        <v>115.0746185915493</v>
      </c>
      <c r="AM118" s="130">
        <f t="shared" si="78"/>
        <v>71</v>
      </c>
      <c r="AN118" s="131">
        <v>8170.29792</v>
      </c>
      <c r="AO118" s="132" t="str">
        <f t="shared" si="79"/>
        <v>CL4P0740C090</v>
      </c>
      <c r="AP118" s="133">
        <f t="shared" si="80"/>
        <v>643.72</v>
      </c>
      <c r="AQ118" s="134" t="str">
        <f t="shared" si="81"/>
        <v>CL4P0740C090</v>
      </c>
      <c r="AR118" s="133">
        <f t="shared" si="82"/>
        <v>643.72</v>
      </c>
      <c r="AS118" s="133" t="str">
        <f t="shared" si="83"/>
        <v>BNLC06</v>
      </c>
      <c r="AT118" s="135">
        <f t="shared" si="84"/>
        <v>1287.44</v>
      </c>
      <c r="AU118" s="136" t="str">
        <f t="shared" si="85"/>
        <v>4Z</v>
      </c>
      <c r="AV118" s="137" t="s">
        <v>921</v>
      </c>
      <c r="AW118" s="138" t="str">
        <f t="shared" si="86"/>
        <v>FJ4Z0700</v>
      </c>
      <c r="AX118" s="136">
        <f t="shared" si="87"/>
        <v>320.60000000000002</v>
      </c>
      <c r="AY118" s="138">
        <f t="shared" si="88"/>
        <v>641.20000000000005</v>
      </c>
      <c r="AZ118" s="138" t="str">
        <f t="shared" si="89"/>
        <v>PJ4Z0700</v>
      </c>
      <c r="BA118" s="136">
        <f t="shared" si="90"/>
        <v>320.60000000000002</v>
      </c>
      <c r="BB118" s="136"/>
      <c r="BC118" s="139">
        <f t="shared" si="91"/>
        <v>641.20000000000005</v>
      </c>
    </row>
    <row r="119" spans="1:55" ht="18" customHeight="1" x14ac:dyDescent="0.3">
      <c r="A119" s="1" t="str">
        <f t="shared" si="63"/>
        <v>\\B-TECH03\soneras network\SONERAS\RAD\RAD 2024\C089</v>
      </c>
      <c r="B119" s="17" t="s">
        <v>452</v>
      </c>
      <c r="C119" s="44" t="s">
        <v>526</v>
      </c>
      <c r="D119" s="21" t="s">
        <v>361</v>
      </c>
      <c r="E119" s="20" t="str">
        <f t="shared" si="64"/>
        <v>C089</v>
      </c>
      <c r="F119" s="12">
        <v>45318</v>
      </c>
      <c r="G119" s="17">
        <v>2</v>
      </c>
      <c r="H119" s="13" t="s">
        <v>35</v>
      </c>
      <c r="I119" s="14" t="s">
        <v>182</v>
      </c>
      <c r="M119" s="36" t="s">
        <v>41</v>
      </c>
      <c r="N119" s="6">
        <v>10</v>
      </c>
      <c r="O119" s="6">
        <v>4</v>
      </c>
      <c r="P119" s="11"/>
      <c r="Q119" s="14">
        <v>700</v>
      </c>
      <c r="R119" s="14">
        <v>700</v>
      </c>
      <c r="S119" s="14">
        <v>700</v>
      </c>
      <c r="T119" s="14">
        <v>85</v>
      </c>
      <c r="U119" s="14">
        <v>700</v>
      </c>
      <c r="V119" s="14">
        <v>85</v>
      </c>
      <c r="W119" s="5" t="s">
        <v>33</v>
      </c>
      <c r="X119" s="16"/>
      <c r="Y119" s="6" t="s">
        <v>34</v>
      </c>
      <c r="Z119" s="239" t="str">
        <f t="shared" si="65"/>
        <v>410AZ</v>
      </c>
      <c r="AA119" s="120" t="str">
        <f t="shared" si="66"/>
        <v xml:space="preserve">FEC089014-10 </v>
      </c>
      <c r="AB119" s="121" t="str">
        <f t="shared" si="67"/>
        <v xml:space="preserve">FE 0700X0700 4ZM 10 0700X085 PC  </v>
      </c>
      <c r="AC119" s="71" t="str">
        <f t="shared" si="68"/>
        <v xml:space="preserve">FXC089014-10 </v>
      </c>
      <c r="AD119" s="121" t="str">
        <f t="shared" si="69"/>
        <v xml:space="preserve">FX 0700X0700 4ZM 10 0700X085 PC  </v>
      </c>
      <c r="AE119" s="122" t="str">
        <f t="shared" si="70"/>
        <v>BNLT33</v>
      </c>
      <c r="AF119" s="123" t="str">
        <f t="shared" si="71"/>
        <v>TB330715</v>
      </c>
      <c r="AG119" s="124">
        <f t="shared" si="72"/>
        <v>24.07405</v>
      </c>
      <c r="AH119" s="125">
        <f t="shared" si="73"/>
        <v>268</v>
      </c>
      <c r="AI119" s="126">
        <f t="shared" si="74"/>
        <v>6451.8454000000002</v>
      </c>
      <c r="AJ119" s="127" t="str">
        <f t="shared" si="75"/>
        <v>BCU4Z</v>
      </c>
      <c r="AK119" s="128" t="str">
        <f t="shared" si="76"/>
        <v>AT4Z0680</v>
      </c>
      <c r="AL119" s="129">
        <f t="shared" si="77"/>
        <v>115.14512999999999</v>
      </c>
      <c r="AM119" s="130">
        <f t="shared" si="78"/>
        <v>68</v>
      </c>
      <c r="AN119" s="131">
        <v>7829.8688400000001</v>
      </c>
      <c r="AO119" s="132" t="str">
        <f t="shared" si="79"/>
        <v>CL4P0700C085</v>
      </c>
      <c r="AP119" s="133">
        <f t="shared" si="80"/>
        <v>582.12</v>
      </c>
      <c r="AQ119" s="134" t="str">
        <f t="shared" si="81"/>
        <v>CL4P0700C085</v>
      </c>
      <c r="AR119" s="133">
        <f t="shared" si="82"/>
        <v>582.12</v>
      </c>
      <c r="AS119" s="133" t="str">
        <f t="shared" si="83"/>
        <v>BNLC06</v>
      </c>
      <c r="AT119" s="135">
        <f t="shared" si="84"/>
        <v>1164.24</v>
      </c>
      <c r="AU119" s="136" t="str">
        <f t="shared" si="85"/>
        <v>4Z</v>
      </c>
      <c r="AV119" s="137" t="s">
        <v>921</v>
      </c>
      <c r="AW119" s="138" t="str">
        <f t="shared" si="86"/>
        <v>FJ4Z0700</v>
      </c>
      <c r="AX119" s="136">
        <f t="shared" si="87"/>
        <v>320.60000000000002</v>
      </c>
      <c r="AY119" s="138">
        <f t="shared" si="88"/>
        <v>641.20000000000005</v>
      </c>
      <c r="AZ119" s="138" t="str">
        <f t="shared" si="89"/>
        <v>PJ4Z0700</v>
      </c>
      <c r="BA119" s="136">
        <f t="shared" si="90"/>
        <v>320.60000000000002</v>
      </c>
      <c r="BB119" s="136"/>
      <c r="BC119" s="139">
        <f t="shared" si="91"/>
        <v>641.20000000000005</v>
      </c>
    </row>
    <row r="120" spans="1:55" ht="18" customHeight="1" x14ac:dyDescent="0.3">
      <c r="A120" s="1" t="str">
        <f t="shared" si="63"/>
        <v>\\B-TECH03\soneras network\SONERAS\RAD\RAD 2024\C090</v>
      </c>
      <c r="B120" s="17" t="s">
        <v>453</v>
      </c>
      <c r="C120" s="44" t="s">
        <v>527</v>
      </c>
      <c r="D120" s="21" t="s">
        <v>362</v>
      </c>
      <c r="E120" s="20" t="str">
        <f t="shared" si="64"/>
        <v>C090</v>
      </c>
      <c r="F120" s="12">
        <v>45318</v>
      </c>
      <c r="G120" s="17">
        <v>2</v>
      </c>
      <c r="H120" s="13" t="s">
        <v>35</v>
      </c>
      <c r="I120" s="14" t="s">
        <v>182</v>
      </c>
      <c r="K120" s="14" t="s">
        <v>471</v>
      </c>
      <c r="M120" s="36" t="s">
        <v>41</v>
      </c>
      <c r="N120" s="6">
        <v>10</v>
      </c>
      <c r="O120" s="6">
        <v>4</v>
      </c>
      <c r="P120" s="11"/>
      <c r="Q120" s="14">
        <v>640</v>
      </c>
      <c r="R120" s="14">
        <v>550</v>
      </c>
      <c r="S120" s="14">
        <v>560</v>
      </c>
      <c r="T120" s="14">
        <v>130</v>
      </c>
      <c r="U120" s="14">
        <v>560</v>
      </c>
      <c r="V120" s="14">
        <v>90</v>
      </c>
      <c r="W120" s="5" t="s">
        <v>33</v>
      </c>
      <c r="X120" s="16"/>
      <c r="Y120" s="6" t="s">
        <v>34</v>
      </c>
      <c r="Z120" s="239" t="str">
        <f t="shared" si="65"/>
        <v>410AZ</v>
      </c>
      <c r="AA120" s="120" t="str">
        <f t="shared" si="66"/>
        <v xml:space="preserve">FEC090014-10 </v>
      </c>
      <c r="AB120" s="121" t="str">
        <f t="shared" si="67"/>
        <v>FE 0640X0550 4ZM 10 0560X130 PC  GLR8</v>
      </c>
      <c r="AC120" s="71" t="str">
        <f t="shared" si="68"/>
        <v xml:space="preserve">FXC090014-10 </v>
      </c>
      <c r="AD120" s="121" t="str">
        <f t="shared" si="69"/>
        <v>FX 0640X0550 4ZM 10 0560X130 PC  GLR8</v>
      </c>
      <c r="AE120" s="122" t="str">
        <f t="shared" si="70"/>
        <v>BNLT33</v>
      </c>
      <c r="AF120" s="123" t="str">
        <f t="shared" si="71"/>
        <v>TB330655</v>
      </c>
      <c r="AG120" s="124">
        <f t="shared" si="72"/>
        <v>22.053850000000001</v>
      </c>
      <c r="AH120" s="125">
        <f t="shared" si="73"/>
        <v>208</v>
      </c>
      <c r="AI120" s="126">
        <f t="shared" si="74"/>
        <v>4587.2008000000005</v>
      </c>
      <c r="AJ120" s="127" t="str">
        <f t="shared" si="75"/>
        <v>BCU4Z</v>
      </c>
      <c r="AK120" s="128" t="str">
        <f t="shared" si="76"/>
        <v>AT4Z0620</v>
      </c>
      <c r="AL120" s="129">
        <f t="shared" si="77"/>
        <v>105.41588603773586</v>
      </c>
      <c r="AM120" s="130">
        <f t="shared" si="78"/>
        <v>53</v>
      </c>
      <c r="AN120" s="131">
        <v>5587.0419600000005</v>
      </c>
      <c r="AO120" s="132" t="str">
        <f t="shared" si="79"/>
        <v>CL4P0560C130</v>
      </c>
      <c r="AP120" s="133">
        <f t="shared" si="80"/>
        <v>669.9</v>
      </c>
      <c r="AQ120" s="134" t="str">
        <f t="shared" si="81"/>
        <v>CL4P0560C090</v>
      </c>
      <c r="AR120" s="133">
        <f t="shared" si="82"/>
        <v>491.26</v>
      </c>
      <c r="AS120" s="133" t="str">
        <f t="shared" si="83"/>
        <v>BNLC06</v>
      </c>
      <c r="AT120" s="135">
        <f t="shared" si="84"/>
        <v>1161.1599999999999</v>
      </c>
      <c r="AU120" s="136" t="str">
        <f t="shared" si="85"/>
        <v>4Z</v>
      </c>
      <c r="AV120" s="137" t="s">
        <v>921</v>
      </c>
      <c r="AW120" s="138" t="str">
        <f t="shared" si="86"/>
        <v>FJ4Z0640</v>
      </c>
      <c r="AX120" s="136">
        <f t="shared" si="87"/>
        <v>293.12</v>
      </c>
      <c r="AY120" s="138">
        <f t="shared" si="88"/>
        <v>586.24</v>
      </c>
      <c r="AZ120" s="138" t="str">
        <f t="shared" si="89"/>
        <v>PJ4Z0640</v>
      </c>
      <c r="BA120" s="136">
        <f t="shared" si="90"/>
        <v>293.12</v>
      </c>
      <c r="BB120" s="136"/>
      <c r="BC120" s="139">
        <f t="shared" si="91"/>
        <v>586.24</v>
      </c>
    </row>
    <row r="121" spans="1:55" ht="18" customHeight="1" x14ac:dyDescent="0.3">
      <c r="A121" s="1" t="str">
        <f t="shared" si="63"/>
        <v>\\B-TECH03\soneras network\SONERAS\RAD\RAD 2024\C091</v>
      </c>
      <c r="B121" s="17" t="s">
        <v>454</v>
      </c>
      <c r="C121" s="44" t="s">
        <v>530</v>
      </c>
      <c r="D121" s="21" t="s">
        <v>363</v>
      </c>
      <c r="E121" s="20" t="str">
        <f t="shared" si="64"/>
        <v>C091</v>
      </c>
      <c r="F121" s="12">
        <v>45318</v>
      </c>
      <c r="G121" s="17">
        <v>3</v>
      </c>
      <c r="H121" s="13" t="s">
        <v>35</v>
      </c>
      <c r="I121" s="14" t="s">
        <v>182</v>
      </c>
      <c r="K121" s="14" t="s">
        <v>709</v>
      </c>
      <c r="M121" s="36" t="s">
        <v>41</v>
      </c>
      <c r="N121" s="6">
        <v>10</v>
      </c>
      <c r="O121" s="6">
        <v>3</v>
      </c>
      <c r="P121" s="11"/>
      <c r="Q121" s="14">
        <v>970</v>
      </c>
      <c r="R121" s="14">
        <v>750</v>
      </c>
      <c r="S121" s="14">
        <v>770</v>
      </c>
      <c r="T121" s="14">
        <v>70</v>
      </c>
      <c r="U121" s="14">
        <v>770</v>
      </c>
      <c r="V121" s="14">
        <v>70</v>
      </c>
      <c r="W121" s="5" t="s">
        <v>33</v>
      </c>
      <c r="X121" s="16"/>
      <c r="Y121" s="6" t="s">
        <v>34</v>
      </c>
      <c r="Z121" s="239" t="str">
        <f t="shared" si="65"/>
        <v>310AZ</v>
      </c>
      <c r="AA121" s="120" t="str">
        <f t="shared" si="66"/>
        <v xml:space="preserve">FEC091013-10 </v>
      </c>
      <c r="AB121" s="121" t="str">
        <f t="shared" si="67"/>
        <v>FE 0970X0750 3ZM 10 0770X070 PC  MAJOR</v>
      </c>
      <c r="AC121" s="71" t="str">
        <f t="shared" si="68"/>
        <v xml:space="preserve">FXC091013-10 </v>
      </c>
      <c r="AD121" s="121" t="str">
        <f t="shared" si="69"/>
        <v>FX 0970X0750 3ZM 10 0770X070 PC  MAJOR</v>
      </c>
      <c r="AE121" s="122" t="str">
        <f t="shared" si="70"/>
        <v>BNLT33</v>
      </c>
      <c r="AF121" s="123" t="str">
        <f t="shared" si="71"/>
        <v>TB330985</v>
      </c>
      <c r="AG121" s="124">
        <f t="shared" si="72"/>
        <v>33.164949999999997</v>
      </c>
      <c r="AH121" s="125">
        <f t="shared" si="73"/>
        <v>216</v>
      </c>
      <c r="AI121" s="126">
        <f t="shared" si="74"/>
        <v>7163.6291999999994</v>
      </c>
      <c r="AJ121" s="127" t="str">
        <f t="shared" si="75"/>
        <v>BCU3Z</v>
      </c>
      <c r="AK121" s="128" t="str">
        <f t="shared" si="76"/>
        <v>AT3Z0950</v>
      </c>
      <c r="AL121" s="129">
        <f t="shared" si="77"/>
        <v>98.829280821917806</v>
      </c>
      <c r="AM121" s="130">
        <f t="shared" si="78"/>
        <v>73</v>
      </c>
      <c r="AN121" s="131">
        <v>7214.5374999999995</v>
      </c>
      <c r="AO121" s="132" t="str">
        <f t="shared" si="79"/>
        <v>CL3P0770C070</v>
      </c>
      <c r="AP121" s="133">
        <f t="shared" si="80"/>
        <v>547.47</v>
      </c>
      <c r="AQ121" s="134" t="str">
        <f t="shared" si="81"/>
        <v>CL3P0770C070</v>
      </c>
      <c r="AR121" s="133">
        <f t="shared" si="82"/>
        <v>547.47</v>
      </c>
      <c r="AS121" s="133" t="str">
        <f t="shared" si="83"/>
        <v>BNLC06</v>
      </c>
      <c r="AT121" s="135">
        <f t="shared" si="84"/>
        <v>1094.94</v>
      </c>
      <c r="AU121" s="136" t="str">
        <f t="shared" si="85"/>
        <v>3Z</v>
      </c>
      <c r="AV121" s="137" t="s">
        <v>921</v>
      </c>
      <c r="AW121" s="138" t="str">
        <f t="shared" si="86"/>
        <v>FJ3Z0970</v>
      </c>
      <c r="AX121" s="136">
        <f t="shared" si="87"/>
        <v>362.78</v>
      </c>
      <c r="AY121" s="138">
        <f t="shared" si="88"/>
        <v>725.56</v>
      </c>
      <c r="AZ121" s="138" t="str">
        <f t="shared" si="89"/>
        <v>PJ3Z0970</v>
      </c>
      <c r="BA121" s="136">
        <f t="shared" si="90"/>
        <v>362.78</v>
      </c>
      <c r="BB121" s="136"/>
      <c r="BC121" s="139">
        <f t="shared" si="91"/>
        <v>725.56</v>
      </c>
    </row>
    <row r="122" spans="1:55" ht="18" customHeight="1" x14ac:dyDescent="0.3">
      <c r="A122" s="1" t="str">
        <f t="shared" si="63"/>
        <v>\\B-TECH03\soneras network\SONERAS\RAD\RAD 2024\C077</v>
      </c>
      <c r="B122" s="17" t="s">
        <v>438</v>
      </c>
      <c r="C122" s="44" t="s">
        <v>571</v>
      </c>
      <c r="D122" s="21" t="s">
        <v>364</v>
      </c>
      <c r="E122" s="20" t="str">
        <f t="shared" si="64"/>
        <v>C077</v>
      </c>
      <c r="F122" s="12">
        <v>45318</v>
      </c>
      <c r="G122" s="17">
        <v>1</v>
      </c>
      <c r="H122" s="13" t="s">
        <v>35</v>
      </c>
      <c r="I122" s="14" t="s">
        <v>182</v>
      </c>
      <c r="K122" s="14" t="s">
        <v>466</v>
      </c>
      <c r="M122" s="36" t="s">
        <v>41</v>
      </c>
      <c r="N122" s="6">
        <v>10</v>
      </c>
      <c r="O122" s="6">
        <v>3</v>
      </c>
      <c r="P122" s="11"/>
      <c r="Q122" s="14">
        <v>860</v>
      </c>
      <c r="R122" s="14">
        <v>790</v>
      </c>
      <c r="S122" s="14">
        <v>810</v>
      </c>
      <c r="T122" s="14">
        <v>90</v>
      </c>
      <c r="U122" s="14">
        <v>810</v>
      </c>
      <c r="V122" s="14">
        <v>90</v>
      </c>
      <c r="W122" s="5" t="s">
        <v>33</v>
      </c>
      <c r="X122" s="16"/>
      <c r="Y122" s="6" t="s">
        <v>34</v>
      </c>
      <c r="Z122" s="239" t="str">
        <f t="shared" si="65"/>
        <v>310AZ</v>
      </c>
      <c r="AA122" s="120" t="str">
        <f t="shared" si="66"/>
        <v xml:space="preserve">FEC077013-10 </v>
      </c>
      <c r="AB122" s="121" t="str">
        <f t="shared" si="67"/>
        <v>FE 0860X0790 3ZM 10 0810X090 PC  CBH</v>
      </c>
      <c r="AC122" s="71" t="str">
        <f t="shared" si="68"/>
        <v xml:space="preserve">FXC077013-10 </v>
      </c>
      <c r="AD122" s="121" t="str">
        <f t="shared" si="69"/>
        <v>FX 0860X0790 3ZM 10 0810X090 PC  CBH</v>
      </c>
      <c r="AE122" s="122" t="str">
        <f t="shared" si="70"/>
        <v>BNLT33</v>
      </c>
      <c r="AF122" s="123" t="str">
        <f t="shared" si="71"/>
        <v>TB330875</v>
      </c>
      <c r="AG122" s="124">
        <f t="shared" si="72"/>
        <v>29.46125</v>
      </c>
      <c r="AH122" s="125">
        <f t="shared" si="73"/>
        <v>228</v>
      </c>
      <c r="AI122" s="126">
        <f t="shared" si="74"/>
        <v>6717.165</v>
      </c>
      <c r="AJ122" s="127" t="str">
        <f t="shared" si="75"/>
        <v>BCU3Z</v>
      </c>
      <c r="AK122" s="128" t="str">
        <f t="shared" si="76"/>
        <v>AT3Z0840</v>
      </c>
      <c r="AL122" s="129">
        <f t="shared" si="77"/>
        <v>87.324545454545458</v>
      </c>
      <c r="AM122" s="130">
        <f t="shared" si="78"/>
        <v>77</v>
      </c>
      <c r="AN122" s="131">
        <v>6723.99</v>
      </c>
      <c r="AO122" s="132" t="str">
        <f t="shared" si="79"/>
        <v>CL3P0810C090</v>
      </c>
      <c r="AP122" s="133">
        <f t="shared" si="80"/>
        <v>703.01</v>
      </c>
      <c r="AQ122" s="134" t="str">
        <f t="shared" si="81"/>
        <v>CL3P0810C090</v>
      </c>
      <c r="AR122" s="133">
        <f t="shared" si="82"/>
        <v>703.01</v>
      </c>
      <c r="AS122" s="133" t="str">
        <f t="shared" si="83"/>
        <v>BNLC06</v>
      </c>
      <c r="AT122" s="135">
        <f t="shared" si="84"/>
        <v>1406.02</v>
      </c>
      <c r="AU122" s="136" t="str">
        <f t="shared" si="85"/>
        <v>3Z</v>
      </c>
      <c r="AV122" s="137" t="s">
        <v>921</v>
      </c>
      <c r="AW122" s="138" t="str">
        <f t="shared" si="86"/>
        <v>FJ3Z0860</v>
      </c>
      <c r="AX122" s="136">
        <f t="shared" si="87"/>
        <v>321.64</v>
      </c>
      <c r="AY122" s="138">
        <f t="shared" si="88"/>
        <v>643.28</v>
      </c>
      <c r="AZ122" s="138" t="str">
        <f t="shared" si="89"/>
        <v>PJ3Z0860</v>
      </c>
      <c r="BA122" s="136">
        <f t="shared" si="90"/>
        <v>321.64</v>
      </c>
      <c r="BB122" s="136"/>
      <c r="BC122" s="139">
        <f t="shared" si="91"/>
        <v>643.28</v>
      </c>
    </row>
    <row r="123" spans="1:55" ht="18" customHeight="1" x14ac:dyDescent="0.3">
      <c r="A123" s="1" t="str">
        <f t="shared" si="63"/>
        <v>\\B-TECH03\soneras network\SONERAS\RAD\RAD 2024\C092</v>
      </c>
      <c r="B123" s="17" t="s">
        <v>455</v>
      </c>
      <c r="C123" s="44" t="s">
        <v>572</v>
      </c>
      <c r="D123" s="21" t="s">
        <v>365</v>
      </c>
      <c r="E123" s="20" t="str">
        <f t="shared" si="64"/>
        <v>C092</v>
      </c>
      <c r="F123" s="12">
        <v>45318</v>
      </c>
      <c r="G123" s="17">
        <v>3</v>
      </c>
      <c r="H123" s="13" t="s">
        <v>35</v>
      </c>
      <c r="I123" s="14" t="s">
        <v>182</v>
      </c>
      <c r="J123" s="5" t="s">
        <v>236</v>
      </c>
      <c r="K123" s="14" t="s">
        <v>964</v>
      </c>
      <c r="M123" s="36" t="s">
        <v>41</v>
      </c>
      <c r="N123" s="6">
        <v>10</v>
      </c>
      <c r="O123" s="6">
        <v>3</v>
      </c>
      <c r="P123" s="11"/>
      <c r="Q123" s="14">
        <v>825</v>
      </c>
      <c r="R123" s="14">
        <v>790</v>
      </c>
      <c r="S123" s="14">
        <v>810</v>
      </c>
      <c r="T123" s="14">
        <v>105</v>
      </c>
      <c r="U123" s="14">
        <v>810</v>
      </c>
      <c r="V123" s="14">
        <v>105</v>
      </c>
      <c r="W123" s="5" t="s">
        <v>33</v>
      </c>
      <c r="X123" s="16"/>
      <c r="Y123" s="6" t="s">
        <v>34</v>
      </c>
      <c r="Z123" s="239" t="str">
        <f t="shared" si="65"/>
        <v>310AZ</v>
      </c>
      <c r="AA123" s="120" t="str">
        <f t="shared" si="66"/>
        <v xml:space="preserve">FEC092013-10 </v>
      </c>
      <c r="AB123" s="121" t="str">
        <f t="shared" si="67"/>
        <v>FE 0825X0790 3ZM 10 0810X105 PC VOLVO F10/12</v>
      </c>
      <c r="AC123" s="71" t="str">
        <f t="shared" si="68"/>
        <v xml:space="preserve">FXC092013-10 </v>
      </c>
      <c r="AD123" s="121" t="str">
        <f t="shared" si="69"/>
        <v>FX 0825X0790 3ZM 10 0810X105 PC VOLVO F10/12</v>
      </c>
      <c r="AE123" s="122" t="str">
        <f t="shared" si="70"/>
        <v>BNLT33</v>
      </c>
      <c r="AF123" s="123" t="str">
        <f t="shared" si="71"/>
        <v>TB330840</v>
      </c>
      <c r="AG123" s="124">
        <f t="shared" si="72"/>
        <v>28.282799999999998</v>
      </c>
      <c r="AH123" s="125">
        <f t="shared" si="73"/>
        <v>228</v>
      </c>
      <c r="AI123" s="126">
        <f t="shared" si="74"/>
        <v>6448.4784</v>
      </c>
      <c r="AJ123" s="127" t="str">
        <f t="shared" si="75"/>
        <v>BCU3Z</v>
      </c>
      <c r="AK123" s="128" t="str">
        <f t="shared" si="76"/>
        <v>AT3Z0805</v>
      </c>
      <c r="AL123" s="129">
        <f t="shared" si="77"/>
        <v>83.686022727272729</v>
      </c>
      <c r="AM123" s="130">
        <f t="shared" si="78"/>
        <v>77</v>
      </c>
      <c r="AN123" s="131">
        <v>6443.8237499999996</v>
      </c>
      <c r="AO123" s="132" t="str">
        <f t="shared" si="79"/>
        <v>CL3P0810C105</v>
      </c>
      <c r="AP123" s="133">
        <f t="shared" si="80"/>
        <v>798.875</v>
      </c>
      <c r="AQ123" s="134" t="str">
        <f t="shared" si="81"/>
        <v>CL3P0810C105</v>
      </c>
      <c r="AR123" s="133">
        <f t="shared" si="82"/>
        <v>798.875</v>
      </c>
      <c r="AS123" s="133" t="str">
        <f t="shared" si="83"/>
        <v>BNLC06</v>
      </c>
      <c r="AT123" s="135">
        <f t="shared" si="84"/>
        <v>1597.75</v>
      </c>
      <c r="AU123" s="136" t="str">
        <f t="shared" si="85"/>
        <v>3Z</v>
      </c>
      <c r="AV123" s="137" t="s">
        <v>921</v>
      </c>
      <c r="AW123" s="138" t="str">
        <f t="shared" si="86"/>
        <v>FJ3Z0825</v>
      </c>
      <c r="AX123" s="136">
        <f t="shared" si="87"/>
        <v>308.55</v>
      </c>
      <c r="AY123" s="138">
        <f t="shared" si="88"/>
        <v>617.1</v>
      </c>
      <c r="AZ123" s="138" t="str">
        <f t="shared" si="89"/>
        <v>PJ3Z0825</v>
      </c>
      <c r="BA123" s="136">
        <f t="shared" si="90"/>
        <v>308.55</v>
      </c>
      <c r="BB123" s="136"/>
      <c r="BC123" s="139">
        <f t="shared" si="91"/>
        <v>617.1</v>
      </c>
    </row>
    <row r="124" spans="1:55" ht="18" customHeight="1" x14ac:dyDescent="0.3">
      <c r="A124" s="1" t="str">
        <f t="shared" si="63"/>
        <v>\\B-TECH03\soneras network\SONERAS\RAD\RAD 2024\C093</v>
      </c>
      <c r="B124" s="17" t="s">
        <v>456</v>
      </c>
      <c r="C124" s="44" t="s">
        <v>528</v>
      </c>
      <c r="D124" s="21" t="s">
        <v>366</v>
      </c>
      <c r="E124" s="20" t="str">
        <f t="shared" si="64"/>
        <v>C093</v>
      </c>
      <c r="F124" s="12">
        <v>45318</v>
      </c>
      <c r="G124" s="17">
        <v>2</v>
      </c>
      <c r="H124" s="13" t="s">
        <v>35</v>
      </c>
      <c r="I124" s="14" t="s">
        <v>182</v>
      </c>
      <c r="M124" s="36" t="s">
        <v>41</v>
      </c>
      <c r="N124" s="6">
        <v>10</v>
      </c>
      <c r="O124" s="6">
        <v>3</v>
      </c>
      <c r="P124" s="11"/>
      <c r="Q124" s="14">
        <v>800</v>
      </c>
      <c r="R124" s="14">
        <v>690</v>
      </c>
      <c r="S124" s="14">
        <v>710</v>
      </c>
      <c r="T124" s="14">
        <v>70</v>
      </c>
      <c r="U124" s="14">
        <v>710</v>
      </c>
      <c r="V124" s="14">
        <v>70</v>
      </c>
      <c r="W124" s="5" t="s">
        <v>33</v>
      </c>
      <c r="X124" s="16"/>
      <c r="Y124" s="6" t="s">
        <v>34</v>
      </c>
      <c r="Z124" s="239" t="str">
        <f t="shared" si="65"/>
        <v>310AZ</v>
      </c>
      <c r="AA124" s="120" t="str">
        <f t="shared" si="66"/>
        <v xml:space="preserve">FEC093013-10 </v>
      </c>
      <c r="AB124" s="121" t="str">
        <f t="shared" si="67"/>
        <v xml:space="preserve">FE 0800X0690 3ZM 10 0710X070 PC  </v>
      </c>
      <c r="AC124" s="71" t="str">
        <f t="shared" si="68"/>
        <v xml:space="preserve">FXC093013-10 </v>
      </c>
      <c r="AD124" s="121" t="str">
        <f t="shared" si="69"/>
        <v xml:space="preserve">FX 0800X0690 3ZM 10 0710X070 PC  </v>
      </c>
      <c r="AE124" s="122" t="str">
        <f t="shared" si="70"/>
        <v>BNLT33</v>
      </c>
      <c r="AF124" s="123" t="str">
        <f t="shared" si="71"/>
        <v>TB330815</v>
      </c>
      <c r="AG124" s="124">
        <f t="shared" si="72"/>
        <v>27.441049999999997</v>
      </c>
      <c r="AH124" s="125">
        <f t="shared" si="73"/>
        <v>198</v>
      </c>
      <c r="AI124" s="126">
        <f t="shared" si="74"/>
        <v>5433.3278999999993</v>
      </c>
      <c r="AJ124" s="127" t="str">
        <f t="shared" si="75"/>
        <v>BCU3Z</v>
      </c>
      <c r="AK124" s="128" t="str">
        <f t="shared" si="76"/>
        <v>AT3Z0780</v>
      </c>
      <c r="AL124" s="129">
        <f t="shared" si="77"/>
        <v>81.242238805970146</v>
      </c>
      <c r="AM124" s="130">
        <f t="shared" si="78"/>
        <v>67</v>
      </c>
      <c r="AN124" s="131">
        <v>5443.23</v>
      </c>
      <c r="AO124" s="132" t="str">
        <f t="shared" si="79"/>
        <v>CL3P0710C070</v>
      </c>
      <c r="AP124" s="133">
        <f t="shared" si="80"/>
        <v>505.89000000000004</v>
      </c>
      <c r="AQ124" s="134" t="str">
        <f t="shared" si="81"/>
        <v>CL3P0710C070</v>
      </c>
      <c r="AR124" s="133">
        <f t="shared" si="82"/>
        <v>505.89000000000004</v>
      </c>
      <c r="AS124" s="133" t="str">
        <f t="shared" si="83"/>
        <v>BNLC06</v>
      </c>
      <c r="AT124" s="135">
        <f t="shared" si="84"/>
        <v>1011.7800000000001</v>
      </c>
      <c r="AU124" s="136" t="str">
        <f t="shared" si="85"/>
        <v>3Z</v>
      </c>
      <c r="AV124" s="137" t="s">
        <v>921</v>
      </c>
      <c r="AW124" s="138" t="str">
        <f t="shared" si="86"/>
        <v>FJ3Z0800</v>
      </c>
      <c r="AX124" s="136">
        <f t="shared" si="87"/>
        <v>299.2</v>
      </c>
      <c r="AY124" s="138">
        <f t="shared" si="88"/>
        <v>598.4</v>
      </c>
      <c r="AZ124" s="138" t="str">
        <f t="shared" si="89"/>
        <v>PJ3Z0800</v>
      </c>
      <c r="BA124" s="136">
        <f t="shared" si="90"/>
        <v>299.2</v>
      </c>
      <c r="BB124" s="136"/>
      <c r="BC124" s="139">
        <f t="shared" si="91"/>
        <v>598.4</v>
      </c>
    </row>
    <row r="125" spans="1:55" ht="18" customHeight="1" x14ac:dyDescent="0.3">
      <c r="A125" s="1" t="str">
        <f t="shared" si="63"/>
        <v>\\B-TECH03\soneras network\SONERAS\RAD\RAD 2024\C082</v>
      </c>
      <c r="B125" s="17" t="s">
        <v>444</v>
      </c>
      <c r="C125" s="44" t="s">
        <v>529</v>
      </c>
      <c r="D125" s="21" t="s">
        <v>367</v>
      </c>
      <c r="E125" s="20" t="str">
        <f t="shared" si="64"/>
        <v>C082</v>
      </c>
      <c r="F125" s="12">
        <v>45318</v>
      </c>
      <c r="G125" s="17">
        <v>2</v>
      </c>
      <c r="H125" s="13" t="s">
        <v>35</v>
      </c>
      <c r="I125" s="14" t="s">
        <v>182</v>
      </c>
      <c r="K125" s="14" t="s">
        <v>472</v>
      </c>
      <c r="M125" s="36" t="s">
        <v>41</v>
      </c>
      <c r="N125" s="6">
        <v>10</v>
      </c>
      <c r="O125" s="6">
        <v>3</v>
      </c>
      <c r="P125" s="11"/>
      <c r="Q125" s="14">
        <v>800</v>
      </c>
      <c r="R125" s="14">
        <v>660</v>
      </c>
      <c r="S125" s="14">
        <v>680</v>
      </c>
      <c r="T125" s="14">
        <v>85</v>
      </c>
      <c r="U125" s="14">
        <v>680</v>
      </c>
      <c r="V125" s="14">
        <v>85</v>
      </c>
      <c r="W125" s="5" t="s">
        <v>33</v>
      </c>
      <c r="X125" s="16"/>
      <c r="Y125" s="6" t="s">
        <v>34</v>
      </c>
      <c r="Z125" s="239" t="str">
        <f t="shared" si="65"/>
        <v>310AZ</v>
      </c>
      <c r="AA125" s="120" t="str">
        <f t="shared" si="66"/>
        <v xml:space="preserve">FEC082013-10 </v>
      </c>
      <c r="AB125" s="121" t="str">
        <f t="shared" si="67"/>
        <v>FE 0800X0660 3ZM 10 0680X085 PC  IVECO</v>
      </c>
      <c r="AC125" s="71" t="str">
        <f t="shared" si="68"/>
        <v xml:space="preserve">FXC082013-10 </v>
      </c>
      <c r="AD125" s="121" t="str">
        <f t="shared" si="69"/>
        <v>FX 0800X0660 3ZM 10 0680X085 PC  IVECO</v>
      </c>
      <c r="AE125" s="122" t="str">
        <f t="shared" si="70"/>
        <v>BNLT33</v>
      </c>
      <c r="AF125" s="123" t="str">
        <f t="shared" si="71"/>
        <v>TB330815</v>
      </c>
      <c r="AG125" s="124">
        <f t="shared" si="72"/>
        <v>27.441049999999997</v>
      </c>
      <c r="AH125" s="125">
        <f t="shared" si="73"/>
        <v>189</v>
      </c>
      <c r="AI125" s="126">
        <f t="shared" si="74"/>
        <v>5186.3584499999997</v>
      </c>
      <c r="AJ125" s="127" t="str">
        <f t="shared" si="75"/>
        <v>BCU3Z</v>
      </c>
      <c r="AK125" s="128" t="str">
        <f t="shared" si="76"/>
        <v>AT3Z0780</v>
      </c>
      <c r="AL125" s="129">
        <f t="shared" si="77"/>
        <v>81.298242187499994</v>
      </c>
      <c r="AM125" s="130">
        <f t="shared" si="78"/>
        <v>64</v>
      </c>
      <c r="AN125" s="131">
        <v>5203.0874999999996</v>
      </c>
      <c r="AO125" s="132" t="str">
        <f t="shared" si="79"/>
        <v>CL3P0680C085</v>
      </c>
      <c r="AP125" s="133">
        <f t="shared" si="80"/>
        <v>565.95000000000005</v>
      </c>
      <c r="AQ125" s="134" t="str">
        <f t="shared" si="81"/>
        <v>CL3P0680C085</v>
      </c>
      <c r="AR125" s="133">
        <f t="shared" si="82"/>
        <v>565.95000000000005</v>
      </c>
      <c r="AS125" s="133" t="str">
        <f t="shared" si="83"/>
        <v>BNLC06</v>
      </c>
      <c r="AT125" s="135">
        <f t="shared" si="84"/>
        <v>1131.9000000000001</v>
      </c>
      <c r="AU125" s="136" t="str">
        <f t="shared" si="85"/>
        <v>3Z</v>
      </c>
      <c r="AV125" s="137" t="s">
        <v>921</v>
      </c>
      <c r="AW125" s="138" t="str">
        <f t="shared" si="86"/>
        <v>FJ3Z0800</v>
      </c>
      <c r="AX125" s="136">
        <f t="shared" si="87"/>
        <v>299.2</v>
      </c>
      <c r="AY125" s="138">
        <f t="shared" si="88"/>
        <v>598.4</v>
      </c>
      <c r="AZ125" s="138" t="str">
        <f t="shared" si="89"/>
        <v>PJ3Z0800</v>
      </c>
      <c r="BA125" s="136">
        <f t="shared" si="90"/>
        <v>299.2</v>
      </c>
      <c r="BB125" s="136"/>
      <c r="BC125" s="139">
        <f t="shared" si="91"/>
        <v>598.4</v>
      </c>
    </row>
    <row r="126" spans="1:55" ht="18" customHeight="1" x14ac:dyDescent="0.3">
      <c r="A126" s="1" t="str">
        <f t="shared" si="63"/>
        <v>\\B-TECH03\soneras network\SONERAS\RAD\RAD 2024\C084</v>
      </c>
      <c r="B126" s="17" t="s">
        <v>447</v>
      </c>
      <c r="C126" s="44" t="s">
        <v>573</v>
      </c>
      <c r="D126" s="21" t="s">
        <v>368</v>
      </c>
      <c r="E126" s="20" t="str">
        <f t="shared" si="64"/>
        <v>C084</v>
      </c>
      <c r="F126" s="12">
        <v>45318</v>
      </c>
      <c r="G126" s="17">
        <v>2</v>
      </c>
      <c r="H126" s="13" t="s">
        <v>35</v>
      </c>
      <c r="I126" s="14" t="s">
        <v>182</v>
      </c>
      <c r="M126" s="36" t="s">
        <v>41</v>
      </c>
      <c r="N126" s="6">
        <v>10</v>
      </c>
      <c r="O126" s="6">
        <v>3</v>
      </c>
      <c r="P126" s="11"/>
      <c r="Q126" s="14">
        <v>720</v>
      </c>
      <c r="R126" s="14">
        <v>710</v>
      </c>
      <c r="S126" s="14">
        <v>710</v>
      </c>
      <c r="T126" s="14">
        <v>85</v>
      </c>
      <c r="U126" s="14">
        <v>710</v>
      </c>
      <c r="V126" s="14">
        <v>85</v>
      </c>
      <c r="W126" s="5" t="s">
        <v>33</v>
      </c>
      <c r="X126" s="16"/>
      <c r="Y126" s="6" t="s">
        <v>34</v>
      </c>
      <c r="Z126" s="239" t="str">
        <f t="shared" si="65"/>
        <v>310AZ</v>
      </c>
      <c r="AA126" s="120" t="str">
        <f t="shared" si="66"/>
        <v xml:space="preserve">FEC084013-10 </v>
      </c>
      <c r="AB126" s="121" t="str">
        <f t="shared" si="67"/>
        <v xml:space="preserve">FE 0720X0710 3ZM 10 0710X085 PC  </v>
      </c>
      <c r="AC126" s="71" t="str">
        <f t="shared" si="68"/>
        <v xml:space="preserve">FXC084013-10 </v>
      </c>
      <c r="AD126" s="121" t="str">
        <f t="shared" si="69"/>
        <v xml:space="preserve">FX 0720X0710 3ZM 10 0710X085 PC  </v>
      </c>
      <c r="AE126" s="122" t="str">
        <f t="shared" si="70"/>
        <v>BNLT33</v>
      </c>
      <c r="AF126" s="123" t="str">
        <f t="shared" si="71"/>
        <v>TB330735</v>
      </c>
      <c r="AG126" s="124">
        <f t="shared" si="72"/>
        <v>24.747450000000001</v>
      </c>
      <c r="AH126" s="125">
        <f t="shared" si="73"/>
        <v>204</v>
      </c>
      <c r="AI126" s="126">
        <f t="shared" si="74"/>
        <v>5048.4798000000001</v>
      </c>
      <c r="AJ126" s="127" t="str">
        <f t="shared" si="75"/>
        <v>BCU3Z</v>
      </c>
      <c r="AK126" s="128" t="str">
        <f t="shared" si="76"/>
        <v>AT3Z0700</v>
      </c>
      <c r="AL126" s="129">
        <f t="shared" si="77"/>
        <v>72.878623188405783</v>
      </c>
      <c r="AM126" s="130">
        <f t="shared" si="78"/>
        <v>69</v>
      </c>
      <c r="AN126" s="131">
        <v>5028.6249999999991</v>
      </c>
      <c r="AO126" s="132" t="str">
        <f t="shared" si="79"/>
        <v>CL3P0710C085</v>
      </c>
      <c r="AP126" s="133">
        <f t="shared" si="80"/>
        <v>590.20500000000004</v>
      </c>
      <c r="AQ126" s="134" t="str">
        <f t="shared" si="81"/>
        <v>CL3P0710C085</v>
      </c>
      <c r="AR126" s="133">
        <f t="shared" si="82"/>
        <v>590.20500000000004</v>
      </c>
      <c r="AS126" s="133" t="str">
        <f t="shared" si="83"/>
        <v>BNLC06</v>
      </c>
      <c r="AT126" s="135">
        <f t="shared" si="84"/>
        <v>1180.4100000000001</v>
      </c>
      <c r="AU126" s="136" t="str">
        <f t="shared" si="85"/>
        <v>3Z</v>
      </c>
      <c r="AV126" s="137" t="s">
        <v>921</v>
      </c>
      <c r="AW126" s="138" t="str">
        <f t="shared" si="86"/>
        <v>FJ3Z0720</v>
      </c>
      <c r="AX126" s="136">
        <f t="shared" si="87"/>
        <v>269.27999999999997</v>
      </c>
      <c r="AY126" s="138">
        <f t="shared" si="88"/>
        <v>538.55999999999995</v>
      </c>
      <c r="AZ126" s="138" t="str">
        <f t="shared" si="89"/>
        <v>PJ3Z0720</v>
      </c>
      <c r="BA126" s="136">
        <f t="shared" si="90"/>
        <v>269.27999999999997</v>
      </c>
      <c r="BB126" s="136"/>
      <c r="BC126" s="139">
        <f t="shared" si="91"/>
        <v>538.55999999999995</v>
      </c>
    </row>
    <row r="127" spans="1:55" ht="18" customHeight="1" x14ac:dyDescent="0.3">
      <c r="A127" s="1" t="str">
        <f t="shared" si="63"/>
        <v>\\B-TECH03\soneras network\SONERAS\RAD\RAD 2024\C094</v>
      </c>
      <c r="B127" s="17" t="s">
        <v>457</v>
      </c>
      <c r="C127" s="44" t="s">
        <v>574</v>
      </c>
      <c r="D127" s="21" t="s">
        <v>369</v>
      </c>
      <c r="E127" s="20" t="str">
        <f t="shared" si="64"/>
        <v>C094</v>
      </c>
      <c r="F127" s="12">
        <v>45318</v>
      </c>
      <c r="G127" s="17">
        <v>2</v>
      </c>
      <c r="H127" s="13" t="s">
        <v>35</v>
      </c>
      <c r="I127" s="14" t="s">
        <v>182</v>
      </c>
      <c r="M127" s="36" t="s">
        <v>41</v>
      </c>
      <c r="N127" s="6">
        <v>10</v>
      </c>
      <c r="O127" s="6">
        <v>3</v>
      </c>
      <c r="P127" s="11"/>
      <c r="Q127" s="14">
        <v>580</v>
      </c>
      <c r="R127" s="14">
        <v>480</v>
      </c>
      <c r="S127" s="14">
        <v>500</v>
      </c>
      <c r="T127" s="14">
        <v>70</v>
      </c>
      <c r="U127" s="14">
        <v>500</v>
      </c>
      <c r="V127" s="14">
        <v>70</v>
      </c>
      <c r="W127" s="5" t="s">
        <v>33</v>
      </c>
      <c r="X127" s="16"/>
      <c r="Y127" s="6" t="s">
        <v>34</v>
      </c>
      <c r="Z127" s="239" t="str">
        <f t="shared" si="65"/>
        <v>310AZ</v>
      </c>
      <c r="AA127" s="120" t="str">
        <f t="shared" si="66"/>
        <v xml:space="preserve">FEC094013-10 </v>
      </c>
      <c r="AB127" s="121" t="str">
        <f t="shared" si="67"/>
        <v xml:space="preserve">FE 0580X0480 3ZM 10 0500X070 PC  </v>
      </c>
      <c r="AC127" s="71" t="str">
        <f t="shared" si="68"/>
        <v xml:space="preserve">FXC094013-10 </v>
      </c>
      <c r="AD127" s="121" t="str">
        <f t="shared" si="69"/>
        <v xml:space="preserve">FX 0580X0480 3ZM 10 0500X070 PC  </v>
      </c>
      <c r="AE127" s="122" t="str">
        <f t="shared" si="70"/>
        <v>BNLT33</v>
      </c>
      <c r="AF127" s="123" t="str">
        <f t="shared" si="71"/>
        <v>TB330595</v>
      </c>
      <c r="AG127" s="124">
        <f t="shared" si="72"/>
        <v>20.033649999999998</v>
      </c>
      <c r="AH127" s="125">
        <f t="shared" si="73"/>
        <v>135</v>
      </c>
      <c r="AI127" s="126">
        <f t="shared" si="74"/>
        <v>2704.5427499999996</v>
      </c>
      <c r="AJ127" s="127" t="str">
        <f t="shared" si="75"/>
        <v>BCU3Z</v>
      </c>
      <c r="AK127" s="128" t="str">
        <f t="shared" si="76"/>
        <v>AT3Z0560</v>
      </c>
      <c r="AL127" s="129">
        <f t="shared" si="77"/>
        <v>58.719347826086953</v>
      </c>
      <c r="AM127" s="130">
        <f t="shared" si="78"/>
        <v>46</v>
      </c>
      <c r="AN127" s="131">
        <v>2701.0899999999997</v>
      </c>
      <c r="AO127" s="132" t="str">
        <f t="shared" si="79"/>
        <v>CL3P0500C070</v>
      </c>
      <c r="AP127" s="133">
        <f t="shared" si="80"/>
        <v>360.36</v>
      </c>
      <c r="AQ127" s="134" t="str">
        <f t="shared" si="81"/>
        <v>CL3P0500C070</v>
      </c>
      <c r="AR127" s="133">
        <f t="shared" si="82"/>
        <v>360.36</v>
      </c>
      <c r="AS127" s="133" t="str">
        <f t="shared" si="83"/>
        <v>BNLC06</v>
      </c>
      <c r="AT127" s="135">
        <f t="shared" si="84"/>
        <v>720.72</v>
      </c>
      <c r="AU127" s="136" t="str">
        <f t="shared" si="85"/>
        <v>3Z</v>
      </c>
      <c r="AV127" s="137" t="s">
        <v>921</v>
      </c>
      <c r="AW127" s="138" t="str">
        <f t="shared" si="86"/>
        <v>FJ3Z0580</v>
      </c>
      <c r="AX127" s="136">
        <f t="shared" si="87"/>
        <v>216.92</v>
      </c>
      <c r="AY127" s="138">
        <f t="shared" si="88"/>
        <v>433.84</v>
      </c>
      <c r="AZ127" s="138" t="str">
        <f t="shared" si="89"/>
        <v>PJ3Z0580</v>
      </c>
      <c r="BA127" s="136">
        <f t="shared" si="90"/>
        <v>216.92</v>
      </c>
      <c r="BB127" s="136"/>
      <c r="BC127" s="139">
        <f t="shared" si="91"/>
        <v>433.84</v>
      </c>
    </row>
    <row r="128" spans="1:55" ht="18" customHeight="1" x14ac:dyDescent="0.3">
      <c r="A128" s="1" t="str">
        <f t="shared" si="63"/>
        <v>\\B-TECH03\soneras network\SONERAS\RAD\RAD 2024\C095</v>
      </c>
      <c r="B128" s="17" t="s">
        <v>458</v>
      </c>
      <c r="C128" s="44" t="s">
        <v>575</v>
      </c>
      <c r="D128" s="21" t="s">
        <v>370</v>
      </c>
      <c r="E128" s="20" t="str">
        <f t="shared" si="64"/>
        <v>C095</v>
      </c>
      <c r="F128" s="12">
        <v>45318</v>
      </c>
      <c r="G128" s="17">
        <v>2</v>
      </c>
      <c r="H128" s="13" t="s">
        <v>35</v>
      </c>
      <c r="I128" s="14" t="s">
        <v>182</v>
      </c>
      <c r="M128" s="36" t="s">
        <v>41</v>
      </c>
      <c r="N128" s="6">
        <v>10</v>
      </c>
      <c r="O128" s="6">
        <v>3</v>
      </c>
      <c r="P128" s="11"/>
      <c r="Q128" s="14">
        <v>500</v>
      </c>
      <c r="R128" s="14">
        <v>650</v>
      </c>
      <c r="S128" s="14">
        <v>660</v>
      </c>
      <c r="T128" s="14">
        <v>60</v>
      </c>
      <c r="U128" s="14">
        <v>660</v>
      </c>
      <c r="V128" s="14">
        <v>60</v>
      </c>
      <c r="W128" s="5" t="s">
        <v>33</v>
      </c>
      <c r="X128" s="16"/>
      <c r="Y128" s="6" t="s">
        <v>34</v>
      </c>
      <c r="Z128" s="239" t="str">
        <f t="shared" si="65"/>
        <v>310AZ</v>
      </c>
      <c r="AA128" s="120" t="str">
        <f t="shared" si="66"/>
        <v xml:space="preserve">FEC095013-10 </v>
      </c>
      <c r="AB128" s="121" t="str">
        <f t="shared" si="67"/>
        <v xml:space="preserve">FE 0500X0650 3ZM 10 0660X060 PC  </v>
      </c>
      <c r="AC128" s="71" t="str">
        <f t="shared" si="68"/>
        <v xml:space="preserve">FXC095013-10 </v>
      </c>
      <c r="AD128" s="121" t="str">
        <f t="shared" si="69"/>
        <v xml:space="preserve">FX 0500X0650 3ZM 10 0660X060 PC  </v>
      </c>
      <c r="AE128" s="122" t="str">
        <f t="shared" si="70"/>
        <v>BNLT33</v>
      </c>
      <c r="AF128" s="123" t="str">
        <f t="shared" si="71"/>
        <v>TB330515</v>
      </c>
      <c r="AG128" s="124">
        <f t="shared" si="72"/>
        <v>17.340049999999998</v>
      </c>
      <c r="AH128" s="125">
        <f t="shared" si="73"/>
        <v>186</v>
      </c>
      <c r="AI128" s="126">
        <f t="shared" si="74"/>
        <v>3225.2492999999995</v>
      </c>
      <c r="AJ128" s="127" t="str">
        <f t="shared" si="75"/>
        <v>BCU3Z</v>
      </c>
      <c r="AK128" s="128" t="str">
        <f t="shared" si="76"/>
        <v>AT3Z0480</v>
      </c>
      <c r="AL128" s="129">
        <f t="shared" si="77"/>
        <v>50.041904761904753</v>
      </c>
      <c r="AM128" s="130">
        <f t="shared" si="78"/>
        <v>63</v>
      </c>
      <c r="AN128" s="131">
        <v>3152.6399999999994</v>
      </c>
      <c r="AO128" s="132" t="str">
        <f t="shared" si="79"/>
        <v>CL3P0660C060</v>
      </c>
      <c r="AP128" s="133">
        <f t="shared" si="80"/>
        <v>418.88</v>
      </c>
      <c r="AQ128" s="134" t="str">
        <f t="shared" si="81"/>
        <v>CL3P0660C060</v>
      </c>
      <c r="AR128" s="133">
        <f t="shared" si="82"/>
        <v>418.88</v>
      </c>
      <c r="AS128" s="133" t="str">
        <f t="shared" si="83"/>
        <v>BNLC06</v>
      </c>
      <c r="AT128" s="135">
        <f t="shared" si="84"/>
        <v>837.76</v>
      </c>
      <c r="AU128" s="136" t="str">
        <f t="shared" si="85"/>
        <v>3Z</v>
      </c>
      <c r="AV128" s="137" t="s">
        <v>921</v>
      </c>
      <c r="AW128" s="138" t="str">
        <f t="shared" si="86"/>
        <v>FJ3Z0500</v>
      </c>
      <c r="AX128" s="136">
        <f t="shared" si="87"/>
        <v>187</v>
      </c>
      <c r="AY128" s="138">
        <f t="shared" si="88"/>
        <v>374</v>
      </c>
      <c r="AZ128" s="138" t="str">
        <f t="shared" si="89"/>
        <v>PJ3Z0500</v>
      </c>
      <c r="BA128" s="136">
        <f t="shared" si="90"/>
        <v>187</v>
      </c>
      <c r="BB128" s="136"/>
      <c r="BC128" s="139">
        <f t="shared" si="91"/>
        <v>374</v>
      </c>
    </row>
    <row r="129" spans="1:56" ht="18" customHeight="1" x14ac:dyDescent="0.3">
      <c r="A129" s="1" t="str">
        <f t="shared" si="63"/>
        <v>\\B-TECH03\soneras network\SONERAS\RAD\RAD 2024\C096</v>
      </c>
      <c r="B129" s="17" t="s">
        <v>459</v>
      </c>
      <c r="C129" s="44" t="s">
        <v>576</v>
      </c>
      <c r="D129" s="21" t="s">
        <v>371</v>
      </c>
      <c r="E129" s="20" t="str">
        <f t="shared" si="64"/>
        <v>C096</v>
      </c>
      <c r="F129" s="12">
        <v>45318</v>
      </c>
      <c r="G129" s="17">
        <v>2</v>
      </c>
      <c r="H129" s="13" t="s">
        <v>35</v>
      </c>
      <c r="I129" s="14" t="s">
        <v>182</v>
      </c>
      <c r="K129" s="14" t="s">
        <v>473</v>
      </c>
      <c r="M129" s="36" t="s">
        <v>41</v>
      </c>
      <c r="N129" s="6">
        <v>10</v>
      </c>
      <c r="O129" s="6">
        <v>3</v>
      </c>
      <c r="P129" s="11"/>
      <c r="Q129" s="14">
        <v>460</v>
      </c>
      <c r="R129" s="14">
        <v>430</v>
      </c>
      <c r="S129" s="14">
        <v>460</v>
      </c>
      <c r="T129" s="14">
        <v>70</v>
      </c>
      <c r="U129" s="14">
        <v>460</v>
      </c>
      <c r="V129" s="14">
        <v>70</v>
      </c>
      <c r="W129" s="5" t="s">
        <v>33</v>
      </c>
      <c r="X129" s="16"/>
      <c r="Y129" s="6" t="s">
        <v>34</v>
      </c>
      <c r="Z129" s="239" t="str">
        <f t="shared" si="65"/>
        <v>310AZ</v>
      </c>
      <c r="AA129" s="120" t="str">
        <f t="shared" si="66"/>
        <v xml:space="preserve">FEC096013-10 </v>
      </c>
      <c r="AB129" s="121" t="str">
        <f t="shared" si="67"/>
        <v>FE 0460X0430 3ZM 10 0460X070 PC  OM55</v>
      </c>
      <c r="AC129" s="71" t="str">
        <f t="shared" si="68"/>
        <v xml:space="preserve">FXC096013-10 </v>
      </c>
      <c r="AD129" s="121" t="str">
        <f t="shared" si="69"/>
        <v>FX 0460X0430 3ZM 10 0460X070 PC  OM55</v>
      </c>
      <c r="AE129" s="122" t="str">
        <f t="shared" si="70"/>
        <v>BNLT33</v>
      </c>
      <c r="AF129" s="123" t="str">
        <f t="shared" si="71"/>
        <v>TB330475</v>
      </c>
      <c r="AG129" s="124">
        <f t="shared" si="72"/>
        <v>15.99325</v>
      </c>
      <c r="AH129" s="125">
        <f t="shared" si="73"/>
        <v>120</v>
      </c>
      <c r="AI129" s="126">
        <f t="shared" si="74"/>
        <v>1919.19</v>
      </c>
      <c r="AJ129" s="127" t="str">
        <f t="shared" si="75"/>
        <v>BCU3Z</v>
      </c>
      <c r="AK129" s="128" t="str">
        <f t="shared" si="76"/>
        <v>AT3Z0440</v>
      </c>
      <c r="AL129" s="129">
        <f t="shared" si="77"/>
        <v>46.256341463414628</v>
      </c>
      <c r="AM129" s="130">
        <f t="shared" si="78"/>
        <v>41</v>
      </c>
      <c r="AN129" s="131">
        <v>1896.5099999999998</v>
      </c>
      <c r="AO129" s="132" t="str">
        <f t="shared" si="79"/>
        <v>CL3P0460C070</v>
      </c>
      <c r="AP129" s="133">
        <f t="shared" si="80"/>
        <v>332.64</v>
      </c>
      <c r="AQ129" s="134" t="str">
        <f t="shared" si="81"/>
        <v>CL3P0460C070</v>
      </c>
      <c r="AR129" s="133">
        <f t="shared" si="82"/>
        <v>332.64</v>
      </c>
      <c r="AS129" s="133" t="str">
        <f t="shared" si="83"/>
        <v>BNLC06</v>
      </c>
      <c r="AT129" s="135">
        <f t="shared" si="84"/>
        <v>665.28</v>
      </c>
      <c r="AU129" s="136" t="str">
        <f t="shared" si="85"/>
        <v>3Z</v>
      </c>
      <c r="AV129" s="137" t="s">
        <v>921</v>
      </c>
      <c r="AW129" s="138" t="str">
        <f t="shared" si="86"/>
        <v>FJ3Z0460</v>
      </c>
      <c r="AX129" s="136">
        <f t="shared" si="87"/>
        <v>172.04</v>
      </c>
      <c r="AY129" s="138">
        <f t="shared" si="88"/>
        <v>344.08</v>
      </c>
      <c r="AZ129" s="138" t="str">
        <f t="shared" si="89"/>
        <v>PJ3Z0460</v>
      </c>
      <c r="BA129" s="136">
        <f t="shared" si="90"/>
        <v>172.04</v>
      </c>
      <c r="BB129" s="136"/>
      <c r="BC129" s="139">
        <f t="shared" si="91"/>
        <v>344.08</v>
      </c>
    </row>
    <row r="130" spans="1:56" ht="18" customHeight="1" x14ac:dyDescent="0.3">
      <c r="A130" s="1" t="str">
        <f t="shared" si="63"/>
        <v>\\B-TECH03\soneras network\SONERAS\RAD\RAD 2024\C097</v>
      </c>
      <c r="B130" s="17" t="s">
        <v>460</v>
      </c>
      <c r="C130" s="44" t="s">
        <v>577</v>
      </c>
      <c r="D130" s="21" t="s">
        <v>372</v>
      </c>
      <c r="E130" s="20" t="str">
        <f t="shared" si="64"/>
        <v>C097</v>
      </c>
      <c r="F130" s="12">
        <v>45318</v>
      </c>
      <c r="G130" s="17">
        <v>2</v>
      </c>
      <c r="H130" s="13" t="s">
        <v>35</v>
      </c>
      <c r="I130" s="14" t="s">
        <v>182</v>
      </c>
      <c r="M130" s="36" t="s">
        <v>41</v>
      </c>
      <c r="N130" s="6">
        <v>10</v>
      </c>
      <c r="O130" s="6">
        <v>3</v>
      </c>
      <c r="P130" s="11"/>
      <c r="Q130" s="14">
        <v>430</v>
      </c>
      <c r="R130" s="14">
        <v>460</v>
      </c>
      <c r="S130" s="14">
        <v>460</v>
      </c>
      <c r="T130" s="14">
        <v>80</v>
      </c>
      <c r="U130" s="14">
        <v>460</v>
      </c>
      <c r="V130" s="14">
        <v>80</v>
      </c>
      <c r="W130" s="5" t="s">
        <v>33</v>
      </c>
      <c r="X130" s="16"/>
      <c r="Y130" s="6" t="s">
        <v>34</v>
      </c>
      <c r="Z130" s="239" t="str">
        <f t="shared" si="65"/>
        <v>310AZ</v>
      </c>
      <c r="AA130" s="120" t="str">
        <f t="shared" si="66"/>
        <v xml:space="preserve">FEC097013-10 </v>
      </c>
      <c r="AB130" s="121" t="str">
        <f t="shared" si="67"/>
        <v xml:space="preserve">FE 0430X0460 3ZM 10 0460X080 PC  </v>
      </c>
      <c r="AC130" s="71" t="str">
        <f t="shared" si="68"/>
        <v xml:space="preserve">FXC097013-10 </v>
      </c>
      <c r="AD130" s="121" t="str">
        <f t="shared" si="69"/>
        <v xml:space="preserve">FX 0430X0460 3ZM 10 0460X080 PC  </v>
      </c>
      <c r="AE130" s="122" t="str">
        <f t="shared" si="70"/>
        <v>BNLT33</v>
      </c>
      <c r="AF130" s="123" t="str">
        <f t="shared" si="71"/>
        <v>TB330445</v>
      </c>
      <c r="AG130" s="124">
        <f t="shared" si="72"/>
        <v>14.98315</v>
      </c>
      <c r="AH130" s="125">
        <f t="shared" si="73"/>
        <v>129</v>
      </c>
      <c r="AI130" s="126">
        <f t="shared" si="74"/>
        <v>1932.82635</v>
      </c>
      <c r="AJ130" s="127" t="str">
        <f t="shared" si="75"/>
        <v>BCU3Z</v>
      </c>
      <c r="AK130" s="128" t="str">
        <f t="shared" si="76"/>
        <v>AT3Z0410</v>
      </c>
      <c r="AL130" s="129">
        <f t="shared" si="77"/>
        <v>43.032528409090908</v>
      </c>
      <c r="AM130" s="130">
        <f t="shared" si="78"/>
        <v>44</v>
      </c>
      <c r="AN130" s="131">
        <v>1893.4312499999999</v>
      </c>
      <c r="AO130" s="132" t="str">
        <f t="shared" si="79"/>
        <v>CL3P0460C080</v>
      </c>
      <c r="AP130" s="133">
        <f t="shared" si="80"/>
        <v>369.6</v>
      </c>
      <c r="AQ130" s="134" t="str">
        <f t="shared" si="81"/>
        <v>CL3P0460C080</v>
      </c>
      <c r="AR130" s="133">
        <f t="shared" si="82"/>
        <v>369.6</v>
      </c>
      <c r="AS130" s="133" t="str">
        <f t="shared" si="83"/>
        <v>BNLC06</v>
      </c>
      <c r="AT130" s="135">
        <f t="shared" si="84"/>
        <v>739.2</v>
      </c>
      <c r="AU130" s="136" t="str">
        <f t="shared" si="85"/>
        <v>3Z</v>
      </c>
      <c r="AV130" s="137" t="s">
        <v>921</v>
      </c>
      <c r="AW130" s="138" t="str">
        <f t="shared" si="86"/>
        <v>FJ3Z0430</v>
      </c>
      <c r="AX130" s="136">
        <f t="shared" si="87"/>
        <v>160.82</v>
      </c>
      <c r="AY130" s="138">
        <f t="shared" si="88"/>
        <v>321.64</v>
      </c>
      <c r="AZ130" s="138" t="str">
        <f t="shared" si="89"/>
        <v>PJ3Z0430</v>
      </c>
      <c r="BA130" s="136">
        <f t="shared" si="90"/>
        <v>160.82</v>
      </c>
      <c r="BB130" s="136"/>
      <c r="BC130" s="139">
        <f t="shared" si="91"/>
        <v>321.64</v>
      </c>
    </row>
    <row r="131" spans="1:56" ht="18" customHeight="1" x14ac:dyDescent="0.3">
      <c r="A131" s="1" t="str">
        <f t="shared" si="63"/>
        <v>\\B-TECH03\soneras network\SONERAS\RAD\RAD 2024\C098</v>
      </c>
      <c r="B131" s="17" t="s">
        <v>461</v>
      </c>
      <c r="C131" s="44" t="s">
        <v>578</v>
      </c>
      <c r="D131" s="21" t="s">
        <v>373</v>
      </c>
      <c r="E131" s="20" t="str">
        <f t="shared" si="64"/>
        <v>C098</v>
      </c>
      <c r="F131" s="12">
        <v>45318</v>
      </c>
      <c r="G131" s="17">
        <v>5</v>
      </c>
      <c r="H131" s="13" t="s">
        <v>35</v>
      </c>
      <c r="I131" s="14" t="s">
        <v>182</v>
      </c>
      <c r="M131" s="36" t="s">
        <v>41</v>
      </c>
      <c r="N131" s="6">
        <v>10</v>
      </c>
      <c r="O131" s="6">
        <v>3</v>
      </c>
      <c r="P131" s="11"/>
      <c r="Q131" s="14">
        <v>425</v>
      </c>
      <c r="R131" s="14">
        <v>480</v>
      </c>
      <c r="W131" s="5" t="s">
        <v>33</v>
      </c>
      <c r="X131" s="16"/>
      <c r="Y131" s="6" t="s">
        <v>34</v>
      </c>
      <c r="Z131" s="239" t="str">
        <f t="shared" si="65"/>
        <v>310AZ</v>
      </c>
      <c r="AA131" s="120" t="str">
        <f t="shared" si="66"/>
        <v xml:space="preserve">FEC098013-10 </v>
      </c>
      <c r="AB131" s="121" t="str">
        <f t="shared" si="67"/>
        <v xml:space="preserve">FE 0425X0480 3ZM 10 0X0 PC  </v>
      </c>
      <c r="AC131" s="71" t="str">
        <f t="shared" si="68"/>
        <v xml:space="preserve">FXC098013-10 </v>
      </c>
      <c r="AD131" s="121" t="str">
        <f t="shared" si="69"/>
        <v xml:space="preserve">FX 0425X0480 3ZM 10 0X0 PC  </v>
      </c>
      <c r="AE131" s="122" t="str">
        <f t="shared" si="70"/>
        <v>BNLT33</v>
      </c>
      <c r="AF131" s="123" t="str">
        <f t="shared" si="71"/>
        <v>TB330440</v>
      </c>
      <c r="AG131" s="124">
        <f t="shared" si="72"/>
        <v>14.8148</v>
      </c>
      <c r="AH131" s="125">
        <f t="shared" si="73"/>
        <v>135</v>
      </c>
      <c r="AI131" s="126">
        <f t="shared" si="74"/>
        <v>1999.998</v>
      </c>
      <c r="AJ131" s="127" t="str">
        <f t="shared" si="75"/>
        <v>BCU3Z</v>
      </c>
      <c r="AK131" s="128" t="str">
        <f t="shared" si="76"/>
        <v>AT3Z0405</v>
      </c>
      <c r="AL131" s="129">
        <f t="shared" si="77"/>
        <v>42.466671195652168</v>
      </c>
      <c r="AM131" s="130">
        <f t="shared" si="78"/>
        <v>46</v>
      </c>
      <c r="AN131" s="131">
        <v>1953.4668749999996</v>
      </c>
      <c r="AO131" s="132" t="str">
        <f t="shared" si="79"/>
        <v>CL3P0C0</v>
      </c>
      <c r="AP131" s="133">
        <f t="shared" si="80"/>
        <v>3.08</v>
      </c>
      <c r="AQ131" s="134" t="str">
        <f t="shared" si="81"/>
        <v>CL3P0C0</v>
      </c>
      <c r="AR131" s="133">
        <f t="shared" si="82"/>
        <v>3.08</v>
      </c>
      <c r="AS131" s="133" t="str">
        <f t="shared" si="83"/>
        <v>BNLC06</v>
      </c>
      <c r="AT131" s="135">
        <f t="shared" si="84"/>
        <v>6.16</v>
      </c>
      <c r="AU131" s="136" t="str">
        <f t="shared" si="85"/>
        <v>3Z</v>
      </c>
      <c r="AV131" s="137" t="s">
        <v>921</v>
      </c>
      <c r="AW131" s="138" t="str">
        <f t="shared" si="86"/>
        <v>FJ3Z0425</v>
      </c>
      <c r="AX131" s="136">
        <f t="shared" si="87"/>
        <v>158.94999999999999</v>
      </c>
      <c r="AY131" s="138">
        <f t="shared" si="88"/>
        <v>317.89999999999998</v>
      </c>
      <c r="AZ131" s="138" t="str">
        <f t="shared" si="89"/>
        <v>PJ3Z0425</v>
      </c>
      <c r="BA131" s="136">
        <f t="shared" si="90"/>
        <v>158.94999999999999</v>
      </c>
      <c r="BB131" s="136"/>
      <c r="BC131" s="139">
        <f t="shared" si="91"/>
        <v>317.89999999999998</v>
      </c>
    </row>
    <row r="132" spans="1:56" ht="18" customHeight="1" x14ac:dyDescent="0.3">
      <c r="A132" s="1" t="str">
        <f t="shared" si="63"/>
        <v>\\B-TECH03\soneras network\SONERAS\RAD\RAD 2024\C099</v>
      </c>
      <c r="B132" s="17" t="s">
        <v>462</v>
      </c>
      <c r="C132" s="44" t="s">
        <v>579</v>
      </c>
      <c r="D132" s="21" t="s">
        <v>374</v>
      </c>
      <c r="E132" s="20" t="str">
        <f t="shared" si="64"/>
        <v>C099</v>
      </c>
      <c r="F132" s="12">
        <v>45318</v>
      </c>
      <c r="G132" s="17">
        <v>2</v>
      </c>
      <c r="H132" s="13" t="s">
        <v>35</v>
      </c>
      <c r="I132" s="14" t="s">
        <v>182</v>
      </c>
      <c r="M132" s="36" t="s">
        <v>41</v>
      </c>
      <c r="N132" s="6">
        <v>10</v>
      </c>
      <c r="O132" s="6">
        <v>2</v>
      </c>
      <c r="P132" s="11"/>
      <c r="Q132" s="14">
        <v>525</v>
      </c>
      <c r="R132" s="14">
        <v>660</v>
      </c>
      <c r="S132" s="14">
        <v>680</v>
      </c>
      <c r="T132" s="14">
        <v>45</v>
      </c>
      <c r="U132" s="14">
        <v>680</v>
      </c>
      <c r="V132" s="14">
        <v>45</v>
      </c>
      <c r="W132" s="5" t="s">
        <v>33</v>
      </c>
      <c r="X132" s="16"/>
      <c r="Y132" s="6" t="s">
        <v>34</v>
      </c>
      <c r="Z132" s="239" t="str">
        <f t="shared" si="65"/>
        <v>210AZ</v>
      </c>
      <c r="AA132" s="120" t="str">
        <f t="shared" si="66"/>
        <v xml:space="preserve">FEC099012-10 </v>
      </c>
      <c r="AB132" s="121" t="str">
        <f t="shared" si="67"/>
        <v xml:space="preserve">FE 0525X0660 2ZM 10 0680X045 PC  </v>
      </c>
      <c r="AC132" s="71" t="str">
        <f t="shared" si="68"/>
        <v xml:space="preserve">FXC099012-10 </v>
      </c>
      <c r="AD132" s="121" t="str">
        <f t="shared" si="69"/>
        <v xml:space="preserve">FX 0525X0660 2ZM 10 0680X045 PC  </v>
      </c>
      <c r="AE132" s="122" t="str">
        <f t="shared" si="70"/>
        <v>BNLT33</v>
      </c>
      <c r="AF132" s="123" t="str">
        <f t="shared" si="71"/>
        <v>TB330540</v>
      </c>
      <c r="AG132" s="124">
        <f t="shared" si="72"/>
        <v>18.181799999999999</v>
      </c>
      <c r="AH132" s="125">
        <f t="shared" si="73"/>
        <v>126</v>
      </c>
      <c r="AI132" s="126">
        <f t="shared" si="74"/>
        <v>2290.9067999999997</v>
      </c>
      <c r="AJ132" s="127" t="str">
        <f t="shared" si="75"/>
        <v>BCU2Z</v>
      </c>
      <c r="AK132" s="128" t="str">
        <f t="shared" si="76"/>
        <v>AT2Z0505</v>
      </c>
      <c r="AL132" s="129">
        <f t="shared" si="77"/>
        <v>34.738082031249995</v>
      </c>
      <c r="AM132" s="130">
        <f t="shared" si="78"/>
        <v>64</v>
      </c>
      <c r="AN132" s="131">
        <v>2223.2372499999997</v>
      </c>
      <c r="AO132" s="132" t="str">
        <f t="shared" si="79"/>
        <v>CL2P0680C045</v>
      </c>
      <c r="AP132" s="133">
        <f t="shared" si="80"/>
        <v>350.35</v>
      </c>
      <c r="AQ132" s="134" t="str">
        <f t="shared" si="81"/>
        <v>CL2P0680C045</v>
      </c>
      <c r="AR132" s="133">
        <f t="shared" si="82"/>
        <v>350.35</v>
      </c>
      <c r="AS132" s="133" t="str">
        <f t="shared" si="83"/>
        <v>BNLC06</v>
      </c>
      <c r="AT132" s="135">
        <f t="shared" si="84"/>
        <v>700.7</v>
      </c>
      <c r="AU132" s="136" t="str">
        <f t="shared" si="85"/>
        <v>2Z</v>
      </c>
      <c r="AV132" s="137" t="s">
        <v>921</v>
      </c>
      <c r="AW132" s="138" t="str">
        <f t="shared" si="86"/>
        <v>FJ2Z0525</v>
      </c>
      <c r="AX132" s="136">
        <f t="shared" si="87"/>
        <v>144.9</v>
      </c>
      <c r="AY132" s="138">
        <f t="shared" si="88"/>
        <v>289.8</v>
      </c>
      <c r="AZ132" s="138" t="str">
        <f t="shared" si="89"/>
        <v>PJ2Z0525</v>
      </c>
      <c r="BA132" s="136">
        <f t="shared" si="90"/>
        <v>144.9</v>
      </c>
      <c r="BB132" s="136"/>
      <c r="BC132" s="139">
        <f t="shared" si="91"/>
        <v>289.8</v>
      </c>
    </row>
    <row r="133" spans="1:56" ht="18" customHeight="1" x14ac:dyDescent="0.3">
      <c r="A133" s="1" t="str">
        <f t="shared" ref="A133:A196" si="97">"\\B-TECH03\soneras network\SONERAS\RAD\RAD 2024\"&amp;B133</f>
        <v>\\B-TECH03\soneras network\SONERAS\RAD\RAD 2024\C100</v>
      </c>
      <c r="B133" s="17" t="s">
        <v>463</v>
      </c>
      <c r="C133" s="44" t="s">
        <v>531</v>
      </c>
      <c r="D133" s="21" t="s">
        <v>375</v>
      </c>
      <c r="E133" s="20" t="str">
        <f t="shared" si="64"/>
        <v>C100</v>
      </c>
      <c r="F133" s="12">
        <v>45318</v>
      </c>
      <c r="G133" s="17">
        <v>1</v>
      </c>
      <c r="H133" s="13" t="s">
        <v>35</v>
      </c>
      <c r="I133" s="14" t="s">
        <v>182</v>
      </c>
      <c r="M133" s="36" t="s">
        <v>32</v>
      </c>
      <c r="N133" s="6">
        <v>10</v>
      </c>
      <c r="O133" s="6">
        <v>5</v>
      </c>
      <c r="P133" s="11"/>
      <c r="Q133" s="14">
        <v>820</v>
      </c>
      <c r="R133" s="14">
        <v>880</v>
      </c>
      <c r="S133" s="14">
        <v>950</v>
      </c>
      <c r="T133" s="14">
        <v>170</v>
      </c>
      <c r="U133" s="14">
        <v>950</v>
      </c>
      <c r="V133" s="14">
        <v>170</v>
      </c>
      <c r="W133" s="5" t="s">
        <v>37</v>
      </c>
      <c r="X133" s="16"/>
      <c r="Y133" s="6" t="s">
        <v>38</v>
      </c>
      <c r="Z133" s="239" t="str">
        <f t="shared" si="65"/>
        <v>510AD</v>
      </c>
      <c r="AA133" s="120" t="str">
        <f t="shared" si="66"/>
        <v>FEC100025-10 E7</v>
      </c>
      <c r="AB133" s="121" t="str">
        <f t="shared" si="67"/>
        <v xml:space="preserve">FE 0820X0880 5D7 10 0950X170 BC  </v>
      </c>
      <c r="AC133" s="71" t="str">
        <f t="shared" si="68"/>
        <v>FXC100025-10 E7</v>
      </c>
      <c r="AD133" s="121" t="str">
        <f t="shared" si="69"/>
        <v xml:space="preserve">FX 0820X0880 5D7 10 0950X170 BC  </v>
      </c>
      <c r="AE133" s="122" t="str">
        <f t="shared" si="70"/>
        <v>TUBLS015</v>
      </c>
      <c r="AF133" s="123" t="str">
        <f t="shared" si="71"/>
        <v>TB150835</v>
      </c>
      <c r="AG133" s="124">
        <f t="shared" si="72"/>
        <v>38.627099999999999</v>
      </c>
      <c r="AH133" s="125">
        <f t="shared" si="73"/>
        <v>435</v>
      </c>
      <c r="AI133" s="126">
        <f t="shared" si="74"/>
        <v>16802.788499999999</v>
      </c>
      <c r="AJ133" s="127" t="str">
        <f t="shared" si="75"/>
        <v>BCU5D</v>
      </c>
      <c r="AK133" s="128" t="str">
        <f t="shared" si="76"/>
        <v>AT5D0880</v>
      </c>
      <c r="AL133" s="129">
        <f t="shared" si="77"/>
        <v>49.646733354095296</v>
      </c>
      <c r="AM133" s="130">
        <f t="shared" si="78"/>
        <v>291.90909090909093</v>
      </c>
      <c r="AN133" s="131">
        <v>14492.3328</v>
      </c>
      <c r="AO133" s="132" t="str">
        <f t="shared" si="79"/>
        <v>CL5B0950C170</v>
      </c>
      <c r="AP133" s="133">
        <f t="shared" si="80"/>
        <v>2156.0250000000001</v>
      </c>
      <c r="AQ133" s="134" t="str">
        <f t="shared" si="81"/>
        <v>CL5B0950C170</v>
      </c>
      <c r="AR133" s="133">
        <f t="shared" si="82"/>
        <v>2460.4050000000002</v>
      </c>
      <c r="AS133" s="133" t="str">
        <f t="shared" si="83"/>
        <v>PL15</v>
      </c>
      <c r="AT133" s="135">
        <f t="shared" si="84"/>
        <v>4616.43</v>
      </c>
      <c r="AU133" s="136" t="str">
        <f t="shared" si="85"/>
        <v>5D</v>
      </c>
      <c r="AV133" s="137" t="s">
        <v>921</v>
      </c>
      <c r="AW133" s="138" t="str">
        <f t="shared" si="86"/>
        <v>FJ5D0820</v>
      </c>
      <c r="AX133" s="136">
        <f t="shared" si="87"/>
        <v>507.58</v>
      </c>
      <c r="AY133" s="138">
        <f t="shared" si="88"/>
        <v>1015.16</v>
      </c>
      <c r="AZ133" s="138" t="str">
        <f t="shared" si="89"/>
        <v>-</v>
      </c>
      <c r="BA133" s="136" t="str">
        <f t="shared" si="90"/>
        <v>-</v>
      </c>
      <c r="BB133" s="136"/>
      <c r="BC133" s="139">
        <f t="shared" si="91"/>
        <v>1015.16</v>
      </c>
    </row>
    <row r="134" spans="1:56" ht="18" customHeight="1" x14ac:dyDescent="0.3">
      <c r="A134" s="1" t="str">
        <f t="shared" si="97"/>
        <v>\\B-TECH03\soneras network\SONERAS\RAD\RAD 2024\C101</v>
      </c>
      <c r="B134" s="17" t="s">
        <v>475</v>
      </c>
      <c r="C134" s="44" t="s">
        <v>580</v>
      </c>
      <c r="D134" s="21" t="s">
        <v>376</v>
      </c>
      <c r="E134" s="20" t="str">
        <f t="shared" si="64"/>
        <v>C101</v>
      </c>
      <c r="F134" s="12">
        <v>45318</v>
      </c>
      <c r="G134" s="17">
        <v>1</v>
      </c>
      <c r="H134" s="13" t="s">
        <v>35</v>
      </c>
      <c r="I134" s="14" t="s">
        <v>182</v>
      </c>
      <c r="M134" s="36" t="s">
        <v>32</v>
      </c>
      <c r="N134" s="6">
        <v>10</v>
      </c>
      <c r="O134" s="6">
        <v>5</v>
      </c>
      <c r="P134" s="11"/>
      <c r="Q134" s="14">
        <v>800</v>
      </c>
      <c r="R134" s="14">
        <v>820</v>
      </c>
      <c r="S134" s="14">
        <v>890</v>
      </c>
      <c r="T134" s="14">
        <v>170</v>
      </c>
      <c r="U134" s="14">
        <v>890</v>
      </c>
      <c r="V134" s="14">
        <v>170</v>
      </c>
      <c r="W134" s="5" t="s">
        <v>37</v>
      </c>
      <c r="X134" s="16"/>
      <c r="Y134" s="6" t="s">
        <v>38</v>
      </c>
      <c r="Z134" s="239" t="str">
        <f t="shared" si="65"/>
        <v>510AD</v>
      </c>
      <c r="AA134" s="120" t="str">
        <f t="shared" si="66"/>
        <v>FEC101025-10 E7</v>
      </c>
      <c r="AB134" s="121" t="str">
        <f t="shared" si="67"/>
        <v xml:space="preserve">FE 0800X0820 5D7 10 0890X170 BC  </v>
      </c>
      <c r="AC134" s="71" t="str">
        <f t="shared" si="68"/>
        <v>FXC101025-10 E7</v>
      </c>
      <c r="AD134" s="121" t="str">
        <f t="shared" si="69"/>
        <v xml:space="preserve">FX 0800X0820 5D7 10 0890X170 BC  </v>
      </c>
      <c r="AE134" s="122" t="str">
        <f t="shared" si="70"/>
        <v>TUBLS015</v>
      </c>
      <c r="AF134" s="123" t="str">
        <f t="shared" si="71"/>
        <v>TB150815</v>
      </c>
      <c r="AG134" s="124">
        <f t="shared" si="72"/>
        <v>37.701900000000002</v>
      </c>
      <c r="AH134" s="125">
        <f t="shared" si="73"/>
        <v>405</v>
      </c>
      <c r="AI134" s="126">
        <f t="shared" si="74"/>
        <v>15269.2695</v>
      </c>
      <c r="AJ134" s="127" t="str">
        <f t="shared" si="75"/>
        <v>BCU5D</v>
      </c>
      <c r="AK134" s="128" t="str">
        <f t="shared" si="76"/>
        <v>AT5D0820</v>
      </c>
      <c r="AL134" s="129">
        <f t="shared" si="77"/>
        <v>46.37760766528266</v>
      </c>
      <c r="AM134" s="130">
        <f t="shared" si="78"/>
        <v>284.63636363636363</v>
      </c>
      <c r="AN134" s="131">
        <v>13200.7536</v>
      </c>
      <c r="AO134" s="132" t="str">
        <f t="shared" si="79"/>
        <v>CL5B0890C170</v>
      </c>
      <c r="AP134" s="133">
        <f t="shared" si="80"/>
        <v>2019.855</v>
      </c>
      <c r="AQ134" s="134" t="str">
        <f t="shared" si="81"/>
        <v>CL5B0890C170</v>
      </c>
      <c r="AR134" s="133">
        <f t="shared" si="82"/>
        <v>2308.2150000000001</v>
      </c>
      <c r="AS134" s="133" t="str">
        <f t="shared" si="83"/>
        <v>PL15</v>
      </c>
      <c r="AT134" s="135">
        <f t="shared" si="84"/>
        <v>4328.07</v>
      </c>
      <c r="AU134" s="136" t="str">
        <f t="shared" si="85"/>
        <v>5D</v>
      </c>
      <c r="AV134" s="137" t="s">
        <v>921</v>
      </c>
      <c r="AW134" s="138" t="str">
        <f t="shared" si="86"/>
        <v>FJ5D0800</v>
      </c>
      <c r="AX134" s="136">
        <f t="shared" si="87"/>
        <v>495.2</v>
      </c>
      <c r="AY134" s="138">
        <f t="shared" si="88"/>
        <v>990.4</v>
      </c>
      <c r="AZ134" s="138" t="str">
        <f t="shared" si="89"/>
        <v>-</v>
      </c>
      <c r="BA134" s="136" t="str">
        <f t="shared" si="90"/>
        <v>-</v>
      </c>
      <c r="BB134" s="136"/>
      <c r="BC134" s="139">
        <f t="shared" si="91"/>
        <v>990.4</v>
      </c>
    </row>
    <row r="135" spans="1:56" ht="18" customHeight="1" x14ac:dyDescent="0.3">
      <c r="A135" s="1" t="str">
        <f t="shared" si="97"/>
        <v>\\B-TECH03\soneras network\SONERAS\RAD\RAD 2024\C102</v>
      </c>
      <c r="B135" s="17" t="s">
        <v>476</v>
      </c>
      <c r="C135" s="44" t="s">
        <v>581</v>
      </c>
      <c r="D135" s="21" t="s">
        <v>377</v>
      </c>
      <c r="E135" s="20" t="str">
        <f t="shared" ref="E135:E198" si="98">HYPERLINK(A135,B135)</f>
        <v>C102</v>
      </c>
      <c r="F135" s="12">
        <v>45318</v>
      </c>
      <c r="G135" s="17">
        <v>1</v>
      </c>
      <c r="H135" s="13" t="s">
        <v>35</v>
      </c>
      <c r="I135" s="14" t="s">
        <v>182</v>
      </c>
      <c r="M135" s="36" t="s">
        <v>32</v>
      </c>
      <c r="N135" s="6">
        <v>10</v>
      </c>
      <c r="O135" s="6">
        <v>4</v>
      </c>
      <c r="P135" s="11"/>
      <c r="Q135" s="14">
        <v>840</v>
      </c>
      <c r="R135" s="14">
        <v>830</v>
      </c>
      <c r="S135" s="14">
        <v>900</v>
      </c>
      <c r="T135" s="14">
        <v>160</v>
      </c>
      <c r="U135" s="14">
        <v>900</v>
      </c>
      <c r="V135" s="14">
        <v>160</v>
      </c>
      <c r="W135" s="5" t="s">
        <v>37</v>
      </c>
      <c r="X135" s="16"/>
      <c r="Y135" s="6" t="s">
        <v>38</v>
      </c>
      <c r="Z135" s="239" t="str">
        <f t="shared" ref="Z135:Z170" si="99">O135&amp;N135&amp;IF(M135="NL","AD",IF(M135="TR","AZ",IF(M135="Aé","AD",)))</f>
        <v>410AD</v>
      </c>
      <c r="AA135" s="120" t="str">
        <f t="shared" ref="AA135:AA170" si="100">IF(H135="Fx","FE",IF(H135="Rén","RE",IF(H135="Con","RA","")))&amp;B135&amp;0&amp;IF(M135="TR","1",IF(M135="NL","2",IF(M135="Aé","3","")))&amp;O135&amp;"-"&amp;N135&amp;" "&amp;IF(Y135="ET7","E7","")</f>
        <v>FEC102024-10 E7</v>
      </c>
      <c r="AB135" s="121" t="str">
        <f t="shared" ref="AB135:AB170" si="101">IF(H135="FX","FE",IF(H135="Rén","RE",IF(H135="Con","RA","")))&amp;" "&amp;IF((Q135)&lt;=999,"0"&amp;(Q135),(Q135))&amp;"X"&amp;IF((R135)&lt;=999,"0"&amp;(R135),(R135))&amp;" "&amp;O135&amp;IF(M135="TR","Z",IF(M135="NL","D",IF(M135="Aé","D","")))&amp;IF(Y135="ET7","7",IF(Y135="ET9","9","M"))&amp;" "&amp;N135&amp;" "&amp;IF((S135)&lt;=999,"0"&amp;(S135),(S135))&amp;"X"&amp;IF((T135)&lt;=99,"0"&amp;(T135),(T135))&amp;" "&amp;IF(W135="PLi","P",IF(W135="BL","B",""))&amp;IF(X135="DEP","D",IF(X135="DEP","D","C"))&amp;" "&amp;J135&amp;" "&amp;K135</f>
        <v xml:space="preserve">FE 0840X0830 4D7 10 0900X160 BC  </v>
      </c>
      <c r="AC135" s="71" t="str">
        <f t="shared" ref="AC135:AC170" si="102">"FX"&amp;B135&amp;0&amp;IF(M135="TR","1",IF(M135="NL","2",IF(M135="Aé","3","")))&amp;O135&amp;"-"&amp;N135&amp;" "&amp;IF(Y135="ET7","E7","")</f>
        <v>FXC102024-10 E7</v>
      </c>
      <c r="AD135" s="121" t="str">
        <f t="shared" ref="AD135:AD170" si="103">"FX"&amp;" "&amp;IF((Q135)&lt;=999,"0"&amp;(Q135),(Q135))&amp;"X"&amp;IF((R135)&lt;=999,"0"&amp;(R135),(R135))&amp;" "&amp;O135&amp;IF(M135="TR","Z",IF(M135="NL","D",IF(M135="Aé","D","")))&amp;IF(Y135="ET7","7",IF(Y135="ET9","9","M"))&amp;" "&amp;N135&amp;" "&amp;IF((S135)&lt;=999,"0"&amp;(S135),(S135))&amp;"X"&amp;IF((T135)&lt;=99,"0"&amp;(T135),(T135))&amp;" "&amp;IF(W135="PLi","P",IF(W135="BL","B",""))&amp;IF(X135="DEP","D","C")&amp;" "&amp;J135&amp;" "&amp;K135</f>
        <v xml:space="preserve">FX 0840X0830 4D7 10 0900X160 BC  </v>
      </c>
      <c r="AE135" s="122" t="str">
        <f t="shared" ref="AE135:AE170" si="104">IF(Y135="Mach-P","BNLT33",IF(Y135="Mach-G","BNLT53",IF(Y135="Et7","TUBLS015",IF(Y135="Et9","TUBLS30"))))</f>
        <v>TUBLS015</v>
      </c>
      <c r="AF135" s="123" t="str">
        <f t="shared" ref="AF135:AF170" si="105">"TB"&amp;IF(Y135="Mach-P","33",IF(Y135="Mach-G","53",IF(Y135="Et7","15",IF(Y135="Et9","30",""))))&amp;IF((Q135+15)&lt;=999,"0"&amp;(Q135+15),(Q135+15))</f>
        <v>TB150855</v>
      </c>
      <c r="AG135" s="124">
        <f t="shared" ref="AG135:AG170" si="106">(Q135+15)*IF(Y135="Mach-P",0.03367,IF(Y135="Mach-G",0.05407,0.04626))</f>
        <v>39.552300000000002</v>
      </c>
      <c r="AH135" s="125">
        <f t="shared" ref="AH135:AH170" si="107">IF(M135="TR",INT((R135-20-N135-IF(N135=8,5.4,IF(N135=10,7.4,9.4)))/N135)+1,INT(R135-10)/10)*O135</f>
        <v>328</v>
      </c>
      <c r="AI135" s="126">
        <f t="shared" ref="AI135:AI170" si="108">AG135*AH135</f>
        <v>12973.154400000001</v>
      </c>
      <c r="AJ135" s="127" t="str">
        <f t="shared" ref="AJ135:AJ170" si="109">"BCU"&amp;O135&amp;IF(M135="TR","Z",IF(M135="NL","D",IF(M135="Aé","D","")))</f>
        <v>BCU4D</v>
      </c>
      <c r="AK135" s="128" t="str">
        <f t="shared" ref="AK135:AK170" si="110">"AT"&amp;O135&amp;IF(M135="TR","Z",IF(M135="NL","D",IF(M135="Aé","D","")))&amp;IF(M135="TR",IF(Q135&lt;=999,"0"&amp;Q135-20,Q135-20),IF(R135&lt;=999,"0"&amp;R135,R135))</f>
        <v>AT4D0830</v>
      </c>
      <c r="AL135" s="129">
        <f t="shared" ref="AL135:AL170" si="111">AN135/AM135</f>
        <v>38.356653053783049</v>
      </c>
      <c r="AM135" s="130">
        <f t="shared" ref="AM135:AM170" si="112">IF(M135="NL",((Q135-20)/2.75)+1,IF(M135="TR",(AH135/O135)+1,IF(M135="Aé",((Q135-20)/2.75)+1)/2))</f>
        <v>299.18181818181819</v>
      </c>
      <c r="AN135" s="131">
        <v>11475.613200000002</v>
      </c>
      <c r="AO135" s="132" t="str">
        <f t="shared" ref="AO135:AO170" si="113">"CL"&amp;O135&amp;IF(W135="PLi","P",IF(W135="BL","B",""))&amp;IF((S135)&lt;=999,"0"&amp;(S135),(S135))&amp;IF(X135="DEP","D","C")&amp;IF((T135)&lt;=99,"0"&amp;(T135),(T135))</f>
        <v>CL4B0900C160</v>
      </c>
      <c r="AP135" s="133">
        <f t="shared" ref="AP135:AP170" si="114">IF(W135="BL",(S135)*(T135)*0.01335,IF(W135="PLi",(S135+20)*(T135+20)*0.0077))</f>
        <v>1922.4</v>
      </c>
      <c r="AQ135" s="134" t="str">
        <f t="shared" ref="AQ135:AQ170" si="115">"CL"&amp;O135&amp;IF(W135="PLi","P",IF(W135="BL","B",""))&amp;IF((U135)&lt;=999,"0"&amp;(U135),(U135))&amp;IF(X135="DEP","D","C")&amp;IF((V135)&lt;=99,"0"&amp;(V135),(V135))</f>
        <v>CL4B0900C160</v>
      </c>
      <c r="AR135" s="133">
        <f t="shared" ref="AR135:AR170" si="116">(U135+20)*(V135+20)*IF(W135="BL",0.01335,IF(W135="Pli",0.0077))</f>
        <v>2210.7600000000002</v>
      </c>
      <c r="AS135" s="133" t="str">
        <f t="shared" ref="AS135:AS170" si="117">IF(W135="BL","PL15",IF(W135="PLi","BNLC06"))</f>
        <v>PL15</v>
      </c>
      <c r="AT135" s="135">
        <f t="shared" ref="AT135:AT170" si="118">AP135+AR135</f>
        <v>4133.16</v>
      </c>
      <c r="AU135" s="136" t="str">
        <f t="shared" ref="AU135:AU170" si="119">O135&amp;IF(M135="TR","Z",IF(M135="NL","D",IF(M135="Aé","D",)))</f>
        <v>4D</v>
      </c>
      <c r="AV135" s="137" t="s">
        <v>921</v>
      </c>
      <c r="AW135" s="138" t="str">
        <f t="shared" ref="AW135:AW170" si="120">"FJ"&amp;AU135&amp;IF((Q135)&lt;=999,"0"&amp;(Q135),(Q135))</f>
        <v>FJ4D0840</v>
      </c>
      <c r="AX135" s="136">
        <f t="shared" ref="AX135:AX170" si="121">Q135*IF(AU135="1Z",0.239,IF(AU135="2Z",0.276,IF(AU135="3Z",0.374,IF(AU135="4Z",0.458,IF(AU135="5Z",0.541,IF(AU135="2D",0.317,IF(AU135="3D",0.421,IF(AU135="4D",0.53,IF(AU135="5D",0.619,IF(AU135="6D",0.718,IF(AU135="7D",0.738,IF(AU135="8D",0.842,""))))))))))))</f>
        <v>445.20000000000005</v>
      </c>
      <c r="AY135" s="138">
        <f t="shared" ref="AY135:AY170" si="122">AX135*2</f>
        <v>890.40000000000009</v>
      </c>
      <c r="AZ135" s="138" t="str">
        <f t="shared" ref="AZ135:AZ170" si="123">IF(RIGHT(AU135,1)="Z","PJ"&amp;AU135&amp;IF((Q135)&lt;=999,"0"&amp;(Q135),(Q135)),"-")</f>
        <v>-</v>
      </c>
      <c r="BA135" s="136" t="str">
        <f t="shared" ref="BA135:BA170" si="124">IF(RIGHT(AU135,1)="Z",Q135*IF(AU135="1Z",0.239,IF(AU135="2Z",0.276,IF(AU135="3Z",0.374,IF(AU135="4Z",0.458,IF(AU135="5Z",0.541,IF(AU135="2D",0.317,IF(AU135="3D",0.421,IF(AU135="4D",0.53,IF(AU135="5D",0.619,IF(AU135="6D",0.718,IF(AU135="7D",0.738,IF(AU135="8D",0.842,"")))))))))))),"-")</f>
        <v>-</v>
      </c>
      <c r="BB135" s="136"/>
      <c r="BC135" s="139">
        <f t="shared" ref="BC135:BC170" si="125">BB135+AY135</f>
        <v>890.40000000000009</v>
      </c>
    </row>
    <row r="136" spans="1:56" ht="18" customHeight="1" x14ac:dyDescent="0.3">
      <c r="A136" s="1" t="str">
        <f t="shared" si="97"/>
        <v>\\B-TECH03\soneras network\SONERAS\RAD\RAD 2024\C103</v>
      </c>
      <c r="B136" s="17" t="s">
        <v>477</v>
      </c>
      <c r="C136" s="44" t="s">
        <v>582</v>
      </c>
      <c r="D136" s="21" t="s">
        <v>378</v>
      </c>
      <c r="E136" s="20" t="str">
        <f t="shared" si="98"/>
        <v>C103</v>
      </c>
      <c r="F136" s="12">
        <v>45318</v>
      </c>
      <c r="G136" s="17">
        <v>1</v>
      </c>
      <c r="H136" s="13" t="s">
        <v>35</v>
      </c>
      <c r="I136" s="14" t="s">
        <v>182</v>
      </c>
      <c r="M136" s="36" t="s">
        <v>32</v>
      </c>
      <c r="N136" s="6">
        <v>10</v>
      </c>
      <c r="O136" s="6">
        <v>4</v>
      </c>
      <c r="P136" s="11"/>
      <c r="Q136" s="14">
        <v>840</v>
      </c>
      <c r="R136" s="14">
        <v>790</v>
      </c>
      <c r="S136" s="14">
        <v>860</v>
      </c>
      <c r="T136" s="14">
        <v>160</v>
      </c>
      <c r="U136" s="14">
        <v>860</v>
      </c>
      <c r="V136" s="14">
        <v>160</v>
      </c>
      <c r="W136" s="5" t="s">
        <v>37</v>
      </c>
      <c r="X136" s="16"/>
      <c r="Y136" s="6" t="s">
        <v>38</v>
      </c>
      <c r="Z136" s="239" t="str">
        <f t="shared" si="99"/>
        <v>410AD</v>
      </c>
      <c r="AA136" s="120" t="str">
        <f t="shared" si="100"/>
        <v>FEC103024-10 E7</v>
      </c>
      <c r="AB136" s="121" t="str">
        <f t="shared" si="101"/>
        <v xml:space="preserve">FE 0840X0790 4D7 10 0860X160 BC  </v>
      </c>
      <c r="AC136" s="71" t="str">
        <f t="shared" si="102"/>
        <v>FXC103024-10 E7</v>
      </c>
      <c r="AD136" s="121" t="str">
        <f t="shared" si="103"/>
        <v xml:space="preserve">FX 0840X0790 4D7 10 0860X160 BC  </v>
      </c>
      <c r="AE136" s="122" t="str">
        <f t="shared" si="104"/>
        <v>TUBLS015</v>
      </c>
      <c r="AF136" s="123" t="str">
        <f t="shared" si="105"/>
        <v>TB150855</v>
      </c>
      <c r="AG136" s="124">
        <f t="shared" si="106"/>
        <v>39.552300000000002</v>
      </c>
      <c r="AH136" s="125">
        <f t="shared" si="107"/>
        <v>312</v>
      </c>
      <c r="AI136" s="126">
        <f t="shared" si="108"/>
        <v>12340.3176</v>
      </c>
      <c r="AJ136" s="127" t="str">
        <f t="shared" si="109"/>
        <v>BCU4D</v>
      </c>
      <c r="AK136" s="128" t="str">
        <f t="shared" si="110"/>
        <v>AT4D0790</v>
      </c>
      <c r="AL136" s="129">
        <f t="shared" si="111"/>
        <v>36.508139653600729</v>
      </c>
      <c r="AM136" s="130">
        <f t="shared" si="112"/>
        <v>299.18181818181819</v>
      </c>
      <c r="AN136" s="131">
        <v>10922.571600000001</v>
      </c>
      <c r="AO136" s="132" t="str">
        <f t="shared" si="113"/>
        <v>CL4B0860C160</v>
      </c>
      <c r="AP136" s="133">
        <f t="shared" si="114"/>
        <v>1836.96</v>
      </c>
      <c r="AQ136" s="134" t="str">
        <f t="shared" si="115"/>
        <v>CL4B0860C160</v>
      </c>
      <c r="AR136" s="133">
        <f t="shared" si="116"/>
        <v>2114.6400000000003</v>
      </c>
      <c r="AS136" s="133" t="str">
        <f t="shared" si="117"/>
        <v>PL15</v>
      </c>
      <c r="AT136" s="135">
        <f t="shared" si="118"/>
        <v>3951.6000000000004</v>
      </c>
      <c r="AU136" s="136" t="str">
        <f t="shared" si="119"/>
        <v>4D</v>
      </c>
      <c r="AV136" s="137" t="s">
        <v>921</v>
      </c>
      <c r="AW136" s="138" t="str">
        <f t="shared" si="120"/>
        <v>FJ4D0840</v>
      </c>
      <c r="AX136" s="136">
        <f t="shared" si="121"/>
        <v>445.20000000000005</v>
      </c>
      <c r="AY136" s="138">
        <f t="shared" si="122"/>
        <v>890.40000000000009</v>
      </c>
      <c r="AZ136" s="138" t="str">
        <f t="shared" si="123"/>
        <v>-</v>
      </c>
      <c r="BA136" s="136" t="str">
        <f t="shared" si="124"/>
        <v>-</v>
      </c>
      <c r="BB136" s="136"/>
      <c r="BC136" s="139">
        <f t="shared" si="125"/>
        <v>890.40000000000009</v>
      </c>
    </row>
    <row r="137" spans="1:56" ht="18" customHeight="1" x14ac:dyDescent="0.3">
      <c r="A137" s="1" t="str">
        <f t="shared" si="97"/>
        <v>\\B-TECH03\soneras network\SONERAS\RAD\RAD 2024\C104</v>
      </c>
      <c r="B137" s="17" t="s">
        <v>478</v>
      </c>
      <c r="C137" s="44" t="s">
        <v>583</v>
      </c>
      <c r="D137" s="21" t="s">
        <v>379</v>
      </c>
      <c r="E137" s="20" t="str">
        <f t="shared" si="98"/>
        <v>C104</v>
      </c>
      <c r="F137" s="12">
        <v>45318</v>
      </c>
      <c r="G137" s="17">
        <v>1</v>
      </c>
      <c r="H137" s="13" t="s">
        <v>35</v>
      </c>
      <c r="I137" s="14" t="s">
        <v>182</v>
      </c>
      <c r="M137" s="36" t="s">
        <v>32</v>
      </c>
      <c r="N137" s="6">
        <v>10</v>
      </c>
      <c r="O137" s="6">
        <v>4</v>
      </c>
      <c r="P137" s="11"/>
      <c r="Q137" s="14">
        <v>680</v>
      </c>
      <c r="R137" s="14">
        <v>690</v>
      </c>
      <c r="S137" s="14">
        <v>760</v>
      </c>
      <c r="T137" s="14">
        <v>160</v>
      </c>
      <c r="U137" s="14">
        <v>760</v>
      </c>
      <c r="V137" s="14">
        <v>160</v>
      </c>
      <c r="W137" s="5" t="s">
        <v>37</v>
      </c>
      <c r="X137" s="16"/>
      <c r="Y137" s="6" t="s">
        <v>38</v>
      </c>
      <c r="Z137" s="239" t="str">
        <f t="shared" si="99"/>
        <v>410AD</v>
      </c>
      <c r="AA137" s="120" t="str">
        <f t="shared" si="100"/>
        <v>FEC104024-10 E7</v>
      </c>
      <c r="AB137" s="121" t="str">
        <f t="shared" si="101"/>
        <v xml:space="preserve">FE 0680X0690 4D7 10 0760X160 BC  </v>
      </c>
      <c r="AC137" s="71" t="str">
        <f t="shared" si="102"/>
        <v>FXC104024-10 E7</v>
      </c>
      <c r="AD137" s="121" t="str">
        <f t="shared" si="103"/>
        <v xml:space="preserve">FX 0680X0690 4D7 10 0760X160 BC  </v>
      </c>
      <c r="AE137" s="122" t="str">
        <f t="shared" si="104"/>
        <v>TUBLS015</v>
      </c>
      <c r="AF137" s="123" t="str">
        <f t="shared" si="105"/>
        <v>TB150695</v>
      </c>
      <c r="AG137" s="124">
        <f t="shared" si="106"/>
        <v>32.150700000000001</v>
      </c>
      <c r="AH137" s="125">
        <f t="shared" si="107"/>
        <v>272</v>
      </c>
      <c r="AI137" s="126">
        <f t="shared" si="108"/>
        <v>8744.9904000000006</v>
      </c>
      <c r="AJ137" s="127" t="str">
        <f t="shared" si="109"/>
        <v>BCU4D</v>
      </c>
      <c r="AK137" s="128" t="str">
        <f t="shared" si="110"/>
        <v>AT4D0690</v>
      </c>
      <c r="AL137" s="129">
        <f t="shared" si="111"/>
        <v>31.927989211618261</v>
      </c>
      <c r="AM137" s="130">
        <f t="shared" si="112"/>
        <v>241</v>
      </c>
      <c r="AN137" s="131">
        <v>7694.6454000000012</v>
      </c>
      <c r="AO137" s="132" t="str">
        <f t="shared" si="113"/>
        <v>CL4B0760C160</v>
      </c>
      <c r="AP137" s="133">
        <f t="shared" si="114"/>
        <v>1623.3600000000001</v>
      </c>
      <c r="AQ137" s="134" t="str">
        <f t="shared" si="115"/>
        <v>CL4B0760C160</v>
      </c>
      <c r="AR137" s="133">
        <f t="shared" si="116"/>
        <v>1874.3400000000001</v>
      </c>
      <c r="AS137" s="133" t="str">
        <f t="shared" si="117"/>
        <v>PL15</v>
      </c>
      <c r="AT137" s="135">
        <f t="shared" si="118"/>
        <v>3497.7000000000003</v>
      </c>
      <c r="AU137" s="136" t="str">
        <f t="shared" si="119"/>
        <v>4D</v>
      </c>
      <c r="AV137" s="137" t="s">
        <v>921</v>
      </c>
      <c r="AW137" s="138" t="str">
        <f t="shared" si="120"/>
        <v>FJ4D0680</v>
      </c>
      <c r="AX137" s="136">
        <f t="shared" si="121"/>
        <v>360.40000000000003</v>
      </c>
      <c r="AY137" s="138">
        <f t="shared" si="122"/>
        <v>720.80000000000007</v>
      </c>
      <c r="AZ137" s="138" t="str">
        <f t="shared" si="123"/>
        <v>-</v>
      </c>
      <c r="BA137" s="136" t="str">
        <f t="shared" si="124"/>
        <v>-</v>
      </c>
      <c r="BB137" s="136"/>
      <c r="BC137" s="139">
        <f t="shared" si="125"/>
        <v>720.80000000000007</v>
      </c>
    </row>
    <row r="138" spans="1:56" ht="18" customHeight="1" x14ac:dyDescent="0.3">
      <c r="A138" s="1" t="str">
        <f t="shared" si="97"/>
        <v>\\B-TECH03\soneras network\SONERAS\RAD\RAD 2024\C105</v>
      </c>
      <c r="B138" s="17" t="s">
        <v>479</v>
      </c>
      <c r="C138" s="44" t="s">
        <v>584</v>
      </c>
      <c r="D138" s="21" t="s">
        <v>380</v>
      </c>
      <c r="E138" s="20" t="str">
        <f t="shared" si="98"/>
        <v>C105</v>
      </c>
      <c r="F138" s="12">
        <v>45318</v>
      </c>
      <c r="G138" s="17">
        <v>1</v>
      </c>
      <c r="H138" s="13" t="s">
        <v>35</v>
      </c>
      <c r="I138" s="14" t="s">
        <v>182</v>
      </c>
      <c r="M138" s="36" t="s">
        <v>32</v>
      </c>
      <c r="N138" s="6">
        <v>10</v>
      </c>
      <c r="O138" s="6">
        <v>4</v>
      </c>
      <c r="P138" s="11"/>
      <c r="Q138" s="14">
        <v>620</v>
      </c>
      <c r="R138" s="14">
        <v>600</v>
      </c>
      <c r="S138" s="14">
        <v>670</v>
      </c>
      <c r="T138" s="14">
        <v>160</v>
      </c>
      <c r="U138" s="14">
        <v>670</v>
      </c>
      <c r="V138" s="14">
        <v>160</v>
      </c>
      <c r="W138" s="5" t="s">
        <v>37</v>
      </c>
      <c r="X138" s="16"/>
      <c r="Y138" s="6" t="s">
        <v>38</v>
      </c>
      <c r="Z138" s="239" t="str">
        <f t="shared" si="99"/>
        <v>410AD</v>
      </c>
      <c r="AA138" s="120" t="str">
        <f t="shared" si="100"/>
        <v>FEC105024-10 E7</v>
      </c>
      <c r="AB138" s="121" t="str">
        <f t="shared" si="101"/>
        <v xml:space="preserve">FE 0620X0600 4D7 10 0670X160 BC  </v>
      </c>
      <c r="AC138" s="71" t="str">
        <f t="shared" si="102"/>
        <v>FXC105024-10 E7</v>
      </c>
      <c r="AD138" s="121" t="str">
        <f t="shared" si="103"/>
        <v xml:space="preserve">FX 0620X0600 4D7 10 0670X160 BC  </v>
      </c>
      <c r="AE138" s="122" t="str">
        <f t="shared" si="104"/>
        <v>TUBLS015</v>
      </c>
      <c r="AF138" s="123" t="str">
        <f t="shared" si="105"/>
        <v>TB150635</v>
      </c>
      <c r="AG138" s="124">
        <f t="shared" si="106"/>
        <v>29.375100000000003</v>
      </c>
      <c r="AH138" s="125">
        <f t="shared" si="107"/>
        <v>236</v>
      </c>
      <c r="AI138" s="126">
        <f t="shared" si="108"/>
        <v>6932.5236000000004</v>
      </c>
      <c r="AJ138" s="127" t="str">
        <f t="shared" si="109"/>
        <v>BCU4D</v>
      </c>
      <c r="AK138" s="128" t="str">
        <f t="shared" si="110"/>
        <v>AT4D0600</v>
      </c>
      <c r="AL138" s="129">
        <f t="shared" si="111"/>
        <v>27.764510991289924</v>
      </c>
      <c r="AM138" s="130">
        <f t="shared" si="112"/>
        <v>219.18181818181819</v>
      </c>
      <c r="AN138" s="131">
        <v>6085.4760000000006</v>
      </c>
      <c r="AO138" s="132" t="str">
        <f t="shared" si="113"/>
        <v>CL4B0670C160</v>
      </c>
      <c r="AP138" s="133">
        <f t="shared" si="114"/>
        <v>1431.1200000000001</v>
      </c>
      <c r="AQ138" s="134" t="str">
        <f t="shared" si="115"/>
        <v>CL4B0670C160</v>
      </c>
      <c r="AR138" s="133">
        <f t="shared" si="116"/>
        <v>1658.0700000000002</v>
      </c>
      <c r="AS138" s="133" t="str">
        <f t="shared" si="117"/>
        <v>PL15</v>
      </c>
      <c r="AT138" s="135">
        <f t="shared" si="118"/>
        <v>3089.1900000000005</v>
      </c>
      <c r="AU138" s="136" t="str">
        <f t="shared" si="119"/>
        <v>4D</v>
      </c>
      <c r="AV138" s="137" t="s">
        <v>921</v>
      </c>
      <c r="AW138" s="138" t="str">
        <f t="shared" si="120"/>
        <v>FJ4D0620</v>
      </c>
      <c r="AX138" s="136">
        <f t="shared" si="121"/>
        <v>328.6</v>
      </c>
      <c r="AY138" s="138">
        <f t="shared" si="122"/>
        <v>657.2</v>
      </c>
      <c r="AZ138" s="138" t="str">
        <f t="shared" si="123"/>
        <v>-</v>
      </c>
      <c r="BA138" s="136" t="str">
        <f t="shared" si="124"/>
        <v>-</v>
      </c>
      <c r="BB138" s="136"/>
      <c r="BC138" s="139">
        <f t="shared" si="125"/>
        <v>657.2</v>
      </c>
    </row>
    <row r="139" spans="1:56" ht="18" customHeight="1" x14ac:dyDescent="0.3">
      <c r="A139" s="1" t="str">
        <f t="shared" si="97"/>
        <v>\\B-TECH03\soneras network\SONERAS\RAD\RAD 2024\C106</v>
      </c>
      <c r="B139" s="17" t="s">
        <v>481</v>
      </c>
      <c r="C139" s="44" t="s">
        <v>585</v>
      </c>
      <c r="D139" s="21" t="s">
        <v>381</v>
      </c>
      <c r="E139" s="20" t="str">
        <f t="shared" si="98"/>
        <v>C106</v>
      </c>
      <c r="F139" s="12">
        <v>45318</v>
      </c>
      <c r="G139" s="17">
        <v>1</v>
      </c>
      <c r="H139" s="13" t="s">
        <v>35</v>
      </c>
      <c r="I139" s="14" t="s">
        <v>182</v>
      </c>
      <c r="M139" s="36" t="s">
        <v>32</v>
      </c>
      <c r="N139" s="6">
        <v>10</v>
      </c>
      <c r="O139" s="6">
        <v>4</v>
      </c>
      <c r="P139" s="11"/>
      <c r="Q139" s="14">
        <v>600</v>
      </c>
      <c r="R139" s="14">
        <v>600</v>
      </c>
      <c r="S139" s="14">
        <v>670</v>
      </c>
      <c r="T139" s="14">
        <v>160</v>
      </c>
      <c r="U139" s="14">
        <v>670</v>
      </c>
      <c r="V139" s="14">
        <v>160</v>
      </c>
      <c r="W139" s="5" t="s">
        <v>37</v>
      </c>
      <c r="X139" s="16"/>
      <c r="Y139" s="6" t="s">
        <v>38</v>
      </c>
      <c r="Z139" s="239" t="str">
        <f t="shared" si="99"/>
        <v>410AD</v>
      </c>
      <c r="AA139" s="120" t="str">
        <f t="shared" si="100"/>
        <v>FEC106024-10 E7</v>
      </c>
      <c r="AB139" s="121" t="str">
        <f t="shared" si="101"/>
        <v xml:space="preserve">FE 0600X0600 4D7 10 0670X160 BC  </v>
      </c>
      <c r="AC139" s="71" t="str">
        <f t="shared" si="102"/>
        <v>FXC106024-10 E7</v>
      </c>
      <c r="AD139" s="121" t="str">
        <f t="shared" si="103"/>
        <v xml:space="preserve">FX 0600X0600 4D7 10 0670X160 BC  </v>
      </c>
      <c r="AE139" s="122" t="str">
        <f t="shared" si="104"/>
        <v>TUBLS015</v>
      </c>
      <c r="AF139" s="123" t="str">
        <f t="shared" si="105"/>
        <v>TB150615</v>
      </c>
      <c r="AG139" s="124">
        <f t="shared" si="106"/>
        <v>28.449900000000003</v>
      </c>
      <c r="AH139" s="125">
        <f t="shared" si="107"/>
        <v>236</v>
      </c>
      <c r="AI139" s="126">
        <f t="shared" si="108"/>
        <v>6714.1764000000003</v>
      </c>
      <c r="AJ139" s="127" t="str">
        <f t="shared" si="109"/>
        <v>BCU4D</v>
      </c>
      <c r="AK139" s="128" t="str">
        <f t="shared" si="110"/>
        <v>AT4D0600</v>
      </c>
      <c r="AL139" s="129">
        <f t="shared" si="111"/>
        <v>27.717281853281857</v>
      </c>
      <c r="AM139" s="130">
        <f t="shared" si="112"/>
        <v>211.90909090909091</v>
      </c>
      <c r="AN139" s="131">
        <v>5873.5440000000008</v>
      </c>
      <c r="AO139" s="132" t="str">
        <f t="shared" si="113"/>
        <v>CL4B0670C160</v>
      </c>
      <c r="AP139" s="133">
        <f t="shared" si="114"/>
        <v>1431.1200000000001</v>
      </c>
      <c r="AQ139" s="134" t="str">
        <f t="shared" si="115"/>
        <v>CL4B0670C160</v>
      </c>
      <c r="AR139" s="133">
        <f t="shared" si="116"/>
        <v>1658.0700000000002</v>
      </c>
      <c r="AS139" s="133" t="str">
        <f t="shared" si="117"/>
        <v>PL15</v>
      </c>
      <c r="AT139" s="135">
        <f t="shared" si="118"/>
        <v>3089.1900000000005</v>
      </c>
      <c r="AU139" s="136" t="str">
        <f t="shared" si="119"/>
        <v>4D</v>
      </c>
      <c r="AV139" s="137" t="s">
        <v>921</v>
      </c>
      <c r="AW139" s="138" t="str">
        <f t="shared" si="120"/>
        <v>FJ4D0600</v>
      </c>
      <c r="AX139" s="136">
        <f t="shared" si="121"/>
        <v>318</v>
      </c>
      <c r="AY139" s="138">
        <f t="shared" si="122"/>
        <v>636</v>
      </c>
      <c r="AZ139" s="138" t="str">
        <f t="shared" si="123"/>
        <v>-</v>
      </c>
      <c r="BA139" s="136" t="str">
        <f t="shared" si="124"/>
        <v>-</v>
      </c>
      <c r="BB139" s="136"/>
      <c r="BC139" s="139">
        <f t="shared" si="125"/>
        <v>636</v>
      </c>
    </row>
    <row r="140" spans="1:56" ht="18.75" customHeight="1" x14ac:dyDescent="0.3">
      <c r="A140" s="1" t="str">
        <f t="shared" si="97"/>
        <v>\\B-TECH03\soneras network\SONERAS\RAD\RAD 2024\C107</v>
      </c>
      <c r="B140" s="17" t="s">
        <v>483</v>
      </c>
      <c r="C140" s="44" t="s">
        <v>586</v>
      </c>
      <c r="D140" s="21" t="s">
        <v>382</v>
      </c>
      <c r="E140" s="20" t="str">
        <f t="shared" si="98"/>
        <v>C107</v>
      </c>
      <c r="F140" s="12">
        <v>45318</v>
      </c>
      <c r="G140" s="17">
        <v>4</v>
      </c>
      <c r="H140" s="13" t="s">
        <v>35</v>
      </c>
      <c r="I140" s="14" t="s">
        <v>182</v>
      </c>
      <c r="M140" s="36" t="s">
        <v>32</v>
      </c>
      <c r="N140" s="6">
        <v>10</v>
      </c>
      <c r="O140" s="6">
        <v>5</v>
      </c>
      <c r="P140" s="11"/>
      <c r="Q140" s="14">
        <v>820</v>
      </c>
      <c r="R140" s="14">
        <v>790</v>
      </c>
      <c r="S140" s="14">
        <v>800</v>
      </c>
      <c r="T140" s="14">
        <v>115</v>
      </c>
      <c r="U140" s="14">
        <v>800</v>
      </c>
      <c r="V140" s="14">
        <v>115</v>
      </c>
      <c r="W140" s="5" t="s">
        <v>37</v>
      </c>
      <c r="X140" s="16"/>
      <c r="Y140" s="6" t="s">
        <v>38</v>
      </c>
      <c r="Z140" s="239" t="str">
        <f t="shared" si="99"/>
        <v>510AD</v>
      </c>
      <c r="AA140" s="120" t="str">
        <f t="shared" si="100"/>
        <v>FEC107025-10 E7</v>
      </c>
      <c r="AB140" s="121" t="str">
        <f t="shared" si="101"/>
        <v xml:space="preserve">FE 0820X0790 5D7 10 0800X115 BC  </v>
      </c>
      <c r="AC140" s="71" t="str">
        <f t="shared" si="102"/>
        <v>FXC107025-10 E7</v>
      </c>
      <c r="AD140" s="121" t="str">
        <f t="shared" si="103"/>
        <v xml:space="preserve">FX 0820X0790 5D7 10 0800X115 BC  </v>
      </c>
      <c r="AE140" s="122" t="str">
        <f t="shared" si="104"/>
        <v>TUBLS015</v>
      </c>
      <c r="AF140" s="123" t="str">
        <f t="shared" si="105"/>
        <v>TB150835</v>
      </c>
      <c r="AG140" s="124">
        <f t="shared" si="106"/>
        <v>38.627099999999999</v>
      </c>
      <c r="AH140" s="125">
        <f t="shared" si="107"/>
        <v>390</v>
      </c>
      <c r="AI140" s="126">
        <f t="shared" si="108"/>
        <v>15064.569</v>
      </c>
      <c r="AJ140" s="127" t="str">
        <f t="shared" si="109"/>
        <v>BCU5D</v>
      </c>
      <c r="AK140" s="128" t="str">
        <f t="shared" si="110"/>
        <v>AT5D0790</v>
      </c>
      <c r="AL140" s="129">
        <f t="shared" si="111"/>
        <v>44.569226533790093</v>
      </c>
      <c r="AM140" s="130">
        <f t="shared" si="112"/>
        <v>291.90909090909093</v>
      </c>
      <c r="AN140" s="131">
        <v>13010.162399999999</v>
      </c>
      <c r="AO140" s="132" t="str">
        <f t="shared" si="113"/>
        <v>CL5B0800C115</v>
      </c>
      <c r="AP140" s="133">
        <f t="shared" si="114"/>
        <v>1228.2</v>
      </c>
      <c r="AQ140" s="134" t="str">
        <f t="shared" si="115"/>
        <v>CL5B0800C115</v>
      </c>
      <c r="AR140" s="133">
        <f t="shared" si="116"/>
        <v>1477.845</v>
      </c>
      <c r="AS140" s="133" t="str">
        <f t="shared" si="117"/>
        <v>PL15</v>
      </c>
      <c r="AT140" s="135">
        <f t="shared" si="118"/>
        <v>2706.0450000000001</v>
      </c>
      <c r="AU140" s="136" t="str">
        <f t="shared" si="119"/>
        <v>5D</v>
      </c>
      <c r="AV140" s="137" t="s">
        <v>921</v>
      </c>
      <c r="AW140" s="138" t="str">
        <f t="shared" si="120"/>
        <v>FJ5D0820</v>
      </c>
      <c r="AX140" s="136">
        <f t="shared" si="121"/>
        <v>507.58</v>
      </c>
      <c r="AY140" s="138">
        <f t="shared" si="122"/>
        <v>1015.16</v>
      </c>
      <c r="AZ140" s="138" t="str">
        <f t="shared" si="123"/>
        <v>-</v>
      </c>
      <c r="BA140" s="136" t="str">
        <f t="shared" si="124"/>
        <v>-</v>
      </c>
      <c r="BB140" s="136"/>
      <c r="BC140" s="139">
        <f t="shared" si="125"/>
        <v>1015.16</v>
      </c>
    </row>
    <row r="141" spans="1:56" ht="18" customHeight="1" x14ac:dyDescent="0.3">
      <c r="A141" s="1" t="str">
        <f t="shared" ref="A141" si="126">"\\B-TECH03\soneras network\SONERAS\RAD\RAD 2023\"&amp;B141</f>
        <v>\\B-TECH03\soneras network\SONERAS\RAD\RAD 2023\B434</v>
      </c>
      <c r="B141" s="17" t="s">
        <v>474</v>
      </c>
      <c r="C141" s="44" t="s">
        <v>532</v>
      </c>
      <c r="D141" s="21" t="s">
        <v>383</v>
      </c>
      <c r="E141" s="20" t="str">
        <f t="shared" si="98"/>
        <v>B434</v>
      </c>
      <c r="F141" s="12">
        <v>45327</v>
      </c>
      <c r="G141" s="17">
        <v>1</v>
      </c>
      <c r="H141" s="13" t="s">
        <v>35</v>
      </c>
      <c r="I141" s="14" t="s">
        <v>40</v>
      </c>
      <c r="M141" s="36" t="s">
        <v>41</v>
      </c>
      <c r="N141" s="6">
        <v>12</v>
      </c>
      <c r="O141" s="6">
        <v>5</v>
      </c>
      <c r="P141" s="11"/>
      <c r="Q141" s="14">
        <v>930</v>
      </c>
      <c r="R141" s="14">
        <v>430</v>
      </c>
      <c r="S141" s="14">
        <v>440</v>
      </c>
      <c r="T141" s="14">
        <v>125</v>
      </c>
      <c r="U141" s="14">
        <v>440</v>
      </c>
      <c r="V141" s="14">
        <v>125</v>
      </c>
      <c r="W141" s="5" t="s">
        <v>33</v>
      </c>
      <c r="X141" s="16"/>
      <c r="Y141" s="6" t="s">
        <v>34</v>
      </c>
      <c r="Z141" s="239" t="str">
        <f t="shared" si="99"/>
        <v>512AZ</v>
      </c>
      <c r="AA141" s="120" t="str">
        <f t="shared" si="100"/>
        <v xml:space="preserve">FEB434015-12 </v>
      </c>
      <c r="AB141" s="121" t="str">
        <f t="shared" si="101"/>
        <v xml:space="preserve">FE 0930X0430 5ZM 12 0440X125 PC  </v>
      </c>
      <c r="AC141" s="71" t="str">
        <f t="shared" si="102"/>
        <v xml:space="preserve">FXB434015-12 </v>
      </c>
      <c r="AD141" s="121" t="str">
        <f t="shared" si="103"/>
        <v xml:space="preserve">FX 0930X0430 5ZM 12 0440X125 PC  </v>
      </c>
      <c r="AE141" s="122" t="str">
        <f t="shared" si="104"/>
        <v>BNLT33</v>
      </c>
      <c r="AF141" s="123" t="str">
        <f t="shared" si="105"/>
        <v>TB330945</v>
      </c>
      <c r="AG141" s="124">
        <f t="shared" si="106"/>
        <v>31.818149999999999</v>
      </c>
      <c r="AH141" s="125">
        <f t="shared" si="107"/>
        <v>165</v>
      </c>
      <c r="AI141" s="126">
        <f t="shared" si="108"/>
        <v>5249.9947499999998</v>
      </c>
      <c r="AJ141" s="127" t="str">
        <f t="shared" si="109"/>
        <v>BCU5Z</v>
      </c>
      <c r="AK141" s="128" t="str">
        <f t="shared" si="110"/>
        <v>AT5Z0910</v>
      </c>
      <c r="AL141" s="129">
        <f t="shared" si="111"/>
        <v>136.37701617647059</v>
      </c>
      <c r="AM141" s="130">
        <f t="shared" si="112"/>
        <v>34</v>
      </c>
      <c r="AN141" s="131">
        <v>4636.81855</v>
      </c>
      <c r="AO141" s="132" t="str">
        <f t="shared" si="113"/>
        <v>CL5P0440C125</v>
      </c>
      <c r="AP141" s="133">
        <f t="shared" si="114"/>
        <v>513.59</v>
      </c>
      <c r="AQ141" s="134" t="str">
        <f t="shared" si="115"/>
        <v>CL5P0440C125</v>
      </c>
      <c r="AR141" s="133">
        <f t="shared" si="116"/>
        <v>513.59</v>
      </c>
      <c r="AS141" s="133" t="str">
        <f t="shared" si="117"/>
        <v>BNLC06</v>
      </c>
      <c r="AT141" s="135">
        <f t="shared" si="118"/>
        <v>1027.18</v>
      </c>
      <c r="AU141" s="136" t="str">
        <f t="shared" si="119"/>
        <v>5Z</v>
      </c>
      <c r="AV141" s="137" t="s">
        <v>921</v>
      </c>
      <c r="AW141" s="138" t="str">
        <f t="shared" si="120"/>
        <v>FJ5Z0930</v>
      </c>
      <c r="AX141" s="136">
        <f t="shared" si="121"/>
        <v>503.13000000000005</v>
      </c>
      <c r="AY141" s="138">
        <f t="shared" si="122"/>
        <v>1006.2600000000001</v>
      </c>
      <c r="AZ141" s="138" t="str">
        <f t="shared" si="123"/>
        <v>PJ5Z0930</v>
      </c>
      <c r="BA141" s="136">
        <f t="shared" si="124"/>
        <v>503.13000000000005</v>
      </c>
      <c r="BB141" s="136"/>
      <c r="BC141" s="139">
        <f t="shared" si="125"/>
        <v>1006.2600000000001</v>
      </c>
    </row>
    <row r="142" spans="1:56" ht="18" customHeight="1" x14ac:dyDescent="0.3">
      <c r="A142" s="1" t="str">
        <f t="shared" si="97"/>
        <v>\\B-TECH03\soneras network\SONERAS\RAD\RAD 2024\C108</v>
      </c>
      <c r="B142" s="17" t="s">
        <v>490</v>
      </c>
      <c r="C142" s="44" t="s">
        <v>587</v>
      </c>
      <c r="D142" s="21" t="s">
        <v>384</v>
      </c>
      <c r="E142" s="20" t="str">
        <f t="shared" si="98"/>
        <v>C108</v>
      </c>
      <c r="F142" s="12">
        <v>45328</v>
      </c>
      <c r="G142" s="17">
        <v>1</v>
      </c>
      <c r="H142" s="13" t="s">
        <v>35</v>
      </c>
      <c r="I142" s="14" t="s">
        <v>76</v>
      </c>
      <c r="M142" s="36" t="s">
        <v>41</v>
      </c>
      <c r="N142" s="6">
        <v>12</v>
      </c>
      <c r="O142" s="6">
        <v>5</v>
      </c>
      <c r="P142" s="11"/>
      <c r="Q142" s="14">
        <v>570</v>
      </c>
      <c r="R142" s="14">
        <v>560</v>
      </c>
      <c r="S142" s="14">
        <v>580</v>
      </c>
      <c r="T142" s="14">
        <v>125</v>
      </c>
      <c r="U142" s="14">
        <v>580</v>
      </c>
      <c r="V142" s="14">
        <v>125</v>
      </c>
      <c r="W142" s="5" t="s">
        <v>33</v>
      </c>
      <c r="X142" s="16"/>
      <c r="Y142" s="6" t="s">
        <v>34</v>
      </c>
      <c r="Z142" s="239" t="str">
        <f t="shared" si="99"/>
        <v>512AZ</v>
      </c>
      <c r="AA142" s="120" t="str">
        <f t="shared" si="100"/>
        <v xml:space="preserve">FEC108015-12 </v>
      </c>
      <c r="AB142" s="121" t="str">
        <f t="shared" si="101"/>
        <v xml:space="preserve">FE 0570X0560 5ZM 12 0580X125 PC  </v>
      </c>
      <c r="AC142" s="71" t="str">
        <f t="shared" si="102"/>
        <v xml:space="preserve">FXC108015-12 </v>
      </c>
      <c r="AD142" s="121" t="str">
        <f t="shared" si="103"/>
        <v xml:space="preserve">FX 0570X0560 5ZM 12 0580X125 PC  </v>
      </c>
      <c r="AE142" s="122" t="str">
        <f t="shared" si="104"/>
        <v>BNLT33</v>
      </c>
      <c r="AF142" s="123" t="str">
        <f t="shared" si="105"/>
        <v>TB330585</v>
      </c>
      <c r="AG142" s="124">
        <f t="shared" si="106"/>
        <v>19.696949999999998</v>
      </c>
      <c r="AH142" s="125">
        <f t="shared" si="107"/>
        <v>220</v>
      </c>
      <c r="AI142" s="126">
        <f t="shared" si="108"/>
        <v>4333.3289999999997</v>
      </c>
      <c r="AJ142" s="127" t="str">
        <f t="shared" si="109"/>
        <v>BCU5Z</v>
      </c>
      <c r="AK142" s="128" t="str">
        <f t="shared" si="110"/>
        <v>AT5Z0550</v>
      </c>
      <c r="AL142" s="129">
        <f t="shared" si="111"/>
        <v>81.849997777777759</v>
      </c>
      <c r="AM142" s="130">
        <f t="shared" si="112"/>
        <v>45</v>
      </c>
      <c r="AN142" s="131">
        <v>3683.2498999999993</v>
      </c>
      <c r="AO142" s="132" t="str">
        <f t="shared" si="113"/>
        <v>CL5P0580C125</v>
      </c>
      <c r="AP142" s="133">
        <f t="shared" si="114"/>
        <v>669.9</v>
      </c>
      <c r="AQ142" s="134" t="str">
        <f t="shared" si="115"/>
        <v>CL5P0580C125</v>
      </c>
      <c r="AR142" s="133">
        <f t="shared" si="116"/>
        <v>669.9</v>
      </c>
      <c r="AS142" s="133" t="str">
        <f t="shared" si="117"/>
        <v>BNLC06</v>
      </c>
      <c r="AT142" s="135">
        <f t="shared" si="118"/>
        <v>1339.8</v>
      </c>
      <c r="AU142" s="136" t="str">
        <f t="shared" si="119"/>
        <v>5Z</v>
      </c>
      <c r="AV142" s="137" t="s">
        <v>921</v>
      </c>
      <c r="AW142" s="138" t="str">
        <f t="shared" si="120"/>
        <v>FJ5Z0570</v>
      </c>
      <c r="AX142" s="136">
        <f t="shared" si="121"/>
        <v>308.37</v>
      </c>
      <c r="AY142" s="138">
        <f t="shared" si="122"/>
        <v>616.74</v>
      </c>
      <c r="AZ142" s="138" t="str">
        <f t="shared" si="123"/>
        <v>PJ5Z0570</v>
      </c>
      <c r="BA142" s="136">
        <f t="shared" si="124"/>
        <v>308.37</v>
      </c>
      <c r="BB142" s="136"/>
      <c r="BC142" s="139">
        <f t="shared" si="125"/>
        <v>616.74</v>
      </c>
      <c r="BD142" s="237"/>
    </row>
    <row r="143" spans="1:56" ht="18" customHeight="1" x14ac:dyDescent="0.3">
      <c r="A143" s="1" t="str">
        <f t="shared" si="97"/>
        <v>\\B-TECH03\soneras network\SONERAS\RAD\RAD 2024\C109</v>
      </c>
      <c r="B143" s="17" t="s">
        <v>491</v>
      </c>
      <c r="C143" s="44" t="s">
        <v>588</v>
      </c>
      <c r="D143" s="21" t="s">
        <v>385</v>
      </c>
      <c r="E143" s="20" t="str">
        <f t="shared" si="98"/>
        <v>C109</v>
      </c>
      <c r="F143" s="12">
        <v>45328</v>
      </c>
      <c r="G143" s="17">
        <v>5</v>
      </c>
      <c r="H143" s="13" t="s">
        <v>35</v>
      </c>
      <c r="I143" s="14" t="s">
        <v>76</v>
      </c>
      <c r="M143" s="36" t="s">
        <v>32</v>
      </c>
      <c r="N143" s="6">
        <v>10</v>
      </c>
      <c r="O143" s="6">
        <v>3</v>
      </c>
      <c r="P143" s="11"/>
      <c r="Q143" s="14">
        <v>500</v>
      </c>
      <c r="R143" s="14">
        <v>480</v>
      </c>
      <c r="S143" s="14">
        <v>480</v>
      </c>
      <c r="T143" s="14">
        <v>70</v>
      </c>
      <c r="U143" s="14">
        <v>480</v>
      </c>
      <c r="V143" s="14">
        <v>70</v>
      </c>
      <c r="W143" s="5" t="s">
        <v>33</v>
      </c>
      <c r="X143" s="16"/>
      <c r="Y143" s="6" t="s">
        <v>34</v>
      </c>
      <c r="Z143" s="239" t="str">
        <f t="shared" si="99"/>
        <v>310AD</v>
      </c>
      <c r="AA143" s="120" t="str">
        <f t="shared" si="100"/>
        <v xml:space="preserve">FEC109023-10 </v>
      </c>
      <c r="AB143" s="121" t="str">
        <f t="shared" si="101"/>
        <v xml:space="preserve">FE 0500X0480 3DM 10 0480X070 PC  </v>
      </c>
      <c r="AC143" s="71" t="str">
        <f t="shared" si="102"/>
        <v xml:space="preserve">FXC109023-10 </v>
      </c>
      <c r="AD143" s="121" t="str">
        <f t="shared" si="103"/>
        <v xml:space="preserve">FX 0500X0480 3DM 10 0480X070 PC  </v>
      </c>
      <c r="AE143" s="122" t="str">
        <f t="shared" si="104"/>
        <v>BNLT33</v>
      </c>
      <c r="AF143" s="123" t="str">
        <f t="shared" si="105"/>
        <v>TB330515</v>
      </c>
      <c r="AG143" s="124">
        <f t="shared" si="106"/>
        <v>17.340049999999998</v>
      </c>
      <c r="AH143" s="125">
        <f t="shared" si="107"/>
        <v>141</v>
      </c>
      <c r="AI143" s="126">
        <f t="shared" si="108"/>
        <v>2444.9470499999998</v>
      </c>
      <c r="AJ143" s="127" t="str">
        <f t="shared" si="109"/>
        <v>BCU3D</v>
      </c>
      <c r="AK143" s="128" t="str">
        <f t="shared" si="110"/>
        <v>AT3D0480</v>
      </c>
      <c r="AL143" s="129">
        <f t="shared" si="111"/>
        <v>14.338221439668569</v>
      </c>
      <c r="AM143" s="130">
        <f t="shared" si="112"/>
        <v>175.54545454545453</v>
      </c>
      <c r="AN143" s="131">
        <v>2517.0096000000003</v>
      </c>
      <c r="AO143" s="132" t="str">
        <f t="shared" si="113"/>
        <v>CL3P0480C070</v>
      </c>
      <c r="AP143" s="133">
        <f t="shared" si="114"/>
        <v>346.5</v>
      </c>
      <c r="AQ143" s="134" t="str">
        <f t="shared" si="115"/>
        <v>CL3P0480C070</v>
      </c>
      <c r="AR143" s="133">
        <f t="shared" si="116"/>
        <v>346.5</v>
      </c>
      <c r="AS143" s="133" t="str">
        <f t="shared" si="117"/>
        <v>BNLC06</v>
      </c>
      <c r="AT143" s="135">
        <f t="shared" si="118"/>
        <v>693</v>
      </c>
      <c r="AU143" s="136" t="str">
        <f t="shared" si="119"/>
        <v>3D</v>
      </c>
      <c r="AV143" s="137" t="s">
        <v>921</v>
      </c>
      <c r="AW143" s="138" t="str">
        <f t="shared" si="120"/>
        <v>FJ3D0500</v>
      </c>
      <c r="AX143" s="136">
        <f t="shared" si="121"/>
        <v>210.5</v>
      </c>
      <c r="AY143" s="138">
        <f t="shared" si="122"/>
        <v>421</v>
      </c>
      <c r="AZ143" s="138" t="str">
        <f t="shared" si="123"/>
        <v>-</v>
      </c>
      <c r="BA143" s="136" t="str">
        <f t="shared" si="124"/>
        <v>-</v>
      </c>
      <c r="BB143" s="136"/>
      <c r="BC143" s="139">
        <f t="shared" si="125"/>
        <v>421</v>
      </c>
      <c r="BD143" s="237"/>
    </row>
    <row r="144" spans="1:56" ht="18" customHeight="1" x14ac:dyDescent="0.3">
      <c r="A144" s="1" t="str">
        <f t="shared" si="97"/>
        <v>\\B-TECH03\soneras network\SONERAS\RAD\RAD 2024\C110</v>
      </c>
      <c r="B144" s="17" t="s">
        <v>535</v>
      </c>
      <c r="C144" s="44" t="s">
        <v>589</v>
      </c>
      <c r="D144" s="21" t="s">
        <v>386</v>
      </c>
      <c r="E144" s="20" t="str">
        <f t="shared" si="98"/>
        <v>C110</v>
      </c>
      <c r="F144" s="12">
        <v>45328</v>
      </c>
      <c r="G144" s="17">
        <v>1</v>
      </c>
      <c r="H144" s="13" t="s">
        <v>35</v>
      </c>
      <c r="I144" s="14" t="s">
        <v>76</v>
      </c>
      <c r="M144" s="36" t="s">
        <v>41</v>
      </c>
      <c r="N144" s="6">
        <v>12</v>
      </c>
      <c r="O144" s="6">
        <v>4</v>
      </c>
      <c r="P144" s="11"/>
      <c r="Q144" s="14">
        <v>460</v>
      </c>
      <c r="R144" s="14">
        <v>590</v>
      </c>
      <c r="S144" s="14">
        <v>610</v>
      </c>
      <c r="T144" s="14">
        <v>100</v>
      </c>
      <c r="U144" s="14">
        <v>610</v>
      </c>
      <c r="V144" s="14">
        <v>100</v>
      </c>
      <c r="W144" s="5" t="s">
        <v>33</v>
      </c>
      <c r="X144" s="16"/>
      <c r="Y144" s="6" t="s">
        <v>34</v>
      </c>
      <c r="Z144" s="239" t="str">
        <f t="shared" si="99"/>
        <v>412AZ</v>
      </c>
      <c r="AA144" s="120" t="str">
        <f t="shared" si="100"/>
        <v xml:space="preserve">FEC110014-12 </v>
      </c>
      <c r="AB144" s="121" t="str">
        <f t="shared" si="101"/>
        <v xml:space="preserve">FE 0460X0590 4ZM 12 0610X100 PC  </v>
      </c>
      <c r="AC144" s="71" t="str">
        <f t="shared" si="102"/>
        <v xml:space="preserve">FXC110014-12 </v>
      </c>
      <c r="AD144" s="121" t="str">
        <f t="shared" si="103"/>
        <v xml:space="preserve">FX 0460X0590 4ZM 12 0610X100 PC  </v>
      </c>
      <c r="AE144" s="122" t="str">
        <f t="shared" si="104"/>
        <v>BNLT33</v>
      </c>
      <c r="AF144" s="123" t="str">
        <f t="shared" si="105"/>
        <v>TB330475</v>
      </c>
      <c r="AG144" s="124">
        <f t="shared" si="106"/>
        <v>15.99325</v>
      </c>
      <c r="AH144" s="125">
        <f t="shared" si="107"/>
        <v>184</v>
      </c>
      <c r="AI144" s="126">
        <f t="shared" si="108"/>
        <v>2942.7579999999998</v>
      </c>
      <c r="AJ144" s="127" t="str">
        <f t="shared" si="109"/>
        <v>BCU4Z</v>
      </c>
      <c r="AK144" s="128" t="str">
        <f t="shared" si="110"/>
        <v>AT4Z0440</v>
      </c>
      <c r="AL144" s="129">
        <f t="shared" si="111"/>
        <v>63.320006808510641</v>
      </c>
      <c r="AM144" s="130">
        <f t="shared" si="112"/>
        <v>47</v>
      </c>
      <c r="AN144" s="131">
        <v>2976.0403200000001</v>
      </c>
      <c r="AO144" s="132" t="str">
        <f t="shared" si="113"/>
        <v>CL4P0610C100</v>
      </c>
      <c r="AP144" s="133">
        <f t="shared" si="114"/>
        <v>582.12</v>
      </c>
      <c r="AQ144" s="134" t="str">
        <f t="shared" si="115"/>
        <v>CL4P0610C100</v>
      </c>
      <c r="AR144" s="133">
        <f t="shared" si="116"/>
        <v>582.12</v>
      </c>
      <c r="AS144" s="133" t="str">
        <f t="shared" si="117"/>
        <v>BNLC06</v>
      </c>
      <c r="AT144" s="135">
        <f t="shared" si="118"/>
        <v>1164.24</v>
      </c>
      <c r="AU144" s="136" t="str">
        <f t="shared" si="119"/>
        <v>4Z</v>
      </c>
      <c r="AV144" s="137" t="s">
        <v>921</v>
      </c>
      <c r="AW144" s="138" t="str">
        <f t="shared" si="120"/>
        <v>FJ4Z0460</v>
      </c>
      <c r="AX144" s="136">
        <f t="shared" si="121"/>
        <v>210.68</v>
      </c>
      <c r="AY144" s="138">
        <f t="shared" si="122"/>
        <v>421.36</v>
      </c>
      <c r="AZ144" s="138" t="str">
        <f t="shared" si="123"/>
        <v>PJ4Z0460</v>
      </c>
      <c r="BA144" s="136">
        <f t="shared" si="124"/>
        <v>210.68</v>
      </c>
      <c r="BB144" s="136"/>
      <c r="BC144" s="139">
        <f t="shared" si="125"/>
        <v>421.36</v>
      </c>
      <c r="BD144" s="237"/>
    </row>
    <row r="145" spans="1:56" ht="18" customHeight="1" x14ac:dyDescent="0.3">
      <c r="A145" s="1" t="str">
        <f t="shared" si="97"/>
        <v>\\B-TECH03\soneras network\SONERAS\RAD\RAD 2024\C111</v>
      </c>
      <c r="B145" s="17" t="s">
        <v>536</v>
      </c>
      <c r="C145" s="44" t="s">
        <v>590</v>
      </c>
      <c r="D145" s="21" t="s">
        <v>387</v>
      </c>
      <c r="E145" s="20" t="str">
        <f t="shared" si="98"/>
        <v>C111</v>
      </c>
      <c r="F145" s="12">
        <v>45328</v>
      </c>
      <c r="G145" s="17">
        <v>1</v>
      </c>
      <c r="H145" s="13" t="s">
        <v>35</v>
      </c>
      <c r="I145" s="14" t="s">
        <v>36</v>
      </c>
      <c r="M145" s="36" t="s">
        <v>32</v>
      </c>
      <c r="N145" s="6">
        <v>10</v>
      </c>
      <c r="O145" s="6">
        <v>5</v>
      </c>
      <c r="P145" s="11"/>
      <c r="Q145" s="14">
        <v>640</v>
      </c>
      <c r="R145" s="14">
        <v>730</v>
      </c>
      <c r="S145" s="14">
        <v>740</v>
      </c>
      <c r="T145" s="14">
        <v>120</v>
      </c>
      <c r="U145" s="14">
        <v>740</v>
      </c>
      <c r="V145" s="14">
        <v>120</v>
      </c>
      <c r="W145" s="5" t="s">
        <v>33</v>
      </c>
      <c r="X145" s="16"/>
      <c r="Y145" s="6" t="s">
        <v>34</v>
      </c>
      <c r="Z145" s="239" t="str">
        <f t="shared" si="99"/>
        <v>510AD</v>
      </c>
      <c r="AA145" s="120" t="str">
        <f t="shared" si="100"/>
        <v xml:space="preserve">FEC111025-10 </v>
      </c>
      <c r="AB145" s="121" t="str">
        <f t="shared" si="101"/>
        <v xml:space="preserve">FE 0640X0730 5DM 10 0740X120 PC  </v>
      </c>
      <c r="AC145" s="71" t="str">
        <f t="shared" si="102"/>
        <v xml:space="preserve">FXC111025-10 </v>
      </c>
      <c r="AD145" s="121" t="str">
        <f t="shared" si="103"/>
        <v xml:space="preserve">FX 0640X0730 5DM 10 0740X120 PC  </v>
      </c>
      <c r="AE145" s="122" t="str">
        <f t="shared" si="104"/>
        <v>BNLT33</v>
      </c>
      <c r="AF145" s="123" t="str">
        <f t="shared" si="105"/>
        <v>TB330655</v>
      </c>
      <c r="AG145" s="124">
        <f t="shared" si="106"/>
        <v>22.053850000000001</v>
      </c>
      <c r="AH145" s="125">
        <f t="shared" si="107"/>
        <v>360</v>
      </c>
      <c r="AI145" s="126">
        <f t="shared" si="108"/>
        <v>7939.3860000000004</v>
      </c>
      <c r="AJ145" s="127" t="str">
        <f t="shared" si="109"/>
        <v>BCU5D</v>
      </c>
      <c r="AK145" s="128" t="str">
        <f t="shared" si="110"/>
        <v>AT5D0730</v>
      </c>
      <c r="AL145" s="129">
        <f t="shared" si="111"/>
        <v>41.158214692894418</v>
      </c>
      <c r="AM145" s="130">
        <f t="shared" si="112"/>
        <v>226.45454545454547</v>
      </c>
      <c r="AN145" s="131">
        <v>9320.4647999999997</v>
      </c>
      <c r="AO145" s="132" t="str">
        <f t="shared" si="113"/>
        <v>CL5P0740C120</v>
      </c>
      <c r="AP145" s="133">
        <f t="shared" si="114"/>
        <v>819.28</v>
      </c>
      <c r="AQ145" s="134" t="str">
        <f t="shared" si="115"/>
        <v>CL5P0740C120</v>
      </c>
      <c r="AR145" s="133">
        <f t="shared" si="116"/>
        <v>819.28</v>
      </c>
      <c r="AS145" s="133" t="str">
        <f t="shared" si="117"/>
        <v>BNLC06</v>
      </c>
      <c r="AT145" s="135">
        <f t="shared" si="118"/>
        <v>1638.56</v>
      </c>
      <c r="AU145" s="136" t="str">
        <f t="shared" si="119"/>
        <v>5D</v>
      </c>
      <c r="AV145" s="137" t="s">
        <v>921</v>
      </c>
      <c r="AW145" s="138" t="str">
        <f t="shared" si="120"/>
        <v>FJ5D0640</v>
      </c>
      <c r="AX145" s="136">
        <f t="shared" si="121"/>
        <v>396.15999999999997</v>
      </c>
      <c r="AY145" s="138">
        <f t="shared" si="122"/>
        <v>792.31999999999994</v>
      </c>
      <c r="AZ145" s="138" t="str">
        <f t="shared" si="123"/>
        <v>-</v>
      </c>
      <c r="BA145" s="136" t="str">
        <f t="shared" si="124"/>
        <v>-</v>
      </c>
      <c r="BB145" s="136"/>
      <c r="BC145" s="139">
        <f t="shared" si="125"/>
        <v>792.31999999999994</v>
      </c>
    </row>
    <row r="146" spans="1:56" ht="18" customHeight="1" x14ac:dyDescent="0.3">
      <c r="A146" s="1" t="str">
        <f t="shared" si="97"/>
        <v>\\B-TECH03\soneras network\SONERAS\RAD\RAD 2024\C112</v>
      </c>
      <c r="B146" s="17" t="s">
        <v>537</v>
      </c>
      <c r="C146" s="44" t="s">
        <v>591</v>
      </c>
      <c r="D146" s="21" t="s">
        <v>388</v>
      </c>
      <c r="E146" s="20" t="str">
        <f t="shared" si="98"/>
        <v>C112</v>
      </c>
      <c r="F146" s="12">
        <v>45328</v>
      </c>
      <c r="G146" s="17">
        <v>1</v>
      </c>
      <c r="H146" s="13" t="s">
        <v>35</v>
      </c>
      <c r="I146" s="14" t="s">
        <v>36</v>
      </c>
      <c r="M146" s="36" t="s">
        <v>32</v>
      </c>
      <c r="N146" s="6">
        <v>10</v>
      </c>
      <c r="O146" s="6">
        <v>5</v>
      </c>
      <c r="P146" s="11"/>
      <c r="Q146" s="14">
        <v>500</v>
      </c>
      <c r="R146" s="14">
        <v>460</v>
      </c>
      <c r="S146" s="14">
        <v>480</v>
      </c>
      <c r="T146" s="14">
        <v>130</v>
      </c>
      <c r="U146" s="14">
        <v>480</v>
      </c>
      <c r="V146" s="14">
        <v>130</v>
      </c>
      <c r="W146" s="5" t="s">
        <v>33</v>
      </c>
      <c r="X146" s="16"/>
      <c r="Y146" s="6" t="s">
        <v>34</v>
      </c>
      <c r="Z146" s="239" t="str">
        <f t="shared" si="99"/>
        <v>510AD</v>
      </c>
      <c r="AA146" s="120" t="str">
        <f t="shared" si="100"/>
        <v xml:space="preserve">FEC112025-10 </v>
      </c>
      <c r="AB146" s="121" t="str">
        <f t="shared" si="101"/>
        <v xml:space="preserve">FE 0500X0460 5DM 10 0480X130 PC  </v>
      </c>
      <c r="AC146" s="71" t="str">
        <f t="shared" si="102"/>
        <v xml:space="preserve">FXC112025-10 </v>
      </c>
      <c r="AD146" s="121" t="str">
        <f t="shared" si="103"/>
        <v xml:space="preserve">FX 0500X0460 5DM 10 0480X130 PC  </v>
      </c>
      <c r="AE146" s="122" t="str">
        <f t="shared" si="104"/>
        <v>BNLT33</v>
      </c>
      <c r="AF146" s="123" t="str">
        <f t="shared" si="105"/>
        <v>TB330515</v>
      </c>
      <c r="AG146" s="124">
        <f t="shared" si="106"/>
        <v>17.340049999999998</v>
      </c>
      <c r="AH146" s="125">
        <f t="shared" si="107"/>
        <v>225</v>
      </c>
      <c r="AI146" s="126">
        <f t="shared" si="108"/>
        <v>3901.5112499999996</v>
      </c>
      <c r="AJ146" s="127" t="str">
        <f t="shared" si="109"/>
        <v>BCU5D</v>
      </c>
      <c r="AK146" s="128" t="str">
        <f t="shared" si="110"/>
        <v>AT5D0460</v>
      </c>
      <c r="AL146" s="129">
        <f t="shared" si="111"/>
        <v>26.021868876229931</v>
      </c>
      <c r="AM146" s="130">
        <f t="shared" si="112"/>
        <v>175.54545454545453</v>
      </c>
      <c r="AN146" s="131">
        <v>4568.0207999999993</v>
      </c>
      <c r="AO146" s="132" t="str">
        <f t="shared" si="113"/>
        <v>CL5P0480C130</v>
      </c>
      <c r="AP146" s="133">
        <f t="shared" si="114"/>
        <v>577.5</v>
      </c>
      <c r="AQ146" s="134" t="str">
        <f t="shared" si="115"/>
        <v>CL5P0480C130</v>
      </c>
      <c r="AR146" s="133">
        <f t="shared" si="116"/>
        <v>577.5</v>
      </c>
      <c r="AS146" s="133" t="str">
        <f t="shared" si="117"/>
        <v>BNLC06</v>
      </c>
      <c r="AT146" s="135">
        <f t="shared" si="118"/>
        <v>1155</v>
      </c>
      <c r="AU146" s="136" t="str">
        <f t="shared" si="119"/>
        <v>5D</v>
      </c>
      <c r="AV146" s="137" t="s">
        <v>921</v>
      </c>
      <c r="AW146" s="138" t="str">
        <f t="shared" si="120"/>
        <v>FJ5D0500</v>
      </c>
      <c r="AX146" s="136">
        <f t="shared" si="121"/>
        <v>309.5</v>
      </c>
      <c r="AY146" s="138">
        <f t="shared" si="122"/>
        <v>619</v>
      </c>
      <c r="AZ146" s="138" t="str">
        <f t="shared" si="123"/>
        <v>-</v>
      </c>
      <c r="BA146" s="136" t="str">
        <f t="shared" si="124"/>
        <v>-</v>
      </c>
      <c r="BB146" s="136"/>
      <c r="BC146" s="139">
        <f t="shared" si="125"/>
        <v>619</v>
      </c>
    </row>
    <row r="147" spans="1:56" ht="18" customHeight="1" x14ac:dyDescent="0.3">
      <c r="A147" s="1" t="str">
        <f t="shared" ref="A147" si="127">"\\B-TECH03\soneras network\SONERAS\RAD\RAD 2023\"&amp;B147</f>
        <v>\\B-TECH03\soneras network\SONERAS\RAD\RAD 2023\B484</v>
      </c>
      <c r="B147" s="17" t="s">
        <v>480</v>
      </c>
      <c r="C147" s="44" t="s">
        <v>533</v>
      </c>
      <c r="D147" s="21" t="s">
        <v>389</v>
      </c>
      <c r="E147" s="20" t="str">
        <f t="shared" si="98"/>
        <v>B484</v>
      </c>
      <c r="F147" s="12">
        <v>45328</v>
      </c>
      <c r="G147" s="17">
        <v>1</v>
      </c>
      <c r="H147" s="13" t="s">
        <v>35</v>
      </c>
      <c r="I147" s="14" t="s">
        <v>76</v>
      </c>
      <c r="M147" s="36" t="s">
        <v>41</v>
      </c>
      <c r="N147" s="6">
        <v>12</v>
      </c>
      <c r="O147" s="6">
        <v>4</v>
      </c>
      <c r="P147" s="11"/>
      <c r="Q147" s="14">
        <v>440</v>
      </c>
      <c r="R147" s="14">
        <v>490</v>
      </c>
      <c r="S147" s="14">
        <v>500</v>
      </c>
      <c r="T147" s="14">
        <v>90</v>
      </c>
      <c r="U147" s="14">
        <v>500</v>
      </c>
      <c r="V147" s="14">
        <v>90</v>
      </c>
      <c r="W147" s="5" t="s">
        <v>33</v>
      </c>
      <c r="X147" s="16"/>
      <c r="Y147" s="6" t="s">
        <v>34</v>
      </c>
      <c r="Z147" s="239" t="str">
        <f t="shared" si="99"/>
        <v>412AZ</v>
      </c>
      <c r="AA147" s="120" t="str">
        <f t="shared" si="100"/>
        <v xml:space="preserve">FEB484014-12 </v>
      </c>
      <c r="AB147" s="121" t="str">
        <f t="shared" si="101"/>
        <v xml:space="preserve">FE 0440X0490 4ZM 12 0500X090 PC  </v>
      </c>
      <c r="AC147" s="71" t="str">
        <f t="shared" si="102"/>
        <v xml:space="preserve">FXB484014-12 </v>
      </c>
      <c r="AD147" s="121" t="str">
        <f t="shared" si="103"/>
        <v xml:space="preserve">FX 0440X0490 4ZM 12 0500X090 PC  </v>
      </c>
      <c r="AE147" s="122" t="str">
        <f t="shared" si="104"/>
        <v>BNLT33</v>
      </c>
      <c r="AF147" s="123" t="str">
        <f t="shared" si="105"/>
        <v>TB330455</v>
      </c>
      <c r="AG147" s="124">
        <f t="shared" si="106"/>
        <v>15.319849999999999</v>
      </c>
      <c r="AH147" s="125">
        <f t="shared" si="107"/>
        <v>152</v>
      </c>
      <c r="AI147" s="126">
        <f t="shared" si="108"/>
        <v>2328.6171999999997</v>
      </c>
      <c r="AJ147" s="127" t="str">
        <f t="shared" si="109"/>
        <v>BCU4Z</v>
      </c>
      <c r="AK147" s="128" t="str">
        <f t="shared" si="110"/>
        <v>AT4Z0420</v>
      </c>
      <c r="AL147" s="129">
        <f t="shared" si="111"/>
        <v>60.700123076923077</v>
      </c>
      <c r="AM147" s="130">
        <f t="shared" si="112"/>
        <v>39</v>
      </c>
      <c r="AN147" s="131">
        <v>2367.3047999999999</v>
      </c>
      <c r="AO147" s="132" t="str">
        <f t="shared" si="113"/>
        <v>CL4P0500C090</v>
      </c>
      <c r="AP147" s="133">
        <f t="shared" si="114"/>
        <v>440.44</v>
      </c>
      <c r="AQ147" s="134" t="str">
        <f t="shared" si="115"/>
        <v>CL4P0500C090</v>
      </c>
      <c r="AR147" s="133">
        <f t="shared" si="116"/>
        <v>440.44</v>
      </c>
      <c r="AS147" s="133" t="str">
        <f t="shared" si="117"/>
        <v>BNLC06</v>
      </c>
      <c r="AT147" s="135">
        <f t="shared" si="118"/>
        <v>880.88</v>
      </c>
      <c r="AU147" s="136" t="str">
        <f t="shared" si="119"/>
        <v>4Z</v>
      </c>
      <c r="AV147" s="137" t="s">
        <v>921</v>
      </c>
      <c r="AW147" s="138" t="str">
        <f t="shared" si="120"/>
        <v>FJ4Z0440</v>
      </c>
      <c r="AX147" s="136">
        <f t="shared" si="121"/>
        <v>201.52</v>
      </c>
      <c r="AY147" s="138">
        <f t="shared" si="122"/>
        <v>403.04</v>
      </c>
      <c r="AZ147" s="138" t="str">
        <f t="shared" si="123"/>
        <v>PJ4Z0440</v>
      </c>
      <c r="BA147" s="136">
        <f t="shared" si="124"/>
        <v>201.52</v>
      </c>
      <c r="BB147" s="136"/>
      <c r="BC147" s="139">
        <f t="shared" si="125"/>
        <v>403.04</v>
      </c>
      <c r="BD147" s="237"/>
    </row>
    <row r="148" spans="1:56" ht="18" customHeight="1" x14ac:dyDescent="0.3">
      <c r="A148" s="1" t="str">
        <f t="shared" si="97"/>
        <v>\\B-TECH03\soneras network\SONERAS\RAD\RAD 2024\C113</v>
      </c>
      <c r="B148" s="17" t="s">
        <v>538</v>
      </c>
      <c r="C148" s="44" t="s">
        <v>592</v>
      </c>
      <c r="D148" s="21" t="s">
        <v>390</v>
      </c>
      <c r="E148" s="20" t="str">
        <f t="shared" si="98"/>
        <v>C113</v>
      </c>
      <c r="F148" s="12">
        <v>45328</v>
      </c>
      <c r="G148" s="17">
        <v>1</v>
      </c>
      <c r="H148" s="13" t="s">
        <v>35</v>
      </c>
      <c r="I148" s="14" t="s">
        <v>76</v>
      </c>
      <c r="M148" s="36" t="s">
        <v>41</v>
      </c>
      <c r="N148" s="6">
        <v>12</v>
      </c>
      <c r="O148" s="6">
        <v>4</v>
      </c>
      <c r="P148" s="11"/>
      <c r="Q148" s="14">
        <v>620</v>
      </c>
      <c r="R148" s="14">
        <v>410</v>
      </c>
      <c r="S148" s="14">
        <v>415</v>
      </c>
      <c r="T148" s="14">
        <v>90</v>
      </c>
      <c r="U148" s="14">
        <v>415</v>
      </c>
      <c r="V148" s="14">
        <v>90</v>
      </c>
      <c r="W148" s="5" t="s">
        <v>33</v>
      </c>
      <c r="X148" s="16"/>
      <c r="Y148" s="6" t="s">
        <v>34</v>
      </c>
      <c r="Z148" s="239" t="str">
        <f t="shared" si="99"/>
        <v>412AZ</v>
      </c>
      <c r="AA148" s="120" t="str">
        <f t="shared" si="100"/>
        <v xml:space="preserve">FEC113014-12 </v>
      </c>
      <c r="AB148" s="121" t="str">
        <f t="shared" si="101"/>
        <v xml:space="preserve">FE 0620X0410 4ZM 12 0415X090 PC  </v>
      </c>
      <c r="AC148" s="71" t="str">
        <f t="shared" si="102"/>
        <v xml:space="preserve">FXC113014-12 </v>
      </c>
      <c r="AD148" s="121" t="str">
        <f t="shared" si="103"/>
        <v xml:space="preserve">FX 0620X0410 4ZM 12 0415X090 PC  </v>
      </c>
      <c r="AE148" s="122" t="str">
        <f t="shared" si="104"/>
        <v>BNLT33</v>
      </c>
      <c r="AF148" s="123" t="str">
        <f t="shared" si="105"/>
        <v>TB330635</v>
      </c>
      <c r="AG148" s="124">
        <f t="shared" si="106"/>
        <v>21.38045</v>
      </c>
      <c r="AH148" s="125">
        <f t="shared" si="107"/>
        <v>124</v>
      </c>
      <c r="AI148" s="126">
        <f t="shared" si="108"/>
        <v>2651.1758</v>
      </c>
      <c r="AJ148" s="127" t="str">
        <f t="shared" si="109"/>
        <v>BCU4Z</v>
      </c>
      <c r="AK148" s="128" t="str">
        <f t="shared" si="110"/>
        <v>AT4Z0600</v>
      </c>
      <c r="AL148" s="129">
        <f t="shared" si="111"/>
        <v>87.188681250000002</v>
      </c>
      <c r="AM148" s="130">
        <f t="shared" si="112"/>
        <v>32</v>
      </c>
      <c r="AN148" s="131">
        <v>2790.0378000000001</v>
      </c>
      <c r="AO148" s="132" t="str">
        <f t="shared" si="113"/>
        <v>CL4P0415C090</v>
      </c>
      <c r="AP148" s="133">
        <f t="shared" si="114"/>
        <v>368.44499999999999</v>
      </c>
      <c r="AQ148" s="134" t="str">
        <f t="shared" si="115"/>
        <v>CL4P0415C090</v>
      </c>
      <c r="AR148" s="133">
        <f t="shared" si="116"/>
        <v>368.44499999999999</v>
      </c>
      <c r="AS148" s="133" t="str">
        <f t="shared" si="117"/>
        <v>BNLC06</v>
      </c>
      <c r="AT148" s="135">
        <f t="shared" si="118"/>
        <v>736.89</v>
      </c>
      <c r="AU148" s="136" t="str">
        <f t="shared" si="119"/>
        <v>4Z</v>
      </c>
      <c r="AV148" s="137" t="s">
        <v>921</v>
      </c>
      <c r="AW148" s="138" t="str">
        <f t="shared" si="120"/>
        <v>FJ4Z0620</v>
      </c>
      <c r="AX148" s="136">
        <f t="shared" si="121"/>
        <v>283.96000000000004</v>
      </c>
      <c r="AY148" s="138">
        <f t="shared" si="122"/>
        <v>567.92000000000007</v>
      </c>
      <c r="AZ148" s="138" t="str">
        <f t="shared" si="123"/>
        <v>PJ4Z0620</v>
      </c>
      <c r="BA148" s="136">
        <f t="shared" si="124"/>
        <v>283.96000000000004</v>
      </c>
      <c r="BB148" s="136"/>
      <c r="BC148" s="139">
        <f t="shared" si="125"/>
        <v>567.92000000000007</v>
      </c>
      <c r="BD148" s="237"/>
    </row>
    <row r="149" spans="1:56" ht="18" customHeight="1" x14ac:dyDescent="0.3">
      <c r="A149" s="1" t="str">
        <f t="shared" si="97"/>
        <v>\\B-TECH03\soneras network\SONERAS\RAD\RAD 2024\C114</v>
      </c>
      <c r="B149" s="17" t="s">
        <v>539</v>
      </c>
      <c r="C149" s="44" t="s">
        <v>593</v>
      </c>
      <c r="D149" s="21" t="s">
        <v>391</v>
      </c>
      <c r="E149" s="20" t="str">
        <f t="shared" si="98"/>
        <v>C114</v>
      </c>
      <c r="F149" s="12">
        <v>45329</v>
      </c>
      <c r="G149" s="17">
        <v>3</v>
      </c>
      <c r="H149" s="13" t="s">
        <v>28</v>
      </c>
      <c r="I149" s="14" t="s">
        <v>484</v>
      </c>
      <c r="J149" s="5" t="s">
        <v>708</v>
      </c>
      <c r="K149" s="14" t="s">
        <v>710</v>
      </c>
      <c r="M149" s="36" t="s">
        <v>32</v>
      </c>
      <c r="N149" s="6">
        <v>10</v>
      </c>
      <c r="O149" s="6">
        <v>4</v>
      </c>
      <c r="P149" s="11"/>
      <c r="Q149" s="14">
        <v>620</v>
      </c>
      <c r="R149" s="14">
        <v>750</v>
      </c>
      <c r="S149" s="14">
        <v>750</v>
      </c>
      <c r="T149" s="14">
        <v>90</v>
      </c>
      <c r="U149" s="14">
        <v>750</v>
      </c>
      <c r="V149" s="14">
        <v>90</v>
      </c>
      <c r="W149" s="5" t="s">
        <v>33</v>
      </c>
      <c r="X149" s="16"/>
      <c r="Y149" s="6" t="s">
        <v>34</v>
      </c>
      <c r="Z149" s="239" t="str">
        <f t="shared" si="99"/>
        <v>410AD</v>
      </c>
      <c r="AA149" s="120" t="str">
        <f t="shared" si="100"/>
        <v xml:space="preserve">RAC114024-10 </v>
      </c>
      <c r="AB149" s="121" t="str">
        <f t="shared" si="101"/>
        <v>RA 0620X0750 4DM 10 0750X090 PC SDMO  130KVA</v>
      </c>
      <c r="AC149" s="71" t="str">
        <f t="shared" si="102"/>
        <v xml:space="preserve">FXC114024-10 </v>
      </c>
      <c r="AD149" s="121" t="str">
        <f t="shared" si="103"/>
        <v>FX 0620X0750 4DM 10 0750X090 PC SDMO  130KVA</v>
      </c>
      <c r="AE149" s="122" t="str">
        <f t="shared" si="104"/>
        <v>BNLT33</v>
      </c>
      <c r="AF149" s="123" t="str">
        <f t="shared" si="105"/>
        <v>TB330635</v>
      </c>
      <c r="AG149" s="124">
        <f t="shared" si="106"/>
        <v>21.38045</v>
      </c>
      <c r="AH149" s="125">
        <f t="shared" si="107"/>
        <v>296</v>
      </c>
      <c r="AI149" s="126">
        <f t="shared" si="108"/>
        <v>6328.6131999999998</v>
      </c>
      <c r="AJ149" s="127" t="str">
        <f t="shared" si="109"/>
        <v>BCU4D</v>
      </c>
      <c r="AK149" s="128" t="str">
        <f t="shared" si="110"/>
        <v>AT4D0750</v>
      </c>
      <c r="AL149" s="129">
        <f t="shared" si="111"/>
        <v>34.705638739112409</v>
      </c>
      <c r="AM149" s="130">
        <f t="shared" si="112"/>
        <v>219.18181818181819</v>
      </c>
      <c r="AN149" s="131">
        <v>7606.8450000000012</v>
      </c>
      <c r="AO149" s="132" t="str">
        <f t="shared" si="113"/>
        <v>CL4P0750C090</v>
      </c>
      <c r="AP149" s="133">
        <f t="shared" si="114"/>
        <v>652.19000000000005</v>
      </c>
      <c r="AQ149" s="134" t="str">
        <f t="shared" si="115"/>
        <v>CL4P0750C090</v>
      </c>
      <c r="AR149" s="133">
        <f t="shared" si="116"/>
        <v>652.19000000000005</v>
      </c>
      <c r="AS149" s="133" t="str">
        <f t="shared" si="117"/>
        <v>BNLC06</v>
      </c>
      <c r="AT149" s="135">
        <f t="shared" si="118"/>
        <v>1304.3800000000001</v>
      </c>
      <c r="AU149" s="136" t="str">
        <f t="shared" si="119"/>
        <v>4D</v>
      </c>
      <c r="AV149" s="137" t="s">
        <v>921</v>
      </c>
      <c r="AW149" s="138" t="str">
        <f t="shared" si="120"/>
        <v>FJ4D0620</v>
      </c>
      <c r="AX149" s="136">
        <f t="shared" si="121"/>
        <v>328.6</v>
      </c>
      <c r="AY149" s="138">
        <f t="shared" si="122"/>
        <v>657.2</v>
      </c>
      <c r="AZ149" s="138" t="str">
        <f t="shared" si="123"/>
        <v>-</v>
      </c>
      <c r="BA149" s="136" t="str">
        <f t="shared" si="124"/>
        <v>-</v>
      </c>
      <c r="BB149" s="136"/>
      <c r="BC149" s="139">
        <f t="shared" si="125"/>
        <v>657.2</v>
      </c>
    </row>
    <row r="150" spans="1:56" ht="18" customHeight="1" x14ac:dyDescent="0.3">
      <c r="A150" s="1" t="str">
        <f t="shared" ref="A150" si="128">"\\B-TECH03\soneras network\SONERAS\RAD\RAD 2023\"&amp;B150</f>
        <v>\\B-TECH03\soneras network\SONERAS\RAD\RAD 2023\B075</v>
      </c>
      <c r="B150" s="17" t="s">
        <v>330</v>
      </c>
      <c r="C150" s="44" t="s">
        <v>534</v>
      </c>
      <c r="D150" s="21" t="s">
        <v>392</v>
      </c>
      <c r="E150" s="20" t="str">
        <f t="shared" si="98"/>
        <v>B075</v>
      </c>
      <c r="F150" s="12">
        <v>45329</v>
      </c>
      <c r="G150" s="17">
        <v>1</v>
      </c>
      <c r="H150" s="13" t="s">
        <v>58</v>
      </c>
      <c r="I150" s="14" t="s">
        <v>485</v>
      </c>
      <c r="K150" s="14" t="s">
        <v>487</v>
      </c>
      <c r="M150" s="36" t="s">
        <v>41</v>
      </c>
      <c r="N150" s="6">
        <v>12</v>
      </c>
      <c r="O150" s="6">
        <v>4</v>
      </c>
      <c r="P150" s="11"/>
      <c r="Q150" s="14">
        <v>720</v>
      </c>
      <c r="R150" s="14">
        <v>700</v>
      </c>
      <c r="S150" s="14">
        <v>715</v>
      </c>
      <c r="T150" s="14">
        <v>85</v>
      </c>
      <c r="U150" s="14">
        <v>715</v>
      </c>
      <c r="V150" s="14">
        <v>85</v>
      </c>
      <c r="W150" s="5" t="s">
        <v>33</v>
      </c>
      <c r="X150" s="16"/>
      <c r="Y150" s="6" t="s">
        <v>34</v>
      </c>
      <c r="Z150" s="239" t="str">
        <f t="shared" si="99"/>
        <v>412AZ</v>
      </c>
      <c r="AA150" s="120" t="str">
        <f t="shared" si="100"/>
        <v xml:space="preserve">REB075014-12 </v>
      </c>
      <c r="AB150" s="121" t="str">
        <f t="shared" si="101"/>
        <v>RE 0720X0700 4ZM 12 0715X085 PC  DAEWOO</v>
      </c>
      <c r="AC150" s="71" t="str">
        <f t="shared" si="102"/>
        <v xml:space="preserve">FXB075014-12 </v>
      </c>
      <c r="AD150" s="121" t="str">
        <f t="shared" si="103"/>
        <v>FX 0720X0700 4ZM 12 0715X085 PC  DAEWOO</v>
      </c>
      <c r="AE150" s="122" t="str">
        <f t="shared" si="104"/>
        <v>BNLT33</v>
      </c>
      <c r="AF150" s="123" t="str">
        <f t="shared" si="105"/>
        <v>TB330735</v>
      </c>
      <c r="AG150" s="124">
        <f t="shared" si="106"/>
        <v>24.747450000000001</v>
      </c>
      <c r="AH150" s="125">
        <f t="shared" si="107"/>
        <v>220</v>
      </c>
      <c r="AI150" s="126">
        <f t="shared" si="108"/>
        <v>5444.4390000000003</v>
      </c>
      <c r="AJ150" s="127" t="str">
        <f t="shared" si="109"/>
        <v>BCU4Z</v>
      </c>
      <c r="AK150" s="128" t="str">
        <f t="shared" si="110"/>
        <v>AT4Z0700</v>
      </c>
      <c r="AL150" s="129">
        <f t="shared" si="111"/>
        <v>100.39908749999999</v>
      </c>
      <c r="AM150" s="130">
        <f t="shared" si="112"/>
        <v>56</v>
      </c>
      <c r="AN150" s="131">
        <v>5622.3489</v>
      </c>
      <c r="AO150" s="132" t="str">
        <f t="shared" si="113"/>
        <v>CL4P0715C085</v>
      </c>
      <c r="AP150" s="133">
        <f t="shared" si="114"/>
        <v>594.24750000000006</v>
      </c>
      <c r="AQ150" s="134" t="str">
        <f t="shared" si="115"/>
        <v>CL4P0715C085</v>
      </c>
      <c r="AR150" s="133">
        <f t="shared" si="116"/>
        <v>594.24750000000006</v>
      </c>
      <c r="AS150" s="133" t="str">
        <f t="shared" si="117"/>
        <v>BNLC06</v>
      </c>
      <c r="AT150" s="135">
        <f t="shared" si="118"/>
        <v>1188.4950000000001</v>
      </c>
      <c r="AU150" s="136" t="str">
        <f t="shared" si="119"/>
        <v>4Z</v>
      </c>
      <c r="AV150" s="137" t="s">
        <v>921</v>
      </c>
      <c r="AW150" s="138" t="str">
        <f t="shared" si="120"/>
        <v>FJ4Z0720</v>
      </c>
      <c r="AX150" s="136">
        <f t="shared" si="121"/>
        <v>329.76</v>
      </c>
      <c r="AY150" s="138">
        <f t="shared" si="122"/>
        <v>659.52</v>
      </c>
      <c r="AZ150" s="138" t="str">
        <f t="shared" si="123"/>
        <v>PJ4Z0720</v>
      </c>
      <c r="BA150" s="136">
        <f t="shared" si="124"/>
        <v>329.76</v>
      </c>
      <c r="BB150" s="136"/>
      <c r="BC150" s="139">
        <f t="shared" si="125"/>
        <v>659.52</v>
      </c>
    </row>
    <row r="151" spans="1:56" ht="18" customHeight="1" x14ac:dyDescent="0.3">
      <c r="A151" s="1" t="str">
        <f t="shared" si="97"/>
        <v>\\B-TECH03\soneras network\SONERAS\RAD\RAD 2024\C115</v>
      </c>
      <c r="B151" s="17" t="s">
        <v>540</v>
      </c>
      <c r="C151" s="44" t="s">
        <v>594</v>
      </c>
      <c r="D151" s="21" t="s">
        <v>393</v>
      </c>
      <c r="E151" s="20" t="str">
        <f t="shared" si="98"/>
        <v>C115</v>
      </c>
      <c r="F151" s="12">
        <v>45329</v>
      </c>
      <c r="G151" s="17">
        <v>1</v>
      </c>
      <c r="H151" s="13" t="s">
        <v>35</v>
      </c>
      <c r="I151" s="14" t="s">
        <v>76</v>
      </c>
      <c r="M151" s="36" t="s">
        <v>32</v>
      </c>
      <c r="N151" s="6">
        <v>10</v>
      </c>
      <c r="O151" s="6">
        <v>6</v>
      </c>
      <c r="Q151" s="14">
        <v>1200</v>
      </c>
      <c r="R151" s="14">
        <v>920</v>
      </c>
      <c r="S151" s="14">
        <v>935</v>
      </c>
      <c r="T151" s="14">
        <v>145</v>
      </c>
      <c r="U151" s="14">
        <v>935</v>
      </c>
      <c r="V151" s="14">
        <v>145</v>
      </c>
      <c r="W151" s="5" t="s">
        <v>33</v>
      </c>
      <c r="X151" s="16"/>
      <c r="Y151" s="6" t="s">
        <v>34</v>
      </c>
      <c r="Z151" s="239" t="str">
        <f t="shared" si="99"/>
        <v>610AD</v>
      </c>
      <c r="AA151" s="120" t="str">
        <f t="shared" si="100"/>
        <v xml:space="preserve">FEC115026-10 </v>
      </c>
      <c r="AB151" s="121" t="str">
        <f t="shared" si="101"/>
        <v xml:space="preserve">FE 1200X0920 6DM 10 0935X145 PC  </v>
      </c>
      <c r="AC151" s="71" t="str">
        <f t="shared" si="102"/>
        <v xml:space="preserve">FXC115026-10 </v>
      </c>
      <c r="AD151" s="121" t="str">
        <f t="shared" si="103"/>
        <v xml:space="preserve">FX 1200X0920 6DM 10 0935X145 PC  </v>
      </c>
      <c r="AE151" s="122" t="str">
        <f t="shared" si="104"/>
        <v>BNLT33</v>
      </c>
      <c r="AF151" s="123" t="str">
        <f t="shared" si="105"/>
        <v>TB331215</v>
      </c>
      <c r="AG151" s="124">
        <f t="shared" si="106"/>
        <v>40.909050000000001</v>
      </c>
      <c r="AH151" s="125">
        <f t="shared" si="107"/>
        <v>546</v>
      </c>
      <c r="AI151" s="126">
        <f t="shared" si="108"/>
        <v>22336.3413</v>
      </c>
      <c r="AJ151" s="127" t="str">
        <f t="shared" si="109"/>
        <v>BCU6D</v>
      </c>
      <c r="AK151" s="128" t="str">
        <f t="shared" si="110"/>
        <v>AT6D0920</v>
      </c>
      <c r="AL151" s="129">
        <f t="shared" si="111"/>
        <v>70.811935235679556</v>
      </c>
      <c r="AM151" s="130">
        <f t="shared" si="112"/>
        <v>430.09090909090907</v>
      </c>
      <c r="AN151" s="131">
        <v>30455.569599999999</v>
      </c>
      <c r="AO151" s="132" t="str">
        <f t="shared" si="113"/>
        <v>CL6P0935C145</v>
      </c>
      <c r="AP151" s="133">
        <f t="shared" si="114"/>
        <v>1213.3275000000001</v>
      </c>
      <c r="AQ151" s="134" t="str">
        <f t="shared" si="115"/>
        <v>CL6P0935C145</v>
      </c>
      <c r="AR151" s="133">
        <f t="shared" si="116"/>
        <v>1213.3275000000001</v>
      </c>
      <c r="AS151" s="133" t="str">
        <f t="shared" si="117"/>
        <v>BNLC06</v>
      </c>
      <c r="AT151" s="135">
        <f t="shared" si="118"/>
        <v>2426.6550000000002</v>
      </c>
      <c r="AU151" s="136" t="str">
        <f t="shared" si="119"/>
        <v>6D</v>
      </c>
      <c r="AV151" s="137" t="s">
        <v>921</v>
      </c>
      <c r="AW151" s="138" t="str">
        <f t="shared" si="120"/>
        <v>FJ6D1200</v>
      </c>
      <c r="AX151" s="136">
        <f t="shared" si="121"/>
        <v>861.59999999999991</v>
      </c>
      <c r="AY151" s="138">
        <f t="shared" si="122"/>
        <v>1723.1999999999998</v>
      </c>
      <c r="AZ151" s="138" t="str">
        <f t="shared" si="123"/>
        <v>-</v>
      </c>
      <c r="BA151" s="136" t="str">
        <f t="shared" si="124"/>
        <v>-</v>
      </c>
      <c r="BB151" s="136"/>
      <c r="BC151" s="139">
        <f t="shared" si="125"/>
        <v>1723.1999999999998</v>
      </c>
      <c r="BD151" s="237"/>
    </row>
    <row r="152" spans="1:56" ht="18" customHeight="1" x14ac:dyDescent="0.3">
      <c r="A152" s="1" t="str">
        <f t="shared" si="97"/>
        <v>\\B-TECH03\soneras network\SONERAS\RAD\RAD 2024\C116</v>
      </c>
      <c r="B152" s="17" t="s">
        <v>541</v>
      </c>
      <c r="C152" s="44" t="s">
        <v>595</v>
      </c>
      <c r="D152" s="21" t="s">
        <v>394</v>
      </c>
      <c r="E152" s="20" t="str">
        <f t="shared" si="98"/>
        <v>C116</v>
      </c>
      <c r="F152" s="12">
        <v>45329</v>
      </c>
      <c r="G152" s="17">
        <v>1</v>
      </c>
      <c r="H152" s="13" t="s">
        <v>28</v>
      </c>
      <c r="I152" s="14" t="s">
        <v>486</v>
      </c>
      <c r="J152" s="5" t="s">
        <v>489</v>
      </c>
      <c r="K152" s="14" t="s">
        <v>488</v>
      </c>
      <c r="M152" s="36" t="s">
        <v>41</v>
      </c>
      <c r="N152" s="6">
        <v>10</v>
      </c>
      <c r="O152" s="6">
        <v>2</v>
      </c>
      <c r="P152" s="11"/>
      <c r="Q152" s="14">
        <v>550</v>
      </c>
      <c r="R152" s="14">
        <v>350</v>
      </c>
      <c r="S152" s="14">
        <v>355</v>
      </c>
      <c r="T152" s="14">
        <v>45</v>
      </c>
      <c r="U152" s="14">
        <v>355</v>
      </c>
      <c r="V152" s="14">
        <v>45</v>
      </c>
      <c r="W152" s="5" t="s">
        <v>33</v>
      </c>
      <c r="X152" s="16"/>
      <c r="Y152" s="6" t="s">
        <v>38</v>
      </c>
      <c r="Z152" s="239" t="str">
        <f t="shared" si="99"/>
        <v>210AZ</v>
      </c>
      <c r="AA152" s="120" t="str">
        <f t="shared" si="100"/>
        <v>RAC116012-10 E7</v>
      </c>
      <c r="AB152" s="121" t="str">
        <f t="shared" si="101"/>
        <v>RA 0550X0350 2Z7 10 0355X045 PC TOYOTA LIT ACE</v>
      </c>
      <c r="AC152" s="71" t="str">
        <f t="shared" si="102"/>
        <v>FXC116012-10 E7</v>
      </c>
      <c r="AD152" s="121" t="str">
        <f t="shared" si="103"/>
        <v>FX 0550X0350 2Z7 10 0355X045 PC TOYOTA LIT ACE</v>
      </c>
      <c r="AE152" s="122" t="str">
        <f t="shared" si="104"/>
        <v>TUBLS015</v>
      </c>
      <c r="AF152" s="123" t="str">
        <f t="shared" si="105"/>
        <v>TB150565</v>
      </c>
      <c r="AG152" s="124">
        <f t="shared" si="106"/>
        <v>26.136900000000001</v>
      </c>
      <c r="AH152" s="125">
        <f t="shared" si="107"/>
        <v>64</v>
      </c>
      <c r="AI152" s="126">
        <f t="shared" si="108"/>
        <v>1672.7616</v>
      </c>
      <c r="AJ152" s="127" t="str">
        <f t="shared" si="109"/>
        <v>BCU2Z</v>
      </c>
      <c r="AK152" s="128" t="str">
        <f t="shared" si="110"/>
        <v>AT2Z0530</v>
      </c>
      <c r="AL152" s="129">
        <f t="shared" si="111"/>
        <v>36.984684848484839</v>
      </c>
      <c r="AM152" s="130">
        <f t="shared" si="112"/>
        <v>33</v>
      </c>
      <c r="AN152" s="131">
        <v>1220.4945999999998</v>
      </c>
      <c r="AO152" s="132" t="str">
        <f t="shared" si="113"/>
        <v>CL2P0355C045</v>
      </c>
      <c r="AP152" s="133">
        <f t="shared" si="114"/>
        <v>187.6875</v>
      </c>
      <c r="AQ152" s="134" t="str">
        <f t="shared" si="115"/>
        <v>CL2P0355C045</v>
      </c>
      <c r="AR152" s="133">
        <f t="shared" si="116"/>
        <v>187.6875</v>
      </c>
      <c r="AS152" s="133" t="str">
        <f t="shared" si="117"/>
        <v>BNLC06</v>
      </c>
      <c r="AT152" s="135">
        <f t="shared" si="118"/>
        <v>375.375</v>
      </c>
      <c r="AU152" s="136" t="str">
        <f t="shared" si="119"/>
        <v>2Z</v>
      </c>
      <c r="AV152" s="137" t="s">
        <v>921</v>
      </c>
      <c r="AW152" s="138" t="str">
        <f t="shared" si="120"/>
        <v>FJ2Z0550</v>
      </c>
      <c r="AX152" s="136">
        <f t="shared" si="121"/>
        <v>151.80000000000001</v>
      </c>
      <c r="AY152" s="138">
        <f t="shared" si="122"/>
        <v>303.60000000000002</v>
      </c>
      <c r="AZ152" s="138" t="str">
        <f t="shared" si="123"/>
        <v>PJ2Z0550</v>
      </c>
      <c r="BA152" s="136">
        <f t="shared" si="124"/>
        <v>151.80000000000001</v>
      </c>
      <c r="BB152" s="136"/>
      <c r="BC152" s="139">
        <f t="shared" si="125"/>
        <v>303.60000000000002</v>
      </c>
    </row>
    <row r="153" spans="1:56" ht="18" customHeight="1" x14ac:dyDescent="0.3">
      <c r="A153" s="1" t="str">
        <f t="shared" si="97"/>
        <v>\\B-TECH03\soneras network\SONERAS\RAD\RAD 2024\A270</v>
      </c>
      <c r="B153" s="17" t="s">
        <v>542</v>
      </c>
      <c r="C153" s="44" t="s">
        <v>870</v>
      </c>
      <c r="D153" s="21" t="s">
        <v>395</v>
      </c>
      <c r="E153" s="20" t="str">
        <f t="shared" si="98"/>
        <v>A270</v>
      </c>
      <c r="F153" s="12">
        <v>45330</v>
      </c>
      <c r="G153" s="17">
        <v>3</v>
      </c>
      <c r="H153" s="13"/>
      <c r="I153" s="14" t="s">
        <v>492</v>
      </c>
      <c r="K153" s="14" t="s">
        <v>494</v>
      </c>
      <c r="M153" s="6" t="s">
        <v>41</v>
      </c>
      <c r="N153" s="6">
        <v>12</v>
      </c>
      <c r="O153" s="6">
        <v>3</v>
      </c>
      <c r="P153" s="6"/>
      <c r="Q153" s="6">
        <v>520</v>
      </c>
      <c r="R153" s="6">
        <v>560</v>
      </c>
      <c r="S153" s="6">
        <v>570</v>
      </c>
      <c r="T153" s="6">
        <v>60</v>
      </c>
      <c r="U153" s="6">
        <v>570</v>
      </c>
      <c r="V153" s="6">
        <v>60</v>
      </c>
      <c r="W153" s="5" t="s">
        <v>33</v>
      </c>
      <c r="X153" s="16"/>
      <c r="Y153" s="6" t="s">
        <v>34</v>
      </c>
      <c r="Z153" s="239" t="str">
        <f t="shared" si="99"/>
        <v>312AZ</v>
      </c>
      <c r="AA153" s="120" t="str">
        <f t="shared" si="100"/>
        <v xml:space="preserve">A270013-12 </v>
      </c>
      <c r="AB153" s="121" t="str">
        <f t="shared" si="101"/>
        <v xml:space="preserve"> 0520X0560 3ZM 12 0570X060 PC  ECOBUS</v>
      </c>
      <c r="AC153" s="71" t="str">
        <f t="shared" si="102"/>
        <v xml:space="preserve">FXA270013-12 </v>
      </c>
      <c r="AD153" s="121" t="str">
        <f t="shared" si="103"/>
        <v>FX 0520X0560 3ZM 12 0570X060 PC  ECOBUS</v>
      </c>
      <c r="AE153" s="122" t="str">
        <f t="shared" si="104"/>
        <v>BNLT33</v>
      </c>
      <c r="AF153" s="123" t="str">
        <f t="shared" si="105"/>
        <v>TB330535</v>
      </c>
      <c r="AG153" s="124">
        <f t="shared" si="106"/>
        <v>18.013449999999999</v>
      </c>
      <c r="AH153" s="125">
        <f t="shared" si="107"/>
        <v>132</v>
      </c>
      <c r="AI153" s="126">
        <f t="shared" si="108"/>
        <v>2377.7754</v>
      </c>
      <c r="AJ153" s="127" t="str">
        <f t="shared" si="109"/>
        <v>BCU3Z</v>
      </c>
      <c r="AK153" s="128" t="str">
        <f t="shared" si="110"/>
        <v>AT3Z0500</v>
      </c>
      <c r="AL153" s="129">
        <f t="shared" si="111"/>
        <v>44.290844444444431</v>
      </c>
      <c r="AM153" s="130">
        <f t="shared" si="112"/>
        <v>45</v>
      </c>
      <c r="AN153" s="131">
        <v>1993.0879999999995</v>
      </c>
      <c r="AO153" s="132" t="str">
        <f t="shared" si="113"/>
        <v>CL3P0570C060</v>
      </c>
      <c r="AP153" s="133">
        <f t="shared" si="114"/>
        <v>363.44</v>
      </c>
      <c r="AQ153" s="134" t="str">
        <f t="shared" si="115"/>
        <v>CL3P0570C060</v>
      </c>
      <c r="AR153" s="133">
        <f t="shared" si="116"/>
        <v>363.44</v>
      </c>
      <c r="AS153" s="133" t="str">
        <f t="shared" si="117"/>
        <v>BNLC06</v>
      </c>
      <c r="AT153" s="135">
        <f t="shared" si="118"/>
        <v>726.88</v>
      </c>
      <c r="AU153" s="136" t="str">
        <f t="shared" si="119"/>
        <v>3Z</v>
      </c>
      <c r="AV153" s="137" t="s">
        <v>921</v>
      </c>
      <c r="AW153" s="138" t="str">
        <f t="shared" si="120"/>
        <v>FJ3Z0520</v>
      </c>
      <c r="AX153" s="136">
        <f t="shared" si="121"/>
        <v>194.48</v>
      </c>
      <c r="AY153" s="138">
        <f t="shared" si="122"/>
        <v>388.96</v>
      </c>
      <c r="AZ153" s="138" t="str">
        <f t="shared" si="123"/>
        <v>PJ3Z0520</v>
      </c>
      <c r="BA153" s="136">
        <f t="shared" si="124"/>
        <v>194.48</v>
      </c>
      <c r="BB153" s="136"/>
      <c r="BC153" s="139">
        <f t="shared" si="125"/>
        <v>388.96</v>
      </c>
    </row>
    <row r="154" spans="1:56" ht="18" customHeight="1" x14ac:dyDescent="0.3">
      <c r="A154" s="1" t="str">
        <f t="shared" si="97"/>
        <v>\\B-TECH03\soneras network\SONERAS\RAD\RAD 2024\C117</v>
      </c>
      <c r="B154" s="17" t="s">
        <v>543</v>
      </c>
      <c r="C154" s="44" t="s">
        <v>596</v>
      </c>
      <c r="D154" s="21" t="s">
        <v>396</v>
      </c>
      <c r="E154" s="20" t="str">
        <f t="shared" si="98"/>
        <v>C117</v>
      </c>
      <c r="F154" s="12">
        <v>45330</v>
      </c>
      <c r="G154" s="17">
        <v>1</v>
      </c>
      <c r="H154" s="13" t="s">
        <v>28</v>
      </c>
      <c r="I154" s="14" t="s">
        <v>493</v>
      </c>
      <c r="K154" s="14" t="s">
        <v>323</v>
      </c>
      <c r="M154" s="36" t="s">
        <v>32</v>
      </c>
      <c r="N154" s="6">
        <v>10</v>
      </c>
      <c r="O154" s="6">
        <v>4</v>
      </c>
      <c r="P154" s="11"/>
      <c r="Q154" s="14">
        <v>460</v>
      </c>
      <c r="R154" s="14">
        <v>490</v>
      </c>
      <c r="S154" s="14">
        <v>490</v>
      </c>
      <c r="T154" s="14">
        <v>85</v>
      </c>
      <c r="U154" s="14">
        <v>490</v>
      </c>
      <c r="V154" s="14">
        <v>85</v>
      </c>
      <c r="W154" s="5" t="s">
        <v>33</v>
      </c>
      <c r="X154" s="16"/>
      <c r="Y154" s="6" t="s">
        <v>34</v>
      </c>
      <c r="Z154" s="239" t="str">
        <f t="shared" si="99"/>
        <v>410AD</v>
      </c>
      <c r="AA154" s="120" t="str">
        <f t="shared" si="100"/>
        <v xml:space="preserve">RAC117024-10 </v>
      </c>
      <c r="AB154" s="121" t="str">
        <f t="shared" si="101"/>
        <v>RA 0460X0490 4DM 10 0490X085 PC  CLARCK</v>
      </c>
      <c r="AC154" s="71" t="str">
        <f t="shared" si="102"/>
        <v xml:space="preserve">FXC117024-10 </v>
      </c>
      <c r="AD154" s="121" t="str">
        <f t="shared" si="103"/>
        <v>FX 0460X0490 4DM 10 0490X085 PC  CLARCK</v>
      </c>
      <c r="AE154" s="122" t="str">
        <f t="shared" si="104"/>
        <v>BNLT33</v>
      </c>
      <c r="AF154" s="123" t="str">
        <f t="shared" si="105"/>
        <v>TB330475</v>
      </c>
      <c r="AG154" s="124">
        <f t="shared" si="106"/>
        <v>15.99325</v>
      </c>
      <c r="AH154" s="125">
        <f t="shared" si="107"/>
        <v>192</v>
      </c>
      <c r="AI154" s="126">
        <f t="shared" si="108"/>
        <v>3070.7039999999997</v>
      </c>
      <c r="AJ154" s="127" t="str">
        <f t="shared" si="109"/>
        <v>BCU4D</v>
      </c>
      <c r="AK154" s="128" t="str">
        <f t="shared" si="110"/>
        <v>AT4D0490</v>
      </c>
      <c r="AL154" s="129">
        <f t="shared" si="111"/>
        <v>22.575365217391308</v>
      </c>
      <c r="AM154" s="130">
        <f t="shared" si="112"/>
        <v>161</v>
      </c>
      <c r="AN154" s="131">
        <v>3634.6338000000005</v>
      </c>
      <c r="AO154" s="132" t="str">
        <f t="shared" si="113"/>
        <v>CL4P0490C085</v>
      </c>
      <c r="AP154" s="133">
        <f t="shared" si="114"/>
        <v>412.33500000000004</v>
      </c>
      <c r="AQ154" s="134" t="str">
        <f t="shared" si="115"/>
        <v>CL4P0490C085</v>
      </c>
      <c r="AR154" s="133">
        <f t="shared" si="116"/>
        <v>412.33500000000004</v>
      </c>
      <c r="AS154" s="133" t="str">
        <f t="shared" si="117"/>
        <v>BNLC06</v>
      </c>
      <c r="AT154" s="135">
        <f t="shared" si="118"/>
        <v>824.67000000000007</v>
      </c>
      <c r="AU154" s="136" t="str">
        <f t="shared" si="119"/>
        <v>4D</v>
      </c>
      <c r="AV154" s="137" t="s">
        <v>921</v>
      </c>
      <c r="AW154" s="138" t="str">
        <f t="shared" si="120"/>
        <v>FJ4D0460</v>
      </c>
      <c r="AX154" s="136">
        <f t="shared" si="121"/>
        <v>243.8</v>
      </c>
      <c r="AY154" s="138">
        <f t="shared" si="122"/>
        <v>487.6</v>
      </c>
      <c r="AZ154" s="138" t="str">
        <f t="shared" si="123"/>
        <v>-</v>
      </c>
      <c r="BA154" s="136" t="str">
        <f t="shared" si="124"/>
        <v>-</v>
      </c>
      <c r="BB154" s="136"/>
      <c r="BC154" s="139">
        <f t="shared" si="125"/>
        <v>487.6</v>
      </c>
    </row>
    <row r="155" spans="1:56" ht="18" customHeight="1" x14ac:dyDescent="0.3">
      <c r="A155" s="1" t="str">
        <f t="shared" si="97"/>
        <v>\\B-TECH03\soneras network\SONERAS\RAD\RAD 2024\C118</v>
      </c>
      <c r="B155" s="17" t="s">
        <v>548</v>
      </c>
      <c r="C155" s="44" t="s">
        <v>597</v>
      </c>
      <c r="D155" s="21" t="s">
        <v>397</v>
      </c>
      <c r="E155" s="20" t="str">
        <f t="shared" si="98"/>
        <v>C118</v>
      </c>
      <c r="F155" s="12">
        <v>45332</v>
      </c>
      <c r="G155" s="17">
        <v>2</v>
      </c>
      <c r="H155" s="13" t="s">
        <v>35</v>
      </c>
      <c r="I155" s="14" t="s">
        <v>76</v>
      </c>
      <c r="M155" s="36" t="s">
        <v>41</v>
      </c>
      <c r="N155" s="6">
        <v>12</v>
      </c>
      <c r="O155" s="6">
        <v>5</v>
      </c>
      <c r="P155" s="11"/>
      <c r="Q155" s="14">
        <v>810</v>
      </c>
      <c r="R155" s="14">
        <v>670</v>
      </c>
      <c r="S155" s="14">
        <v>675</v>
      </c>
      <c r="T155" s="14">
        <v>100</v>
      </c>
      <c r="U155" s="14">
        <v>675</v>
      </c>
      <c r="V155" s="14">
        <v>100</v>
      </c>
      <c r="W155" s="5" t="s">
        <v>33</v>
      </c>
      <c r="X155" s="16"/>
      <c r="Y155" s="6" t="s">
        <v>38</v>
      </c>
      <c r="Z155" s="239" t="str">
        <f t="shared" si="99"/>
        <v>512AZ</v>
      </c>
      <c r="AA155" s="120" t="str">
        <f t="shared" si="100"/>
        <v>FEC118015-12 E7</v>
      </c>
      <c r="AB155" s="121" t="str">
        <f t="shared" si="101"/>
        <v xml:space="preserve">FE 0810X0670 5Z7 12 0675X100 PC  </v>
      </c>
      <c r="AC155" s="71" t="str">
        <f t="shared" si="102"/>
        <v>FXC118015-12 E7</v>
      </c>
      <c r="AD155" s="121" t="str">
        <f t="shared" si="103"/>
        <v xml:space="preserve">FX 0810X0670 5Z7 12 0675X100 PC  </v>
      </c>
      <c r="AE155" s="122" t="str">
        <f t="shared" si="104"/>
        <v>TUBLS015</v>
      </c>
      <c r="AF155" s="123" t="str">
        <f t="shared" si="105"/>
        <v>TB150825</v>
      </c>
      <c r="AG155" s="124">
        <f t="shared" si="106"/>
        <v>38.164500000000004</v>
      </c>
      <c r="AH155" s="125">
        <f t="shared" si="107"/>
        <v>265</v>
      </c>
      <c r="AI155" s="126">
        <f t="shared" si="108"/>
        <v>10113.592500000001</v>
      </c>
      <c r="AJ155" s="127" t="str">
        <f t="shared" si="109"/>
        <v>BCU5Z</v>
      </c>
      <c r="AK155" s="128" t="str">
        <f t="shared" si="110"/>
        <v>AT5Z0790</v>
      </c>
      <c r="AL155" s="129">
        <f t="shared" si="111"/>
        <v>117.14039537037036</v>
      </c>
      <c r="AM155" s="130">
        <f t="shared" si="112"/>
        <v>54</v>
      </c>
      <c r="AN155" s="131">
        <v>6325.5813499999995</v>
      </c>
      <c r="AO155" s="132" t="str">
        <f t="shared" si="113"/>
        <v>CL5P0675C100</v>
      </c>
      <c r="AP155" s="133">
        <f t="shared" si="114"/>
        <v>642.18000000000006</v>
      </c>
      <c r="AQ155" s="134" t="str">
        <f t="shared" si="115"/>
        <v>CL5P0675C100</v>
      </c>
      <c r="AR155" s="133">
        <f t="shared" si="116"/>
        <v>642.18000000000006</v>
      </c>
      <c r="AS155" s="133" t="str">
        <f t="shared" si="117"/>
        <v>BNLC06</v>
      </c>
      <c r="AT155" s="135">
        <f t="shared" si="118"/>
        <v>1284.3600000000001</v>
      </c>
      <c r="AU155" s="136" t="str">
        <f t="shared" si="119"/>
        <v>5Z</v>
      </c>
      <c r="AV155" s="137" t="s">
        <v>921</v>
      </c>
      <c r="AW155" s="138" t="str">
        <f t="shared" si="120"/>
        <v>FJ5Z0810</v>
      </c>
      <c r="AX155" s="136">
        <f t="shared" si="121"/>
        <v>438.21000000000004</v>
      </c>
      <c r="AY155" s="138">
        <f t="shared" si="122"/>
        <v>876.42000000000007</v>
      </c>
      <c r="AZ155" s="138" t="str">
        <f t="shared" si="123"/>
        <v>PJ5Z0810</v>
      </c>
      <c r="BA155" s="136">
        <f t="shared" si="124"/>
        <v>438.21000000000004</v>
      </c>
      <c r="BB155" s="136"/>
      <c r="BC155" s="139">
        <f t="shared" si="125"/>
        <v>876.42000000000007</v>
      </c>
      <c r="BD155" s="237"/>
    </row>
    <row r="156" spans="1:56" ht="18" customHeight="1" x14ac:dyDescent="0.3">
      <c r="A156" s="1" t="str">
        <f t="shared" ref="A156" si="129">"\\B-TECH03\soneras network\SONERAS\RAD\RAD 2023\"&amp;B156</f>
        <v>\\B-TECH03\soneras network\SONERAS\RAD\RAD 2023\B551</v>
      </c>
      <c r="B156" s="17" t="s">
        <v>547</v>
      </c>
      <c r="C156" s="44" t="s">
        <v>598</v>
      </c>
      <c r="D156" s="21" t="s">
        <v>398</v>
      </c>
      <c r="E156" s="20" t="str">
        <f t="shared" si="98"/>
        <v>B551</v>
      </c>
      <c r="F156" s="12">
        <v>45332</v>
      </c>
      <c r="G156" s="17">
        <v>1</v>
      </c>
      <c r="H156" s="13" t="s">
        <v>35</v>
      </c>
      <c r="I156" s="14" t="s">
        <v>76</v>
      </c>
      <c r="M156" s="36" t="s">
        <v>32</v>
      </c>
      <c r="N156" s="6">
        <v>10</v>
      </c>
      <c r="O156" s="6">
        <v>6</v>
      </c>
      <c r="Q156" s="14">
        <v>1200</v>
      </c>
      <c r="R156" s="14">
        <v>1050</v>
      </c>
      <c r="S156" s="14">
        <v>1120</v>
      </c>
      <c r="T156" s="14">
        <v>210</v>
      </c>
      <c r="U156" s="14">
        <v>1120</v>
      </c>
      <c r="V156" s="14">
        <v>210</v>
      </c>
      <c r="W156" s="5" t="s">
        <v>37</v>
      </c>
      <c r="X156" s="16"/>
      <c r="Y156" s="6" t="s">
        <v>38</v>
      </c>
      <c r="Z156" s="239" t="str">
        <f t="shared" si="99"/>
        <v>610AD</v>
      </c>
      <c r="AA156" s="120" t="str">
        <f t="shared" si="100"/>
        <v>FEB551026-10 E7</v>
      </c>
      <c r="AB156" s="121" t="str">
        <f t="shared" si="101"/>
        <v xml:space="preserve">FE 1200X1050 6D7 10 1120X210 BC  </v>
      </c>
      <c r="AC156" s="71" t="str">
        <f t="shared" si="102"/>
        <v>FXB551026-10 E7</v>
      </c>
      <c r="AD156" s="121" t="str">
        <f t="shared" si="103"/>
        <v xml:space="preserve">FX 1200X1050 6D7 10 1120X210 BC  </v>
      </c>
      <c r="AE156" s="122" t="str">
        <f t="shared" si="104"/>
        <v>TUBLS015</v>
      </c>
      <c r="AF156" s="123" t="str">
        <f t="shared" si="105"/>
        <v>TB151215</v>
      </c>
      <c r="AG156" s="124">
        <f t="shared" si="106"/>
        <v>56.2059</v>
      </c>
      <c r="AH156" s="125">
        <f t="shared" si="107"/>
        <v>624</v>
      </c>
      <c r="AI156" s="126">
        <f t="shared" si="108"/>
        <v>35072.481599999999</v>
      </c>
      <c r="AJ156" s="127" t="str">
        <f t="shared" si="109"/>
        <v>BCU6D</v>
      </c>
      <c r="AK156" s="128" t="str">
        <f t="shared" si="110"/>
        <v>AT6D1050</v>
      </c>
      <c r="AL156" s="129">
        <f t="shared" si="111"/>
        <v>80.817969562460377</v>
      </c>
      <c r="AM156" s="130">
        <f t="shared" si="112"/>
        <v>430.09090909090907</v>
      </c>
      <c r="AN156" s="131">
        <v>34759.074000000001</v>
      </c>
      <c r="AO156" s="132" t="str">
        <f t="shared" si="113"/>
        <v>CL6B1120C210</v>
      </c>
      <c r="AP156" s="133">
        <f t="shared" si="114"/>
        <v>3139.92</v>
      </c>
      <c r="AQ156" s="134" t="str">
        <f t="shared" si="115"/>
        <v>CL6B1120C210</v>
      </c>
      <c r="AR156" s="133">
        <f t="shared" si="116"/>
        <v>3500.3700000000003</v>
      </c>
      <c r="AS156" s="133" t="str">
        <f t="shared" si="117"/>
        <v>PL15</v>
      </c>
      <c r="AT156" s="135">
        <f t="shared" si="118"/>
        <v>6640.2900000000009</v>
      </c>
      <c r="AU156" s="136" t="str">
        <f t="shared" si="119"/>
        <v>6D</v>
      </c>
      <c r="AV156" s="137" t="s">
        <v>921</v>
      </c>
      <c r="AW156" s="138" t="str">
        <f t="shared" si="120"/>
        <v>FJ6D1200</v>
      </c>
      <c r="AX156" s="136">
        <f t="shared" si="121"/>
        <v>861.59999999999991</v>
      </c>
      <c r="AY156" s="138">
        <f t="shared" si="122"/>
        <v>1723.1999999999998</v>
      </c>
      <c r="AZ156" s="138" t="str">
        <f t="shared" si="123"/>
        <v>-</v>
      </c>
      <c r="BA156" s="136" t="str">
        <f t="shared" si="124"/>
        <v>-</v>
      </c>
      <c r="BB156" s="136"/>
      <c r="BC156" s="139">
        <f t="shared" si="125"/>
        <v>1723.1999999999998</v>
      </c>
      <c r="BD156" s="237"/>
    </row>
    <row r="157" spans="1:56" ht="18" customHeight="1" x14ac:dyDescent="0.3">
      <c r="A157" s="1" t="str">
        <f t="shared" si="97"/>
        <v>\\B-TECH03\soneras network\SONERAS\RAD\RAD 2024\C045</v>
      </c>
      <c r="B157" s="17" t="s">
        <v>224</v>
      </c>
      <c r="C157" s="44" t="s">
        <v>603</v>
      </c>
      <c r="D157" s="21" t="s">
        <v>399</v>
      </c>
      <c r="E157" s="20" t="str">
        <f t="shared" si="98"/>
        <v>C045</v>
      </c>
      <c r="F157" s="12">
        <v>45332</v>
      </c>
      <c r="G157" s="17">
        <v>1</v>
      </c>
      <c r="H157" s="13" t="s">
        <v>35</v>
      </c>
      <c r="I157" s="14" t="s">
        <v>544</v>
      </c>
      <c r="J157" s="5" t="s">
        <v>219</v>
      </c>
      <c r="K157" s="14" t="s">
        <v>220</v>
      </c>
      <c r="M157" s="36" t="s">
        <v>77</v>
      </c>
      <c r="N157" s="6">
        <v>10</v>
      </c>
      <c r="O157" s="6">
        <v>4</v>
      </c>
      <c r="P157" s="11"/>
      <c r="Q157" s="14">
        <v>420</v>
      </c>
      <c r="R157" s="14">
        <v>420</v>
      </c>
      <c r="S157" s="14">
        <v>425</v>
      </c>
      <c r="T157" s="14">
        <v>85</v>
      </c>
      <c r="U157" s="14">
        <v>425</v>
      </c>
      <c r="V157" s="14">
        <v>85</v>
      </c>
      <c r="W157" s="5" t="s">
        <v>33</v>
      </c>
      <c r="X157" s="16"/>
      <c r="Y157" s="6" t="s">
        <v>38</v>
      </c>
      <c r="Z157" s="239" t="str">
        <f t="shared" si="99"/>
        <v>410AD</v>
      </c>
      <c r="AA157" s="120" t="str">
        <f t="shared" si="100"/>
        <v>FEC045034-10 E7</v>
      </c>
      <c r="AB157" s="121" t="str">
        <f t="shared" si="101"/>
        <v>FE 0420X0420 4D7 10 0425X085 PC FAMAG D60</v>
      </c>
      <c r="AC157" s="71" t="str">
        <f t="shared" si="102"/>
        <v>FXC045034-10 E7</v>
      </c>
      <c r="AD157" s="121" t="str">
        <f t="shared" si="103"/>
        <v>FX 0420X0420 4D7 10 0425X085 PC FAMAG D60</v>
      </c>
      <c r="AE157" s="122" t="str">
        <f t="shared" si="104"/>
        <v>TUBLS015</v>
      </c>
      <c r="AF157" s="123" t="str">
        <f t="shared" si="105"/>
        <v>TB150435</v>
      </c>
      <c r="AG157" s="124">
        <f t="shared" si="106"/>
        <v>20.123100000000001</v>
      </c>
      <c r="AH157" s="125">
        <f t="shared" si="107"/>
        <v>164</v>
      </c>
      <c r="AI157" s="126">
        <f t="shared" si="108"/>
        <v>3300.1884</v>
      </c>
      <c r="AJ157" s="127" t="str">
        <f t="shared" si="109"/>
        <v>BCU4D</v>
      </c>
      <c r="AK157" s="128" t="str">
        <f t="shared" si="110"/>
        <v>AT4D0420</v>
      </c>
      <c r="AL157" s="129">
        <f t="shared" si="111"/>
        <v>38.781845810055863</v>
      </c>
      <c r="AM157" s="130">
        <f t="shared" si="112"/>
        <v>73.227272727272734</v>
      </c>
      <c r="AN157" s="131">
        <v>2839.8888000000002</v>
      </c>
      <c r="AO157" s="132" t="str">
        <f t="shared" si="113"/>
        <v>CL4P0425C085</v>
      </c>
      <c r="AP157" s="133">
        <f t="shared" si="114"/>
        <v>359.78250000000003</v>
      </c>
      <c r="AQ157" s="134" t="str">
        <f t="shared" si="115"/>
        <v>CL4P0425C085</v>
      </c>
      <c r="AR157" s="133">
        <f t="shared" si="116"/>
        <v>359.78250000000003</v>
      </c>
      <c r="AS157" s="133" t="str">
        <f t="shared" si="117"/>
        <v>BNLC06</v>
      </c>
      <c r="AT157" s="135">
        <f t="shared" si="118"/>
        <v>719.56500000000005</v>
      </c>
      <c r="AU157" s="136" t="str">
        <f t="shared" si="119"/>
        <v>4D</v>
      </c>
      <c r="AV157" s="137" t="s">
        <v>921</v>
      </c>
      <c r="AW157" s="138" t="str">
        <f t="shared" si="120"/>
        <v>FJ4D0420</v>
      </c>
      <c r="AX157" s="136">
        <f t="shared" si="121"/>
        <v>222.60000000000002</v>
      </c>
      <c r="AY157" s="138">
        <f t="shared" si="122"/>
        <v>445.20000000000005</v>
      </c>
      <c r="AZ157" s="138" t="str">
        <f t="shared" si="123"/>
        <v>-</v>
      </c>
      <c r="BA157" s="136" t="str">
        <f t="shared" si="124"/>
        <v>-</v>
      </c>
      <c r="BB157" s="136"/>
      <c r="BC157" s="139">
        <f t="shared" si="125"/>
        <v>445.20000000000005</v>
      </c>
    </row>
    <row r="158" spans="1:56" ht="18" customHeight="1" x14ac:dyDescent="0.3">
      <c r="A158" s="1" t="str">
        <f t="shared" si="97"/>
        <v>\\B-TECH03\soneras network\SONERAS\RAD\RAD 2024\C045</v>
      </c>
      <c r="B158" s="17" t="s">
        <v>224</v>
      </c>
      <c r="C158" s="44" t="s">
        <v>604</v>
      </c>
      <c r="D158" s="21" t="s">
        <v>400</v>
      </c>
      <c r="E158" s="20" t="str">
        <f t="shared" si="98"/>
        <v>C045</v>
      </c>
      <c r="F158" s="12">
        <v>45332</v>
      </c>
      <c r="G158" s="17">
        <v>1</v>
      </c>
      <c r="H158" s="13" t="s">
        <v>58</v>
      </c>
      <c r="I158" s="14" t="s">
        <v>544</v>
      </c>
      <c r="J158" s="5" t="s">
        <v>219</v>
      </c>
      <c r="K158" s="14" t="s">
        <v>220</v>
      </c>
      <c r="M158" s="36" t="s">
        <v>77</v>
      </c>
      <c r="N158" s="6">
        <v>10</v>
      </c>
      <c r="O158" s="6">
        <v>4</v>
      </c>
      <c r="P158" s="11"/>
      <c r="Q158" s="14">
        <v>420</v>
      </c>
      <c r="R158" s="14">
        <v>420</v>
      </c>
      <c r="S158" s="14">
        <v>425</v>
      </c>
      <c r="T158" s="14">
        <v>85</v>
      </c>
      <c r="U158" s="14">
        <v>425</v>
      </c>
      <c r="V158" s="14">
        <v>85</v>
      </c>
      <c r="W158" s="5" t="s">
        <v>33</v>
      </c>
      <c r="X158" s="16"/>
      <c r="Y158" s="6" t="s">
        <v>38</v>
      </c>
      <c r="Z158" s="239" t="str">
        <f t="shared" si="99"/>
        <v>410AD</v>
      </c>
      <c r="AA158" s="120" t="str">
        <f t="shared" si="100"/>
        <v>REC045034-10 E7</v>
      </c>
      <c r="AB158" s="121" t="str">
        <f t="shared" si="101"/>
        <v>RE 0420X0420 4D7 10 0425X085 PC FAMAG D60</v>
      </c>
      <c r="AC158" s="71" t="str">
        <f t="shared" si="102"/>
        <v>FXC045034-10 E7</v>
      </c>
      <c r="AD158" s="121" t="str">
        <f t="shared" si="103"/>
        <v>FX 0420X0420 4D7 10 0425X085 PC FAMAG D60</v>
      </c>
      <c r="AE158" s="122" t="str">
        <f t="shared" si="104"/>
        <v>TUBLS015</v>
      </c>
      <c r="AF158" s="123" t="str">
        <f t="shared" si="105"/>
        <v>TB150435</v>
      </c>
      <c r="AG158" s="124">
        <f t="shared" si="106"/>
        <v>20.123100000000001</v>
      </c>
      <c r="AH158" s="125">
        <f t="shared" si="107"/>
        <v>164</v>
      </c>
      <c r="AI158" s="126">
        <f t="shared" si="108"/>
        <v>3300.1884</v>
      </c>
      <c r="AJ158" s="127" t="str">
        <f t="shared" si="109"/>
        <v>BCU4D</v>
      </c>
      <c r="AK158" s="128" t="str">
        <f t="shared" si="110"/>
        <v>AT4D0420</v>
      </c>
      <c r="AL158" s="129">
        <f t="shared" si="111"/>
        <v>38.781845810055863</v>
      </c>
      <c r="AM158" s="130">
        <f t="shared" si="112"/>
        <v>73.227272727272734</v>
      </c>
      <c r="AN158" s="131">
        <v>2839.8888000000002</v>
      </c>
      <c r="AO158" s="132" t="str">
        <f t="shared" si="113"/>
        <v>CL4P0425C085</v>
      </c>
      <c r="AP158" s="133">
        <f t="shared" si="114"/>
        <v>359.78250000000003</v>
      </c>
      <c r="AQ158" s="134" t="str">
        <f t="shared" si="115"/>
        <v>CL4P0425C085</v>
      </c>
      <c r="AR158" s="133">
        <f t="shared" si="116"/>
        <v>359.78250000000003</v>
      </c>
      <c r="AS158" s="133" t="str">
        <f t="shared" si="117"/>
        <v>BNLC06</v>
      </c>
      <c r="AT158" s="135">
        <f t="shared" si="118"/>
        <v>719.56500000000005</v>
      </c>
      <c r="AU158" s="136" t="str">
        <f t="shared" si="119"/>
        <v>4D</v>
      </c>
      <c r="AV158" s="137" t="s">
        <v>921</v>
      </c>
      <c r="AW158" s="138" t="str">
        <f t="shared" si="120"/>
        <v>FJ4D0420</v>
      </c>
      <c r="AX158" s="136">
        <f t="shared" si="121"/>
        <v>222.60000000000002</v>
      </c>
      <c r="AY158" s="138">
        <f t="shared" si="122"/>
        <v>445.20000000000005</v>
      </c>
      <c r="AZ158" s="138" t="str">
        <f t="shared" si="123"/>
        <v>-</v>
      </c>
      <c r="BA158" s="136" t="str">
        <f t="shared" si="124"/>
        <v>-</v>
      </c>
      <c r="BB158" s="136"/>
      <c r="BC158" s="139">
        <f t="shared" si="125"/>
        <v>445.20000000000005</v>
      </c>
    </row>
    <row r="159" spans="1:56" ht="18" customHeight="1" x14ac:dyDescent="0.3">
      <c r="A159" s="1" t="str">
        <f t="shared" ref="A159:A160" si="130">"\\B-TECH03\soneras network\SONERAS\RAD\RAD 2023\"&amp;B159</f>
        <v>\\B-TECH03\soneras network\SONERAS\RAD\RAD 2023\B061</v>
      </c>
      <c r="B159" s="17" t="s">
        <v>549</v>
      </c>
      <c r="C159" s="44" t="s">
        <v>599</v>
      </c>
      <c r="D159" s="21" t="s">
        <v>401</v>
      </c>
      <c r="E159" s="20" t="str">
        <f t="shared" si="98"/>
        <v>B061</v>
      </c>
      <c r="F159" s="12">
        <v>45332</v>
      </c>
      <c r="G159" s="17">
        <v>10</v>
      </c>
      <c r="H159" s="13" t="s">
        <v>28</v>
      </c>
      <c r="I159" s="14" t="s">
        <v>545</v>
      </c>
      <c r="J159" s="5" t="s">
        <v>550</v>
      </c>
      <c r="K159" s="54" t="s">
        <v>551</v>
      </c>
      <c r="L159" s="54"/>
      <c r="M159" s="54" t="s">
        <v>32</v>
      </c>
      <c r="N159" s="54">
        <v>10</v>
      </c>
      <c r="O159" s="54">
        <v>3</v>
      </c>
      <c r="P159" s="54"/>
      <c r="Q159" s="54">
        <v>1260</v>
      </c>
      <c r="R159" s="54">
        <v>710</v>
      </c>
      <c r="S159" s="54">
        <v>720</v>
      </c>
      <c r="T159" s="55">
        <v>75</v>
      </c>
      <c r="U159" s="55">
        <v>720</v>
      </c>
      <c r="V159" s="55">
        <v>75</v>
      </c>
      <c r="W159" s="16" t="s">
        <v>33</v>
      </c>
      <c r="X159" s="16"/>
      <c r="Y159" s="6" t="s">
        <v>38</v>
      </c>
      <c r="Z159" s="239" t="str">
        <f t="shared" si="99"/>
        <v>310AD</v>
      </c>
      <c r="AA159" s="120" t="str">
        <f t="shared" si="100"/>
        <v>RAB061023-10 E7</v>
      </c>
      <c r="AB159" s="121" t="str">
        <f t="shared" si="101"/>
        <v>RA 1260X0710 3D7 10 0720X075 PC PERKINS CAT STH 400KW</v>
      </c>
      <c r="AC159" s="71" t="str">
        <f t="shared" si="102"/>
        <v>FXB061023-10 E7</v>
      </c>
      <c r="AD159" s="121" t="str">
        <f t="shared" si="103"/>
        <v>FX 1260X0710 3D7 10 0720X075 PC PERKINS CAT STH 400KW</v>
      </c>
      <c r="AE159" s="122" t="str">
        <f t="shared" si="104"/>
        <v>TUBLS015</v>
      </c>
      <c r="AF159" s="123" t="str">
        <f t="shared" si="105"/>
        <v>TB151275</v>
      </c>
      <c r="AG159" s="124">
        <f t="shared" si="106"/>
        <v>58.981500000000004</v>
      </c>
      <c r="AH159" s="125">
        <f t="shared" si="107"/>
        <v>210</v>
      </c>
      <c r="AI159" s="126">
        <f t="shared" si="108"/>
        <v>12386.115000000002</v>
      </c>
      <c r="AJ159" s="127" t="str">
        <f t="shared" si="109"/>
        <v>BCU3D</v>
      </c>
      <c r="AK159" s="128" t="str">
        <f t="shared" si="110"/>
        <v>AT3D0710</v>
      </c>
      <c r="AL159" s="129">
        <f t="shared" si="111"/>
        <v>21.184848883524442</v>
      </c>
      <c r="AM159" s="130">
        <f t="shared" si="112"/>
        <v>451.90909090909093</v>
      </c>
      <c r="AN159" s="131">
        <v>9573.6257999999998</v>
      </c>
      <c r="AO159" s="132" t="str">
        <f t="shared" si="113"/>
        <v>CL3P0720C075</v>
      </c>
      <c r="AP159" s="133">
        <f t="shared" si="114"/>
        <v>541.31000000000006</v>
      </c>
      <c r="AQ159" s="134" t="str">
        <f t="shared" si="115"/>
        <v>CL3P0720C075</v>
      </c>
      <c r="AR159" s="133">
        <f t="shared" si="116"/>
        <v>541.31000000000006</v>
      </c>
      <c r="AS159" s="133" t="str">
        <f t="shared" si="117"/>
        <v>BNLC06</v>
      </c>
      <c r="AT159" s="135">
        <f t="shared" si="118"/>
        <v>1082.6200000000001</v>
      </c>
      <c r="AU159" s="136" t="str">
        <f t="shared" si="119"/>
        <v>3D</v>
      </c>
      <c r="AV159" s="137" t="s">
        <v>921</v>
      </c>
      <c r="AW159" s="138" t="str">
        <f t="shared" si="120"/>
        <v>FJ3D1260</v>
      </c>
      <c r="AX159" s="136">
        <f t="shared" si="121"/>
        <v>530.46</v>
      </c>
      <c r="AY159" s="138">
        <f t="shared" si="122"/>
        <v>1060.92</v>
      </c>
      <c r="AZ159" s="138" t="str">
        <f t="shared" si="123"/>
        <v>-</v>
      </c>
      <c r="BA159" s="136" t="str">
        <f t="shared" si="124"/>
        <v>-</v>
      </c>
      <c r="BB159" s="136"/>
      <c r="BC159" s="139">
        <f t="shared" si="125"/>
        <v>1060.92</v>
      </c>
    </row>
    <row r="160" spans="1:56" ht="18" customHeight="1" x14ac:dyDescent="0.3">
      <c r="A160" s="1" t="str">
        <f t="shared" si="130"/>
        <v>\\B-TECH03\soneras network\SONERAS\RAD\RAD 2023\B061</v>
      </c>
      <c r="B160" s="17" t="s">
        <v>549</v>
      </c>
      <c r="C160" s="44" t="s">
        <v>599</v>
      </c>
      <c r="D160" s="21" t="s">
        <v>402</v>
      </c>
      <c r="E160" s="20" t="str">
        <f t="shared" si="98"/>
        <v>B061</v>
      </c>
      <c r="F160" s="12">
        <v>45332</v>
      </c>
      <c r="G160" s="17">
        <v>10</v>
      </c>
      <c r="H160" s="13" t="s">
        <v>28</v>
      </c>
      <c r="I160" s="14" t="s">
        <v>545</v>
      </c>
      <c r="J160" s="5" t="s">
        <v>550</v>
      </c>
      <c r="K160" s="54" t="s">
        <v>551</v>
      </c>
      <c r="L160" s="54"/>
      <c r="M160" s="54" t="s">
        <v>32</v>
      </c>
      <c r="N160" s="54">
        <v>10</v>
      </c>
      <c r="O160" s="54">
        <v>3</v>
      </c>
      <c r="P160" s="54"/>
      <c r="Q160" s="54">
        <v>1260</v>
      </c>
      <c r="R160" s="54">
        <v>710</v>
      </c>
      <c r="S160" s="54">
        <v>720</v>
      </c>
      <c r="T160" s="55">
        <v>75</v>
      </c>
      <c r="U160" s="55">
        <v>720</v>
      </c>
      <c r="V160" s="55">
        <v>75</v>
      </c>
      <c r="W160" s="16" t="s">
        <v>33</v>
      </c>
      <c r="X160" s="16"/>
      <c r="Y160" s="6" t="s">
        <v>38</v>
      </c>
      <c r="Z160" s="239" t="str">
        <f t="shared" si="99"/>
        <v>310AD</v>
      </c>
      <c r="AA160" s="120" t="str">
        <f t="shared" si="100"/>
        <v>RAB061023-10 E7</v>
      </c>
      <c r="AB160" s="121" t="str">
        <f t="shared" si="101"/>
        <v>RA 1260X0710 3D7 10 0720X075 PC PERKINS CAT STH 400KW</v>
      </c>
      <c r="AC160" s="71" t="str">
        <f t="shared" si="102"/>
        <v>FXB061023-10 E7</v>
      </c>
      <c r="AD160" s="121" t="str">
        <f t="shared" si="103"/>
        <v>FX 1260X0710 3D7 10 0720X075 PC PERKINS CAT STH 400KW</v>
      </c>
      <c r="AE160" s="122" t="str">
        <f t="shared" si="104"/>
        <v>TUBLS015</v>
      </c>
      <c r="AF160" s="123" t="str">
        <f t="shared" si="105"/>
        <v>TB151275</v>
      </c>
      <c r="AG160" s="124">
        <f t="shared" si="106"/>
        <v>58.981500000000004</v>
      </c>
      <c r="AH160" s="125">
        <f t="shared" si="107"/>
        <v>210</v>
      </c>
      <c r="AI160" s="126">
        <f t="shared" si="108"/>
        <v>12386.115000000002</v>
      </c>
      <c r="AJ160" s="127" t="str">
        <f t="shared" si="109"/>
        <v>BCU3D</v>
      </c>
      <c r="AK160" s="128" t="str">
        <f t="shared" si="110"/>
        <v>AT3D0710</v>
      </c>
      <c r="AL160" s="129">
        <f t="shared" si="111"/>
        <v>21.184848883524442</v>
      </c>
      <c r="AM160" s="130">
        <f t="shared" si="112"/>
        <v>451.90909090909093</v>
      </c>
      <c r="AN160" s="131">
        <v>9573.6257999999998</v>
      </c>
      <c r="AO160" s="132" t="str">
        <f t="shared" si="113"/>
        <v>CL3P0720C075</v>
      </c>
      <c r="AP160" s="133">
        <f t="shared" si="114"/>
        <v>541.31000000000006</v>
      </c>
      <c r="AQ160" s="134" t="str">
        <f t="shared" si="115"/>
        <v>CL3P0720C075</v>
      </c>
      <c r="AR160" s="133">
        <f t="shared" si="116"/>
        <v>541.31000000000006</v>
      </c>
      <c r="AS160" s="133" t="str">
        <f t="shared" si="117"/>
        <v>BNLC06</v>
      </c>
      <c r="AT160" s="135">
        <f t="shared" si="118"/>
        <v>1082.6200000000001</v>
      </c>
      <c r="AU160" s="136" t="str">
        <f t="shared" si="119"/>
        <v>3D</v>
      </c>
      <c r="AV160" s="137" t="s">
        <v>921</v>
      </c>
      <c r="AW160" s="138" t="str">
        <f t="shared" si="120"/>
        <v>FJ3D1260</v>
      </c>
      <c r="AX160" s="136">
        <f t="shared" si="121"/>
        <v>530.46</v>
      </c>
      <c r="AY160" s="138">
        <f t="shared" si="122"/>
        <v>1060.92</v>
      </c>
      <c r="AZ160" s="138" t="str">
        <f t="shared" si="123"/>
        <v>-</v>
      </c>
      <c r="BA160" s="136" t="str">
        <f t="shared" si="124"/>
        <v>-</v>
      </c>
      <c r="BB160" s="136"/>
      <c r="BC160" s="139">
        <f t="shared" si="125"/>
        <v>1060.92</v>
      </c>
    </row>
    <row r="161" spans="1:56" ht="18" customHeight="1" x14ac:dyDescent="0.3">
      <c r="A161" s="1" t="str">
        <f t="shared" si="97"/>
        <v>\\B-TECH03\soneras network\SONERAS\RAD\RAD 2024\C119</v>
      </c>
      <c r="B161" s="17" t="s">
        <v>552</v>
      </c>
      <c r="C161" s="44" t="s">
        <v>600</v>
      </c>
      <c r="D161" s="21" t="s">
        <v>403</v>
      </c>
      <c r="E161" s="20" t="str">
        <f t="shared" si="98"/>
        <v>C119</v>
      </c>
      <c r="F161" s="12">
        <v>45333</v>
      </c>
      <c r="G161" s="17">
        <v>1</v>
      </c>
      <c r="H161" s="13" t="s">
        <v>35</v>
      </c>
      <c r="I161" s="14" t="s">
        <v>36</v>
      </c>
      <c r="M161" s="36" t="s">
        <v>32</v>
      </c>
      <c r="N161" s="6">
        <v>10</v>
      </c>
      <c r="O161" s="6">
        <v>5</v>
      </c>
      <c r="P161" s="11"/>
      <c r="Q161" s="14">
        <v>920</v>
      </c>
      <c r="R161" s="14">
        <v>880</v>
      </c>
      <c r="S161" s="14">
        <v>950</v>
      </c>
      <c r="T161" s="14">
        <v>200</v>
      </c>
      <c r="U161" s="14">
        <v>950</v>
      </c>
      <c r="V161" s="14">
        <v>200</v>
      </c>
      <c r="W161" s="5" t="s">
        <v>33</v>
      </c>
      <c r="X161" s="16"/>
      <c r="Y161" s="6" t="s">
        <v>38</v>
      </c>
      <c r="Z161" s="239" t="str">
        <f t="shared" si="99"/>
        <v>510AD</v>
      </c>
      <c r="AA161" s="120" t="str">
        <f t="shared" si="100"/>
        <v>FEC119025-10 E7</v>
      </c>
      <c r="AB161" s="121" t="str">
        <f t="shared" si="101"/>
        <v xml:space="preserve">FE 0920X0880 5D7 10 0950X200 PC  </v>
      </c>
      <c r="AC161" s="71" t="str">
        <f t="shared" si="102"/>
        <v>FXC119025-10 E7</v>
      </c>
      <c r="AD161" s="121" t="str">
        <f t="shared" si="103"/>
        <v xml:space="preserve">FX 0920X0880 5D7 10 0950X200 PC  </v>
      </c>
      <c r="AE161" s="122" t="str">
        <f t="shared" si="104"/>
        <v>TUBLS015</v>
      </c>
      <c r="AF161" s="123" t="str">
        <f t="shared" si="105"/>
        <v>TB150935</v>
      </c>
      <c r="AG161" s="124">
        <f t="shared" si="106"/>
        <v>43.253100000000003</v>
      </c>
      <c r="AH161" s="125">
        <f t="shared" si="107"/>
        <v>435</v>
      </c>
      <c r="AI161" s="126">
        <f t="shared" si="108"/>
        <v>18815.0985</v>
      </c>
      <c r="AJ161" s="127" t="str">
        <f t="shared" si="109"/>
        <v>BCU5D</v>
      </c>
      <c r="AK161" s="128" t="str">
        <f t="shared" si="110"/>
        <v>AT5D0880</v>
      </c>
      <c r="AL161" s="129">
        <f t="shared" si="111"/>
        <v>49.7689787870396</v>
      </c>
      <c r="AM161" s="130">
        <f t="shared" si="112"/>
        <v>328.27272727272725</v>
      </c>
      <c r="AN161" s="131">
        <v>16337.7984</v>
      </c>
      <c r="AO161" s="132" t="str">
        <f t="shared" si="113"/>
        <v>CL5P0950C200</v>
      </c>
      <c r="AP161" s="133">
        <f t="shared" si="114"/>
        <v>1643.18</v>
      </c>
      <c r="AQ161" s="134" t="str">
        <f t="shared" si="115"/>
        <v>CL5P0950C200</v>
      </c>
      <c r="AR161" s="133">
        <f t="shared" si="116"/>
        <v>1643.18</v>
      </c>
      <c r="AS161" s="133" t="str">
        <f t="shared" si="117"/>
        <v>BNLC06</v>
      </c>
      <c r="AT161" s="135">
        <f t="shared" si="118"/>
        <v>3286.36</v>
      </c>
      <c r="AU161" s="136" t="str">
        <f t="shared" si="119"/>
        <v>5D</v>
      </c>
      <c r="AV161" s="137" t="s">
        <v>921</v>
      </c>
      <c r="AW161" s="138" t="str">
        <f t="shared" si="120"/>
        <v>FJ5D0920</v>
      </c>
      <c r="AX161" s="136">
        <f t="shared" si="121"/>
        <v>569.48</v>
      </c>
      <c r="AY161" s="138">
        <f t="shared" si="122"/>
        <v>1138.96</v>
      </c>
      <c r="AZ161" s="138" t="str">
        <f t="shared" si="123"/>
        <v>-</v>
      </c>
      <c r="BA161" s="136" t="str">
        <f t="shared" si="124"/>
        <v>-</v>
      </c>
      <c r="BB161" s="136"/>
      <c r="BC161" s="139">
        <f t="shared" si="125"/>
        <v>1138.96</v>
      </c>
    </row>
    <row r="162" spans="1:56" ht="18" customHeight="1" x14ac:dyDescent="0.3">
      <c r="A162" s="1" t="str">
        <f t="shared" si="97"/>
        <v>\\B-TECH03\soneras network\SONERAS\RAD\RAD 2024\C120</v>
      </c>
      <c r="B162" s="17" t="s">
        <v>553</v>
      </c>
      <c r="C162" s="44" t="s">
        <v>601</v>
      </c>
      <c r="D162" s="21" t="s">
        <v>404</v>
      </c>
      <c r="E162" s="20" t="str">
        <f t="shared" si="98"/>
        <v>C120</v>
      </c>
      <c r="F162" s="12">
        <v>45333</v>
      </c>
      <c r="G162" s="17">
        <v>5</v>
      </c>
      <c r="H162" s="13" t="s">
        <v>28</v>
      </c>
      <c r="I162" s="14" t="s">
        <v>922</v>
      </c>
      <c r="J162" s="5" t="s">
        <v>556</v>
      </c>
      <c r="K162" s="14" t="s">
        <v>555</v>
      </c>
      <c r="M162" s="36" t="s">
        <v>41</v>
      </c>
      <c r="N162" s="6">
        <v>10</v>
      </c>
      <c r="O162" s="6">
        <v>2</v>
      </c>
      <c r="P162" s="11"/>
      <c r="Q162" s="14">
        <v>380</v>
      </c>
      <c r="R162" s="14">
        <v>560</v>
      </c>
      <c r="S162" s="14">
        <v>560</v>
      </c>
      <c r="T162" s="14">
        <v>53</v>
      </c>
      <c r="U162" s="14">
        <v>560</v>
      </c>
      <c r="V162" s="14">
        <v>53</v>
      </c>
      <c r="W162" s="5" t="s">
        <v>33</v>
      </c>
      <c r="X162" s="16"/>
      <c r="Y162" s="6" t="s">
        <v>38</v>
      </c>
      <c r="Z162" s="239" t="str">
        <f t="shared" si="99"/>
        <v>210AZ</v>
      </c>
      <c r="AA162" s="120" t="str">
        <f t="shared" si="100"/>
        <v>RAC120012-10 E7</v>
      </c>
      <c r="AB162" s="121" t="str">
        <f t="shared" si="101"/>
        <v>RA 0380X0560 2Z7 10 0560X053 PC MAZDA E2200</v>
      </c>
      <c r="AC162" s="71" t="str">
        <f t="shared" si="102"/>
        <v>FXC120012-10 E7</v>
      </c>
      <c r="AD162" s="121" t="str">
        <f t="shared" si="103"/>
        <v>FX 0380X0560 2Z7 10 0560X053 PC MAZDA E2200</v>
      </c>
      <c r="AE162" s="122" t="str">
        <f t="shared" si="104"/>
        <v>TUBLS015</v>
      </c>
      <c r="AF162" s="123" t="str">
        <f t="shared" si="105"/>
        <v>TB150395</v>
      </c>
      <c r="AG162" s="124">
        <f t="shared" si="106"/>
        <v>18.2727</v>
      </c>
      <c r="AH162" s="125">
        <f t="shared" si="107"/>
        <v>106</v>
      </c>
      <c r="AI162" s="126">
        <f t="shared" si="108"/>
        <v>1936.9062000000001</v>
      </c>
      <c r="AJ162" s="127" t="str">
        <f t="shared" si="109"/>
        <v>BCU2Z</v>
      </c>
      <c r="AK162" s="128" t="str">
        <f t="shared" si="110"/>
        <v>AT2Z0360</v>
      </c>
      <c r="AL162" s="129">
        <f t="shared" si="111"/>
        <v>24.83433333333333</v>
      </c>
      <c r="AM162" s="130">
        <f t="shared" si="112"/>
        <v>54</v>
      </c>
      <c r="AN162" s="131">
        <v>1341.0539999999999</v>
      </c>
      <c r="AO162" s="132" t="str">
        <f t="shared" si="113"/>
        <v>CL2P0560C053</v>
      </c>
      <c r="AP162" s="133">
        <f t="shared" si="114"/>
        <v>326.01800000000003</v>
      </c>
      <c r="AQ162" s="134" t="str">
        <f t="shared" si="115"/>
        <v>CL2P0560C053</v>
      </c>
      <c r="AR162" s="133">
        <f t="shared" si="116"/>
        <v>326.01800000000003</v>
      </c>
      <c r="AS162" s="133" t="str">
        <f t="shared" si="117"/>
        <v>BNLC06</v>
      </c>
      <c r="AT162" s="135">
        <f t="shared" si="118"/>
        <v>652.03600000000006</v>
      </c>
      <c r="AU162" s="136" t="str">
        <f t="shared" si="119"/>
        <v>2Z</v>
      </c>
      <c r="AV162" s="137" t="s">
        <v>921</v>
      </c>
      <c r="AW162" s="138" t="str">
        <f t="shared" si="120"/>
        <v>FJ2Z0380</v>
      </c>
      <c r="AX162" s="136">
        <f t="shared" si="121"/>
        <v>104.88000000000001</v>
      </c>
      <c r="AY162" s="138">
        <f t="shared" si="122"/>
        <v>209.76000000000002</v>
      </c>
      <c r="AZ162" s="138" t="str">
        <f t="shared" si="123"/>
        <v>PJ2Z0380</v>
      </c>
      <c r="BA162" s="136">
        <f t="shared" si="124"/>
        <v>104.88000000000001</v>
      </c>
      <c r="BB162" s="136"/>
      <c r="BC162" s="139">
        <f t="shared" si="125"/>
        <v>209.76000000000002</v>
      </c>
    </row>
    <row r="163" spans="1:56" ht="18" customHeight="1" x14ac:dyDescent="0.3">
      <c r="A163" s="1" t="str">
        <f t="shared" si="97"/>
        <v>\\B-TECH03\soneras network\SONERAS\RAD\RAD 2024\C121</v>
      </c>
      <c r="B163" s="17" t="s">
        <v>554</v>
      </c>
      <c r="C163" s="44" t="s">
        <v>602</v>
      </c>
      <c r="D163" s="21" t="s">
        <v>405</v>
      </c>
      <c r="E163" s="20" t="str">
        <f t="shared" si="98"/>
        <v>C121</v>
      </c>
      <c r="F163" s="12">
        <v>45333</v>
      </c>
      <c r="G163" s="17">
        <v>1</v>
      </c>
      <c r="H163" s="13" t="s">
        <v>28</v>
      </c>
      <c r="I163" s="14" t="s">
        <v>546</v>
      </c>
      <c r="J163" s="5" t="s">
        <v>711</v>
      </c>
      <c r="K163" s="14" t="s">
        <v>712</v>
      </c>
      <c r="M163" s="36" t="s">
        <v>32</v>
      </c>
      <c r="N163" s="6">
        <v>10</v>
      </c>
      <c r="O163" s="6">
        <v>3</v>
      </c>
      <c r="P163" s="11"/>
      <c r="Q163" s="14">
        <v>790</v>
      </c>
      <c r="R163" s="14">
        <v>820</v>
      </c>
      <c r="S163" s="14">
        <v>825</v>
      </c>
      <c r="T163" s="14">
        <v>70</v>
      </c>
      <c r="U163" s="14">
        <v>825</v>
      </c>
      <c r="V163" s="14">
        <v>70</v>
      </c>
      <c r="W163" s="5" t="s">
        <v>33</v>
      </c>
      <c r="X163" s="16"/>
      <c r="Y163" s="6" t="s">
        <v>38</v>
      </c>
      <c r="Z163" s="239" t="str">
        <f t="shared" si="99"/>
        <v>310AD</v>
      </c>
      <c r="AA163" s="120" t="str">
        <f t="shared" si="100"/>
        <v>RAC121023-10 E7</v>
      </c>
      <c r="AB163" s="121" t="str">
        <f t="shared" si="101"/>
        <v>RA 0790X0820 3D7 10 0825X070 PC JCM 220 Excavator</v>
      </c>
      <c r="AC163" s="71" t="str">
        <f t="shared" si="102"/>
        <v>FXC121023-10 E7</v>
      </c>
      <c r="AD163" s="121" t="str">
        <f t="shared" si="103"/>
        <v>FX 0790X0820 3D7 10 0825X070 PC JCM 220 Excavator</v>
      </c>
      <c r="AE163" s="122" t="str">
        <f t="shared" si="104"/>
        <v>TUBLS015</v>
      </c>
      <c r="AF163" s="123" t="str">
        <f t="shared" si="105"/>
        <v>TB150805</v>
      </c>
      <c r="AG163" s="124">
        <f t="shared" si="106"/>
        <v>37.2393</v>
      </c>
      <c r="AH163" s="125">
        <f t="shared" si="107"/>
        <v>243</v>
      </c>
      <c r="AI163" s="126">
        <f t="shared" si="108"/>
        <v>9049.1499000000003</v>
      </c>
      <c r="AJ163" s="127" t="str">
        <f t="shared" si="109"/>
        <v>BCU3D</v>
      </c>
      <c r="AK163" s="128" t="str">
        <f t="shared" si="110"/>
        <v>AT3D0820</v>
      </c>
      <c r="AL163" s="129">
        <f t="shared" si="111"/>
        <v>24.426340925266903</v>
      </c>
      <c r="AM163" s="130">
        <f t="shared" si="112"/>
        <v>281</v>
      </c>
      <c r="AN163" s="131">
        <v>6863.8018000000002</v>
      </c>
      <c r="AO163" s="132" t="str">
        <f t="shared" si="113"/>
        <v>CL3P0825C070</v>
      </c>
      <c r="AP163" s="133">
        <f t="shared" si="114"/>
        <v>585.58500000000004</v>
      </c>
      <c r="AQ163" s="134" t="str">
        <f t="shared" si="115"/>
        <v>CL3P0825C070</v>
      </c>
      <c r="AR163" s="133">
        <f t="shared" si="116"/>
        <v>585.58500000000004</v>
      </c>
      <c r="AS163" s="133" t="str">
        <f t="shared" si="117"/>
        <v>BNLC06</v>
      </c>
      <c r="AT163" s="135">
        <f t="shared" si="118"/>
        <v>1171.17</v>
      </c>
      <c r="AU163" s="136" t="str">
        <f t="shared" si="119"/>
        <v>3D</v>
      </c>
      <c r="AV163" s="137" t="s">
        <v>921</v>
      </c>
      <c r="AW163" s="138" t="str">
        <f t="shared" si="120"/>
        <v>FJ3D0790</v>
      </c>
      <c r="AX163" s="136">
        <f t="shared" si="121"/>
        <v>332.59</v>
      </c>
      <c r="AY163" s="138">
        <f t="shared" si="122"/>
        <v>665.18</v>
      </c>
      <c r="AZ163" s="138" t="str">
        <f t="shared" si="123"/>
        <v>-</v>
      </c>
      <c r="BA163" s="136" t="str">
        <f t="shared" si="124"/>
        <v>-</v>
      </c>
      <c r="BB163" s="136"/>
      <c r="BC163" s="139">
        <f t="shared" si="125"/>
        <v>665.18</v>
      </c>
    </row>
    <row r="164" spans="1:56" ht="18" customHeight="1" x14ac:dyDescent="0.3">
      <c r="A164" s="1" t="str">
        <f t="shared" si="97"/>
        <v>\\B-TECH03\soneras network\SONERAS\RAD\RAD 2024\C122</v>
      </c>
      <c r="B164" s="17" t="s">
        <v>610</v>
      </c>
      <c r="C164" s="44" t="s">
        <v>616</v>
      </c>
      <c r="D164" s="21" t="s">
        <v>406</v>
      </c>
      <c r="E164" s="20" t="str">
        <f t="shared" si="98"/>
        <v>C122</v>
      </c>
      <c r="F164" s="12">
        <v>45333</v>
      </c>
      <c r="G164" s="17">
        <v>1</v>
      </c>
      <c r="H164" s="13" t="s">
        <v>28</v>
      </c>
      <c r="I164" s="14" t="s">
        <v>605</v>
      </c>
      <c r="J164" s="5" t="s">
        <v>196</v>
      </c>
      <c r="K164" s="14">
        <v>505</v>
      </c>
      <c r="M164" s="36" t="s">
        <v>32</v>
      </c>
      <c r="N164" s="6">
        <v>10</v>
      </c>
      <c r="O164" s="6">
        <v>6</v>
      </c>
      <c r="Q164" s="14">
        <v>630</v>
      </c>
      <c r="R164" s="14">
        <v>690</v>
      </c>
      <c r="S164" s="14">
        <v>700</v>
      </c>
      <c r="T164" s="14">
        <v>130</v>
      </c>
      <c r="U164" s="14">
        <v>700</v>
      </c>
      <c r="V164" s="14">
        <v>130</v>
      </c>
      <c r="W164" s="5" t="s">
        <v>33</v>
      </c>
      <c r="X164" s="16"/>
      <c r="Y164" s="6" t="s">
        <v>38</v>
      </c>
      <c r="Z164" s="239" t="str">
        <f t="shared" si="99"/>
        <v>610AD</v>
      </c>
      <c r="AA164" s="120" t="str">
        <f t="shared" si="100"/>
        <v>RAC122026-10 E7</v>
      </c>
      <c r="AB164" s="121" t="str">
        <f t="shared" si="101"/>
        <v>RA 0630X0690 6D7 10 0700X130 PC KOMATSU 505</v>
      </c>
      <c r="AC164" s="71" t="str">
        <f t="shared" si="102"/>
        <v>FXC122026-10 E7</v>
      </c>
      <c r="AD164" s="121" t="str">
        <f t="shared" si="103"/>
        <v>FX 0630X0690 6D7 10 0700X130 PC KOMATSU 505</v>
      </c>
      <c r="AE164" s="122" t="str">
        <f t="shared" si="104"/>
        <v>TUBLS015</v>
      </c>
      <c r="AF164" s="123" t="str">
        <f t="shared" si="105"/>
        <v>TB150645</v>
      </c>
      <c r="AG164" s="124">
        <f t="shared" si="106"/>
        <v>29.837700000000002</v>
      </c>
      <c r="AH164" s="125">
        <f t="shared" si="107"/>
        <v>408</v>
      </c>
      <c r="AI164" s="126">
        <f t="shared" si="108"/>
        <v>12173.7816</v>
      </c>
      <c r="AJ164" s="127" t="str">
        <f t="shared" si="109"/>
        <v>BCU6D</v>
      </c>
      <c r="AK164" s="128" t="str">
        <f t="shared" si="110"/>
        <v>AT6D0690</v>
      </c>
      <c r="AL164" s="129">
        <f t="shared" si="111"/>
        <v>53.077603916768666</v>
      </c>
      <c r="AM164" s="130">
        <f t="shared" si="112"/>
        <v>222.81818181818181</v>
      </c>
      <c r="AN164" s="131">
        <v>11826.655199999999</v>
      </c>
      <c r="AO164" s="132" t="str">
        <f t="shared" si="113"/>
        <v>CL6P0700C130</v>
      </c>
      <c r="AP164" s="133">
        <f t="shared" si="114"/>
        <v>831.6</v>
      </c>
      <c r="AQ164" s="134" t="str">
        <f t="shared" si="115"/>
        <v>CL6P0700C130</v>
      </c>
      <c r="AR164" s="133">
        <f t="shared" si="116"/>
        <v>831.6</v>
      </c>
      <c r="AS164" s="133" t="str">
        <f t="shared" si="117"/>
        <v>BNLC06</v>
      </c>
      <c r="AT164" s="135">
        <f t="shared" si="118"/>
        <v>1663.2</v>
      </c>
      <c r="AU164" s="136" t="str">
        <f t="shared" si="119"/>
        <v>6D</v>
      </c>
      <c r="AV164" s="137" t="s">
        <v>921</v>
      </c>
      <c r="AW164" s="138" t="str">
        <f t="shared" si="120"/>
        <v>FJ6D0630</v>
      </c>
      <c r="AX164" s="136">
        <f t="shared" si="121"/>
        <v>452.34</v>
      </c>
      <c r="AY164" s="138">
        <f t="shared" si="122"/>
        <v>904.68</v>
      </c>
      <c r="AZ164" s="138" t="str">
        <f t="shared" si="123"/>
        <v>-</v>
      </c>
      <c r="BA164" s="136" t="str">
        <f t="shared" si="124"/>
        <v>-</v>
      </c>
      <c r="BB164" s="136"/>
      <c r="BC164" s="139">
        <f t="shared" si="125"/>
        <v>904.68</v>
      </c>
    </row>
    <row r="165" spans="1:56" ht="18" customHeight="1" x14ac:dyDescent="0.3">
      <c r="A165" s="1" t="str">
        <f t="shared" si="97"/>
        <v>\\B-TECH03\soneras network\SONERAS\RAD\RAD 2024\C123</v>
      </c>
      <c r="B165" s="17" t="s">
        <v>611</v>
      </c>
      <c r="C165" s="44" t="s">
        <v>617</v>
      </c>
      <c r="D165" s="21" t="s">
        <v>407</v>
      </c>
      <c r="E165" s="20" t="str">
        <f t="shared" si="98"/>
        <v>C123</v>
      </c>
      <c r="F165" s="12">
        <v>45334</v>
      </c>
      <c r="G165" s="17">
        <v>1</v>
      </c>
      <c r="H165" s="13" t="s">
        <v>35</v>
      </c>
      <c r="I165" s="14" t="s">
        <v>100</v>
      </c>
      <c r="M165" s="36" t="s">
        <v>32</v>
      </c>
      <c r="N165" s="6">
        <v>10</v>
      </c>
      <c r="O165" s="6">
        <v>3</v>
      </c>
      <c r="P165" s="11"/>
      <c r="Q165" s="14">
        <v>910</v>
      </c>
      <c r="R165" s="14">
        <v>640</v>
      </c>
      <c r="S165" s="14">
        <v>650</v>
      </c>
      <c r="T165" s="14">
        <v>80</v>
      </c>
      <c r="U165" s="14">
        <v>650</v>
      </c>
      <c r="V165" s="14">
        <v>80</v>
      </c>
      <c r="W165" s="5" t="s">
        <v>33</v>
      </c>
      <c r="X165" s="16"/>
      <c r="Y165" s="6" t="s">
        <v>38</v>
      </c>
      <c r="Z165" s="239" t="str">
        <f t="shared" si="99"/>
        <v>310AD</v>
      </c>
      <c r="AA165" s="120" t="str">
        <f t="shared" si="100"/>
        <v>FEC123023-10 E7</v>
      </c>
      <c r="AB165" s="121" t="str">
        <f t="shared" si="101"/>
        <v xml:space="preserve">FE 0910X0640 3D7 10 0650X080 PC  </v>
      </c>
      <c r="AC165" s="71" t="str">
        <f t="shared" si="102"/>
        <v>FXC123023-10 E7</v>
      </c>
      <c r="AD165" s="121" t="str">
        <f t="shared" si="103"/>
        <v xml:space="preserve">FX 0910X0640 3D7 10 0650X080 PC  </v>
      </c>
      <c r="AE165" s="122" t="str">
        <f t="shared" si="104"/>
        <v>TUBLS015</v>
      </c>
      <c r="AF165" s="123" t="str">
        <f t="shared" si="105"/>
        <v>TB150925</v>
      </c>
      <c r="AG165" s="124">
        <f t="shared" si="106"/>
        <v>42.790500000000002</v>
      </c>
      <c r="AH165" s="125">
        <f t="shared" si="107"/>
        <v>189</v>
      </c>
      <c r="AI165" s="126">
        <f t="shared" si="108"/>
        <v>8087.4045000000006</v>
      </c>
      <c r="AJ165" s="127" t="str">
        <f t="shared" si="109"/>
        <v>BCU3D</v>
      </c>
      <c r="AK165" s="128" t="str">
        <f t="shared" si="110"/>
        <v>AT3D0640</v>
      </c>
      <c r="AL165" s="129">
        <f t="shared" si="111"/>
        <v>19.070277681321759</v>
      </c>
      <c r="AM165" s="130">
        <f t="shared" si="112"/>
        <v>324.63636363636363</v>
      </c>
      <c r="AN165" s="131">
        <v>6190.9056</v>
      </c>
      <c r="AO165" s="132" t="str">
        <f t="shared" si="113"/>
        <v>CL3P0650C080</v>
      </c>
      <c r="AP165" s="133">
        <f t="shared" si="114"/>
        <v>515.9</v>
      </c>
      <c r="AQ165" s="134" t="str">
        <f t="shared" si="115"/>
        <v>CL3P0650C080</v>
      </c>
      <c r="AR165" s="133">
        <f t="shared" si="116"/>
        <v>515.9</v>
      </c>
      <c r="AS165" s="133" t="str">
        <f t="shared" si="117"/>
        <v>BNLC06</v>
      </c>
      <c r="AT165" s="135">
        <f t="shared" si="118"/>
        <v>1031.8</v>
      </c>
      <c r="AU165" s="136" t="str">
        <f t="shared" si="119"/>
        <v>3D</v>
      </c>
      <c r="AV165" s="137" t="s">
        <v>921</v>
      </c>
      <c r="AW165" s="138" t="str">
        <f t="shared" si="120"/>
        <v>FJ3D0910</v>
      </c>
      <c r="AX165" s="136">
        <f t="shared" si="121"/>
        <v>383.11</v>
      </c>
      <c r="AY165" s="138">
        <f t="shared" si="122"/>
        <v>766.22</v>
      </c>
      <c r="AZ165" s="138" t="str">
        <f t="shared" si="123"/>
        <v>-</v>
      </c>
      <c r="BA165" s="136" t="str">
        <f t="shared" si="124"/>
        <v>-</v>
      </c>
      <c r="BB165" s="136"/>
      <c r="BC165" s="139">
        <f t="shared" si="125"/>
        <v>766.22</v>
      </c>
    </row>
    <row r="166" spans="1:56" ht="18" customHeight="1" x14ac:dyDescent="0.3">
      <c r="A166" s="1" t="str">
        <f t="shared" ref="A166" si="131">"\\B-TECH03\soneras network\SONERAS\RAD\RAD 2023\"&amp;B166</f>
        <v>\\B-TECH03\soneras network\SONERAS\RAD\RAD 2023\B262</v>
      </c>
      <c r="B166" s="17" t="s">
        <v>43</v>
      </c>
      <c r="C166" s="44" t="s">
        <v>618</v>
      </c>
      <c r="D166" s="21" t="s">
        <v>408</v>
      </c>
      <c r="E166" s="20" t="str">
        <f t="shared" si="98"/>
        <v>B262</v>
      </c>
      <c r="F166" s="12">
        <v>45335</v>
      </c>
      <c r="G166" s="17">
        <v>3</v>
      </c>
      <c r="H166" s="13" t="s">
        <v>58</v>
      </c>
      <c r="I166" s="14" t="s">
        <v>606</v>
      </c>
      <c r="J166" s="5" t="s">
        <v>714</v>
      </c>
      <c r="K166" s="14" t="s">
        <v>713</v>
      </c>
      <c r="M166" s="36" t="s">
        <v>32</v>
      </c>
      <c r="N166" s="6">
        <v>10</v>
      </c>
      <c r="O166" s="6">
        <v>6</v>
      </c>
      <c r="P166" s="17">
        <v>4</v>
      </c>
      <c r="Q166" s="14">
        <v>1015</v>
      </c>
      <c r="R166" s="14">
        <v>1060</v>
      </c>
      <c r="S166" s="14">
        <v>1160</v>
      </c>
      <c r="T166" s="14">
        <v>215</v>
      </c>
      <c r="U166" s="14">
        <v>1160</v>
      </c>
      <c r="V166" s="14">
        <v>215</v>
      </c>
      <c r="W166" s="5" t="s">
        <v>37</v>
      </c>
      <c r="X166" s="16"/>
      <c r="Y166" s="6" t="s">
        <v>38</v>
      </c>
      <c r="Z166" s="239" t="str">
        <f t="shared" si="99"/>
        <v>610AD</v>
      </c>
      <c r="AA166" s="120" t="str">
        <f t="shared" si="100"/>
        <v>REB262026-10 E7</v>
      </c>
      <c r="AB166" s="121" t="str">
        <f t="shared" si="101"/>
        <v>RE 1015X1060 6D7 10 1160X215 BC CAT  3512 A</v>
      </c>
      <c r="AC166" s="71" t="str">
        <f t="shared" si="102"/>
        <v>FXB262026-10 E7</v>
      </c>
      <c r="AD166" s="121" t="str">
        <f t="shared" si="103"/>
        <v>FX 1015X1060 6D7 10 1160X215 BC CAT  3512 A</v>
      </c>
      <c r="AE166" s="122" t="str">
        <f t="shared" si="104"/>
        <v>TUBLS015</v>
      </c>
      <c r="AF166" s="123" t="str">
        <f t="shared" si="105"/>
        <v>TB151030</v>
      </c>
      <c r="AG166" s="124">
        <f t="shared" si="106"/>
        <v>47.647800000000004</v>
      </c>
      <c r="AH166" s="125">
        <f t="shared" si="107"/>
        <v>630</v>
      </c>
      <c r="AI166" s="126">
        <f t="shared" si="108"/>
        <v>30018.114000000001</v>
      </c>
      <c r="AJ166" s="127" t="str">
        <f t="shared" si="109"/>
        <v>BCU6D</v>
      </c>
      <c r="AK166" s="128" t="str">
        <f t="shared" si="110"/>
        <v>AT6D1060</v>
      </c>
      <c r="AL166" s="129">
        <f t="shared" si="111"/>
        <v>81.496242144825857</v>
      </c>
      <c r="AM166" s="130">
        <f t="shared" si="112"/>
        <v>362.81818181818181</v>
      </c>
      <c r="AN166" s="131">
        <v>29568.3184</v>
      </c>
      <c r="AO166" s="132" t="str">
        <f t="shared" si="113"/>
        <v>CL6B1160C215</v>
      </c>
      <c r="AP166" s="133">
        <f t="shared" si="114"/>
        <v>3329.4900000000002</v>
      </c>
      <c r="AQ166" s="134" t="str">
        <f t="shared" si="115"/>
        <v>CL6B1160C215</v>
      </c>
      <c r="AR166" s="133">
        <f t="shared" si="116"/>
        <v>3701.9550000000004</v>
      </c>
      <c r="AS166" s="133" t="str">
        <f t="shared" si="117"/>
        <v>PL15</v>
      </c>
      <c r="AT166" s="135">
        <f t="shared" si="118"/>
        <v>7031.4450000000006</v>
      </c>
      <c r="AU166" s="136" t="str">
        <f t="shared" si="119"/>
        <v>6D</v>
      </c>
      <c r="AV166" s="137" t="s">
        <v>921</v>
      </c>
      <c r="AW166" s="138" t="str">
        <f t="shared" si="120"/>
        <v>FJ6D1015</v>
      </c>
      <c r="AX166" s="136">
        <f t="shared" si="121"/>
        <v>728.77</v>
      </c>
      <c r="AY166" s="138">
        <f t="shared" si="122"/>
        <v>1457.54</v>
      </c>
      <c r="AZ166" s="138" t="str">
        <f t="shared" si="123"/>
        <v>-</v>
      </c>
      <c r="BA166" s="136" t="str">
        <f t="shared" si="124"/>
        <v>-</v>
      </c>
      <c r="BB166" s="136"/>
      <c r="BC166" s="139">
        <f t="shared" si="125"/>
        <v>1457.54</v>
      </c>
    </row>
    <row r="167" spans="1:56" ht="18" customHeight="1" x14ac:dyDescent="0.3">
      <c r="A167" s="1" t="str">
        <f t="shared" si="97"/>
        <v>\\B-TECH03\soneras network\SONERAS\RAD\RAD 2024\C124</v>
      </c>
      <c r="B167" s="17" t="s">
        <v>612</v>
      </c>
      <c r="C167" s="44" t="s">
        <v>619</v>
      </c>
      <c r="D167" s="21" t="s">
        <v>409</v>
      </c>
      <c r="E167" s="20" t="str">
        <f t="shared" si="98"/>
        <v>C124</v>
      </c>
      <c r="F167" s="12">
        <v>45335</v>
      </c>
      <c r="G167" s="17">
        <v>1</v>
      </c>
      <c r="H167" s="13" t="s">
        <v>35</v>
      </c>
      <c r="I167" s="14" t="s">
        <v>36</v>
      </c>
      <c r="M167" s="36" t="s">
        <v>32</v>
      </c>
      <c r="N167" s="6">
        <v>10</v>
      </c>
      <c r="O167" s="6">
        <v>5</v>
      </c>
      <c r="P167" s="11"/>
      <c r="Q167" s="14">
        <v>970</v>
      </c>
      <c r="R167" s="14">
        <v>860</v>
      </c>
      <c r="S167" s="14">
        <v>890</v>
      </c>
      <c r="T167" s="14">
        <v>120</v>
      </c>
      <c r="U167" s="14">
        <v>890</v>
      </c>
      <c r="V167" s="14">
        <v>120</v>
      </c>
      <c r="W167" s="5" t="s">
        <v>33</v>
      </c>
      <c r="X167" s="16"/>
      <c r="Y167" s="6" t="s">
        <v>38</v>
      </c>
      <c r="Z167" s="239" t="str">
        <f t="shared" si="99"/>
        <v>510AD</v>
      </c>
      <c r="AA167" s="120" t="str">
        <f t="shared" si="100"/>
        <v>FEC124025-10 E7</v>
      </c>
      <c r="AB167" s="121" t="str">
        <f t="shared" si="101"/>
        <v xml:space="preserve">FE 0970X0860 5D7 10 0890X120 PC  </v>
      </c>
      <c r="AC167" s="71" t="str">
        <f t="shared" si="102"/>
        <v>FXC124025-10 E7</v>
      </c>
      <c r="AD167" s="121" t="str">
        <f t="shared" si="103"/>
        <v xml:space="preserve">FX 0970X0860 5D7 10 0890X120 PC  </v>
      </c>
      <c r="AE167" s="122" t="str">
        <f t="shared" si="104"/>
        <v>TUBLS015</v>
      </c>
      <c r="AF167" s="123" t="str">
        <f t="shared" si="105"/>
        <v>TB150985</v>
      </c>
      <c r="AG167" s="124">
        <f t="shared" si="106"/>
        <v>45.566100000000006</v>
      </c>
      <c r="AH167" s="125">
        <f t="shared" si="107"/>
        <v>425</v>
      </c>
      <c r="AI167" s="126">
        <f t="shared" si="108"/>
        <v>19365.592500000002</v>
      </c>
      <c r="AJ167" s="127" t="str">
        <f t="shared" si="109"/>
        <v>BCU5D</v>
      </c>
      <c r="AK167" s="128" t="str">
        <f t="shared" si="110"/>
        <v>AT5D0860</v>
      </c>
      <c r="AL167" s="129">
        <f t="shared" si="111"/>
        <v>48.535087273681448</v>
      </c>
      <c r="AM167" s="130">
        <f t="shared" si="112"/>
        <v>346.45454545454544</v>
      </c>
      <c r="AN167" s="131">
        <v>16815.2016</v>
      </c>
      <c r="AO167" s="132" t="str">
        <f t="shared" si="113"/>
        <v>CL5P0890C120</v>
      </c>
      <c r="AP167" s="133">
        <f t="shared" si="114"/>
        <v>980.98</v>
      </c>
      <c r="AQ167" s="134" t="str">
        <f t="shared" si="115"/>
        <v>CL5P0890C120</v>
      </c>
      <c r="AR167" s="133">
        <f t="shared" si="116"/>
        <v>980.98</v>
      </c>
      <c r="AS167" s="133" t="str">
        <f t="shared" si="117"/>
        <v>BNLC06</v>
      </c>
      <c r="AT167" s="135">
        <f t="shared" si="118"/>
        <v>1961.96</v>
      </c>
      <c r="AU167" s="136" t="str">
        <f t="shared" si="119"/>
        <v>5D</v>
      </c>
      <c r="AV167" s="137" t="s">
        <v>921</v>
      </c>
      <c r="AW167" s="138" t="str">
        <f t="shared" si="120"/>
        <v>FJ5D0970</v>
      </c>
      <c r="AX167" s="136">
        <f t="shared" si="121"/>
        <v>600.42999999999995</v>
      </c>
      <c r="AY167" s="138">
        <f t="shared" si="122"/>
        <v>1200.8599999999999</v>
      </c>
      <c r="AZ167" s="138" t="str">
        <f t="shared" si="123"/>
        <v>-</v>
      </c>
      <c r="BA167" s="136" t="str">
        <f t="shared" si="124"/>
        <v>-</v>
      </c>
      <c r="BB167" s="136"/>
      <c r="BC167" s="139">
        <f t="shared" si="125"/>
        <v>1200.8599999999999</v>
      </c>
    </row>
    <row r="168" spans="1:56" ht="18" customHeight="1" x14ac:dyDescent="0.3">
      <c r="A168" s="1" t="str">
        <f t="shared" si="97"/>
        <v>\\B-TECH03\soneras network\SONERAS\RAD\RAD 2024\C125</v>
      </c>
      <c r="B168" s="17" t="s">
        <v>613</v>
      </c>
      <c r="C168" s="44" t="s">
        <v>620</v>
      </c>
      <c r="D168" s="21" t="s">
        <v>410</v>
      </c>
      <c r="E168" s="20" t="str">
        <f t="shared" si="98"/>
        <v>C125</v>
      </c>
      <c r="F168" s="12">
        <v>45335</v>
      </c>
      <c r="G168" s="17">
        <v>2</v>
      </c>
      <c r="H168" s="13" t="s">
        <v>35</v>
      </c>
      <c r="I168" s="14" t="s">
        <v>607</v>
      </c>
      <c r="M168" s="36" t="s">
        <v>32</v>
      </c>
      <c r="N168" s="6">
        <v>10</v>
      </c>
      <c r="O168" s="6">
        <v>3</v>
      </c>
      <c r="P168" s="11"/>
      <c r="Q168" s="14">
        <v>500</v>
      </c>
      <c r="R168" s="14">
        <v>475</v>
      </c>
      <c r="S168" s="14">
        <v>480</v>
      </c>
      <c r="T168" s="14">
        <v>65</v>
      </c>
      <c r="U168" s="14">
        <v>480</v>
      </c>
      <c r="V168" s="14">
        <v>65</v>
      </c>
      <c r="W168" s="5" t="s">
        <v>33</v>
      </c>
      <c r="X168" s="16"/>
      <c r="Y168" s="6" t="s">
        <v>38</v>
      </c>
      <c r="Z168" s="239" t="str">
        <f t="shared" si="99"/>
        <v>310AD</v>
      </c>
      <c r="AA168" s="120" t="str">
        <f t="shared" si="100"/>
        <v>FEC125023-10 E7</v>
      </c>
      <c r="AB168" s="121" t="str">
        <f t="shared" si="101"/>
        <v xml:space="preserve">FE 0500X0475 3D7 10 0480X065 PC  </v>
      </c>
      <c r="AC168" s="71" t="str">
        <f t="shared" si="102"/>
        <v>FXC125023-10 E7</v>
      </c>
      <c r="AD168" s="121" t="str">
        <f t="shared" si="103"/>
        <v xml:space="preserve">FX 0500X0475 3D7 10 0480X065 PC  </v>
      </c>
      <c r="AE168" s="122" t="str">
        <f t="shared" si="104"/>
        <v>TUBLS015</v>
      </c>
      <c r="AF168" s="123" t="str">
        <f t="shared" si="105"/>
        <v>TB150515</v>
      </c>
      <c r="AG168" s="124">
        <f t="shared" si="106"/>
        <v>23.823900000000002</v>
      </c>
      <c r="AH168" s="125">
        <f t="shared" si="107"/>
        <v>139.5</v>
      </c>
      <c r="AI168" s="126">
        <f t="shared" si="108"/>
        <v>3323.4340500000003</v>
      </c>
      <c r="AJ168" s="127" t="str">
        <f t="shared" si="109"/>
        <v>BCU3D</v>
      </c>
      <c r="AK168" s="128" t="str">
        <f t="shared" si="110"/>
        <v>AT3D0475</v>
      </c>
      <c r="AL168" s="129">
        <f t="shared" si="111"/>
        <v>14.188864966338686</v>
      </c>
      <c r="AM168" s="130">
        <f t="shared" si="112"/>
        <v>175.54545454545453</v>
      </c>
      <c r="AN168" s="131">
        <v>2490.7907500000001</v>
      </c>
      <c r="AO168" s="132" t="str">
        <f t="shared" si="113"/>
        <v>CL3P0480C065</v>
      </c>
      <c r="AP168" s="133">
        <f t="shared" si="114"/>
        <v>327.25</v>
      </c>
      <c r="AQ168" s="134" t="str">
        <f t="shared" si="115"/>
        <v>CL3P0480C065</v>
      </c>
      <c r="AR168" s="133">
        <f t="shared" si="116"/>
        <v>327.25</v>
      </c>
      <c r="AS168" s="133" t="str">
        <f t="shared" si="117"/>
        <v>BNLC06</v>
      </c>
      <c r="AT168" s="135">
        <f t="shared" si="118"/>
        <v>654.5</v>
      </c>
      <c r="AU168" s="136" t="str">
        <f t="shared" si="119"/>
        <v>3D</v>
      </c>
      <c r="AV168" s="137" t="s">
        <v>921</v>
      </c>
      <c r="AW168" s="138" t="str">
        <f t="shared" si="120"/>
        <v>FJ3D0500</v>
      </c>
      <c r="AX168" s="136">
        <f t="shared" si="121"/>
        <v>210.5</v>
      </c>
      <c r="AY168" s="138">
        <f t="shared" si="122"/>
        <v>421</v>
      </c>
      <c r="AZ168" s="138" t="str">
        <f t="shared" si="123"/>
        <v>-</v>
      </c>
      <c r="BA168" s="136" t="str">
        <f t="shared" si="124"/>
        <v>-</v>
      </c>
      <c r="BB168" s="136"/>
      <c r="BC168" s="139">
        <f t="shared" si="125"/>
        <v>421</v>
      </c>
    </row>
    <row r="169" spans="1:56" ht="18" customHeight="1" x14ac:dyDescent="0.3">
      <c r="A169" s="1" t="str">
        <f t="shared" si="97"/>
        <v>\\B-TECH03\soneras network\SONERAS\RAD\RAD 2024\C126</v>
      </c>
      <c r="B169" s="17" t="s">
        <v>614</v>
      </c>
      <c r="C169" s="44" t="s">
        <v>621</v>
      </c>
      <c r="D169" s="21" t="s">
        <v>411</v>
      </c>
      <c r="E169" s="20" t="str">
        <f t="shared" si="98"/>
        <v>C126</v>
      </c>
      <c r="F169" s="12">
        <v>45335</v>
      </c>
      <c r="G169" s="17">
        <v>1</v>
      </c>
      <c r="H169" s="13" t="s">
        <v>35</v>
      </c>
      <c r="I169" s="14" t="s">
        <v>607</v>
      </c>
      <c r="M169" s="36" t="s">
        <v>32</v>
      </c>
      <c r="N169" s="6">
        <v>10</v>
      </c>
      <c r="O169" s="6">
        <v>4</v>
      </c>
      <c r="P169" s="11"/>
      <c r="Q169" s="14">
        <v>595</v>
      </c>
      <c r="R169" s="14">
        <v>435</v>
      </c>
      <c r="S169" s="14">
        <v>450</v>
      </c>
      <c r="T169" s="14">
        <v>85</v>
      </c>
      <c r="U169" s="14">
        <v>450</v>
      </c>
      <c r="V169" s="14">
        <v>85</v>
      </c>
      <c r="W169" s="5" t="s">
        <v>33</v>
      </c>
      <c r="X169" s="16"/>
      <c r="Y169" s="6" t="s">
        <v>38</v>
      </c>
      <c r="Z169" s="239" t="str">
        <f t="shared" si="99"/>
        <v>410AD</v>
      </c>
      <c r="AA169" s="120" t="str">
        <f t="shared" si="100"/>
        <v>FEC126024-10 E7</v>
      </c>
      <c r="AB169" s="121" t="str">
        <f t="shared" si="101"/>
        <v xml:space="preserve">FE 0595X0435 4D7 10 0450X085 PC  </v>
      </c>
      <c r="AC169" s="71" t="str">
        <f t="shared" si="102"/>
        <v>FXC126024-10 E7</v>
      </c>
      <c r="AD169" s="121" t="str">
        <f t="shared" si="103"/>
        <v xml:space="preserve">FX 0595X0435 4D7 10 0450X085 PC  </v>
      </c>
      <c r="AE169" s="122" t="str">
        <f t="shared" si="104"/>
        <v>TUBLS015</v>
      </c>
      <c r="AF169" s="123" t="str">
        <f t="shared" si="105"/>
        <v>TB150610</v>
      </c>
      <c r="AG169" s="124">
        <f t="shared" si="106"/>
        <v>28.218600000000002</v>
      </c>
      <c r="AH169" s="125">
        <f t="shared" si="107"/>
        <v>170</v>
      </c>
      <c r="AI169" s="126">
        <f t="shared" si="108"/>
        <v>4797.1620000000003</v>
      </c>
      <c r="AJ169" s="127" t="str">
        <f t="shared" si="109"/>
        <v>BCU4D</v>
      </c>
      <c r="AK169" s="128" t="str">
        <f t="shared" si="110"/>
        <v>AT4D0435</v>
      </c>
      <c r="AL169" s="129">
        <f t="shared" si="111"/>
        <v>20.059978883600174</v>
      </c>
      <c r="AM169" s="130">
        <f t="shared" si="112"/>
        <v>210.09090909090909</v>
      </c>
      <c r="AN169" s="131">
        <v>4214.4192000000003</v>
      </c>
      <c r="AO169" s="132" t="str">
        <f t="shared" si="113"/>
        <v>CL4P0450C085</v>
      </c>
      <c r="AP169" s="133">
        <f t="shared" si="114"/>
        <v>379.995</v>
      </c>
      <c r="AQ169" s="134" t="str">
        <f t="shared" si="115"/>
        <v>CL4P0450C085</v>
      </c>
      <c r="AR169" s="133">
        <f t="shared" si="116"/>
        <v>379.995</v>
      </c>
      <c r="AS169" s="133" t="str">
        <f t="shared" si="117"/>
        <v>BNLC06</v>
      </c>
      <c r="AT169" s="135">
        <f t="shared" si="118"/>
        <v>759.99</v>
      </c>
      <c r="AU169" s="136" t="str">
        <f t="shared" si="119"/>
        <v>4D</v>
      </c>
      <c r="AV169" s="137" t="s">
        <v>921</v>
      </c>
      <c r="AW169" s="138" t="str">
        <f t="shared" si="120"/>
        <v>FJ4D0595</v>
      </c>
      <c r="AX169" s="136">
        <f t="shared" si="121"/>
        <v>315.35000000000002</v>
      </c>
      <c r="AY169" s="138">
        <f t="shared" si="122"/>
        <v>630.70000000000005</v>
      </c>
      <c r="AZ169" s="138" t="str">
        <f t="shared" si="123"/>
        <v>-</v>
      </c>
      <c r="BA169" s="136" t="str">
        <f t="shared" si="124"/>
        <v>-</v>
      </c>
      <c r="BB169" s="136"/>
      <c r="BC169" s="139">
        <f t="shared" si="125"/>
        <v>630.70000000000005</v>
      </c>
    </row>
    <row r="170" spans="1:56" ht="18" customHeight="1" x14ac:dyDescent="0.3">
      <c r="A170" s="1" t="str">
        <f t="shared" si="97"/>
        <v>\\B-TECH03\soneras network\SONERAS\RAD\RAD 2024\C127</v>
      </c>
      <c r="B170" s="17" t="s">
        <v>615</v>
      </c>
      <c r="C170" s="44" t="s">
        <v>650</v>
      </c>
      <c r="D170" s="21" t="s">
        <v>412</v>
      </c>
      <c r="E170" s="20" t="str">
        <f t="shared" si="98"/>
        <v>C127</v>
      </c>
      <c r="F170" s="12">
        <v>45335</v>
      </c>
      <c r="G170" s="17">
        <v>3</v>
      </c>
      <c r="H170" s="13" t="s">
        <v>28</v>
      </c>
      <c r="I170" s="14" t="s">
        <v>608</v>
      </c>
      <c r="J170" s="5" t="s">
        <v>609</v>
      </c>
      <c r="M170" s="36" t="s">
        <v>32</v>
      </c>
      <c r="N170" s="6">
        <v>10</v>
      </c>
      <c r="O170" s="6">
        <v>4</v>
      </c>
      <c r="P170" s="11"/>
      <c r="Q170" s="14">
        <v>1020</v>
      </c>
      <c r="R170" s="14">
        <v>900</v>
      </c>
      <c r="S170" s="14">
        <v>930</v>
      </c>
      <c r="T170" s="14">
        <v>105</v>
      </c>
      <c r="U170" s="14">
        <v>930</v>
      </c>
      <c r="V170" s="14">
        <v>105</v>
      </c>
      <c r="W170" s="5" t="s">
        <v>33</v>
      </c>
      <c r="X170" s="16"/>
      <c r="Y170" s="6" t="s">
        <v>38</v>
      </c>
      <c r="Z170" s="239" t="str">
        <f t="shared" si="99"/>
        <v>410AD</v>
      </c>
      <c r="AA170" s="120" t="str">
        <f t="shared" si="100"/>
        <v>RAC127024-10 E7</v>
      </c>
      <c r="AB170" s="121" t="str">
        <f t="shared" si="101"/>
        <v xml:space="preserve">RA 1020X0900 4D7 10 0930X105 PC LIBEHR </v>
      </c>
      <c r="AC170" s="71" t="str">
        <f t="shared" si="102"/>
        <v>FXC127024-10 E7</v>
      </c>
      <c r="AD170" s="121" t="str">
        <f t="shared" si="103"/>
        <v xml:space="preserve">FX 1020X0900 4D7 10 0930X105 PC LIBEHR </v>
      </c>
      <c r="AE170" s="122" t="str">
        <f t="shared" si="104"/>
        <v>TUBLS015</v>
      </c>
      <c r="AF170" s="123" t="str">
        <f t="shared" si="105"/>
        <v>TB151035</v>
      </c>
      <c r="AG170" s="124">
        <f t="shared" si="106"/>
        <v>47.879100000000001</v>
      </c>
      <c r="AH170" s="125">
        <f t="shared" si="107"/>
        <v>356</v>
      </c>
      <c r="AI170" s="126">
        <f t="shared" si="108"/>
        <v>17044.959600000002</v>
      </c>
      <c r="AJ170" s="127" t="str">
        <f t="shared" si="109"/>
        <v>BCU4D</v>
      </c>
      <c r="AK170" s="128" t="str">
        <f t="shared" si="110"/>
        <v>AT4D0900</v>
      </c>
      <c r="AL170" s="129">
        <f t="shared" si="111"/>
        <v>41.598363500373971</v>
      </c>
      <c r="AM170" s="130">
        <f t="shared" si="112"/>
        <v>364.63636363636363</v>
      </c>
      <c r="AN170" s="131">
        <v>15168.276</v>
      </c>
      <c r="AO170" s="132" t="str">
        <f t="shared" si="113"/>
        <v>CL4P0930C105</v>
      </c>
      <c r="AP170" s="133">
        <f t="shared" si="114"/>
        <v>914.375</v>
      </c>
      <c r="AQ170" s="134" t="str">
        <f t="shared" si="115"/>
        <v>CL4P0930C105</v>
      </c>
      <c r="AR170" s="133">
        <f t="shared" si="116"/>
        <v>914.375</v>
      </c>
      <c r="AS170" s="133" t="str">
        <f t="shared" si="117"/>
        <v>BNLC06</v>
      </c>
      <c r="AT170" s="135">
        <f t="shared" si="118"/>
        <v>1828.75</v>
      </c>
      <c r="AU170" s="136" t="str">
        <f t="shared" si="119"/>
        <v>4D</v>
      </c>
      <c r="AV170" s="137" t="s">
        <v>921</v>
      </c>
      <c r="AW170" s="138" t="str">
        <f t="shared" si="120"/>
        <v>FJ4D1020</v>
      </c>
      <c r="AX170" s="136">
        <f t="shared" si="121"/>
        <v>540.6</v>
      </c>
      <c r="AY170" s="138">
        <f t="shared" si="122"/>
        <v>1081.2</v>
      </c>
      <c r="AZ170" s="138" t="str">
        <f t="shared" si="123"/>
        <v>-</v>
      </c>
      <c r="BA170" s="136" t="str">
        <f t="shared" si="124"/>
        <v>-</v>
      </c>
      <c r="BB170" s="136"/>
      <c r="BC170" s="139">
        <f t="shared" si="125"/>
        <v>1081.2</v>
      </c>
    </row>
    <row r="171" spans="1:56" ht="18" customHeight="1" x14ac:dyDescent="0.3">
      <c r="A171" s="1" t="str">
        <f t="shared" si="97"/>
        <v>\\B-TECH03\soneras network\SONERAS\RAD\RAD 2024\C128</v>
      </c>
      <c r="B171" s="17" t="s">
        <v>633</v>
      </c>
      <c r="C171" s="2" t="s">
        <v>641</v>
      </c>
      <c r="D171" s="21" t="s">
        <v>413</v>
      </c>
      <c r="E171" s="20" t="str">
        <f t="shared" si="98"/>
        <v>C128</v>
      </c>
      <c r="F171" s="12">
        <v>45336</v>
      </c>
      <c r="G171" s="17">
        <v>1</v>
      </c>
      <c r="H171" s="13" t="s">
        <v>35</v>
      </c>
      <c r="I171" s="14" t="s">
        <v>99</v>
      </c>
      <c r="M171" s="36" t="s">
        <v>32</v>
      </c>
      <c r="N171" s="6">
        <v>10</v>
      </c>
      <c r="O171" s="6">
        <v>6</v>
      </c>
      <c r="Q171" s="14">
        <v>630</v>
      </c>
      <c r="R171" s="14">
        <v>690</v>
      </c>
      <c r="S171" s="14">
        <v>690</v>
      </c>
      <c r="T171" s="14">
        <v>130</v>
      </c>
      <c r="U171" s="14">
        <v>690</v>
      </c>
      <c r="V171" s="14">
        <v>130</v>
      </c>
      <c r="W171" s="5" t="s">
        <v>33</v>
      </c>
      <c r="X171" s="16"/>
      <c r="Y171" s="6" t="s">
        <v>38</v>
      </c>
      <c r="Z171" s="239" t="str">
        <f t="shared" ref="Z171:Z228" si="132">O171&amp;N171&amp;IF(M171="NL","AD",IF(M171="TR","AZ",IF(M171="Aé","AD",)))</f>
        <v>610AD</v>
      </c>
      <c r="AA171" s="120" t="str">
        <f t="shared" ref="AA171:AA228" si="133">IF(H171="Fx","FE",IF(H171="Rén","RE",IF(H171="Con","RA","")))&amp;B171&amp;0&amp;IF(M171="TR","1",IF(M171="NL","2",IF(M171="Aé","3","")))&amp;O171&amp;"-"&amp;N171&amp;" "&amp;IF(Y171="ET7","E7","")</f>
        <v>FEC128026-10 E7</v>
      </c>
      <c r="AB171" s="121" t="str">
        <f t="shared" ref="AB171:AB228" si="134">IF(H171="FX","FE",IF(H171="Rén","RE",IF(H171="Con","RA","")))&amp;" "&amp;IF((Q171)&lt;=999,"0"&amp;(Q171),(Q171))&amp;"X"&amp;IF((R171)&lt;=999,"0"&amp;(R171),(R171))&amp;" "&amp;O171&amp;IF(M171="TR","Z",IF(M171="NL","D",IF(M171="Aé","D","")))&amp;IF(Y171="ET7","7",IF(Y171="ET9","9","M"))&amp;" "&amp;N171&amp;" "&amp;IF((S171)&lt;=999,"0"&amp;(S171),(S171))&amp;"X"&amp;IF((T171)&lt;=99,"0"&amp;(T171),(T171))&amp;" "&amp;IF(W171="PLi","P",IF(W171="BL","B",""))&amp;IF(X171="DEP","D",IF(X171="DEP","D","C"))&amp;" "&amp;J171&amp;" "&amp;K171</f>
        <v xml:space="preserve">FE 0630X0690 6D7 10 0690X130 PC  </v>
      </c>
      <c r="AC171" s="71" t="str">
        <f t="shared" ref="AC171:AC228" si="135">"FX"&amp;B171&amp;0&amp;IF(M171="TR","1",IF(M171="NL","2",IF(M171="Aé","3","")))&amp;O171&amp;"-"&amp;N171&amp;" "&amp;IF(Y171="ET7","E7","")</f>
        <v>FXC128026-10 E7</v>
      </c>
      <c r="AD171" s="121" t="str">
        <f t="shared" ref="AD171:AD228" si="136">"FX"&amp;" "&amp;IF((Q171)&lt;=999,"0"&amp;(Q171),(Q171))&amp;"X"&amp;IF((R171)&lt;=999,"0"&amp;(R171),(R171))&amp;" "&amp;O171&amp;IF(M171="TR","Z",IF(M171="NL","D",IF(M171="Aé","D","")))&amp;IF(Y171="ET7","7",IF(Y171="ET9","9","M"))&amp;" "&amp;N171&amp;" "&amp;IF((S171)&lt;=999,"0"&amp;(S171),(S171))&amp;"X"&amp;IF((T171)&lt;=99,"0"&amp;(T171),(T171))&amp;" "&amp;IF(W171="PLi","P",IF(W171="BL","B",""))&amp;IF(X171="DEP","D","C")&amp;" "&amp;J171&amp;" "&amp;K171</f>
        <v xml:space="preserve">FX 0630X0690 6D7 10 0690X130 PC  </v>
      </c>
      <c r="AE171" s="122" t="str">
        <f t="shared" ref="AE171:AE228" si="137">IF(Y171="Mach-P","BNLT33",IF(Y171="Mach-G","BNLT53",IF(Y171="Et7","TUBLS015",IF(Y171="Et9","TUBLS30"))))</f>
        <v>TUBLS015</v>
      </c>
      <c r="AF171" s="123" t="str">
        <f t="shared" ref="AF171:AF228" si="138">"TB"&amp;IF(Y171="Mach-P","33",IF(Y171="Mach-G","53",IF(Y171="Et7","15",IF(Y171="Et9","30",""))))&amp;IF((Q171+15)&lt;=999,"0"&amp;(Q171+15),(Q171+15))</f>
        <v>TB150645</v>
      </c>
      <c r="AG171" s="124">
        <f t="shared" ref="AG171:AG228" si="139">(Q171+15)*IF(Y171="Mach-P",0.03367,IF(Y171="Mach-G",0.05407,0.04626))</f>
        <v>29.837700000000002</v>
      </c>
      <c r="AH171" s="125">
        <f t="shared" ref="AH171:AH228" si="140">IF(M171="TR",INT((R171-20-N171-IF(N171=8,5.4,IF(N171=10,7.4,9.4)))/N171)+1,INT(R171-10)/10)*O171</f>
        <v>408</v>
      </c>
      <c r="AI171" s="126">
        <f t="shared" ref="AI171:AI228" si="141">AG171*AH171</f>
        <v>12173.7816</v>
      </c>
      <c r="AJ171" s="127" t="str">
        <f t="shared" ref="AJ171:AJ228" si="142">"BCU"&amp;O171&amp;IF(M171="TR","Z",IF(M171="NL","D",IF(M171="Aé","D","")))</f>
        <v>BCU6D</v>
      </c>
      <c r="AK171" s="128" t="str">
        <f t="shared" ref="AK171:AK228" si="143">"AT"&amp;O171&amp;IF(M171="TR","Z",IF(M171="NL","D",IF(M171="Aé","D","")))&amp;IF(M171="TR",IF(Q171&lt;=999,"0"&amp;Q171-20,Q171-20),IF(R171&lt;=999,"0"&amp;R171,R171))</f>
        <v>AT6D0690</v>
      </c>
      <c r="AL171" s="129">
        <f t="shared" ref="AL171:AL228" si="144">AN171/AM171</f>
        <v>53.077603916768666</v>
      </c>
      <c r="AM171" s="130">
        <f t="shared" ref="AM171:AM228" si="145">IF(M171="NL",((Q171-20)/2.75)+1,IF(M171="TR",(AH171/O171)+1,IF(M171="Aé",((Q171-20)/2.75)+1)/2))</f>
        <v>222.81818181818181</v>
      </c>
      <c r="AN171" s="131">
        <v>11826.655199999999</v>
      </c>
      <c r="AO171" s="132" t="str">
        <f t="shared" ref="AO171:AO228" si="146">"CL"&amp;O171&amp;IF(W171="PLi","P",IF(W171="BL","B",""))&amp;IF((S171)&lt;=999,"0"&amp;(S171),(S171))&amp;IF(X171="DEP","D","C")&amp;IF((T171)&lt;=99,"0"&amp;(T171),(T171))</f>
        <v>CL6P0690C130</v>
      </c>
      <c r="AP171" s="133">
        <f t="shared" ref="AP171:AP228" si="147">IF(W171="BL",(S171)*(T171)*0.01335,IF(W171="PLi",(S171+20)*(T171+20)*0.0077))</f>
        <v>820.05000000000007</v>
      </c>
      <c r="AQ171" s="134" t="str">
        <f t="shared" ref="AQ171:AQ228" si="148">"CL"&amp;O171&amp;IF(W171="PLi","P",IF(W171="BL","B",""))&amp;IF((U171)&lt;=999,"0"&amp;(U171),(U171))&amp;IF(X171="DEP","D","C")&amp;IF((V171)&lt;=99,"0"&amp;(V171),(V171))</f>
        <v>CL6P0690C130</v>
      </c>
      <c r="AR171" s="133">
        <f t="shared" ref="AR171:AR228" si="149">(U171+20)*(V171+20)*IF(W171="BL",0.01335,IF(W171="Pli",0.0077))</f>
        <v>820.05000000000007</v>
      </c>
      <c r="AS171" s="133" t="str">
        <f t="shared" ref="AS171:AS228" si="150">IF(W171="BL","PL15",IF(W171="PLi","BNLC06"))</f>
        <v>BNLC06</v>
      </c>
      <c r="AT171" s="135">
        <f t="shared" ref="AT171:AT228" si="151">AP171+AR171</f>
        <v>1640.1000000000001</v>
      </c>
      <c r="AU171" s="136" t="str">
        <f t="shared" ref="AU171:AU228" si="152">O171&amp;IF(M171="TR","Z",IF(M171="NL","D",IF(M171="Aé","D",)))</f>
        <v>6D</v>
      </c>
      <c r="AV171" s="137" t="s">
        <v>921</v>
      </c>
      <c r="AW171" s="138" t="str">
        <f t="shared" ref="AW171:AW228" si="153">"FJ"&amp;AU171&amp;IF((Q171)&lt;=999,"0"&amp;(Q171),(Q171))</f>
        <v>FJ6D0630</v>
      </c>
      <c r="AX171" s="136">
        <f t="shared" ref="AX171:AX228" si="154">Q171*IF(AU171="1Z",0.239,IF(AU171="2Z",0.276,IF(AU171="3Z",0.374,IF(AU171="4Z",0.458,IF(AU171="5Z",0.541,IF(AU171="2D",0.317,IF(AU171="3D",0.421,IF(AU171="4D",0.53,IF(AU171="5D",0.619,IF(AU171="6D",0.718,IF(AU171="7D",0.738,IF(AU171="8D",0.842,""))))))))))))</f>
        <v>452.34</v>
      </c>
      <c r="AY171" s="138">
        <f t="shared" ref="AY171:AY228" si="155">AX171*2</f>
        <v>904.68</v>
      </c>
      <c r="AZ171" s="138" t="str">
        <f t="shared" ref="AZ171:AZ228" si="156">IF(RIGHT(AU171,1)="Z","PJ"&amp;AU171&amp;IF((Q171)&lt;=999,"0"&amp;(Q171),(Q171)),"-")</f>
        <v>-</v>
      </c>
      <c r="BA171" s="136" t="str">
        <f t="shared" ref="BA171:BA228" si="157">IF(RIGHT(AU171,1)="Z",Q171*IF(AU171="1Z",0.239,IF(AU171="2Z",0.276,IF(AU171="3Z",0.374,IF(AU171="4Z",0.458,IF(AU171="5Z",0.541,IF(AU171="2D",0.317,IF(AU171="3D",0.421,IF(AU171="4D",0.53,IF(AU171="5D",0.619,IF(AU171="6D",0.718,IF(AU171="7D",0.738,IF(AU171="8D",0.842,"")))))))))))),"-")</f>
        <v>-</v>
      </c>
      <c r="BB171" s="136"/>
      <c r="BC171" s="139">
        <f t="shared" ref="BC171:BC228" si="158">BB171+AY171</f>
        <v>904.68</v>
      </c>
    </row>
    <row r="172" spans="1:56" ht="18" customHeight="1" x14ac:dyDescent="0.3">
      <c r="A172" s="1" t="str">
        <f t="shared" si="97"/>
        <v>\\B-TECH03\soneras network\SONERAS\RAD\RAD 2024\C129</v>
      </c>
      <c r="B172" s="17" t="s">
        <v>634</v>
      </c>
      <c r="C172" s="2" t="s">
        <v>642</v>
      </c>
      <c r="D172" s="21" t="s">
        <v>414</v>
      </c>
      <c r="E172" s="20" t="str">
        <f t="shared" si="98"/>
        <v>C129</v>
      </c>
      <c r="F172" s="12">
        <v>45336</v>
      </c>
      <c r="G172" s="17">
        <v>1</v>
      </c>
      <c r="H172" s="13" t="s">
        <v>58</v>
      </c>
      <c r="I172" s="14" t="s">
        <v>293</v>
      </c>
      <c r="J172" s="14" t="s">
        <v>632</v>
      </c>
      <c r="M172" s="36" t="s">
        <v>41</v>
      </c>
      <c r="N172" s="6">
        <v>12</v>
      </c>
      <c r="O172" s="6">
        <v>3</v>
      </c>
      <c r="P172" s="11"/>
      <c r="Q172" s="14">
        <v>465</v>
      </c>
      <c r="R172" s="14">
        <v>530</v>
      </c>
      <c r="S172" s="14">
        <v>535</v>
      </c>
      <c r="T172" s="14">
        <v>70</v>
      </c>
      <c r="U172" s="14">
        <v>535</v>
      </c>
      <c r="V172" s="14">
        <v>70</v>
      </c>
      <c r="W172" s="5" t="s">
        <v>33</v>
      </c>
      <c r="X172" s="16"/>
      <c r="Y172" s="6" t="s">
        <v>38</v>
      </c>
      <c r="Z172" s="239" t="str">
        <f t="shared" si="132"/>
        <v>312AZ</v>
      </c>
      <c r="AA172" s="120" t="str">
        <f t="shared" si="133"/>
        <v>REC129013-12 E7</v>
      </c>
      <c r="AB172" s="121" t="str">
        <f t="shared" si="134"/>
        <v xml:space="preserve">RE 0465X0530 3Z7 12 0535X070 PC FORKLIFT </v>
      </c>
      <c r="AC172" s="71" t="str">
        <f t="shared" si="135"/>
        <v>FXC129013-12 E7</v>
      </c>
      <c r="AD172" s="121" t="str">
        <f t="shared" si="136"/>
        <v xml:space="preserve">FX 0465X0530 3Z7 12 0535X070 PC FORKLIFT </v>
      </c>
      <c r="AE172" s="122" t="str">
        <f t="shared" si="137"/>
        <v>TUBLS015</v>
      </c>
      <c r="AF172" s="123" t="str">
        <f t="shared" si="138"/>
        <v>TB150480</v>
      </c>
      <c r="AG172" s="124">
        <f t="shared" si="139"/>
        <v>22.204800000000002</v>
      </c>
      <c r="AH172" s="125">
        <f t="shared" si="140"/>
        <v>123</v>
      </c>
      <c r="AI172" s="126">
        <f t="shared" si="141"/>
        <v>2731.1904000000004</v>
      </c>
      <c r="AJ172" s="127" t="str">
        <f t="shared" si="142"/>
        <v>BCU3Z</v>
      </c>
      <c r="AK172" s="128" t="str">
        <f t="shared" si="143"/>
        <v>AT3Z0445</v>
      </c>
      <c r="AL172" s="129">
        <f t="shared" si="144"/>
        <v>39.480060952380946</v>
      </c>
      <c r="AM172" s="130">
        <f t="shared" si="145"/>
        <v>42</v>
      </c>
      <c r="AN172" s="131">
        <v>1658.1625599999998</v>
      </c>
      <c r="AO172" s="132" t="str">
        <f t="shared" si="146"/>
        <v>CL3P0535C070</v>
      </c>
      <c r="AP172" s="133">
        <f t="shared" si="147"/>
        <v>384.61500000000001</v>
      </c>
      <c r="AQ172" s="134" t="str">
        <f t="shared" si="148"/>
        <v>CL3P0535C070</v>
      </c>
      <c r="AR172" s="133">
        <f t="shared" si="149"/>
        <v>384.61500000000001</v>
      </c>
      <c r="AS172" s="133" t="str">
        <f t="shared" si="150"/>
        <v>BNLC06</v>
      </c>
      <c r="AT172" s="135">
        <f t="shared" si="151"/>
        <v>769.23</v>
      </c>
      <c r="AU172" s="136" t="str">
        <f t="shared" si="152"/>
        <v>3Z</v>
      </c>
      <c r="AV172" s="137" t="s">
        <v>921</v>
      </c>
      <c r="AW172" s="138" t="str">
        <f t="shared" si="153"/>
        <v>FJ3Z0465</v>
      </c>
      <c r="AX172" s="136">
        <f t="shared" si="154"/>
        <v>173.91</v>
      </c>
      <c r="AY172" s="138">
        <f t="shared" si="155"/>
        <v>347.82</v>
      </c>
      <c r="AZ172" s="138" t="str">
        <f t="shared" si="156"/>
        <v>PJ3Z0465</v>
      </c>
      <c r="BA172" s="136">
        <f t="shared" si="157"/>
        <v>173.91</v>
      </c>
      <c r="BB172" s="136"/>
      <c r="BC172" s="139">
        <f t="shared" si="158"/>
        <v>347.82</v>
      </c>
    </row>
    <row r="173" spans="1:56" ht="18" customHeight="1" x14ac:dyDescent="0.3">
      <c r="A173" s="1" t="str">
        <f t="shared" ref="A173" si="159">"\\B-TECH03\soneras network\SONERAS\RAD\RAD 2023\"&amp;B173</f>
        <v>\\B-TECH03\soneras network\SONERAS\RAD\RAD 2023\B059</v>
      </c>
      <c r="B173" s="17" t="s">
        <v>184</v>
      </c>
      <c r="C173" s="2" t="s">
        <v>266</v>
      </c>
      <c r="D173" s="21" t="s">
        <v>415</v>
      </c>
      <c r="E173" s="20" t="str">
        <f t="shared" si="98"/>
        <v>B059</v>
      </c>
      <c r="F173" s="12">
        <v>45337</v>
      </c>
      <c r="G173" s="17">
        <v>2</v>
      </c>
      <c r="H173" s="13" t="s">
        <v>28</v>
      </c>
      <c r="I173" s="14" t="s">
        <v>180</v>
      </c>
      <c r="J173" s="16" t="s">
        <v>196</v>
      </c>
      <c r="K173" s="14" t="s">
        <v>183</v>
      </c>
      <c r="L173" s="36" t="s">
        <v>195</v>
      </c>
      <c r="M173" s="36" t="s">
        <v>32</v>
      </c>
      <c r="N173" s="36">
        <v>10</v>
      </c>
      <c r="O173" s="36">
        <v>6</v>
      </c>
      <c r="P173" s="58"/>
      <c r="Q173" s="36">
        <v>1130</v>
      </c>
      <c r="R173" s="36">
        <v>390</v>
      </c>
      <c r="S173" s="36">
        <v>410</v>
      </c>
      <c r="T173" s="36">
        <v>150</v>
      </c>
      <c r="U173" s="36">
        <v>410</v>
      </c>
      <c r="V173" s="36">
        <v>150</v>
      </c>
      <c r="W173" s="5" t="s">
        <v>33</v>
      </c>
      <c r="X173" s="16"/>
      <c r="Y173" s="6" t="s">
        <v>38</v>
      </c>
      <c r="Z173" s="239" t="str">
        <f t="shared" si="132"/>
        <v>610AD</v>
      </c>
      <c r="AA173" s="120" t="str">
        <f t="shared" si="133"/>
        <v>RAB059026-10 E7</v>
      </c>
      <c r="AB173" s="121" t="str">
        <f t="shared" si="134"/>
        <v>RA 1130X0390 6D7 10 0410X150 PC KOMATSU D155-A6</v>
      </c>
      <c r="AC173" s="71" t="str">
        <f t="shared" si="135"/>
        <v>FXB059026-10 E7</v>
      </c>
      <c r="AD173" s="121" t="str">
        <f t="shared" si="136"/>
        <v>FX 1130X0390 6D7 10 0410X150 PC KOMATSU D155-A6</v>
      </c>
      <c r="AE173" s="122" t="str">
        <f t="shared" si="137"/>
        <v>TUBLS015</v>
      </c>
      <c r="AF173" s="123" t="str">
        <f t="shared" si="138"/>
        <v>TB151145</v>
      </c>
      <c r="AG173" s="124">
        <f t="shared" si="139"/>
        <v>52.967700000000001</v>
      </c>
      <c r="AH173" s="125">
        <f t="shared" si="140"/>
        <v>228</v>
      </c>
      <c r="AI173" s="126">
        <f t="shared" si="141"/>
        <v>12076.6356</v>
      </c>
      <c r="AJ173" s="127" t="str">
        <f t="shared" si="142"/>
        <v>BCU6D</v>
      </c>
      <c r="AK173" s="128" t="str">
        <f t="shared" si="143"/>
        <v>AT6D0390</v>
      </c>
      <c r="AL173" s="129">
        <f t="shared" si="144"/>
        <v>30.043898404852843</v>
      </c>
      <c r="AM173" s="130">
        <f t="shared" si="145"/>
        <v>404.63636363636363</v>
      </c>
      <c r="AN173" s="131">
        <v>12156.853800000001</v>
      </c>
      <c r="AO173" s="132" t="str">
        <f t="shared" si="146"/>
        <v>CL6P0410C150</v>
      </c>
      <c r="AP173" s="133">
        <f t="shared" si="147"/>
        <v>562.87</v>
      </c>
      <c r="AQ173" s="134" t="str">
        <f t="shared" si="148"/>
        <v>CL6P0410C150</v>
      </c>
      <c r="AR173" s="133">
        <f t="shared" si="149"/>
        <v>562.87</v>
      </c>
      <c r="AS173" s="133" t="str">
        <f t="shared" si="150"/>
        <v>BNLC06</v>
      </c>
      <c r="AT173" s="135">
        <f t="shared" si="151"/>
        <v>1125.74</v>
      </c>
      <c r="AU173" s="136" t="str">
        <f t="shared" si="152"/>
        <v>6D</v>
      </c>
      <c r="AV173" s="137" t="s">
        <v>921</v>
      </c>
      <c r="AW173" s="138" t="str">
        <f t="shared" si="153"/>
        <v>FJ6D1130</v>
      </c>
      <c r="AX173" s="136">
        <f t="shared" si="154"/>
        <v>811.33999999999992</v>
      </c>
      <c r="AY173" s="138">
        <f t="shared" si="155"/>
        <v>1622.6799999999998</v>
      </c>
      <c r="AZ173" s="138" t="str">
        <f t="shared" si="156"/>
        <v>-</v>
      </c>
      <c r="BA173" s="136" t="str">
        <f t="shared" si="157"/>
        <v>-</v>
      </c>
      <c r="BB173" s="136"/>
      <c r="BC173" s="139">
        <f t="shared" si="158"/>
        <v>1622.6799999999998</v>
      </c>
    </row>
    <row r="174" spans="1:56" ht="18" customHeight="1" x14ac:dyDescent="0.3">
      <c r="A174" s="1" t="str">
        <f t="shared" si="97"/>
        <v>\\B-TECH03\soneras network\SONERAS\RAD\RAD 2024\C130</v>
      </c>
      <c r="B174" s="17" t="s">
        <v>636</v>
      </c>
      <c r="C174" s="2" t="s">
        <v>643</v>
      </c>
      <c r="D174" s="21" t="s">
        <v>416</v>
      </c>
      <c r="E174" s="20" t="str">
        <f t="shared" si="98"/>
        <v>C130</v>
      </c>
      <c r="F174" s="12">
        <v>45339</v>
      </c>
      <c r="G174" s="17">
        <v>1</v>
      </c>
      <c r="H174" s="13" t="s">
        <v>35</v>
      </c>
      <c r="I174" s="14" t="s">
        <v>76</v>
      </c>
      <c r="M174" s="36" t="s">
        <v>41</v>
      </c>
      <c r="N174" s="6">
        <v>12</v>
      </c>
      <c r="O174" s="6">
        <v>4</v>
      </c>
      <c r="P174" s="11"/>
      <c r="Q174" s="14">
        <v>710</v>
      </c>
      <c r="R174" s="14">
        <v>750</v>
      </c>
      <c r="S174" s="14">
        <v>780</v>
      </c>
      <c r="T174" s="14">
        <v>80</v>
      </c>
      <c r="U174" s="14">
        <v>780</v>
      </c>
      <c r="V174" s="14">
        <v>80</v>
      </c>
      <c r="W174" s="5" t="s">
        <v>33</v>
      </c>
      <c r="X174" s="16"/>
      <c r="Y174" s="6" t="s">
        <v>38</v>
      </c>
      <c r="Z174" s="239" t="str">
        <f t="shared" si="132"/>
        <v>412AZ</v>
      </c>
      <c r="AA174" s="120" t="str">
        <f t="shared" si="133"/>
        <v>FEC130014-12 E7</v>
      </c>
      <c r="AB174" s="121" t="str">
        <f t="shared" si="134"/>
        <v xml:space="preserve">FE 0710X0750 4Z7 12 0780X080 PC  </v>
      </c>
      <c r="AC174" s="71" t="str">
        <f t="shared" si="135"/>
        <v>FXC130014-12 E7</v>
      </c>
      <c r="AD174" s="121" t="str">
        <f t="shared" si="136"/>
        <v xml:space="preserve">FX 0710X0750 4Z7 12 0780X080 PC  </v>
      </c>
      <c r="AE174" s="122" t="str">
        <f t="shared" si="137"/>
        <v>TUBLS015</v>
      </c>
      <c r="AF174" s="123" t="str">
        <f t="shared" si="138"/>
        <v>TB150725</v>
      </c>
      <c r="AG174" s="124">
        <f t="shared" si="139"/>
        <v>33.538499999999999</v>
      </c>
      <c r="AH174" s="125">
        <f t="shared" si="140"/>
        <v>240</v>
      </c>
      <c r="AI174" s="126">
        <f t="shared" si="141"/>
        <v>8049.24</v>
      </c>
      <c r="AJ174" s="127" t="str">
        <f t="shared" si="142"/>
        <v>BCU4Z</v>
      </c>
      <c r="AK174" s="128" t="str">
        <f t="shared" si="143"/>
        <v>AT4Z0690</v>
      </c>
      <c r="AL174" s="129">
        <f t="shared" si="144"/>
        <v>98.822501311475406</v>
      </c>
      <c r="AM174" s="130">
        <f t="shared" si="145"/>
        <v>61</v>
      </c>
      <c r="AN174" s="131">
        <v>6028.1725799999995</v>
      </c>
      <c r="AO174" s="132" t="str">
        <f t="shared" si="146"/>
        <v>CL4P0780C080</v>
      </c>
      <c r="AP174" s="133">
        <f t="shared" si="147"/>
        <v>616</v>
      </c>
      <c r="AQ174" s="134" t="str">
        <f t="shared" si="148"/>
        <v>CL4P0780C080</v>
      </c>
      <c r="AR174" s="133">
        <f t="shared" si="149"/>
        <v>616</v>
      </c>
      <c r="AS174" s="133" t="str">
        <f t="shared" si="150"/>
        <v>BNLC06</v>
      </c>
      <c r="AT174" s="135">
        <f t="shared" si="151"/>
        <v>1232</v>
      </c>
      <c r="AU174" s="136" t="str">
        <f t="shared" si="152"/>
        <v>4Z</v>
      </c>
      <c r="AV174" s="137" t="s">
        <v>921</v>
      </c>
      <c r="AW174" s="138" t="str">
        <f t="shared" si="153"/>
        <v>FJ4Z0710</v>
      </c>
      <c r="AX174" s="136">
        <f t="shared" si="154"/>
        <v>325.18</v>
      </c>
      <c r="AY174" s="138">
        <f t="shared" si="155"/>
        <v>650.36</v>
      </c>
      <c r="AZ174" s="138" t="str">
        <f t="shared" si="156"/>
        <v>PJ4Z0710</v>
      </c>
      <c r="BA174" s="136">
        <f t="shared" si="157"/>
        <v>325.18</v>
      </c>
      <c r="BB174" s="136"/>
      <c r="BC174" s="139">
        <f t="shared" si="158"/>
        <v>650.36</v>
      </c>
      <c r="BD174" s="237"/>
    </row>
    <row r="175" spans="1:56" ht="18" customHeight="1" x14ac:dyDescent="0.3">
      <c r="A175" s="1" t="str">
        <f t="shared" si="97"/>
        <v>\\B-TECH03\soneras network\SONERAS\RAD\RAD 2024\C131</v>
      </c>
      <c r="B175" s="17" t="s">
        <v>637</v>
      </c>
      <c r="C175" s="2" t="s">
        <v>644</v>
      </c>
      <c r="D175" s="21" t="s">
        <v>417</v>
      </c>
      <c r="E175" s="20" t="str">
        <f t="shared" si="98"/>
        <v>C131</v>
      </c>
      <c r="F175" s="12">
        <v>45339</v>
      </c>
      <c r="G175" s="17">
        <v>1</v>
      </c>
      <c r="H175" s="13" t="s">
        <v>35</v>
      </c>
      <c r="I175" s="14" t="s">
        <v>76</v>
      </c>
      <c r="M175" s="36" t="s">
        <v>41</v>
      </c>
      <c r="N175" s="6">
        <v>12</v>
      </c>
      <c r="O175" s="6">
        <v>4</v>
      </c>
      <c r="P175" s="11"/>
      <c r="Q175" s="14">
        <v>630</v>
      </c>
      <c r="R175" s="14">
        <v>550</v>
      </c>
      <c r="S175" s="14">
        <v>580</v>
      </c>
      <c r="T175" s="14">
        <v>80</v>
      </c>
      <c r="U175" s="14">
        <v>580</v>
      </c>
      <c r="V175" s="14">
        <v>80</v>
      </c>
      <c r="W175" s="5" t="s">
        <v>33</v>
      </c>
      <c r="X175" s="16"/>
      <c r="Y175" s="6" t="s">
        <v>38</v>
      </c>
      <c r="Z175" s="239" t="str">
        <f t="shared" si="132"/>
        <v>412AZ</v>
      </c>
      <c r="AA175" s="120" t="str">
        <f t="shared" si="133"/>
        <v>FEC131014-12 E7</v>
      </c>
      <c r="AB175" s="121" t="str">
        <f t="shared" si="134"/>
        <v xml:space="preserve">FE 0630X0550 4Z7 12 0580X080 PC  </v>
      </c>
      <c r="AC175" s="71" t="str">
        <f t="shared" si="135"/>
        <v>FXC131014-12 E7</v>
      </c>
      <c r="AD175" s="121" t="str">
        <f t="shared" si="136"/>
        <v xml:space="preserve">FX 0630X0550 4Z7 12 0580X080 PC  </v>
      </c>
      <c r="AE175" s="122" t="str">
        <f t="shared" si="137"/>
        <v>TUBLS015</v>
      </c>
      <c r="AF175" s="123" t="str">
        <f t="shared" si="138"/>
        <v>TB150645</v>
      </c>
      <c r="AG175" s="124">
        <f t="shared" si="139"/>
        <v>29.837700000000002</v>
      </c>
      <c r="AH175" s="125">
        <f t="shared" si="140"/>
        <v>172</v>
      </c>
      <c r="AI175" s="126">
        <f t="shared" si="141"/>
        <v>5132.0844000000006</v>
      </c>
      <c r="AJ175" s="127" t="str">
        <f t="shared" si="142"/>
        <v>BCU4Z</v>
      </c>
      <c r="AK175" s="128" t="str">
        <f t="shared" si="143"/>
        <v>AT4Z0610</v>
      </c>
      <c r="AL175" s="129">
        <f t="shared" si="144"/>
        <v>87.909248863636364</v>
      </c>
      <c r="AM175" s="130">
        <f t="shared" si="145"/>
        <v>44</v>
      </c>
      <c r="AN175" s="131">
        <v>3868.00695</v>
      </c>
      <c r="AO175" s="132" t="str">
        <f t="shared" si="146"/>
        <v>CL4P0580C080</v>
      </c>
      <c r="AP175" s="133">
        <f t="shared" si="147"/>
        <v>462</v>
      </c>
      <c r="AQ175" s="134" t="str">
        <f t="shared" si="148"/>
        <v>CL4P0580C080</v>
      </c>
      <c r="AR175" s="133">
        <f t="shared" si="149"/>
        <v>462</v>
      </c>
      <c r="AS175" s="133" t="str">
        <f t="shared" si="150"/>
        <v>BNLC06</v>
      </c>
      <c r="AT175" s="135">
        <f t="shared" si="151"/>
        <v>924</v>
      </c>
      <c r="AU175" s="136" t="str">
        <f t="shared" si="152"/>
        <v>4Z</v>
      </c>
      <c r="AV175" s="137" t="s">
        <v>921</v>
      </c>
      <c r="AW175" s="138" t="str">
        <f t="shared" si="153"/>
        <v>FJ4Z0630</v>
      </c>
      <c r="AX175" s="136">
        <f t="shared" si="154"/>
        <v>288.54000000000002</v>
      </c>
      <c r="AY175" s="138">
        <f t="shared" si="155"/>
        <v>577.08000000000004</v>
      </c>
      <c r="AZ175" s="138" t="str">
        <f t="shared" si="156"/>
        <v>PJ4Z0630</v>
      </c>
      <c r="BA175" s="136">
        <f t="shared" si="157"/>
        <v>288.54000000000002</v>
      </c>
      <c r="BB175" s="136"/>
      <c r="BC175" s="139">
        <f t="shared" si="158"/>
        <v>577.08000000000004</v>
      </c>
      <c r="BD175" s="237"/>
    </row>
    <row r="176" spans="1:56" ht="18" customHeight="1" x14ac:dyDescent="0.3">
      <c r="A176" s="1" t="str">
        <f t="shared" si="97"/>
        <v>\\B-TECH03\soneras network\SONERAS\RAD\RAD 2024\C132</v>
      </c>
      <c r="B176" s="17" t="s">
        <v>638</v>
      </c>
      <c r="C176" s="2" t="s">
        <v>645</v>
      </c>
      <c r="D176" s="21" t="s">
        <v>418</v>
      </c>
      <c r="E176" s="20" t="str">
        <f t="shared" si="98"/>
        <v>C132</v>
      </c>
      <c r="F176" s="12">
        <v>45339</v>
      </c>
      <c r="G176" s="17">
        <v>1</v>
      </c>
      <c r="H176" s="13" t="s">
        <v>35</v>
      </c>
      <c r="I176" s="14" t="s">
        <v>76</v>
      </c>
      <c r="M176" s="36" t="s">
        <v>41</v>
      </c>
      <c r="N176" s="6">
        <v>12</v>
      </c>
      <c r="O176" s="6">
        <v>4</v>
      </c>
      <c r="P176" s="11"/>
      <c r="Q176" s="14">
        <v>840</v>
      </c>
      <c r="R176" s="14">
        <v>645</v>
      </c>
      <c r="S176" s="14">
        <v>740</v>
      </c>
      <c r="T176" s="14">
        <v>160</v>
      </c>
      <c r="U176" s="14">
        <v>740</v>
      </c>
      <c r="V176" s="14">
        <v>160</v>
      </c>
      <c r="W176" s="5" t="s">
        <v>37</v>
      </c>
      <c r="X176" s="16"/>
      <c r="Y176" s="6" t="s">
        <v>38</v>
      </c>
      <c r="Z176" s="239" t="str">
        <f t="shared" si="132"/>
        <v>412AZ</v>
      </c>
      <c r="AA176" s="120" t="str">
        <f t="shared" si="133"/>
        <v>FEC132014-12 E7</v>
      </c>
      <c r="AB176" s="121" t="str">
        <f t="shared" si="134"/>
        <v xml:space="preserve">FE 0840X0645 4Z7 12 0740X160 BC  </v>
      </c>
      <c r="AC176" s="71" t="str">
        <f t="shared" si="135"/>
        <v>FXC132014-12 E7</v>
      </c>
      <c r="AD176" s="121" t="str">
        <f t="shared" si="136"/>
        <v xml:space="preserve">FX 0840X0645 4Z7 12 0740X160 BC  </v>
      </c>
      <c r="AE176" s="122" t="str">
        <f t="shared" si="137"/>
        <v>TUBLS015</v>
      </c>
      <c r="AF176" s="123" t="str">
        <f t="shared" si="138"/>
        <v>TB150855</v>
      </c>
      <c r="AG176" s="124">
        <f t="shared" si="139"/>
        <v>39.552300000000002</v>
      </c>
      <c r="AH176" s="125">
        <f t="shared" si="140"/>
        <v>204</v>
      </c>
      <c r="AI176" s="126">
        <f t="shared" si="141"/>
        <v>8068.6692000000003</v>
      </c>
      <c r="AJ176" s="127" t="str">
        <f t="shared" si="142"/>
        <v>BCU4Z</v>
      </c>
      <c r="AK176" s="128" t="str">
        <f t="shared" si="143"/>
        <v>AT4Z0820</v>
      </c>
      <c r="AL176" s="129">
        <f t="shared" si="144"/>
        <v>117.76907807692307</v>
      </c>
      <c r="AM176" s="130">
        <f t="shared" si="145"/>
        <v>52</v>
      </c>
      <c r="AN176" s="131">
        <v>6123.9920599999996</v>
      </c>
      <c r="AO176" s="132" t="str">
        <f t="shared" si="146"/>
        <v>CL4B0740C160</v>
      </c>
      <c r="AP176" s="133">
        <f t="shared" si="147"/>
        <v>1580.64</v>
      </c>
      <c r="AQ176" s="134" t="str">
        <f t="shared" si="148"/>
        <v>CL4B0740C160</v>
      </c>
      <c r="AR176" s="133">
        <f t="shared" si="149"/>
        <v>1826.2800000000002</v>
      </c>
      <c r="AS176" s="133" t="str">
        <f t="shared" si="150"/>
        <v>PL15</v>
      </c>
      <c r="AT176" s="135">
        <f t="shared" si="151"/>
        <v>3406.92</v>
      </c>
      <c r="AU176" s="136" t="str">
        <f t="shared" si="152"/>
        <v>4Z</v>
      </c>
      <c r="AV176" s="137" t="s">
        <v>921</v>
      </c>
      <c r="AW176" s="138" t="str">
        <f t="shared" si="153"/>
        <v>FJ4Z0840</v>
      </c>
      <c r="AX176" s="136">
        <f t="shared" si="154"/>
        <v>384.72</v>
      </c>
      <c r="AY176" s="138">
        <f t="shared" si="155"/>
        <v>769.44</v>
      </c>
      <c r="AZ176" s="138" t="str">
        <f t="shared" si="156"/>
        <v>PJ4Z0840</v>
      </c>
      <c r="BA176" s="136">
        <f t="shared" si="157"/>
        <v>384.72</v>
      </c>
      <c r="BB176" s="136"/>
      <c r="BC176" s="139">
        <f t="shared" si="158"/>
        <v>769.44</v>
      </c>
      <c r="BD176" s="237"/>
    </row>
    <row r="177" spans="1:56" ht="18" customHeight="1" x14ac:dyDescent="0.3">
      <c r="A177" s="1" t="str">
        <f t="shared" ref="A177" si="160">"\\B-TECH03\soneras network\SONERAS\RAD\RAD 2023\"&amp;B177</f>
        <v>\\B-TECH03\soneras network\SONERAS\RAD\RAD 2023\B370</v>
      </c>
      <c r="B177" s="17" t="s">
        <v>635</v>
      </c>
      <c r="C177" s="2" t="s">
        <v>646</v>
      </c>
      <c r="D177" s="21" t="s">
        <v>419</v>
      </c>
      <c r="E177" s="20" t="str">
        <f t="shared" si="98"/>
        <v>B370</v>
      </c>
      <c r="F177" s="12">
        <v>45339</v>
      </c>
      <c r="G177" s="17">
        <v>1</v>
      </c>
      <c r="H177" s="13" t="s">
        <v>35</v>
      </c>
      <c r="I177" s="14" t="s">
        <v>76</v>
      </c>
      <c r="M177" s="36" t="s">
        <v>41</v>
      </c>
      <c r="N177" s="6">
        <v>12</v>
      </c>
      <c r="O177" s="6">
        <v>4</v>
      </c>
      <c r="P177" s="11"/>
      <c r="Q177" s="14">
        <v>800</v>
      </c>
      <c r="R177" s="14">
        <v>690</v>
      </c>
      <c r="S177" s="14">
        <v>760</v>
      </c>
      <c r="T177" s="14">
        <v>160</v>
      </c>
      <c r="U177" s="14">
        <v>760</v>
      </c>
      <c r="V177" s="14">
        <v>160</v>
      </c>
      <c r="W177" s="5" t="s">
        <v>37</v>
      </c>
      <c r="X177" s="16"/>
      <c r="Y177" s="6" t="s">
        <v>38</v>
      </c>
      <c r="Z177" s="239" t="str">
        <f t="shared" si="132"/>
        <v>412AZ</v>
      </c>
      <c r="AA177" s="120" t="str">
        <f t="shared" si="133"/>
        <v>FEB370014-12 E7</v>
      </c>
      <c r="AB177" s="121" t="str">
        <f t="shared" si="134"/>
        <v xml:space="preserve">FE 0800X0690 4Z7 12 0760X160 BC  </v>
      </c>
      <c r="AC177" s="71" t="str">
        <f t="shared" si="135"/>
        <v>FXB370014-12 E7</v>
      </c>
      <c r="AD177" s="121" t="str">
        <f t="shared" si="136"/>
        <v xml:space="preserve">FX 0800X0690 4Z7 12 0760X160 BC  </v>
      </c>
      <c r="AE177" s="122" t="str">
        <f t="shared" si="137"/>
        <v>TUBLS015</v>
      </c>
      <c r="AF177" s="123" t="str">
        <f t="shared" si="138"/>
        <v>TB150815</v>
      </c>
      <c r="AG177" s="124">
        <f t="shared" si="139"/>
        <v>37.701900000000002</v>
      </c>
      <c r="AH177" s="125">
        <f t="shared" si="140"/>
        <v>220</v>
      </c>
      <c r="AI177" s="126">
        <f t="shared" si="141"/>
        <v>8294.4179999999997</v>
      </c>
      <c r="AJ177" s="127" t="str">
        <f t="shared" si="142"/>
        <v>BCU4Z</v>
      </c>
      <c r="AK177" s="128" t="str">
        <f t="shared" si="143"/>
        <v>AT4Z0780</v>
      </c>
      <c r="AL177" s="129">
        <f t="shared" si="144"/>
        <v>111.87326892857142</v>
      </c>
      <c r="AM177" s="130">
        <f t="shared" si="145"/>
        <v>56</v>
      </c>
      <c r="AN177" s="131">
        <v>6264.9030599999996</v>
      </c>
      <c r="AO177" s="132" t="str">
        <f t="shared" si="146"/>
        <v>CL4B0760C160</v>
      </c>
      <c r="AP177" s="133">
        <f t="shared" si="147"/>
        <v>1623.3600000000001</v>
      </c>
      <c r="AQ177" s="134" t="str">
        <f t="shared" si="148"/>
        <v>CL4B0760C160</v>
      </c>
      <c r="AR177" s="133">
        <f t="shared" si="149"/>
        <v>1874.3400000000001</v>
      </c>
      <c r="AS177" s="133" t="str">
        <f t="shared" si="150"/>
        <v>PL15</v>
      </c>
      <c r="AT177" s="135">
        <f t="shared" si="151"/>
        <v>3497.7000000000003</v>
      </c>
      <c r="AU177" s="136" t="str">
        <f t="shared" si="152"/>
        <v>4Z</v>
      </c>
      <c r="AV177" s="137" t="s">
        <v>921</v>
      </c>
      <c r="AW177" s="138" t="str">
        <f t="shared" si="153"/>
        <v>FJ4Z0800</v>
      </c>
      <c r="AX177" s="136">
        <f t="shared" si="154"/>
        <v>366.40000000000003</v>
      </c>
      <c r="AY177" s="138">
        <f t="shared" si="155"/>
        <v>732.80000000000007</v>
      </c>
      <c r="AZ177" s="138" t="str">
        <f t="shared" si="156"/>
        <v>PJ4Z0800</v>
      </c>
      <c r="BA177" s="136">
        <f t="shared" si="157"/>
        <v>366.40000000000003</v>
      </c>
      <c r="BB177" s="136"/>
      <c r="BC177" s="139">
        <f t="shared" si="158"/>
        <v>732.80000000000007</v>
      </c>
      <c r="BD177" s="237"/>
    </row>
    <row r="178" spans="1:56" ht="18" customHeight="1" x14ac:dyDescent="0.3">
      <c r="A178" s="1" t="str">
        <f t="shared" si="97"/>
        <v>\\B-TECH03\soneras network\SONERAS\RAD\RAD 2024\C133</v>
      </c>
      <c r="B178" s="17" t="s">
        <v>639</v>
      </c>
      <c r="C178" s="2" t="s">
        <v>647</v>
      </c>
      <c r="D178" s="21" t="s">
        <v>420</v>
      </c>
      <c r="E178" s="20" t="str">
        <f t="shared" si="98"/>
        <v>C133</v>
      </c>
      <c r="F178" s="12">
        <v>45339</v>
      </c>
      <c r="G178" s="17">
        <v>1</v>
      </c>
      <c r="H178" s="13" t="s">
        <v>35</v>
      </c>
      <c r="I178" s="14" t="s">
        <v>76</v>
      </c>
      <c r="M178" s="36" t="s">
        <v>41</v>
      </c>
      <c r="N178" s="6">
        <v>12</v>
      </c>
      <c r="O178" s="6">
        <v>5</v>
      </c>
      <c r="P178" s="11"/>
      <c r="Q178" s="14">
        <v>820</v>
      </c>
      <c r="R178" s="14">
        <v>790</v>
      </c>
      <c r="S178" s="14">
        <v>860</v>
      </c>
      <c r="T178" s="14">
        <v>160</v>
      </c>
      <c r="U178" s="14">
        <v>860</v>
      </c>
      <c r="V178" s="14">
        <v>160</v>
      </c>
      <c r="W178" s="5" t="s">
        <v>37</v>
      </c>
      <c r="X178" s="16"/>
      <c r="Y178" s="6" t="s">
        <v>38</v>
      </c>
      <c r="Z178" s="239" t="str">
        <f t="shared" si="132"/>
        <v>512AZ</v>
      </c>
      <c r="AA178" s="120" t="str">
        <f t="shared" si="133"/>
        <v>FEC133015-12 E7</v>
      </c>
      <c r="AB178" s="121" t="str">
        <f t="shared" si="134"/>
        <v xml:space="preserve">FE 0820X0790 5Z7 12 0860X160 BC  </v>
      </c>
      <c r="AC178" s="71" t="str">
        <f t="shared" si="135"/>
        <v>FXC133015-12 E7</v>
      </c>
      <c r="AD178" s="121" t="str">
        <f t="shared" si="136"/>
        <v xml:space="preserve">FX 0820X0790 5Z7 12 0860X160 BC  </v>
      </c>
      <c r="AE178" s="122" t="str">
        <f t="shared" si="137"/>
        <v>TUBLS015</v>
      </c>
      <c r="AF178" s="123" t="str">
        <f t="shared" si="138"/>
        <v>TB150835</v>
      </c>
      <c r="AG178" s="124">
        <f t="shared" si="139"/>
        <v>38.627099999999999</v>
      </c>
      <c r="AH178" s="125">
        <f t="shared" si="140"/>
        <v>315</v>
      </c>
      <c r="AI178" s="126">
        <f t="shared" si="141"/>
        <v>12167.5365</v>
      </c>
      <c r="AJ178" s="127" t="str">
        <f t="shared" si="142"/>
        <v>BCU5Z</v>
      </c>
      <c r="AK178" s="128" t="str">
        <f t="shared" si="143"/>
        <v>AT5Z0800</v>
      </c>
      <c r="AL178" s="129">
        <f t="shared" si="144"/>
        <v>118.2861875</v>
      </c>
      <c r="AM178" s="130">
        <f t="shared" si="145"/>
        <v>64</v>
      </c>
      <c r="AN178" s="131">
        <v>7570.3159999999998</v>
      </c>
      <c r="AO178" s="132" t="str">
        <f t="shared" si="146"/>
        <v>CL5B0860C160</v>
      </c>
      <c r="AP178" s="133">
        <f t="shared" si="147"/>
        <v>1836.96</v>
      </c>
      <c r="AQ178" s="134" t="str">
        <f t="shared" si="148"/>
        <v>CL5B0860C160</v>
      </c>
      <c r="AR178" s="133">
        <f t="shared" si="149"/>
        <v>2114.6400000000003</v>
      </c>
      <c r="AS178" s="133" t="str">
        <f t="shared" si="150"/>
        <v>PL15</v>
      </c>
      <c r="AT178" s="135">
        <f t="shared" si="151"/>
        <v>3951.6000000000004</v>
      </c>
      <c r="AU178" s="136" t="str">
        <f t="shared" si="152"/>
        <v>5Z</v>
      </c>
      <c r="AV178" s="137" t="s">
        <v>921</v>
      </c>
      <c r="AW178" s="138" t="str">
        <f t="shared" si="153"/>
        <v>FJ5Z0820</v>
      </c>
      <c r="AX178" s="136">
        <f t="shared" si="154"/>
        <v>443.62</v>
      </c>
      <c r="AY178" s="138">
        <f t="shared" si="155"/>
        <v>887.24</v>
      </c>
      <c r="AZ178" s="138" t="str">
        <f t="shared" si="156"/>
        <v>PJ5Z0820</v>
      </c>
      <c r="BA178" s="136">
        <f t="shared" si="157"/>
        <v>443.62</v>
      </c>
      <c r="BB178" s="136"/>
      <c r="BC178" s="139">
        <f t="shared" si="158"/>
        <v>887.24</v>
      </c>
      <c r="BD178" s="237"/>
    </row>
    <row r="179" spans="1:56" ht="18" customHeight="1" x14ac:dyDescent="0.3">
      <c r="A179" s="1" t="str">
        <f t="shared" si="97"/>
        <v>\\B-TECH03\soneras network\SONERAS\RAD\RAD 2024\C134</v>
      </c>
      <c r="B179" s="17" t="s">
        <v>640</v>
      </c>
      <c r="C179" s="2" t="s">
        <v>648</v>
      </c>
      <c r="D179" s="21" t="s">
        <v>421</v>
      </c>
      <c r="E179" s="20" t="str">
        <f t="shared" si="98"/>
        <v>C134</v>
      </c>
      <c r="F179" s="12">
        <v>45339</v>
      </c>
      <c r="G179" s="17">
        <v>1</v>
      </c>
      <c r="H179" s="13" t="s">
        <v>35</v>
      </c>
      <c r="I179" s="14" t="s">
        <v>76</v>
      </c>
      <c r="M179" s="36" t="s">
        <v>41</v>
      </c>
      <c r="N179" s="6">
        <v>12</v>
      </c>
      <c r="O179" s="6">
        <v>5</v>
      </c>
      <c r="P179" s="11"/>
      <c r="Q179" s="14">
        <v>680</v>
      </c>
      <c r="R179" s="14">
        <v>600</v>
      </c>
      <c r="S179" s="14">
        <v>680</v>
      </c>
      <c r="T179" s="14">
        <v>160</v>
      </c>
      <c r="U179" s="14">
        <v>680</v>
      </c>
      <c r="V179" s="14">
        <v>160</v>
      </c>
      <c r="W179" s="5" t="s">
        <v>37</v>
      </c>
      <c r="X179" s="16"/>
      <c r="Y179" s="6" t="s">
        <v>38</v>
      </c>
      <c r="Z179" s="239" t="str">
        <f t="shared" si="132"/>
        <v>512AZ</v>
      </c>
      <c r="AA179" s="120" t="str">
        <f t="shared" si="133"/>
        <v>FEC134015-12 E7</v>
      </c>
      <c r="AB179" s="121" t="str">
        <f t="shared" si="134"/>
        <v xml:space="preserve">FE 0680X0600 5Z7 12 0680X160 BC  </v>
      </c>
      <c r="AC179" s="71" t="str">
        <f t="shared" si="135"/>
        <v>FXC134015-12 E7</v>
      </c>
      <c r="AD179" s="121" t="str">
        <f t="shared" si="136"/>
        <v xml:space="preserve">FX 0680X0600 5Z7 12 0680X160 BC  </v>
      </c>
      <c r="AE179" s="122" t="str">
        <f t="shared" si="137"/>
        <v>TUBLS015</v>
      </c>
      <c r="AF179" s="123" t="str">
        <f t="shared" si="138"/>
        <v>TB150695</v>
      </c>
      <c r="AG179" s="124">
        <f t="shared" si="139"/>
        <v>32.150700000000001</v>
      </c>
      <c r="AH179" s="125">
        <f t="shared" si="140"/>
        <v>235</v>
      </c>
      <c r="AI179" s="126">
        <f t="shared" si="141"/>
        <v>7555.4144999999999</v>
      </c>
      <c r="AJ179" s="127" t="str">
        <f t="shared" si="142"/>
        <v>BCU5Z</v>
      </c>
      <c r="AK179" s="128" t="str">
        <f t="shared" si="143"/>
        <v>AT5Z0660</v>
      </c>
      <c r="AL179" s="129">
        <f t="shared" si="144"/>
        <v>98.086546249999984</v>
      </c>
      <c r="AM179" s="130">
        <f t="shared" si="145"/>
        <v>48</v>
      </c>
      <c r="AN179" s="131">
        <v>4708.1542199999994</v>
      </c>
      <c r="AO179" s="132" t="str">
        <f t="shared" si="146"/>
        <v>CL5B0680C160</v>
      </c>
      <c r="AP179" s="133">
        <f t="shared" si="147"/>
        <v>1452.48</v>
      </c>
      <c r="AQ179" s="134" t="str">
        <f t="shared" si="148"/>
        <v>CL5B0680C160</v>
      </c>
      <c r="AR179" s="133">
        <f t="shared" si="149"/>
        <v>1682.1000000000001</v>
      </c>
      <c r="AS179" s="133" t="str">
        <f t="shared" si="150"/>
        <v>PL15</v>
      </c>
      <c r="AT179" s="135">
        <f t="shared" si="151"/>
        <v>3134.58</v>
      </c>
      <c r="AU179" s="136" t="str">
        <f t="shared" si="152"/>
        <v>5Z</v>
      </c>
      <c r="AV179" s="137" t="s">
        <v>921</v>
      </c>
      <c r="AW179" s="138" t="str">
        <f t="shared" si="153"/>
        <v>FJ5Z0680</v>
      </c>
      <c r="AX179" s="136">
        <f t="shared" si="154"/>
        <v>367.88000000000005</v>
      </c>
      <c r="AY179" s="138">
        <f t="shared" si="155"/>
        <v>735.7600000000001</v>
      </c>
      <c r="AZ179" s="138" t="str">
        <f t="shared" si="156"/>
        <v>PJ5Z0680</v>
      </c>
      <c r="BA179" s="136">
        <f t="shared" si="157"/>
        <v>367.88000000000005</v>
      </c>
      <c r="BB179" s="136"/>
      <c r="BC179" s="139">
        <f t="shared" si="158"/>
        <v>735.7600000000001</v>
      </c>
      <c r="BD179" s="237"/>
    </row>
    <row r="180" spans="1:56" ht="18" customHeight="1" x14ac:dyDescent="0.3">
      <c r="A180" s="1" t="str">
        <f t="shared" si="97"/>
        <v>\\B-TECH03\soneras network\SONERAS\RAD\RAD 2024\C134</v>
      </c>
      <c r="B180" s="17" t="s">
        <v>640</v>
      </c>
      <c r="C180" s="2" t="s">
        <v>649</v>
      </c>
      <c r="D180" s="21" t="s">
        <v>422</v>
      </c>
      <c r="E180" s="20" t="str">
        <f t="shared" si="98"/>
        <v>C134</v>
      </c>
      <c r="F180" s="12">
        <v>45339</v>
      </c>
      <c r="G180" s="17">
        <v>1</v>
      </c>
      <c r="H180" s="13" t="s">
        <v>35</v>
      </c>
      <c r="I180" s="14" t="s">
        <v>76</v>
      </c>
      <c r="M180" s="36" t="s">
        <v>41</v>
      </c>
      <c r="N180" s="6">
        <v>12</v>
      </c>
      <c r="O180" s="6">
        <v>4</v>
      </c>
      <c r="P180" s="11"/>
      <c r="Q180" s="14">
        <v>680</v>
      </c>
      <c r="R180" s="14">
        <v>600</v>
      </c>
      <c r="S180" s="14">
        <v>680</v>
      </c>
      <c r="T180" s="14">
        <v>160</v>
      </c>
      <c r="U180" s="14">
        <v>680</v>
      </c>
      <c r="V180" s="14">
        <v>160</v>
      </c>
      <c r="W180" s="5" t="s">
        <v>37</v>
      </c>
      <c r="X180" s="16"/>
      <c r="Y180" s="6" t="s">
        <v>38</v>
      </c>
      <c r="Z180" s="239" t="str">
        <f t="shared" si="132"/>
        <v>412AZ</v>
      </c>
      <c r="AA180" s="120" t="str">
        <f t="shared" si="133"/>
        <v>FEC134014-12 E7</v>
      </c>
      <c r="AB180" s="121" t="str">
        <f t="shared" si="134"/>
        <v xml:space="preserve">FE 0680X0600 4Z7 12 0680X160 BC  </v>
      </c>
      <c r="AC180" s="71" t="str">
        <f t="shared" si="135"/>
        <v>FXC134014-12 E7</v>
      </c>
      <c r="AD180" s="121" t="str">
        <f t="shared" si="136"/>
        <v xml:space="preserve">FX 0680X0600 4Z7 12 0680X160 BC  </v>
      </c>
      <c r="AE180" s="122" t="str">
        <f t="shared" si="137"/>
        <v>TUBLS015</v>
      </c>
      <c r="AF180" s="123" t="str">
        <f t="shared" si="138"/>
        <v>TB150695</v>
      </c>
      <c r="AG180" s="124">
        <f t="shared" si="139"/>
        <v>32.150700000000001</v>
      </c>
      <c r="AH180" s="125">
        <f t="shared" si="140"/>
        <v>188</v>
      </c>
      <c r="AI180" s="126">
        <f t="shared" si="141"/>
        <v>6044.3316000000004</v>
      </c>
      <c r="AJ180" s="127" t="str">
        <f t="shared" si="142"/>
        <v>BCU4Z</v>
      </c>
      <c r="AK180" s="128" t="str">
        <f t="shared" si="143"/>
        <v>AT4Z0660</v>
      </c>
      <c r="AL180" s="129">
        <f t="shared" si="144"/>
        <v>94.938786250000007</v>
      </c>
      <c r="AM180" s="130">
        <f t="shared" si="145"/>
        <v>48</v>
      </c>
      <c r="AN180" s="131">
        <v>4557.0617400000001</v>
      </c>
      <c r="AO180" s="132" t="str">
        <f t="shared" si="146"/>
        <v>CL4B0680C160</v>
      </c>
      <c r="AP180" s="133">
        <f t="shared" si="147"/>
        <v>1452.48</v>
      </c>
      <c r="AQ180" s="134" t="str">
        <f t="shared" si="148"/>
        <v>CL4B0680C160</v>
      </c>
      <c r="AR180" s="133">
        <f t="shared" si="149"/>
        <v>1682.1000000000001</v>
      </c>
      <c r="AS180" s="133" t="str">
        <f t="shared" si="150"/>
        <v>PL15</v>
      </c>
      <c r="AT180" s="135">
        <f t="shared" si="151"/>
        <v>3134.58</v>
      </c>
      <c r="AU180" s="136" t="str">
        <f t="shared" si="152"/>
        <v>4Z</v>
      </c>
      <c r="AV180" s="137" t="s">
        <v>921</v>
      </c>
      <c r="AW180" s="138" t="str">
        <f t="shared" si="153"/>
        <v>FJ4Z0680</v>
      </c>
      <c r="AX180" s="136">
        <f t="shared" si="154"/>
        <v>311.44</v>
      </c>
      <c r="AY180" s="138">
        <f t="shared" si="155"/>
        <v>622.88</v>
      </c>
      <c r="AZ180" s="138" t="str">
        <f t="shared" si="156"/>
        <v>PJ4Z0680</v>
      </c>
      <c r="BA180" s="136">
        <f t="shared" si="157"/>
        <v>311.44</v>
      </c>
      <c r="BB180" s="136"/>
      <c r="BC180" s="139">
        <f t="shared" si="158"/>
        <v>622.88</v>
      </c>
      <c r="BD180" s="237"/>
    </row>
    <row r="181" spans="1:56" ht="18" customHeight="1" x14ac:dyDescent="0.3">
      <c r="A181" s="1" t="str">
        <f t="shared" si="97"/>
        <v>\\B-TECH03\soneras network\SONERAS\RAD\RAD 2024\C109</v>
      </c>
      <c r="B181" s="17" t="s">
        <v>491</v>
      </c>
      <c r="C181" s="44" t="s">
        <v>656</v>
      </c>
      <c r="D181" s="21" t="s">
        <v>423</v>
      </c>
      <c r="E181" s="20" t="str">
        <f t="shared" si="98"/>
        <v>C109</v>
      </c>
      <c r="F181" s="12">
        <v>45340</v>
      </c>
      <c r="G181" s="17">
        <v>5</v>
      </c>
      <c r="H181" s="13" t="s">
        <v>35</v>
      </c>
      <c r="I181" s="14" t="s">
        <v>76</v>
      </c>
      <c r="M181" s="36" t="s">
        <v>32</v>
      </c>
      <c r="N181" s="6">
        <v>10</v>
      </c>
      <c r="O181" s="6">
        <v>3</v>
      </c>
      <c r="P181" s="11"/>
      <c r="Q181" s="14">
        <v>500</v>
      </c>
      <c r="R181" s="14">
        <v>480</v>
      </c>
      <c r="S181" s="14">
        <v>480</v>
      </c>
      <c r="T181" s="14">
        <v>70</v>
      </c>
      <c r="U181" s="14">
        <v>480</v>
      </c>
      <c r="V181" s="14">
        <v>70</v>
      </c>
      <c r="W181" s="5" t="s">
        <v>33</v>
      </c>
      <c r="X181" s="16"/>
      <c r="Y181" s="6" t="s">
        <v>38</v>
      </c>
      <c r="Z181" s="239" t="str">
        <f t="shared" si="132"/>
        <v>310AD</v>
      </c>
      <c r="AA181" s="120" t="str">
        <f t="shared" si="133"/>
        <v>FEC109023-10 E7</v>
      </c>
      <c r="AB181" s="121" t="str">
        <f t="shared" si="134"/>
        <v xml:space="preserve">FE 0500X0480 3D7 10 0480X070 PC  </v>
      </c>
      <c r="AC181" s="71" t="str">
        <f t="shared" si="135"/>
        <v>FXC109023-10 E7</v>
      </c>
      <c r="AD181" s="121" t="str">
        <f t="shared" si="136"/>
        <v xml:space="preserve">FX 0500X0480 3D7 10 0480X070 PC  </v>
      </c>
      <c r="AE181" s="122" t="str">
        <f t="shared" si="137"/>
        <v>TUBLS015</v>
      </c>
      <c r="AF181" s="123" t="str">
        <f t="shared" si="138"/>
        <v>TB150515</v>
      </c>
      <c r="AG181" s="124">
        <f t="shared" si="139"/>
        <v>23.823900000000002</v>
      </c>
      <c r="AH181" s="125">
        <f t="shared" si="140"/>
        <v>141</v>
      </c>
      <c r="AI181" s="126">
        <f t="shared" si="141"/>
        <v>3359.1699000000003</v>
      </c>
      <c r="AJ181" s="127" t="str">
        <f t="shared" si="142"/>
        <v>BCU3D</v>
      </c>
      <c r="AK181" s="128" t="str">
        <f t="shared" si="143"/>
        <v>AT3D0480</v>
      </c>
      <c r="AL181" s="129">
        <f t="shared" si="144"/>
        <v>14.338221439668569</v>
      </c>
      <c r="AM181" s="130">
        <f t="shared" si="145"/>
        <v>175.54545454545453</v>
      </c>
      <c r="AN181" s="131">
        <v>2517.0096000000003</v>
      </c>
      <c r="AO181" s="132" t="str">
        <f t="shared" si="146"/>
        <v>CL3P0480C070</v>
      </c>
      <c r="AP181" s="133">
        <f t="shared" si="147"/>
        <v>346.5</v>
      </c>
      <c r="AQ181" s="134" t="str">
        <f t="shared" si="148"/>
        <v>CL3P0480C070</v>
      </c>
      <c r="AR181" s="133">
        <f t="shared" si="149"/>
        <v>346.5</v>
      </c>
      <c r="AS181" s="133" t="str">
        <f t="shared" si="150"/>
        <v>BNLC06</v>
      </c>
      <c r="AT181" s="135">
        <f t="shared" si="151"/>
        <v>693</v>
      </c>
      <c r="AU181" s="136" t="str">
        <f t="shared" si="152"/>
        <v>3D</v>
      </c>
      <c r="AV181" s="137" t="s">
        <v>921</v>
      </c>
      <c r="AW181" s="138" t="str">
        <f t="shared" si="153"/>
        <v>FJ3D0500</v>
      </c>
      <c r="AX181" s="136">
        <f t="shared" si="154"/>
        <v>210.5</v>
      </c>
      <c r="AY181" s="138">
        <f t="shared" si="155"/>
        <v>421</v>
      </c>
      <c r="AZ181" s="138" t="str">
        <f t="shared" si="156"/>
        <v>-</v>
      </c>
      <c r="BA181" s="136" t="str">
        <f t="shared" si="157"/>
        <v>-</v>
      </c>
      <c r="BB181" s="136"/>
      <c r="BC181" s="139">
        <f t="shared" si="158"/>
        <v>421</v>
      </c>
      <c r="BD181" s="237"/>
    </row>
    <row r="182" spans="1:56" ht="18" customHeight="1" x14ac:dyDescent="0.3">
      <c r="A182" s="1" t="str">
        <f t="shared" si="97"/>
        <v>\\B-TECH03\soneras network\SONERAS\RAD\RAD 2024\C135</v>
      </c>
      <c r="B182" s="17" t="s">
        <v>651</v>
      </c>
      <c r="C182" s="44" t="s">
        <v>657</v>
      </c>
      <c r="D182" s="21" t="s">
        <v>424</v>
      </c>
      <c r="E182" s="20" t="str">
        <f t="shared" si="98"/>
        <v>C135</v>
      </c>
      <c r="F182" s="12">
        <v>45341</v>
      </c>
      <c r="G182" s="17">
        <v>4</v>
      </c>
      <c r="H182" s="13" t="s">
        <v>35</v>
      </c>
      <c r="I182" s="14" t="s">
        <v>100</v>
      </c>
      <c r="M182" s="36" t="s">
        <v>41</v>
      </c>
      <c r="N182" s="6">
        <v>10</v>
      </c>
      <c r="O182" s="6">
        <v>2</v>
      </c>
      <c r="P182" s="11"/>
      <c r="Q182" s="14">
        <v>320</v>
      </c>
      <c r="R182" s="14">
        <v>160</v>
      </c>
      <c r="S182" s="14">
        <v>160</v>
      </c>
      <c r="T182" s="14">
        <v>35</v>
      </c>
      <c r="U182" s="14">
        <v>160</v>
      </c>
      <c r="V182" s="14">
        <v>35</v>
      </c>
      <c r="W182" s="5" t="s">
        <v>33</v>
      </c>
      <c r="X182" s="16"/>
      <c r="Y182" s="6" t="s">
        <v>38</v>
      </c>
      <c r="Z182" s="239" t="str">
        <f t="shared" si="132"/>
        <v>210AZ</v>
      </c>
      <c r="AA182" s="120" t="str">
        <f t="shared" si="133"/>
        <v>FEC135012-10 E7</v>
      </c>
      <c r="AB182" s="121" t="str">
        <f t="shared" si="134"/>
        <v xml:space="preserve">FE 0320X0160 2Z7 10 0160X035 PC  </v>
      </c>
      <c r="AC182" s="71" t="str">
        <f t="shared" si="135"/>
        <v>FXC135012-10 E7</v>
      </c>
      <c r="AD182" s="121" t="str">
        <f t="shared" si="136"/>
        <v xml:space="preserve">FX 0320X0160 2Z7 10 0160X035 PC  </v>
      </c>
      <c r="AE182" s="122" t="str">
        <f t="shared" si="137"/>
        <v>TUBLS015</v>
      </c>
      <c r="AF182" s="123" t="str">
        <f t="shared" si="138"/>
        <v>TB150335</v>
      </c>
      <c r="AG182" s="124">
        <f t="shared" si="139"/>
        <v>15.497100000000001</v>
      </c>
      <c r="AH182" s="125">
        <f t="shared" si="140"/>
        <v>26</v>
      </c>
      <c r="AI182" s="126">
        <f t="shared" si="141"/>
        <v>402.92460000000005</v>
      </c>
      <c r="AJ182" s="127" t="str">
        <f t="shared" si="142"/>
        <v>BCU2Z</v>
      </c>
      <c r="AK182" s="128" t="str">
        <f t="shared" si="143"/>
        <v>AT2Z0300</v>
      </c>
      <c r="AL182" s="129">
        <f t="shared" si="144"/>
        <v>21.77035714285714</v>
      </c>
      <c r="AM182" s="130">
        <f t="shared" si="145"/>
        <v>14</v>
      </c>
      <c r="AN182" s="131">
        <v>304.78499999999997</v>
      </c>
      <c r="AO182" s="132" t="str">
        <f t="shared" si="146"/>
        <v>CL2P0160C035</v>
      </c>
      <c r="AP182" s="133">
        <f t="shared" si="147"/>
        <v>76.23</v>
      </c>
      <c r="AQ182" s="134" t="str">
        <f t="shared" si="148"/>
        <v>CL2P0160C035</v>
      </c>
      <c r="AR182" s="133">
        <f t="shared" si="149"/>
        <v>76.23</v>
      </c>
      <c r="AS182" s="133" t="str">
        <f t="shared" si="150"/>
        <v>BNLC06</v>
      </c>
      <c r="AT182" s="135">
        <f t="shared" si="151"/>
        <v>152.46</v>
      </c>
      <c r="AU182" s="136" t="str">
        <f t="shared" si="152"/>
        <v>2Z</v>
      </c>
      <c r="AV182" s="137" t="s">
        <v>921</v>
      </c>
      <c r="AW182" s="138" t="str">
        <f t="shared" si="153"/>
        <v>FJ2Z0320</v>
      </c>
      <c r="AX182" s="136">
        <f t="shared" si="154"/>
        <v>88.320000000000007</v>
      </c>
      <c r="AY182" s="138">
        <f t="shared" si="155"/>
        <v>176.64000000000001</v>
      </c>
      <c r="AZ182" s="138" t="str">
        <f t="shared" si="156"/>
        <v>PJ2Z0320</v>
      </c>
      <c r="BA182" s="136">
        <f t="shared" si="157"/>
        <v>88.320000000000007</v>
      </c>
      <c r="BB182" s="136"/>
      <c r="BC182" s="139">
        <f t="shared" si="158"/>
        <v>176.64000000000001</v>
      </c>
    </row>
    <row r="183" spans="1:56" ht="18" customHeight="1" x14ac:dyDescent="0.3">
      <c r="A183" s="1" t="str">
        <f t="shared" si="97"/>
        <v>\\B-TECH03\soneras network\SONERAS\RAD\RAD 2024\C136</v>
      </c>
      <c r="B183" s="17" t="s">
        <v>654</v>
      </c>
      <c r="C183" s="44" t="s">
        <v>658</v>
      </c>
      <c r="D183" s="21" t="s">
        <v>425</v>
      </c>
      <c r="E183" s="20" t="str">
        <f t="shared" si="98"/>
        <v>C136</v>
      </c>
      <c r="F183" s="12">
        <v>45341</v>
      </c>
      <c r="G183" s="17">
        <v>1</v>
      </c>
      <c r="H183" s="13" t="s">
        <v>28</v>
      </c>
      <c r="I183" s="14" t="s">
        <v>652</v>
      </c>
      <c r="J183" s="14" t="s">
        <v>653</v>
      </c>
      <c r="K183" s="14" t="s">
        <v>655</v>
      </c>
      <c r="M183" s="36" t="s">
        <v>41</v>
      </c>
      <c r="N183" s="6">
        <v>10</v>
      </c>
      <c r="O183" s="6">
        <v>3</v>
      </c>
      <c r="P183" s="11"/>
      <c r="Q183" s="14">
        <v>596</v>
      </c>
      <c r="R183" s="14">
        <v>358</v>
      </c>
      <c r="S183" s="14">
        <v>360</v>
      </c>
      <c r="T183" s="14">
        <v>65</v>
      </c>
      <c r="U183" s="14">
        <v>360</v>
      </c>
      <c r="V183" s="14">
        <v>65</v>
      </c>
      <c r="W183" s="5" t="s">
        <v>33</v>
      </c>
      <c r="X183" s="16"/>
      <c r="Y183" s="6" t="s">
        <v>38</v>
      </c>
      <c r="Z183" s="239" t="str">
        <f t="shared" si="132"/>
        <v>310AZ</v>
      </c>
      <c r="AA183" s="120" t="str">
        <f t="shared" si="133"/>
        <v>RAC136013-10 E7</v>
      </c>
      <c r="AB183" s="121" t="str">
        <f t="shared" si="134"/>
        <v>RA 0596X0358 3Z7 10 0360X065 PC Audi  Audi 80-B4</v>
      </c>
      <c r="AC183" s="71" t="str">
        <f t="shared" si="135"/>
        <v>FXC136013-10 E7</v>
      </c>
      <c r="AD183" s="121" t="str">
        <f t="shared" si="136"/>
        <v>FX 0596X0358 3Z7 10 0360X065 PC Audi  Audi 80-B4</v>
      </c>
      <c r="AE183" s="122" t="str">
        <f t="shared" si="137"/>
        <v>TUBLS015</v>
      </c>
      <c r="AF183" s="123" t="str">
        <f t="shared" si="138"/>
        <v>TB150611</v>
      </c>
      <c r="AG183" s="124">
        <f t="shared" si="139"/>
        <v>28.264860000000002</v>
      </c>
      <c r="AH183" s="125">
        <f t="shared" si="140"/>
        <v>99</v>
      </c>
      <c r="AI183" s="126">
        <f t="shared" si="141"/>
        <v>2798.2211400000001</v>
      </c>
      <c r="AJ183" s="127" t="str">
        <f t="shared" si="142"/>
        <v>BCU3Z</v>
      </c>
      <c r="AK183" s="128" t="str">
        <f t="shared" si="143"/>
        <v>AT3Z0576</v>
      </c>
      <c r="AL183" s="129">
        <f t="shared" si="144"/>
        <v>60.850588235294104</v>
      </c>
      <c r="AM183" s="130">
        <f t="shared" si="145"/>
        <v>34</v>
      </c>
      <c r="AN183" s="131">
        <v>2068.9199999999996</v>
      </c>
      <c r="AO183" s="132" t="str">
        <f t="shared" si="146"/>
        <v>CL3P0360C065</v>
      </c>
      <c r="AP183" s="133">
        <f t="shared" si="147"/>
        <v>248.71</v>
      </c>
      <c r="AQ183" s="134" t="str">
        <f t="shared" si="148"/>
        <v>CL3P0360C065</v>
      </c>
      <c r="AR183" s="133">
        <f t="shared" si="149"/>
        <v>248.71</v>
      </c>
      <c r="AS183" s="133" t="str">
        <f t="shared" si="150"/>
        <v>BNLC06</v>
      </c>
      <c r="AT183" s="135">
        <f t="shared" si="151"/>
        <v>497.42</v>
      </c>
      <c r="AU183" s="136" t="str">
        <f t="shared" si="152"/>
        <v>3Z</v>
      </c>
      <c r="AV183" s="137" t="s">
        <v>921</v>
      </c>
      <c r="AW183" s="138" t="str">
        <f t="shared" si="153"/>
        <v>FJ3Z0596</v>
      </c>
      <c r="AX183" s="136">
        <f t="shared" si="154"/>
        <v>222.904</v>
      </c>
      <c r="AY183" s="138">
        <f t="shared" si="155"/>
        <v>445.80799999999999</v>
      </c>
      <c r="AZ183" s="138" t="str">
        <f t="shared" si="156"/>
        <v>PJ3Z0596</v>
      </c>
      <c r="BA183" s="136">
        <f t="shared" si="157"/>
        <v>222.904</v>
      </c>
      <c r="BB183" s="136"/>
      <c r="BC183" s="139">
        <f t="shared" si="158"/>
        <v>445.80799999999999</v>
      </c>
    </row>
    <row r="184" spans="1:56" ht="18" customHeight="1" x14ac:dyDescent="0.3">
      <c r="A184" s="1" t="str">
        <f t="shared" ref="A184" si="161">"\\B-TECH03\soneras network\SONERAS\RAD\RAD 2023\"&amp;B184</f>
        <v>\\B-TECH03\soneras network\SONERAS\RAD\RAD 2023\B295</v>
      </c>
      <c r="B184" s="17" t="s">
        <v>660</v>
      </c>
      <c r="C184" s="44" t="s">
        <v>695</v>
      </c>
      <c r="D184" s="21" t="s">
        <v>622</v>
      </c>
      <c r="E184" s="20" t="str">
        <f t="shared" si="98"/>
        <v>B295</v>
      </c>
      <c r="F184" s="12">
        <v>45342</v>
      </c>
      <c r="G184" s="17">
        <v>1</v>
      </c>
      <c r="H184" s="13" t="s">
        <v>35</v>
      </c>
      <c r="I184" s="14" t="s">
        <v>42</v>
      </c>
      <c r="J184" s="5" t="s">
        <v>716</v>
      </c>
      <c r="K184" s="14" t="s">
        <v>715</v>
      </c>
      <c r="M184" s="36" t="s">
        <v>32</v>
      </c>
      <c r="N184" s="39">
        <v>10</v>
      </c>
      <c r="O184" s="39">
        <v>4</v>
      </c>
      <c r="P184" s="39"/>
      <c r="Q184" s="39">
        <v>535</v>
      </c>
      <c r="R184" s="39">
        <v>440</v>
      </c>
      <c r="S184" s="39">
        <v>464</v>
      </c>
      <c r="T184" s="39">
        <v>92</v>
      </c>
      <c r="U184" s="39">
        <v>464</v>
      </c>
      <c r="V184" s="39">
        <v>92</v>
      </c>
      <c r="W184" s="40" t="s">
        <v>33</v>
      </c>
      <c r="X184" s="16"/>
      <c r="Y184" s="39" t="s">
        <v>38</v>
      </c>
      <c r="Z184" s="239" t="str">
        <f t="shared" si="132"/>
        <v>410AD</v>
      </c>
      <c r="AA184" s="120" t="str">
        <f t="shared" si="133"/>
        <v>FEB295024-10 E7</v>
      </c>
      <c r="AB184" s="121" t="str">
        <f t="shared" si="134"/>
        <v>FE 0535X0440 4D7 10 0464X092 PC GERMAN  7T</v>
      </c>
      <c r="AC184" s="71" t="str">
        <f t="shared" si="135"/>
        <v>FXB295024-10 E7</v>
      </c>
      <c r="AD184" s="121" t="str">
        <f t="shared" si="136"/>
        <v>FX 0535X0440 4D7 10 0464X092 PC GERMAN  7T</v>
      </c>
      <c r="AE184" s="122" t="str">
        <f t="shared" si="137"/>
        <v>TUBLS015</v>
      </c>
      <c r="AF184" s="123" t="str">
        <f t="shared" si="138"/>
        <v>TB150550</v>
      </c>
      <c r="AG184" s="124">
        <f t="shared" si="139"/>
        <v>25.443000000000001</v>
      </c>
      <c r="AH184" s="125">
        <f t="shared" si="140"/>
        <v>172</v>
      </c>
      <c r="AI184" s="126">
        <f t="shared" si="141"/>
        <v>4376.1959999999999</v>
      </c>
      <c r="AJ184" s="127" t="str">
        <f t="shared" si="142"/>
        <v>BCU4D</v>
      </c>
      <c r="AK184" s="128" t="str">
        <f t="shared" si="143"/>
        <v>AT4D0440</v>
      </c>
      <c r="AL184" s="129">
        <f t="shared" si="144"/>
        <v>20.283409367455334</v>
      </c>
      <c r="AM184" s="130">
        <f t="shared" si="145"/>
        <v>188.27272727272728</v>
      </c>
      <c r="AN184" s="131">
        <v>3818.8128000000002</v>
      </c>
      <c r="AO184" s="132" t="str">
        <f t="shared" si="146"/>
        <v>CL4P0464C092</v>
      </c>
      <c r="AP184" s="133">
        <f t="shared" si="147"/>
        <v>417.40160000000003</v>
      </c>
      <c r="AQ184" s="134" t="str">
        <f t="shared" si="148"/>
        <v>CL4P0464C092</v>
      </c>
      <c r="AR184" s="133">
        <f t="shared" si="149"/>
        <v>417.40160000000003</v>
      </c>
      <c r="AS184" s="133" t="str">
        <f t="shared" si="150"/>
        <v>BNLC06</v>
      </c>
      <c r="AT184" s="135">
        <f t="shared" si="151"/>
        <v>834.80320000000006</v>
      </c>
      <c r="AU184" s="136" t="str">
        <f t="shared" si="152"/>
        <v>4D</v>
      </c>
      <c r="AV184" s="137" t="s">
        <v>921</v>
      </c>
      <c r="AW184" s="138" t="str">
        <f t="shared" si="153"/>
        <v>FJ4D0535</v>
      </c>
      <c r="AX184" s="136">
        <f t="shared" si="154"/>
        <v>283.55</v>
      </c>
      <c r="AY184" s="138">
        <f t="shared" si="155"/>
        <v>567.1</v>
      </c>
      <c r="AZ184" s="138" t="str">
        <f t="shared" si="156"/>
        <v>-</v>
      </c>
      <c r="BA184" s="136" t="str">
        <f t="shared" si="157"/>
        <v>-</v>
      </c>
      <c r="BB184" s="136"/>
      <c r="BC184" s="139">
        <f t="shared" si="158"/>
        <v>567.1</v>
      </c>
    </row>
    <row r="185" spans="1:56" ht="18" customHeight="1" x14ac:dyDescent="0.3">
      <c r="A185" s="1" t="str">
        <f t="shared" si="97"/>
        <v>\\B-TECH03\soneras network\SONERAS\RAD\RAD 2024\C137</v>
      </c>
      <c r="B185" s="17" t="s">
        <v>690</v>
      </c>
      <c r="C185" s="44" t="s">
        <v>696</v>
      </c>
      <c r="D185" s="21" t="s">
        <v>623</v>
      </c>
      <c r="E185" s="20" t="str">
        <f t="shared" si="98"/>
        <v>C137</v>
      </c>
      <c r="F185" s="12">
        <v>45343</v>
      </c>
      <c r="G185" s="17">
        <v>5</v>
      </c>
      <c r="H185" s="13" t="s">
        <v>35</v>
      </c>
      <c r="I185" s="14" t="s">
        <v>100</v>
      </c>
      <c r="M185" s="36" t="s">
        <v>32</v>
      </c>
      <c r="N185" s="6">
        <v>10</v>
      </c>
      <c r="O185" s="6">
        <v>3</v>
      </c>
      <c r="P185" s="11"/>
      <c r="Q185" s="14">
        <v>440</v>
      </c>
      <c r="R185" s="14">
        <v>490</v>
      </c>
      <c r="S185" s="14">
        <v>495</v>
      </c>
      <c r="T185" s="14">
        <v>75</v>
      </c>
      <c r="U185" s="14">
        <v>495</v>
      </c>
      <c r="V185" s="14">
        <v>75</v>
      </c>
      <c r="W185" s="5" t="s">
        <v>33</v>
      </c>
      <c r="X185" s="16"/>
      <c r="Y185" s="6" t="s">
        <v>38</v>
      </c>
      <c r="Z185" s="239" t="str">
        <f t="shared" si="132"/>
        <v>310AD</v>
      </c>
      <c r="AA185" s="120" t="str">
        <f t="shared" si="133"/>
        <v>FEC137023-10 E7</v>
      </c>
      <c r="AB185" s="121" t="str">
        <f t="shared" si="134"/>
        <v xml:space="preserve">FE 0440X0490 3D7 10 0495X075 PC  </v>
      </c>
      <c r="AC185" s="71" t="str">
        <f t="shared" si="135"/>
        <v>FXC137023-10 E7</v>
      </c>
      <c r="AD185" s="121" t="str">
        <f t="shared" si="136"/>
        <v xml:space="preserve">FX 0440X0490 3D7 10 0495X075 PC  </v>
      </c>
      <c r="AE185" s="122" t="str">
        <f t="shared" si="137"/>
        <v>TUBLS015</v>
      </c>
      <c r="AF185" s="123" t="str">
        <f t="shared" si="138"/>
        <v>TB150455</v>
      </c>
      <c r="AG185" s="124">
        <f t="shared" si="139"/>
        <v>21.048300000000001</v>
      </c>
      <c r="AH185" s="125">
        <f t="shared" si="140"/>
        <v>144</v>
      </c>
      <c r="AI185" s="126">
        <f t="shared" si="141"/>
        <v>3030.9552000000003</v>
      </c>
      <c r="AJ185" s="127" t="str">
        <f t="shared" si="142"/>
        <v>BCU3D</v>
      </c>
      <c r="AK185" s="128" t="str">
        <f t="shared" si="143"/>
        <v>AT3D0490</v>
      </c>
      <c r="AL185" s="129">
        <f t="shared" si="144"/>
        <v>14.638009639266707</v>
      </c>
      <c r="AM185" s="130">
        <f t="shared" si="145"/>
        <v>153.72727272727272</v>
      </c>
      <c r="AN185" s="131">
        <v>2250.2613000000001</v>
      </c>
      <c r="AO185" s="132" t="str">
        <f t="shared" si="146"/>
        <v>CL3P0495C075</v>
      </c>
      <c r="AP185" s="133">
        <f t="shared" si="147"/>
        <v>376.72250000000003</v>
      </c>
      <c r="AQ185" s="134" t="str">
        <f t="shared" si="148"/>
        <v>CL3P0495C075</v>
      </c>
      <c r="AR185" s="133">
        <f t="shared" si="149"/>
        <v>376.72250000000003</v>
      </c>
      <c r="AS185" s="133" t="str">
        <f t="shared" si="150"/>
        <v>BNLC06</v>
      </c>
      <c r="AT185" s="135">
        <f t="shared" si="151"/>
        <v>753.44500000000005</v>
      </c>
      <c r="AU185" s="136" t="str">
        <f t="shared" si="152"/>
        <v>3D</v>
      </c>
      <c r="AV185" s="137" t="s">
        <v>921</v>
      </c>
      <c r="AW185" s="138" t="str">
        <f t="shared" si="153"/>
        <v>FJ3D0440</v>
      </c>
      <c r="AX185" s="136">
        <f t="shared" si="154"/>
        <v>185.23999999999998</v>
      </c>
      <c r="AY185" s="138">
        <f t="shared" si="155"/>
        <v>370.47999999999996</v>
      </c>
      <c r="AZ185" s="138" t="str">
        <f t="shared" si="156"/>
        <v>-</v>
      </c>
      <c r="BA185" s="136" t="str">
        <f t="shared" si="157"/>
        <v>-</v>
      </c>
      <c r="BB185" s="136"/>
      <c r="BC185" s="139">
        <f t="shared" si="158"/>
        <v>370.47999999999996</v>
      </c>
    </row>
    <row r="186" spans="1:56" ht="18" customHeight="1" x14ac:dyDescent="0.3">
      <c r="A186" s="1" t="str">
        <f t="shared" si="97"/>
        <v>\\B-TECH03\soneras network\SONERAS\RAD\RAD 2024\C138</v>
      </c>
      <c r="B186" s="17" t="s">
        <v>691</v>
      </c>
      <c r="C186" s="44" t="s">
        <v>697</v>
      </c>
      <c r="D186" s="21" t="s">
        <v>624</v>
      </c>
      <c r="E186" s="20" t="str">
        <f t="shared" si="98"/>
        <v>C138</v>
      </c>
      <c r="F186" s="12">
        <v>45343</v>
      </c>
      <c r="G186" s="17">
        <v>1</v>
      </c>
      <c r="H186" s="13" t="s">
        <v>58</v>
      </c>
      <c r="I186" s="14" t="s">
        <v>689</v>
      </c>
      <c r="J186" s="5" t="s">
        <v>196</v>
      </c>
      <c r="K186" s="14" t="s">
        <v>1925</v>
      </c>
      <c r="M186" s="36" t="s">
        <v>32</v>
      </c>
      <c r="N186" s="6">
        <v>10</v>
      </c>
      <c r="O186" s="6">
        <v>6</v>
      </c>
      <c r="P186" s="11"/>
      <c r="Q186" s="14">
        <v>850</v>
      </c>
      <c r="R186" s="14">
        <v>1250</v>
      </c>
      <c r="S186" s="14">
        <v>1335</v>
      </c>
      <c r="T186" s="14">
        <v>195</v>
      </c>
      <c r="U186" s="14">
        <v>1335</v>
      </c>
      <c r="V186" s="14">
        <v>195</v>
      </c>
      <c r="W186" s="5" t="s">
        <v>37</v>
      </c>
      <c r="X186" s="16"/>
      <c r="Y186" s="6" t="s">
        <v>38</v>
      </c>
      <c r="Z186" s="239" t="str">
        <f t="shared" si="132"/>
        <v>610AD</v>
      </c>
      <c r="AA186" s="120" t="str">
        <f t="shared" si="133"/>
        <v>REC138026-10 E7</v>
      </c>
      <c r="AB186" s="121" t="str">
        <f t="shared" si="134"/>
        <v>RE 0850X1250 6D7 10 1335X195 BC KOMATSU HD325-6</v>
      </c>
      <c r="AC186" s="71" t="str">
        <f t="shared" si="135"/>
        <v>FXC138026-10 E7</v>
      </c>
      <c r="AD186" s="121" t="str">
        <f t="shared" si="136"/>
        <v>FX 0850X1250 6D7 10 1335X195 BC KOMATSU HD325-6</v>
      </c>
      <c r="AE186" s="122" t="str">
        <f t="shared" si="137"/>
        <v>TUBLS015</v>
      </c>
      <c r="AF186" s="123" t="str">
        <f t="shared" si="138"/>
        <v>TB150865</v>
      </c>
      <c r="AG186" s="124">
        <f t="shared" si="139"/>
        <v>40.014900000000004</v>
      </c>
      <c r="AH186" s="125">
        <f t="shared" si="140"/>
        <v>744</v>
      </c>
      <c r="AI186" s="126">
        <f t="shared" si="141"/>
        <v>29771.085600000002</v>
      </c>
      <c r="AJ186" s="127" t="str">
        <f t="shared" si="142"/>
        <v>BCU6D</v>
      </c>
      <c r="AK186" s="128" t="str">
        <f t="shared" si="143"/>
        <v>AT6D1250</v>
      </c>
      <c r="AL186" s="129">
        <f t="shared" si="144"/>
        <v>96.070601921344945</v>
      </c>
      <c r="AM186" s="130">
        <f t="shared" si="145"/>
        <v>302.81818181818181</v>
      </c>
      <c r="AN186" s="131">
        <v>29091.924999999999</v>
      </c>
      <c r="AO186" s="132" t="str">
        <f t="shared" si="146"/>
        <v>CL6B1335C195</v>
      </c>
      <c r="AP186" s="133">
        <f t="shared" si="147"/>
        <v>3475.3387500000003</v>
      </c>
      <c r="AQ186" s="134" t="str">
        <f t="shared" si="148"/>
        <v>CL6B1335C195</v>
      </c>
      <c r="AR186" s="133">
        <f t="shared" si="149"/>
        <v>3889.1887500000003</v>
      </c>
      <c r="AS186" s="133" t="str">
        <f t="shared" si="150"/>
        <v>PL15</v>
      </c>
      <c r="AT186" s="135">
        <f t="shared" si="151"/>
        <v>7364.5275000000001</v>
      </c>
      <c r="AU186" s="136" t="str">
        <f t="shared" si="152"/>
        <v>6D</v>
      </c>
      <c r="AV186" s="137" t="s">
        <v>921</v>
      </c>
      <c r="AW186" s="138" t="str">
        <f t="shared" si="153"/>
        <v>FJ6D0850</v>
      </c>
      <c r="AX186" s="136">
        <f t="shared" si="154"/>
        <v>610.29999999999995</v>
      </c>
      <c r="AY186" s="138">
        <f t="shared" si="155"/>
        <v>1220.5999999999999</v>
      </c>
      <c r="AZ186" s="138" t="str">
        <f t="shared" si="156"/>
        <v>-</v>
      </c>
      <c r="BA186" s="136" t="str">
        <f t="shared" si="157"/>
        <v>-</v>
      </c>
      <c r="BB186" s="136"/>
      <c r="BC186" s="139">
        <f t="shared" si="158"/>
        <v>1220.5999999999999</v>
      </c>
    </row>
    <row r="187" spans="1:56" ht="18" customHeight="1" x14ac:dyDescent="0.3">
      <c r="A187" s="1" t="str">
        <f t="shared" si="97"/>
        <v>\\B-TECH03\soneras network\SONERAS\RAD\RAD 2024\C138</v>
      </c>
      <c r="B187" s="17" t="s">
        <v>691</v>
      </c>
      <c r="C187" s="44" t="s">
        <v>698</v>
      </c>
      <c r="D187" s="21" t="s">
        <v>625</v>
      </c>
      <c r="E187" s="20" t="str">
        <f t="shared" si="98"/>
        <v>C138</v>
      </c>
      <c r="F187" s="12">
        <v>45343</v>
      </c>
      <c r="G187" s="17">
        <v>1</v>
      </c>
      <c r="H187" s="13" t="s">
        <v>35</v>
      </c>
      <c r="I187" s="14" t="s">
        <v>689</v>
      </c>
      <c r="M187" s="36" t="s">
        <v>32</v>
      </c>
      <c r="N187" s="6">
        <v>10</v>
      </c>
      <c r="O187" s="6">
        <v>6</v>
      </c>
      <c r="P187" s="11"/>
      <c r="Q187" s="14">
        <v>850</v>
      </c>
      <c r="R187" s="14">
        <v>1250</v>
      </c>
      <c r="S187" s="14">
        <v>1335</v>
      </c>
      <c r="T187" s="14">
        <v>195</v>
      </c>
      <c r="U187" s="14">
        <v>1335</v>
      </c>
      <c r="V187" s="14">
        <v>195</v>
      </c>
      <c r="W187" s="5" t="s">
        <v>37</v>
      </c>
      <c r="X187" s="16"/>
      <c r="Y187" s="6" t="s">
        <v>38</v>
      </c>
      <c r="Z187" s="239" t="str">
        <f t="shared" si="132"/>
        <v>610AD</v>
      </c>
      <c r="AA187" s="120" t="str">
        <f t="shared" si="133"/>
        <v>FEC138026-10 E7</v>
      </c>
      <c r="AB187" s="121" t="str">
        <f t="shared" si="134"/>
        <v xml:space="preserve">FE 0850X1250 6D7 10 1335X195 BC  </v>
      </c>
      <c r="AC187" s="71" t="str">
        <f t="shared" si="135"/>
        <v>FXC138026-10 E7</v>
      </c>
      <c r="AD187" s="121" t="str">
        <f t="shared" si="136"/>
        <v xml:space="preserve">FX 0850X1250 6D7 10 1335X195 BC  </v>
      </c>
      <c r="AE187" s="122" t="str">
        <f t="shared" si="137"/>
        <v>TUBLS015</v>
      </c>
      <c r="AF187" s="123" t="str">
        <f t="shared" si="138"/>
        <v>TB150865</v>
      </c>
      <c r="AG187" s="124">
        <f t="shared" si="139"/>
        <v>40.014900000000004</v>
      </c>
      <c r="AH187" s="125">
        <f t="shared" si="140"/>
        <v>744</v>
      </c>
      <c r="AI187" s="126">
        <f t="shared" si="141"/>
        <v>29771.085600000002</v>
      </c>
      <c r="AJ187" s="127" t="str">
        <f t="shared" si="142"/>
        <v>BCU6D</v>
      </c>
      <c r="AK187" s="128" t="str">
        <f t="shared" si="143"/>
        <v>AT6D1250</v>
      </c>
      <c r="AL187" s="129">
        <f t="shared" si="144"/>
        <v>96.070601921344945</v>
      </c>
      <c r="AM187" s="130">
        <f t="shared" si="145"/>
        <v>302.81818181818181</v>
      </c>
      <c r="AN187" s="131">
        <v>29091.924999999999</v>
      </c>
      <c r="AO187" s="132" t="str">
        <f t="shared" si="146"/>
        <v>CL6B1335C195</v>
      </c>
      <c r="AP187" s="133">
        <f t="shared" si="147"/>
        <v>3475.3387500000003</v>
      </c>
      <c r="AQ187" s="134" t="str">
        <f t="shared" si="148"/>
        <v>CL6B1335C195</v>
      </c>
      <c r="AR187" s="133">
        <f t="shared" si="149"/>
        <v>3889.1887500000003</v>
      </c>
      <c r="AS187" s="133" t="str">
        <f t="shared" si="150"/>
        <v>PL15</v>
      </c>
      <c r="AT187" s="135">
        <f t="shared" si="151"/>
        <v>7364.5275000000001</v>
      </c>
      <c r="AU187" s="136" t="str">
        <f t="shared" si="152"/>
        <v>6D</v>
      </c>
      <c r="AV187" s="137" t="s">
        <v>921</v>
      </c>
      <c r="AW187" s="138" t="str">
        <f t="shared" si="153"/>
        <v>FJ6D0850</v>
      </c>
      <c r="AX187" s="136">
        <f t="shared" si="154"/>
        <v>610.29999999999995</v>
      </c>
      <c r="AY187" s="138">
        <f t="shared" si="155"/>
        <v>1220.5999999999999</v>
      </c>
      <c r="AZ187" s="138" t="str">
        <f t="shared" si="156"/>
        <v>-</v>
      </c>
      <c r="BA187" s="136" t="str">
        <f t="shared" si="157"/>
        <v>-</v>
      </c>
      <c r="BB187" s="136"/>
      <c r="BC187" s="139">
        <f t="shared" si="158"/>
        <v>1220.5999999999999</v>
      </c>
    </row>
    <row r="188" spans="1:56" ht="18" customHeight="1" x14ac:dyDescent="0.3">
      <c r="A188" s="1" t="str">
        <f t="shared" si="97"/>
        <v>\\B-TECH03\soneras network\SONERAS\RAD\RAD 2024\C139</v>
      </c>
      <c r="B188" s="17" t="s">
        <v>692</v>
      </c>
      <c r="C188" s="44" t="s">
        <v>699</v>
      </c>
      <c r="D188" s="21" t="s">
        <v>626</v>
      </c>
      <c r="E188" s="20" t="str">
        <f t="shared" si="98"/>
        <v>C139</v>
      </c>
      <c r="F188" s="12">
        <v>45346</v>
      </c>
      <c r="G188" s="17">
        <v>1</v>
      </c>
      <c r="H188" s="13" t="s">
        <v>58</v>
      </c>
      <c r="I188" s="14" t="s">
        <v>293</v>
      </c>
      <c r="K188" s="14" t="s">
        <v>1924</v>
      </c>
      <c r="M188" s="36" t="s">
        <v>32</v>
      </c>
      <c r="N188" s="6">
        <v>10</v>
      </c>
      <c r="O188" s="6">
        <v>6</v>
      </c>
      <c r="P188" s="11"/>
      <c r="Q188" s="14">
        <v>1270</v>
      </c>
      <c r="R188" s="14">
        <v>1240</v>
      </c>
      <c r="S188" s="14">
        <v>1335</v>
      </c>
      <c r="T188" s="14">
        <v>235</v>
      </c>
      <c r="U188" s="14">
        <v>1335</v>
      </c>
      <c r="V188" s="14">
        <v>235</v>
      </c>
      <c r="W188" s="5" t="s">
        <v>37</v>
      </c>
      <c r="X188" s="16"/>
      <c r="Y188" s="6" t="s">
        <v>38</v>
      </c>
      <c r="Z188" s="239" t="str">
        <f t="shared" si="132"/>
        <v>610AD</v>
      </c>
      <c r="AA188" s="120" t="str">
        <f t="shared" si="133"/>
        <v>REC139026-10 E7</v>
      </c>
      <c r="AB188" s="121" t="str">
        <f t="shared" si="134"/>
        <v>RE 1270X1240 6D7 10 1335X235 BC  POWER</v>
      </c>
      <c r="AC188" s="71" t="str">
        <f t="shared" si="135"/>
        <v>FXC139026-10 E7</v>
      </c>
      <c r="AD188" s="121" t="str">
        <f t="shared" si="136"/>
        <v>FX 1270X1240 6D7 10 1335X235 BC  POWER</v>
      </c>
      <c r="AE188" s="122" t="str">
        <f t="shared" si="137"/>
        <v>TUBLS015</v>
      </c>
      <c r="AF188" s="123" t="str">
        <f t="shared" si="138"/>
        <v>TB151285</v>
      </c>
      <c r="AG188" s="124">
        <f t="shared" si="139"/>
        <v>59.444100000000006</v>
      </c>
      <c r="AH188" s="125">
        <f t="shared" si="140"/>
        <v>738</v>
      </c>
      <c r="AI188" s="126">
        <f t="shared" si="141"/>
        <v>43869.745800000004</v>
      </c>
      <c r="AJ188" s="127" t="str">
        <f t="shared" si="142"/>
        <v>BCU6D</v>
      </c>
      <c r="AK188" s="128" t="str">
        <f t="shared" si="143"/>
        <v>AT6D1240</v>
      </c>
      <c r="AL188" s="129">
        <f t="shared" si="144"/>
        <v>95.8267298343644</v>
      </c>
      <c r="AM188" s="130">
        <f t="shared" si="145"/>
        <v>455.54545454545456</v>
      </c>
      <c r="AN188" s="131">
        <v>43653.431199999999</v>
      </c>
      <c r="AO188" s="132" t="str">
        <f t="shared" si="146"/>
        <v>CL6B1335C235</v>
      </c>
      <c r="AP188" s="133">
        <f t="shared" si="147"/>
        <v>4188.2287500000002</v>
      </c>
      <c r="AQ188" s="134" t="str">
        <f t="shared" si="148"/>
        <v>CL6B1335C235</v>
      </c>
      <c r="AR188" s="133">
        <f t="shared" si="149"/>
        <v>4612.75875</v>
      </c>
      <c r="AS188" s="133" t="str">
        <f t="shared" si="150"/>
        <v>PL15</v>
      </c>
      <c r="AT188" s="135">
        <f t="shared" si="151"/>
        <v>8800.9874999999993</v>
      </c>
      <c r="AU188" s="136" t="str">
        <f t="shared" si="152"/>
        <v>6D</v>
      </c>
      <c r="AV188" s="137" t="s">
        <v>921</v>
      </c>
      <c r="AW188" s="138" t="str">
        <f t="shared" si="153"/>
        <v>FJ6D1270</v>
      </c>
      <c r="AX188" s="136">
        <f t="shared" si="154"/>
        <v>911.86</v>
      </c>
      <c r="AY188" s="138">
        <f t="shared" si="155"/>
        <v>1823.72</v>
      </c>
      <c r="AZ188" s="138" t="str">
        <f t="shared" si="156"/>
        <v>-</v>
      </c>
      <c r="BA188" s="136" t="str">
        <f t="shared" si="157"/>
        <v>-</v>
      </c>
      <c r="BB188" s="136"/>
      <c r="BC188" s="139">
        <f t="shared" si="158"/>
        <v>1823.72</v>
      </c>
    </row>
    <row r="189" spans="1:56" ht="18" customHeight="1" x14ac:dyDescent="0.3">
      <c r="A189" s="1" t="str">
        <f t="shared" si="97"/>
        <v>\\B-TECH03\soneras network\SONERAS\RAD\RAD 2024\C140</v>
      </c>
      <c r="B189" s="17" t="s">
        <v>693</v>
      </c>
      <c r="C189" s="44" t="s">
        <v>700</v>
      </c>
      <c r="D189" s="21" t="s">
        <v>627</v>
      </c>
      <c r="E189" s="20" t="str">
        <f t="shared" si="98"/>
        <v>C140</v>
      </c>
      <c r="F189" s="12">
        <v>45346</v>
      </c>
      <c r="G189" s="17">
        <v>1</v>
      </c>
      <c r="H189" s="13" t="s">
        <v>35</v>
      </c>
      <c r="I189" s="14" t="s">
        <v>40</v>
      </c>
      <c r="M189" s="36" t="s">
        <v>32</v>
      </c>
      <c r="N189" s="6">
        <v>10</v>
      </c>
      <c r="O189" s="6">
        <v>5</v>
      </c>
      <c r="P189" s="11"/>
      <c r="Q189" s="14">
        <v>1190</v>
      </c>
      <c r="R189" s="14">
        <v>690</v>
      </c>
      <c r="S189" s="14">
        <v>700</v>
      </c>
      <c r="T189" s="14">
        <v>170</v>
      </c>
      <c r="U189" s="14">
        <v>700</v>
      </c>
      <c r="V189" s="14">
        <v>170</v>
      </c>
      <c r="W189" s="5" t="s">
        <v>33</v>
      </c>
      <c r="X189" s="16"/>
      <c r="Y189" s="6" t="s">
        <v>38</v>
      </c>
      <c r="Z189" s="239" t="str">
        <f t="shared" si="132"/>
        <v>510AD</v>
      </c>
      <c r="AA189" s="120" t="str">
        <f t="shared" si="133"/>
        <v>FEC140025-10 E7</v>
      </c>
      <c r="AB189" s="121" t="str">
        <f t="shared" si="134"/>
        <v xml:space="preserve">FE 1190X0690 5D7 10 0700X170 PC  </v>
      </c>
      <c r="AC189" s="71" t="str">
        <f t="shared" si="135"/>
        <v>FXC140025-10 E7</v>
      </c>
      <c r="AD189" s="121" t="str">
        <f t="shared" si="136"/>
        <v xml:space="preserve">FX 1190X0690 5D7 10 0700X170 PC  </v>
      </c>
      <c r="AE189" s="122" t="str">
        <f t="shared" si="137"/>
        <v>TUBLS015</v>
      </c>
      <c r="AF189" s="123" t="str">
        <f t="shared" si="138"/>
        <v>TB151205</v>
      </c>
      <c r="AG189" s="124">
        <f t="shared" si="139"/>
        <v>55.743300000000005</v>
      </c>
      <c r="AH189" s="125">
        <f t="shared" si="140"/>
        <v>340</v>
      </c>
      <c r="AI189" s="126">
        <f t="shared" si="141"/>
        <v>18952.722000000002</v>
      </c>
      <c r="AJ189" s="127" t="str">
        <f t="shared" si="142"/>
        <v>BCU5D</v>
      </c>
      <c r="AK189" s="128" t="str">
        <f t="shared" si="143"/>
        <v>AT5D0690</v>
      </c>
      <c r="AL189" s="129">
        <f t="shared" si="144"/>
        <v>39.020916478362821</v>
      </c>
      <c r="AM189" s="130">
        <f t="shared" si="145"/>
        <v>426.45454545454544</v>
      </c>
      <c r="AN189" s="131">
        <v>16640.647199999999</v>
      </c>
      <c r="AO189" s="132" t="str">
        <f t="shared" si="146"/>
        <v>CL5P0700C170</v>
      </c>
      <c r="AP189" s="133">
        <f t="shared" si="147"/>
        <v>1053.3600000000001</v>
      </c>
      <c r="AQ189" s="134" t="str">
        <f t="shared" si="148"/>
        <v>CL5P0700C170</v>
      </c>
      <c r="AR189" s="133">
        <f t="shared" si="149"/>
        <v>1053.3600000000001</v>
      </c>
      <c r="AS189" s="133" t="str">
        <f t="shared" si="150"/>
        <v>BNLC06</v>
      </c>
      <c r="AT189" s="135">
        <f t="shared" si="151"/>
        <v>2106.7200000000003</v>
      </c>
      <c r="AU189" s="136" t="str">
        <f t="shared" si="152"/>
        <v>5D</v>
      </c>
      <c r="AV189" s="137" t="s">
        <v>921</v>
      </c>
      <c r="AW189" s="138" t="str">
        <f t="shared" si="153"/>
        <v>FJ5D1190</v>
      </c>
      <c r="AX189" s="136">
        <f t="shared" si="154"/>
        <v>736.61</v>
      </c>
      <c r="AY189" s="138">
        <f t="shared" si="155"/>
        <v>1473.22</v>
      </c>
      <c r="AZ189" s="138" t="str">
        <f t="shared" si="156"/>
        <v>-</v>
      </c>
      <c r="BA189" s="136" t="str">
        <f t="shared" si="157"/>
        <v>-</v>
      </c>
      <c r="BB189" s="136"/>
      <c r="BC189" s="139">
        <f t="shared" si="158"/>
        <v>1473.22</v>
      </c>
    </row>
    <row r="190" spans="1:56" ht="18" customHeight="1" x14ac:dyDescent="0.3">
      <c r="A190" s="1" t="str">
        <f t="shared" si="97"/>
        <v>\\B-TECH03\soneras network\SONERAS\RAD\RAD 2024\C141</v>
      </c>
      <c r="B190" s="17" t="s">
        <v>694</v>
      </c>
      <c r="C190" s="44" t="s">
        <v>701</v>
      </c>
      <c r="D190" s="21" t="s">
        <v>628</v>
      </c>
      <c r="E190" s="20" t="str">
        <f t="shared" si="98"/>
        <v>C141</v>
      </c>
      <c r="F190" s="12">
        <v>45346</v>
      </c>
      <c r="G190" s="17">
        <v>1</v>
      </c>
      <c r="H190" s="13" t="s">
        <v>35</v>
      </c>
      <c r="I190" s="14" t="s">
        <v>607</v>
      </c>
      <c r="M190" s="36" t="s">
        <v>32</v>
      </c>
      <c r="N190" s="6">
        <v>10</v>
      </c>
      <c r="O190" s="6">
        <v>4</v>
      </c>
      <c r="P190" s="11"/>
      <c r="Q190" s="14">
        <v>595</v>
      </c>
      <c r="R190" s="14">
        <v>440</v>
      </c>
      <c r="S190" s="14">
        <v>450</v>
      </c>
      <c r="T190" s="14">
        <v>85</v>
      </c>
      <c r="U190" s="14">
        <v>450</v>
      </c>
      <c r="V190" s="14">
        <v>85</v>
      </c>
      <c r="W190" s="5" t="s">
        <v>33</v>
      </c>
      <c r="X190" s="16"/>
      <c r="Y190" s="6" t="s">
        <v>38</v>
      </c>
      <c r="Z190" s="239" t="str">
        <f t="shared" si="132"/>
        <v>410AD</v>
      </c>
      <c r="AA190" s="120" t="str">
        <f t="shared" si="133"/>
        <v>FEC141024-10 E7</v>
      </c>
      <c r="AB190" s="121" t="str">
        <f t="shared" si="134"/>
        <v xml:space="preserve">FE 0595X0440 4D7 10 0450X085 PC  </v>
      </c>
      <c r="AC190" s="71" t="str">
        <f t="shared" si="135"/>
        <v>FXC141024-10 E7</v>
      </c>
      <c r="AD190" s="121" t="str">
        <f t="shared" si="136"/>
        <v xml:space="preserve">FX 0595X0440 4D7 10 0450X085 PC  </v>
      </c>
      <c r="AE190" s="122" t="str">
        <f t="shared" si="137"/>
        <v>TUBLS015</v>
      </c>
      <c r="AF190" s="123" t="str">
        <f t="shared" si="138"/>
        <v>TB150610</v>
      </c>
      <c r="AG190" s="124">
        <f t="shared" si="139"/>
        <v>28.218600000000002</v>
      </c>
      <c r="AH190" s="125">
        <f t="shared" si="140"/>
        <v>172</v>
      </c>
      <c r="AI190" s="126">
        <f t="shared" si="141"/>
        <v>4853.5992000000006</v>
      </c>
      <c r="AJ190" s="127" t="str">
        <f t="shared" si="142"/>
        <v>BCU4D</v>
      </c>
      <c r="AK190" s="128" t="str">
        <f t="shared" si="143"/>
        <v>AT4D0440</v>
      </c>
      <c r="AL190" s="129">
        <f t="shared" si="144"/>
        <v>20.290553353526615</v>
      </c>
      <c r="AM190" s="130">
        <f t="shared" si="145"/>
        <v>210.09090909090909</v>
      </c>
      <c r="AN190" s="131">
        <v>4262.8608000000004</v>
      </c>
      <c r="AO190" s="132" t="str">
        <f t="shared" si="146"/>
        <v>CL4P0450C085</v>
      </c>
      <c r="AP190" s="133">
        <f t="shared" si="147"/>
        <v>379.995</v>
      </c>
      <c r="AQ190" s="134" t="str">
        <f t="shared" si="148"/>
        <v>CL4P0450C085</v>
      </c>
      <c r="AR190" s="133">
        <f t="shared" si="149"/>
        <v>379.995</v>
      </c>
      <c r="AS190" s="133" t="str">
        <f t="shared" si="150"/>
        <v>BNLC06</v>
      </c>
      <c r="AT190" s="135">
        <f t="shared" si="151"/>
        <v>759.99</v>
      </c>
      <c r="AU190" s="136" t="str">
        <f t="shared" si="152"/>
        <v>4D</v>
      </c>
      <c r="AV190" s="137" t="s">
        <v>921</v>
      </c>
      <c r="AW190" s="138" t="str">
        <f t="shared" si="153"/>
        <v>FJ4D0595</v>
      </c>
      <c r="AX190" s="136">
        <f t="shared" si="154"/>
        <v>315.35000000000002</v>
      </c>
      <c r="AY190" s="138">
        <f t="shared" si="155"/>
        <v>630.70000000000005</v>
      </c>
      <c r="AZ190" s="138" t="str">
        <f t="shared" si="156"/>
        <v>-</v>
      </c>
      <c r="BA190" s="136" t="str">
        <f t="shared" si="157"/>
        <v>-</v>
      </c>
      <c r="BB190" s="136"/>
      <c r="BC190" s="139">
        <f t="shared" si="158"/>
        <v>630.70000000000005</v>
      </c>
    </row>
    <row r="191" spans="1:56" ht="18" customHeight="1" x14ac:dyDescent="0.3">
      <c r="A191" s="1" t="str">
        <f t="shared" si="97"/>
        <v>\\B-TECH03\soneras network\SONERAS\RAD\RAD 2024\C142</v>
      </c>
      <c r="B191" s="17" t="s">
        <v>702</v>
      </c>
      <c r="C191" s="44" t="s">
        <v>717</v>
      </c>
      <c r="D191" s="21" t="s">
        <v>629</v>
      </c>
      <c r="E191" s="20" t="str">
        <f t="shared" si="98"/>
        <v>C142</v>
      </c>
      <c r="F191" s="12">
        <v>45346</v>
      </c>
      <c r="G191" s="17">
        <v>1</v>
      </c>
      <c r="H191" s="13" t="s">
        <v>35</v>
      </c>
      <c r="I191" s="14" t="s">
        <v>100</v>
      </c>
      <c r="M191" s="36" t="s">
        <v>32</v>
      </c>
      <c r="N191" s="6">
        <v>10</v>
      </c>
      <c r="O191" s="6">
        <v>4</v>
      </c>
      <c r="Q191" s="14">
        <v>700</v>
      </c>
      <c r="R191" s="14">
        <v>700</v>
      </c>
      <c r="S191" s="14">
        <v>710</v>
      </c>
      <c r="T191" s="14">
        <v>85</v>
      </c>
      <c r="U191" s="14">
        <v>710</v>
      </c>
      <c r="V191" s="14">
        <v>85</v>
      </c>
      <c r="W191" s="5" t="s">
        <v>33</v>
      </c>
      <c r="X191" s="16"/>
      <c r="Y191" s="6" t="s">
        <v>38</v>
      </c>
      <c r="Z191" s="239" t="str">
        <f t="shared" si="132"/>
        <v>410AD</v>
      </c>
      <c r="AA191" s="120" t="str">
        <f t="shared" si="133"/>
        <v>FEC142024-10 E7</v>
      </c>
      <c r="AB191" s="121" t="str">
        <f t="shared" si="134"/>
        <v xml:space="preserve">FE 0700X0700 4D7 10 0710X085 PC  </v>
      </c>
      <c r="AC191" s="71" t="str">
        <f t="shared" si="135"/>
        <v>FXC142024-10 E7</v>
      </c>
      <c r="AD191" s="121" t="str">
        <f t="shared" si="136"/>
        <v xml:space="preserve">FX 0700X0700 4D7 10 0710X085 PC  </v>
      </c>
      <c r="AE191" s="122" t="str">
        <f t="shared" si="137"/>
        <v>TUBLS015</v>
      </c>
      <c r="AF191" s="123" t="str">
        <f t="shared" si="138"/>
        <v>TB150715</v>
      </c>
      <c r="AG191" s="124">
        <f t="shared" si="139"/>
        <v>33.075900000000004</v>
      </c>
      <c r="AH191" s="125">
        <f t="shared" si="140"/>
        <v>276</v>
      </c>
      <c r="AI191" s="126">
        <f t="shared" si="141"/>
        <v>9128.9484000000011</v>
      </c>
      <c r="AJ191" s="127" t="str">
        <f t="shared" si="142"/>
        <v>BCU4D</v>
      </c>
      <c r="AK191" s="128" t="str">
        <f t="shared" si="143"/>
        <v>AT4D0700</v>
      </c>
      <c r="AL191" s="129">
        <f t="shared" si="144"/>
        <v>32.29550860490663</v>
      </c>
      <c r="AM191" s="130">
        <f t="shared" si="145"/>
        <v>248.27272727272728</v>
      </c>
      <c r="AN191" s="131">
        <v>8018.094000000001</v>
      </c>
      <c r="AO191" s="132" t="str">
        <f t="shared" si="146"/>
        <v>CL4P0710C085</v>
      </c>
      <c r="AP191" s="133">
        <f t="shared" si="147"/>
        <v>590.20500000000004</v>
      </c>
      <c r="AQ191" s="134" t="str">
        <f t="shared" si="148"/>
        <v>CL4P0710C085</v>
      </c>
      <c r="AR191" s="133">
        <f t="shared" si="149"/>
        <v>590.20500000000004</v>
      </c>
      <c r="AS191" s="133" t="str">
        <f t="shared" si="150"/>
        <v>BNLC06</v>
      </c>
      <c r="AT191" s="135">
        <f t="shared" si="151"/>
        <v>1180.4100000000001</v>
      </c>
      <c r="AU191" s="136" t="str">
        <f t="shared" si="152"/>
        <v>4D</v>
      </c>
      <c r="AV191" s="137" t="s">
        <v>921</v>
      </c>
      <c r="AW191" s="138" t="str">
        <f t="shared" si="153"/>
        <v>FJ4D0700</v>
      </c>
      <c r="AX191" s="136">
        <f t="shared" si="154"/>
        <v>371</v>
      </c>
      <c r="AY191" s="138">
        <f t="shared" si="155"/>
        <v>742</v>
      </c>
      <c r="AZ191" s="138" t="str">
        <f t="shared" si="156"/>
        <v>-</v>
      </c>
      <c r="BA191" s="136" t="str">
        <f t="shared" si="157"/>
        <v>-</v>
      </c>
      <c r="BB191" s="136"/>
      <c r="BC191" s="139">
        <f t="shared" si="158"/>
        <v>742</v>
      </c>
    </row>
    <row r="192" spans="1:56" ht="18" customHeight="1" x14ac:dyDescent="0.3">
      <c r="A192" s="1" t="str">
        <f t="shared" si="97"/>
        <v>\\B-TECH03\soneras network\SONERAS\RAD\RAD 2024\C143</v>
      </c>
      <c r="B192" s="17" t="s">
        <v>718</v>
      </c>
      <c r="C192" s="44" t="s">
        <v>809</v>
      </c>
      <c r="D192" s="21" t="s">
        <v>630</v>
      </c>
      <c r="E192" s="20" t="str">
        <f t="shared" si="98"/>
        <v>C143</v>
      </c>
      <c r="F192" s="12">
        <v>45347</v>
      </c>
      <c r="G192" s="17">
        <v>4</v>
      </c>
      <c r="H192" s="13" t="s">
        <v>35</v>
      </c>
      <c r="I192" s="14" t="s">
        <v>182</v>
      </c>
      <c r="M192" s="36" t="s">
        <v>32</v>
      </c>
      <c r="N192" s="6">
        <v>10</v>
      </c>
      <c r="O192" s="6">
        <v>5</v>
      </c>
      <c r="P192" s="11"/>
      <c r="Q192" s="14">
        <v>820</v>
      </c>
      <c r="R192" s="14">
        <v>790</v>
      </c>
      <c r="S192" s="14">
        <v>800</v>
      </c>
      <c r="T192" s="14">
        <v>110</v>
      </c>
      <c r="U192" s="14">
        <v>800</v>
      </c>
      <c r="V192" s="14">
        <v>110</v>
      </c>
      <c r="W192" s="5" t="s">
        <v>33</v>
      </c>
      <c r="X192" s="16"/>
      <c r="Y192" s="6" t="s">
        <v>38</v>
      </c>
      <c r="Z192" s="239" t="str">
        <f t="shared" si="132"/>
        <v>510AD</v>
      </c>
      <c r="AA192" s="120" t="str">
        <f t="shared" si="133"/>
        <v>FEC143025-10 E7</v>
      </c>
      <c r="AB192" s="121" t="str">
        <f t="shared" si="134"/>
        <v xml:space="preserve">FE 0820X0790 5D7 10 0800X110 PC  </v>
      </c>
      <c r="AC192" s="71" t="str">
        <f t="shared" si="135"/>
        <v>FXC143025-10 E7</v>
      </c>
      <c r="AD192" s="121" t="str">
        <f t="shared" si="136"/>
        <v xml:space="preserve">FX 0820X0790 5D7 10 0800X110 PC  </v>
      </c>
      <c r="AE192" s="122" t="str">
        <f t="shared" si="137"/>
        <v>TUBLS015</v>
      </c>
      <c r="AF192" s="123" t="str">
        <f t="shared" si="138"/>
        <v>TB150835</v>
      </c>
      <c r="AG192" s="124">
        <f t="shared" si="139"/>
        <v>38.627099999999999</v>
      </c>
      <c r="AH192" s="125">
        <f t="shared" si="140"/>
        <v>390</v>
      </c>
      <c r="AI192" s="126">
        <f t="shared" si="141"/>
        <v>15064.569</v>
      </c>
      <c r="AJ192" s="127" t="str">
        <f t="shared" si="142"/>
        <v>BCU5D</v>
      </c>
      <c r="AK192" s="128" t="str">
        <f t="shared" si="143"/>
        <v>AT5D0790</v>
      </c>
      <c r="AL192" s="129">
        <f t="shared" si="144"/>
        <v>44.569226533790093</v>
      </c>
      <c r="AM192" s="130">
        <f t="shared" si="145"/>
        <v>291.90909090909093</v>
      </c>
      <c r="AN192" s="131">
        <v>13010.162399999999</v>
      </c>
      <c r="AO192" s="132" t="str">
        <f t="shared" si="146"/>
        <v>CL5P0800C110</v>
      </c>
      <c r="AP192" s="133">
        <f t="shared" si="147"/>
        <v>820.82</v>
      </c>
      <c r="AQ192" s="134" t="str">
        <f t="shared" si="148"/>
        <v>CL5P0800C110</v>
      </c>
      <c r="AR192" s="133">
        <f t="shared" si="149"/>
        <v>820.82</v>
      </c>
      <c r="AS192" s="133" t="str">
        <f t="shared" si="150"/>
        <v>BNLC06</v>
      </c>
      <c r="AT192" s="135">
        <f t="shared" si="151"/>
        <v>1641.64</v>
      </c>
      <c r="AU192" s="136" t="str">
        <f t="shared" si="152"/>
        <v>5D</v>
      </c>
      <c r="AV192" s="137" t="s">
        <v>921</v>
      </c>
      <c r="AW192" s="138" t="str">
        <f t="shared" si="153"/>
        <v>FJ5D0820</v>
      </c>
      <c r="AX192" s="136">
        <f t="shared" si="154"/>
        <v>507.58</v>
      </c>
      <c r="AY192" s="138">
        <f t="shared" si="155"/>
        <v>1015.16</v>
      </c>
      <c r="AZ192" s="138" t="str">
        <f t="shared" si="156"/>
        <v>-</v>
      </c>
      <c r="BA192" s="136" t="str">
        <f t="shared" si="157"/>
        <v>-</v>
      </c>
      <c r="BB192" s="136"/>
      <c r="BC192" s="139">
        <f t="shared" si="158"/>
        <v>1015.16</v>
      </c>
    </row>
    <row r="193" spans="1:56" ht="18" customHeight="1" x14ac:dyDescent="0.3">
      <c r="A193" s="1" t="str">
        <f t="shared" si="97"/>
        <v>\\B-TECH03\soneras network\SONERAS\RAD\RAD 2024\C144</v>
      </c>
      <c r="B193" s="17" t="s">
        <v>719</v>
      </c>
      <c r="C193" s="44" t="s">
        <v>810</v>
      </c>
      <c r="D193" s="21" t="s">
        <v>631</v>
      </c>
      <c r="E193" s="20" t="str">
        <f t="shared" si="98"/>
        <v>C144</v>
      </c>
      <c r="F193" s="12">
        <v>45347</v>
      </c>
      <c r="G193" s="17">
        <v>1</v>
      </c>
      <c r="H193" s="13" t="s">
        <v>35</v>
      </c>
      <c r="I193" s="14" t="s">
        <v>40</v>
      </c>
      <c r="M193" s="36" t="s">
        <v>32</v>
      </c>
      <c r="N193" s="6">
        <v>10</v>
      </c>
      <c r="O193" s="6">
        <v>5</v>
      </c>
      <c r="P193" s="11"/>
      <c r="Q193" s="14">
        <v>770</v>
      </c>
      <c r="R193" s="14">
        <v>580</v>
      </c>
      <c r="S193" s="14">
        <v>590</v>
      </c>
      <c r="T193" s="14">
        <v>110</v>
      </c>
      <c r="U193" s="14">
        <v>590</v>
      </c>
      <c r="V193" s="14">
        <v>110</v>
      </c>
      <c r="W193" s="5" t="s">
        <v>33</v>
      </c>
      <c r="X193" s="16"/>
      <c r="Y193" s="6" t="s">
        <v>38</v>
      </c>
      <c r="Z193" s="239" t="str">
        <f t="shared" si="132"/>
        <v>510AD</v>
      </c>
      <c r="AA193" s="120" t="str">
        <f t="shared" si="133"/>
        <v>FEC144025-10 E7</v>
      </c>
      <c r="AB193" s="121" t="str">
        <f t="shared" si="134"/>
        <v xml:space="preserve">FE 0770X0580 5D7 10 0590X110 PC  </v>
      </c>
      <c r="AC193" s="71" t="str">
        <f t="shared" si="135"/>
        <v>FXC144025-10 E7</v>
      </c>
      <c r="AD193" s="121" t="str">
        <f t="shared" si="136"/>
        <v xml:space="preserve">FX 0770X0580 5D7 10 0590X110 PC  </v>
      </c>
      <c r="AE193" s="122" t="str">
        <f t="shared" si="137"/>
        <v>TUBLS015</v>
      </c>
      <c r="AF193" s="123" t="str">
        <f t="shared" si="138"/>
        <v>TB150785</v>
      </c>
      <c r="AG193" s="124">
        <f t="shared" si="139"/>
        <v>36.314100000000003</v>
      </c>
      <c r="AH193" s="125">
        <f t="shared" si="140"/>
        <v>285</v>
      </c>
      <c r="AI193" s="126">
        <f t="shared" si="141"/>
        <v>10349.5185</v>
      </c>
      <c r="AJ193" s="127" t="str">
        <f t="shared" si="142"/>
        <v>BCU5D</v>
      </c>
      <c r="AK193" s="128" t="str">
        <f t="shared" si="143"/>
        <v>AT5D0580</v>
      </c>
      <c r="AL193" s="129">
        <f t="shared" si="144"/>
        <v>32.804091132514117</v>
      </c>
      <c r="AM193" s="130">
        <f t="shared" si="145"/>
        <v>273.72727272727275</v>
      </c>
      <c r="AN193" s="131">
        <v>8979.3744000000006</v>
      </c>
      <c r="AO193" s="132" t="str">
        <f t="shared" si="146"/>
        <v>CL5P0590C110</v>
      </c>
      <c r="AP193" s="133">
        <f t="shared" si="147"/>
        <v>610.61</v>
      </c>
      <c r="AQ193" s="134" t="str">
        <f t="shared" si="148"/>
        <v>CL5P0590C110</v>
      </c>
      <c r="AR193" s="133">
        <f t="shared" si="149"/>
        <v>610.61</v>
      </c>
      <c r="AS193" s="133" t="str">
        <f t="shared" si="150"/>
        <v>BNLC06</v>
      </c>
      <c r="AT193" s="135">
        <f t="shared" si="151"/>
        <v>1221.22</v>
      </c>
      <c r="AU193" s="136" t="str">
        <f t="shared" si="152"/>
        <v>5D</v>
      </c>
      <c r="AV193" s="137" t="s">
        <v>921</v>
      </c>
      <c r="AW193" s="138" t="str">
        <f t="shared" si="153"/>
        <v>FJ5D0770</v>
      </c>
      <c r="AX193" s="136">
        <f t="shared" si="154"/>
        <v>476.63</v>
      </c>
      <c r="AY193" s="138">
        <f t="shared" si="155"/>
        <v>953.26</v>
      </c>
      <c r="AZ193" s="138" t="str">
        <f t="shared" si="156"/>
        <v>-</v>
      </c>
      <c r="BA193" s="136" t="str">
        <f t="shared" si="157"/>
        <v>-</v>
      </c>
      <c r="BB193" s="136"/>
      <c r="BC193" s="139">
        <f t="shared" si="158"/>
        <v>953.26</v>
      </c>
    </row>
    <row r="194" spans="1:56" ht="18" customHeight="1" x14ac:dyDescent="0.3">
      <c r="A194" s="1" t="str">
        <f t="shared" si="97"/>
        <v>\\B-TECH03\soneras network\SONERAS\RAD\RAD 2024\C145</v>
      </c>
      <c r="B194" s="17" t="s">
        <v>722</v>
      </c>
      <c r="C194" s="44" t="s">
        <v>811</v>
      </c>
      <c r="D194" s="21" t="s">
        <v>661</v>
      </c>
      <c r="E194" s="20" t="str">
        <f t="shared" si="98"/>
        <v>C145</v>
      </c>
      <c r="F194" s="12">
        <v>45348</v>
      </c>
      <c r="G194" s="17">
        <v>1</v>
      </c>
      <c r="H194" s="13" t="s">
        <v>28</v>
      </c>
      <c r="I194" s="14" t="s">
        <v>723</v>
      </c>
      <c r="J194" s="5" t="s">
        <v>721</v>
      </c>
      <c r="K194" s="14" t="s">
        <v>720</v>
      </c>
      <c r="M194" s="36" t="s">
        <v>41</v>
      </c>
      <c r="N194" s="6">
        <v>10</v>
      </c>
      <c r="O194" s="6">
        <v>2</v>
      </c>
      <c r="Q194" s="14">
        <v>520</v>
      </c>
      <c r="R194" s="14">
        <v>445</v>
      </c>
      <c r="S194" s="14">
        <v>450</v>
      </c>
      <c r="T194" s="14">
        <v>55</v>
      </c>
      <c r="U194" s="14">
        <v>450</v>
      </c>
      <c r="V194" s="14">
        <v>55</v>
      </c>
      <c r="W194" s="5" t="s">
        <v>33</v>
      </c>
      <c r="X194" s="16"/>
      <c r="Y194" s="6" t="s">
        <v>38</v>
      </c>
      <c r="Z194" s="239" t="str">
        <f t="shared" si="132"/>
        <v>210AZ</v>
      </c>
      <c r="AA194" s="120" t="str">
        <f t="shared" si="133"/>
        <v>RAC145012-10 E7</v>
      </c>
      <c r="AB194" s="121" t="str">
        <f t="shared" si="134"/>
        <v>RA 0520X0445 2Z7 10 0450X055 PC NISSANE TIDA</v>
      </c>
      <c r="AC194" s="71" t="str">
        <f t="shared" si="135"/>
        <v>FXC145012-10 E7</v>
      </c>
      <c r="AD194" s="121" t="str">
        <f t="shared" si="136"/>
        <v>FX 0520X0445 2Z7 10 0450X055 PC NISSANE TIDA</v>
      </c>
      <c r="AE194" s="122" t="str">
        <f t="shared" si="137"/>
        <v>TUBLS015</v>
      </c>
      <c r="AF194" s="123" t="str">
        <f t="shared" si="138"/>
        <v>TB150535</v>
      </c>
      <c r="AG194" s="124">
        <f t="shared" si="139"/>
        <v>24.749100000000002</v>
      </c>
      <c r="AH194" s="125">
        <f t="shared" si="140"/>
        <v>82</v>
      </c>
      <c r="AI194" s="126">
        <f t="shared" si="141"/>
        <v>2029.4262000000001</v>
      </c>
      <c r="AJ194" s="127" t="str">
        <f t="shared" si="142"/>
        <v>BCU2Z</v>
      </c>
      <c r="AK194" s="128" t="str">
        <f t="shared" si="143"/>
        <v>AT2Z0500</v>
      </c>
      <c r="AL194" s="129">
        <f t="shared" si="144"/>
        <v>34.671309523809526</v>
      </c>
      <c r="AM194" s="130">
        <f t="shared" si="145"/>
        <v>42</v>
      </c>
      <c r="AN194" s="131">
        <v>1456.1950000000002</v>
      </c>
      <c r="AO194" s="132" t="str">
        <f t="shared" si="146"/>
        <v>CL2P0450C055</v>
      </c>
      <c r="AP194" s="133">
        <f t="shared" si="147"/>
        <v>271.42500000000001</v>
      </c>
      <c r="AQ194" s="134" t="str">
        <f t="shared" si="148"/>
        <v>CL2P0450C055</v>
      </c>
      <c r="AR194" s="133">
        <f t="shared" si="149"/>
        <v>271.42500000000001</v>
      </c>
      <c r="AS194" s="133" t="str">
        <f t="shared" si="150"/>
        <v>BNLC06</v>
      </c>
      <c r="AT194" s="135">
        <f t="shared" si="151"/>
        <v>542.85</v>
      </c>
      <c r="AU194" s="136" t="str">
        <f t="shared" si="152"/>
        <v>2Z</v>
      </c>
      <c r="AV194" s="137" t="s">
        <v>921</v>
      </c>
      <c r="AW194" s="138" t="str">
        <f t="shared" si="153"/>
        <v>FJ2Z0520</v>
      </c>
      <c r="AX194" s="136">
        <f t="shared" si="154"/>
        <v>143.52000000000001</v>
      </c>
      <c r="AY194" s="138">
        <f t="shared" si="155"/>
        <v>287.04000000000002</v>
      </c>
      <c r="AZ194" s="138" t="str">
        <f t="shared" si="156"/>
        <v>PJ2Z0520</v>
      </c>
      <c r="BA194" s="136">
        <f t="shared" si="157"/>
        <v>143.52000000000001</v>
      </c>
      <c r="BB194" s="136"/>
      <c r="BC194" s="139">
        <f t="shared" si="158"/>
        <v>287.04000000000002</v>
      </c>
    </row>
    <row r="195" spans="1:56" ht="18" customHeight="1" x14ac:dyDescent="0.3">
      <c r="A195" s="1" t="str">
        <f t="shared" si="97"/>
        <v>\\B-TECH03\soneras network\SONERAS\RAD\RAD 2024\C146</v>
      </c>
      <c r="B195" s="17" t="s">
        <v>724</v>
      </c>
      <c r="C195" s="44" t="s">
        <v>812</v>
      </c>
      <c r="D195" s="21" t="s">
        <v>662</v>
      </c>
      <c r="E195" s="20" t="str">
        <f t="shared" si="98"/>
        <v>C146</v>
      </c>
      <c r="F195" s="12">
        <v>45348</v>
      </c>
      <c r="G195" s="17">
        <v>2</v>
      </c>
      <c r="H195" s="13" t="s">
        <v>35</v>
      </c>
      <c r="I195" s="14" t="s">
        <v>798</v>
      </c>
      <c r="M195" s="36" t="s">
        <v>41</v>
      </c>
      <c r="N195" s="6">
        <v>12</v>
      </c>
      <c r="O195" s="6">
        <v>4</v>
      </c>
      <c r="Q195" s="14">
        <v>530</v>
      </c>
      <c r="R195" s="14">
        <v>420</v>
      </c>
      <c r="S195" s="14">
        <v>420</v>
      </c>
      <c r="T195" s="14">
        <v>90</v>
      </c>
      <c r="U195" s="14">
        <v>420</v>
      </c>
      <c r="V195" s="14">
        <v>90</v>
      </c>
      <c r="W195" s="5" t="s">
        <v>33</v>
      </c>
      <c r="X195" s="16"/>
      <c r="Y195" s="6" t="s">
        <v>38</v>
      </c>
      <c r="Z195" s="239" t="str">
        <f t="shared" si="132"/>
        <v>412AZ</v>
      </c>
      <c r="AA195" s="120" t="str">
        <f t="shared" si="133"/>
        <v>FEC146014-12 E7</v>
      </c>
      <c r="AB195" s="121" t="str">
        <f t="shared" si="134"/>
        <v xml:space="preserve">FE 0530X0420 4Z7 12 0420X090 PC  </v>
      </c>
      <c r="AC195" s="71" t="str">
        <f t="shared" si="135"/>
        <v>FXC146014-12 E7</v>
      </c>
      <c r="AD195" s="121" t="str">
        <f t="shared" si="136"/>
        <v xml:space="preserve">FX 0530X0420 4Z7 12 0420X090 PC  </v>
      </c>
      <c r="AE195" s="122" t="str">
        <f t="shared" si="137"/>
        <v>TUBLS015</v>
      </c>
      <c r="AF195" s="123" t="str">
        <f t="shared" si="138"/>
        <v>TB150545</v>
      </c>
      <c r="AG195" s="124">
        <f t="shared" si="139"/>
        <v>25.2117</v>
      </c>
      <c r="AH195" s="125">
        <f t="shared" si="140"/>
        <v>128</v>
      </c>
      <c r="AI195" s="126">
        <f t="shared" si="141"/>
        <v>3227.0976000000001</v>
      </c>
      <c r="AJ195" s="127" t="str">
        <f t="shared" si="142"/>
        <v>BCU4Z</v>
      </c>
      <c r="AK195" s="128" t="str">
        <f t="shared" si="143"/>
        <v>AT4Z0510</v>
      </c>
      <c r="AL195" s="129">
        <f t="shared" si="144"/>
        <v>74.042325454545463</v>
      </c>
      <c r="AM195" s="130">
        <f t="shared" si="145"/>
        <v>33</v>
      </c>
      <c r="AN195" s="131">
        <v>2443.3967400000001</v>
      </c>
      <c r="AO195" s="132" t="str">
        <f t="shared" si="146"/>
        <v>CL4P0420C090</v>
      </c>
      <c r="AP195" s="133">
        <f t="shared" si="147"/>
        <v>372.68</v>
      </c>
      <c r="AQ195" s="134" t="str">
        <f t="shared" si="148"/>
        <v>CL4P0420C090</v>
      </c>
      <c r="AR195" s="133">
        <f t="shared" si="149"/>
        <v>372.68</v>
      </c>
      <c r="AS195" s="133" t="str">
        <f t="shared" si="150"/>
        <v>BNLC06</v>
      </c>
      <c r="AT195" s="135">
        <f t="shared" si="151"/>
        <v>745.36</v>
      </c>
      <c r="AU195" s="136" t="str">
        <f t="shared" si="152"/>
        <v>4Z</v>
      </c>
      <c r="AV195" s="137" t="s">
        <v>921</v>
      </c>
      <c r="AW195" s="138" t="str">
        <f t="shared" si="153"/>
        <v>FJ4Z0530</v>
      </c>
      <c r="AX195" s="136">
        <f t="shared" si="154"/>
        <v>242.74</v>
      </c>
      <c r="AY195" s="138">
        <f t="shared" si="155"/>
        <v>485.48</v>
      </c>
      <c r="AZ195" s="138" t="str">
        <f t="shared" si="156"/>
        <v>PJ4Z0530</v>
      </c>
      <c r="BA195" s="136">
        <f t="shared" si="157"/>
        <v>242.74</v>
      </c>
      <c r="BB195" s="136"/>
      <c r="BC195" s="139">
        <f t="shared" si="158"/>
        <v>485.48</v>
      </c>
    </row>
    <row r="196" spans="1:56" ht="18" customHeight="1" x14ac:dyDescent="0.3">
      <c r="A196" s="1" t="str">
        <f t="shared" si="97"/>
        <v>\\B-TECH03\soneras network\SONERAS\RAD\RAD 2024\C147</v>
      </c>
      <c r="B196" s="17" t="s">
        <v>725</v>
      </c>
      <c r="C196" s="44" t="s">
        <v>813</v>
      </c>
      <c r="D196" s="21" t="s">
        <v>663</v>
      </c>
      <c r="E196" s="20" t="str">
        <f t="shared" si="98"/>
        <v>C147</v>
      </c>
      <c r="F196" s="12">
        <v>45349</v>
      </c>
      <c r="G196" s="17">
        <v>1</v>
      </c>
      <c r="H196" s="13" t="s">
        <v>35</v>
      </c>
      <c r="I196" s="14" t="s">
        <v>36</v>
      </c>
      <c r="M196" s="36" t="s">
        <v>32</v>
      </c>
      <c r="N196" s="6">
        <v>10</v>
      </c>
      <c r="O196" s="6">
        <v>5</v>
      </c>
      <c r="Q196" s="14">
        <v>885</v>
      </c>
      <c r="R196" s="14">
        <v>820</v>
      </c>
      <c r="S196" s="14">
        <v>900</v>
      </c>
      <c r="T196" s="14">
        <v>160</v>
      </c>
      <c r="U196" s="14">
        <v>900</v>
      </c>
      <c r="V196" s="14">
        <v>160</v>
      </c>
      <c r="W196" s="5" t="s">
        <v>37</v>
      </c>
      <c r="X196" s="16"/>
      <c r="Y196" s="6" t="s">
        <v>38</v>
      </c>
      <c r="Z196" s="239" t="str">
        <f t="shared" si="132"/>
        <v>510AD</v>
      </c>
      <c r="AA196" s="120" t="str">
        <f t="shared" si="133"/>
        <v>FEC147025-10 E7</v>
      </c>
      <c r="AB196" s="121" t="str">
        <f t="shared" si="134"/>
        <v xml:space="preserve">FE 0885X0820 5D7 10 0900X160 BC  </v>
      </c>
      <c r="AC196" s="71" t="str">
        <f t="shared" si="135"/>
        <v>FXC147025-10 E7</v>
      </c>
      <c r="AD196" s="121" t="str">
        <f t="shared" si="136"/>
        <v xml:space="preserve">FX 0885X0820 5D7 10 0900X160 BC  </v>
      </c>
      <c r="AE196" s="122" t="str">
        <f t="shared" si="137"/>
        <v>TUBLS015</v>
      </c>
      <c r="AF196" s="123" t="str">
        <f t="shared" si="138"/>
        <v>TB150900</v>
      </c>
      <c r="AG196" s="124">
        <f t="shared" si="139"/>
        <v>41.634</v>
      </c>
      <c r="AH196" s="125">
        <f t="shared" si="140"/>
        <v>405</v>
      </c>
      <c r="AI196" s="126">
        <f t="shared" si="141"/>
        <v>16861.77</v>
      </c>
      <c r="AJ196" s="127" t="str">
        <f t="shared" si="142"/>
        <v>BCU5D</v>
      </c>
      <c r="AK196" s="128" t="str">
        <f t="shared" si="143"/>
        <v>AT5D0820</v>
      </c>
      <c r="AL196" s="129">
        <f t="shared" si="144"/>
        <v>46.322728435609328</v>
      </c>
      <c r="AM196" s="130">
        <f t="shared" si="145"/>
        <v>315.54545454545456</v>
      </c>
      <c r="AN196" s="131">
        <v>14616.926399999998</v>
      </c>
      <c r="AO196" s="132" t="str">
        <f t="shared" si="146"/>
        <v>CL5B0900C160</v>
      </c>
      <c r="AP196" s="133">
        <f t="shared" si="147"/>
        <v>1922.4</v>
      </c>
      <c r="AQ196" s="134" t="str">
        <f t="shared" si="148"/>
        <v>CL5B0900C160</v>
      </c>
      <c r="AR196" s="133">
        <f t="shared" si="149"/>
        <v>2210.7600000000002</v>
      </c>
      <c r="AS196" s="133" t="str">
        <f t="shared" si="150"/>
        <v>PL15</v>
      </c>
      <c r="AT196" s="135">
        <f t="shared" si="151"/>
        <v>4133.16</v>
      </c>
      <c r="AU196" s="136" t="str">
        <f t="shared" si="152"/>
        <v>5D</v>
      </c>
      <c r="AV196" s="137" t="s">
        <v>921</v>
      </c>
      <c r="AW196" s="138" t="str">
        <f t="shared" si="153"/>
        <v>FJ5D0885</v>
      </c>
      <c r="AX196" s="136">
        <f t="shared" si="154"/>
        <v>547.81499999999994</v>
      </c>
      <c r="AY196" s="138">
        <f t="shared" si="155"/>
        <v>1095.6299999999999</v>
      </c>
      <c r="AZ196" s="138" t="str">
        <f t="shared" si="156"/>
        <v>-</v>
      </c>
      <c r="BA196" s="136" t="str">
        <f t="shared" si="157"/>
        <v>-</v>
      </c>
      <c r="BB196" s="136"/>
      <c r="BC196" s="139">
        <f t="shared" si="158"/>
        <v>1095.6299999999999</v>
      </c>
    </row>
    <row r="197" spans="1:56" ht="18" customHeight="1" x14ac:dyDescent="0.3">
      <c r="A197" s="1" t="str">
        <f t="shared" ref="A197:A260" si="162">"\\B-TECH03\soneras network\SONERAS\RAD\RAD 2024\"&amp;B197</f>
        <v>\\B-TECH03\soneras network\SONERAS\RAD\RAD 2024\C148</v>
      </c>
      <c r="B197" s="17" t="s">
        <v>802</v>
      </c>
      <c r="C197" s="44" t="s">
        <v>814</v>
      </c>
      <c r="D197" s="21" t="s">
        <v>664</v>
      </c>
      <c r="E197" s="20" t="str">
        <f t="shared" si="98"/>
        <v>C148</v>
      </c>
      <c r="F197" s="12">
        <v>45349</v>
      </c>
      <c r="G197" s="17">
        <v>1</v>
      </c>
      <c r="H197" s="13" t="s">
        <v>28</v>
      </c>
      <c r="I197" s="14" t="s">
        <v>803</v>
      </c>
      <c r="K197" s="14" t="s">
        <v>799</v>
      </c>
      <c r="M197" s="36" t="s">
        <v>41</v>
      </c>
      <c r="N197" s="6">
        <v>10</v>
      </c>
      <c r="O197" s="6">
        <v>2</v>
      </c>
      <c r="Q197" s="14">
        <v>580</v>
      </c>
      <c r="R197" s="14">
        <v>380</v>
      </c>
      <c r="S197" s="14">
        <v>380</v>
      </c>
      <c r="T197" s="14">
        <v>40</v>
      </c>
      <c r="U197" s="14">
        <v>380</v>
      </c>
      <c r="V197" s="14">
        <v>40</v>
      </c>
      <c r="W197" s="5" t="s">
        <v>33</v>
      </c>
      <c r="X197" s="16"/>
      <c r="Y197" s="6" t="s">
        <v>38</v>
      </c>
      <c r="Z197" s="239" t="str">
        <f t="shared" si="132"/>
        <v>210AZ</v>
      </c>
      <c r="AA197" s="120" t="str">
        <f t="shared" si="133"/>
        <v>RAC148012-10 E7</v>
      </c>
      <c r="AB197" s="121" t="str">
        <f t="shared" si="134"/>
        <v>RA 0580X0380 2Z7 10 0380X040 PC  R19 1,4 ESS</v>
      </c>
      <c r="AC197" s="71" t="str">
        <f t="shared" si="135"/>
        <v>FXC148012-10 E7</v>
      </c>
      <c r="AD197" s="121" t="str">
        <f t="shared" si="136"/>
        <v>FX 0580X0380 2Z7 10 0380X040 PC  R19 1,4 ESS</v>
      </c>
      <c r="AE197" s="122" t="str">
        <f t="shared" si="137"/>
        <v>TUBLS015</v>
      </c>
      <c r="AF197" s="123" t="str">
        <f t="shared" si="138"/>
        <v>TB150595</v>
      </c>
      <c r="AG197" s="124">
        <f t="shared" si="139"/>
        <v>27.524700000000003</v>
      </c>
      <c r="AH197" s="125">
        <f t="shared" si="140"/>
        <v>70</v>
      </c>
      <c r="AI197" s="126">
        <f t="shared" si="141"/>
        <v>1926.7290000000003</v>
      </c>
      <c r="AJ197" s="127" t="str">
        <f t="shared" si="142"/>
        <v>BCU2Z</v>
      </c>
      <c r="AK197" s="128" t="str">
        <f t="shared" si="143"/>
        <v>AT2Z0560</v>
      </c>
      <c r="AL197" s="129">
        <f t="shared" si="144"/>
        <v>38.982377777777771</v>
      </c>
      <c r="AM197" s="130">
        <f t="shared" si="145"/>
        <v>36</v>
      </c>
      <c r="AN197" s="131">
        <v>1403.3655999999999</v>
      </c>
      <c r="AO197" s="132" t="str">
        <f t="shared" si="146"/>
        <v>CL2P0380C040</v>
      </c>
      <c r="AP197" s="133">
        <f t="shared" si="147"/>
        <v>184.8</v>
      </c>
      <c r="AQ197" s="134" t="str">
        <f t="shared" si="148"/>
        <v>CL2P0380C040</v>
      </c>
      <c r="AR197" s="133">
        <f t="shared" si="149"/>
        <v>184.8</v>
      </c>
      <c r="AS197" s="133" t="str">
        <f t="shared" si="150"/>
        <v>BNLC06</v>
      </c>
      <c r="AT197" s="135">
        <f t="shared" si="151"/>
        <v>369.6</v>
      </c>
      <c r="AU197" s="136" t="str">
        <f t="shared" si="152"/>
        <v>2Z</v>
      </c>
      <c r="AV197" s="137" t="s">
        <v>921</v>
      </c>
      <c r="AW197" s="138" t="str">
        <f t="shared" si="153"/>
        <v>FJ2Z0580</v>
      </c>
      <c r="AX197" s="136">
        <f t="shared" si="154"/>
        <v>160.08000000000001</v>
      </c>
      <c r="AY197" s="138">
        <f t="shared" si="155"/>
        <v>320.16000000000003</v>
      </c>
      <c r="AZ197" s="138" t="str">
        <f t="shared" si="156"/>
        <v>PJ2Z0580</v>
      </c>
      <c r="BA197" s="136">
        <f t="shared" si="157"/>
        <v>160.08000000000001</v>
      </c>
      <c r="BB197" s="136"/>
      <c r="BC197" s="139">
        <f t="shared" si="158"/>
        <v>320.16000000000003</v>
      </c>
    </row>
    <row r="198" spans="1:56" ht="18" customHeight="1" x14ac:dyDescent="0.3">
      <c r="A198" s="1" t="str">
        <f t="shared" ref="A198:A201" si="163">"\\B-TECH03\soneras network\SONERAS\RAD\RAD 2023\"&amp;B198</f>
        <v>\\B-TECH03\soneras network\SONERAS\RAD\RAD 2023\B531</v>
      </c>
      <c r="B198" s="17" t="s">
        <v>805</v>
      </c>
      <c r="C198" s="44" t="s">
        <v>815</v>
      </c>
      <c r="D198" s="21" t="s">
        <v>665</v>
      </c>
      <c r="E198" s="20" t="str">
        <f t="shared" si="98"/>
        <v>B531</v>
      </c>
      <c r="F198" s="12">
        <v>45349</v>
      </c>
      <c r="G198" s="17">
        <v>4</v>
      </c>
      <c r="H198" s="13" t="s">
        <v>35</v>
      </c>
      <c r="I198" s="14" t="s">
        <v>76</v>
      </c>
      <c r="M198" s="36" t="s">
        <v>41</v>
      </c>
      <c r="N198" s="6">
        <v>12</v>
      </c>
      <c r="O198" s="6">
        <v>5</v>
      </c>
      <c r="Q198" s="14">
        <v>570</v>
      </c>
      <c r="R198" s="14">
        <v>460</v>
      </c>
      <c r="S198" s="14">
        <v>465</v>
      </c>
      <c r="T198" s="14">
        <v>125</v>
      </c>
      <c r="U198" s="14">
        <v>465</v>
      </c>
      <c r="V198" s="14">
        <v>125</v>
      </c>
      <c r="W198" s="5" t="s">
        <v>33</v>
      </c>
      <c r="X198" s="16"/>
      <c r="Y198" s="6" t="s">
        <v>38</v>
      </c>
      <c r="Z198" s="239" t="str">
        <f t="shared" si="132"/>
        <v>512AZ</v>
      </c>
      <c r="AA198" s="120" t="str">
        <f t="shared" si="133"/>
        <v>FEB531015-12 E7</v>
      </c>
      <c r="AB198" s="121" t="str">
        <f t="shared" si="134"/>
        <v xml:space="preserve">FE 0570X0460 5Z7 12 0465X125 PC  </v>
      </c>
      <c r="AC198" s="71" t="str">
        <f t="shared" si="135"/>
        <v>FXB531015-12 E7</v>
      </c>
      <c r="AD198" s="121" t="str">
        <f t="shared" si="136"/>
        <v xml:space="preserve">FX 0570X0460 5Z7 12 0465X125 PC  </v>
      </c>
      <c r="AE198" s="122" t="str">
        <f t="shared" si="137"/>
        <v>TUBLS015</v>
      </c>
      <c r="AF198" s="123" t="str">
        <f t="shared" si="138"/>
        <v>TB150585</v>
      </c>
      <c r="AG198" s="124">
        <f t="shared" si="139"/>
        <v>27.062100000000001</v>
      </c>
      <c r="AH198" s="125">
        <f t="shared" si="140"/>
        <v>175</v>
      </c>
      <c r="AI198" s="126">
        <f t="shared" si="141"/>
        <v>4735.8675000000003</v>
      </c>
      <c r="AJ198" s="127" t="str">
        <f t="shared" si="142"/>
        <v>BCU5Z</v>
      </c>
      <c r="AK198" s="128" t="str">
        <f t="shared" si="143"/>
        <v>AT5Z0550</v>
      </c>
      <c r="AL198" s="129">
        <f t="shared" si="144"/>
        <v>82.29483472222222</v>
      </c>
      <c r="AM198" s="130">
        <f t="shared" si="145"/>
        <v>36</v>
      </c>
      <c r="AN198" s="131">
        <v>2962.6140499999997</v>
      </c>
      <c r="AO198" s="132" t="str">
        <f t="shared" si="146"/>
        <v>CL5P0465C125</v>
      </c>
      <c r="AP198" s="133">
        <f t="shared" si="147"/>
        <v>541.50250000000005</v>
      </c>
      <c r="AQ198" s="134" t="str">
        <f t="shared" si="148"/>
        <v>CL5P0465C125</v>
      </c>
      <c r="AR198" s="133">
        <f t="shared" si="149"/>
        <v>541.50250000000005</v>
      </c>
      <c r="AS198" s="133" t="str">
        <f t="shared" si="150"/>
        <v>BNLC06</v>
      </c>
      <c r="AT198" s="135">
        <f t="shared" si="151"/>
        <v>1083.0050000000001</v>
      </c>
      <c r="AU198" s="136" t="str">
        <f t="shared" si="152"/>
        <v>5Z</v>
      </c>
      <c r="AV198" s="137" t="s">
        <v>921</v>
      </c>
      <c r="AW198" s="138" t="str">
        <f t="shared" si="153"/>
        <v>FJ5Z0570</v>
      </c>
      <c r="AX198" s="136">
        <f t="shared" si="154"/>
        <v>308.37</v>
      </c>
      <c r="AY198" s="138">
        <f t="shared" si="155"/>
        <v>616.74</v>
      </c>
      <c r="AZ198" s="138" t="str">
        <f t="shared" si="156"/>
        <v>PJ5Z0570</v>
      </c>
      <c r="BA198" s="136">
        <f t="shared" si="157"/>
        <v>308.37</v>
      </c>
      <c r="BB198" s="136"/>
      <c r="BC198" s="139">
        <f t="shared" si="158"/>
        <v>616.74</v>
      </c>
      <c r="BD198" s="237"/>
    </row>
    <row r="199" spans="1:56" ht="18" customHeight="1" x14ac:dyDescent="0.3">
      <c r="A199" s="1" t="str">
        <f t="shared" si="163"/>
        <v>\\B-TECH03\soneras network\SONERAS\RAD\RAD 2023\B531</v>
      </c>
      <c r="B199" s="17" t="s">
        <v>805</v>
      </c>
      <c r="C199" s="44" t="s">
        <v>816</v>
      </c>
      <c r="D199" s="21" t="s">
        <v>666</v>
      </c>
      <c r="E199" s="20" t="str">
        <f t="shared" ref="E199:E262" si="164">HYPERLINK(A199,B199)</f>
        <v>B531</v>
      </c>
      <c r="F199" s="12">
        <v>45349</v>
      </c>
      <c r="G199" s="17">
        <v>2</v>
      </c>
      <c r="H199" s="13" t="s">
        <v>35</v>
      </c>
      <c r="I199" s="14" t="s">
        <v>76</v>
      </c>
      <c r="M199" s="36" t="s">
        <v>32</v>
      </c>
      <c r="N199" s="6">
        <v>10</v>
      </c>
      <c r="O199" s="6">
        <v>5</v>
      </c>
      <c r="Q199" s="14">
        <v>570</v>
      </c>
      <c r="R199" s="14">
        <v>460</v>
      </c>
      <c r="S199" s="14">
        <v>465</v>
      </c>
      <c r="T199" s="14">
        <v>125</v>
      </c>
      <c r="U199" s="14">
        <v>465</v>
      </c>
      <c r="V199" s="14">
        <v>125</v>
      </c>
      <c r="W199" s="5" t="s">
        <v>33</v>
      </c>
      <c r="X199" s="16"/>
      <c r="Y199" s="6" t="s">
        <v>38</v>
      </c>
      <c r="Z199" s="239" t="str">
        <f t="shared" si="132"/>
        <v>510AD</v>
      </c>
      <c r="AA199" s="120" t="str">
        <f t="shared" si="133"/>
        <v>FEB531025-10 E7</v>
      </c>
      <c r="AB199" s="121" t="str">
        <f t="shared" si="134"/>
        <v xml:space="preserve">FE 0570X0460 5D7 10 0465X125 PC  </v>
      </c>
      <c r="AC199" s="71" t="str">
        <f t="shared" si="135"/>
        <v>FXB531025-10 E7</v>
      </c>
      <c r="AD199" s="121" t="str">
        <f t="shared" si="136"/>
        <v xml:space="preserve">FX 0570X0460 5D7 10 0465X125 PC  </v>
      </c>
      <c r="AE199" s="122" t="str">
        <f t="shared" si="137"/>
        <v>TUBLS015</v>
      </c>
      <c r="AF199" s="123" t="str">
        <f t="shared" si="138"/>
        <v>TB150585</v>
      </c>
      <c r="AG199" s="124">
        <f t="shared" si="139"/>
        <v>27.062100000000001</v>
      </c>
      <c r="AH199" s="125">
        <f t="shared" si="140"/>
        <v>225</v>
      </c>
      <c r="AI199" s="126">
        <f t="shared" si="141"/>
        <v>6088.9724999999999</v>
      </c>
      <c r="AJ199" s="127" t="str">
        <f t="shared" si="142"/>
        <v>BCU5D</v>
      </c>
      <c r="AK199" s="128" t="str">
        <f t="shared" si="143"/>
        <v>AT5D0460</v>
      </c>
      <c r="AL199" s="129">
        <f t="shared" si="144"/>
        <v>25.973110447761194</v>
      </c>
      <c r="AM199" s="130">
        <f t="shared" si="145"/>
        <v>201</v>
      </c>
      <c r="AN199" s="131">
        <v>5220.5951999999997</v>
      </c>
      <c r="AO199" s="132" t="str">
        <f t="shared" si="146"/>
        <v>CL5P0465C125</v>
      </c>
      <c r="AP199" s="133">
        <f t="shared" si="147"/>
        <v>541.50250000000005</v>
      </c>
      <c r="AQ199" s="134" t="str">
        <f t="shared" si="148"/>
        <v>CL5P0465C125</v>
      </c>
      <c r="AR199" s="133">
        <f t="shared" si="149"/>
        <v>541.50250000000005</v>
      </c>
      <c r="AS199" s="133" t="str">
        <f t="shared" si="150"/>
        <v>BNLC06</v>
      </c>
      <c r="AT199" s="135">
        <f t="shared" si="151"/>
        <v>1083.0050000000001</v>
      </c>
      <c r="AU199" s="136" t="str">
        <f t="shared" si="152"/>
        <v>5D</v>
      </c>
      <c r="AV199" s="137" t="s">
        <v>921</v>
      </c>
      <c r="AW199" s="138" t="str">
        <f t="shared" si="153"/>
        <v>FJ5D0570</v>
      </c>
      <c r="AX199" s="136">
        <f t="shared" si="154"/>
        <v>352.83</v>
      </c>
      <c r="AY199" s="138">
        <f t="shared" si="155"/>
        <v>705.66</v>
      </c>
      <c r="AZ199" s="138" t="str">
        <f t="shared" si="156"/>
        <v>-</v>
      </c>
      <c r="BA199" s="136" t="str">
        <f t="shared" si="157"/>
        <v>-</v>
      </c>
      <c r="BB199" s="136"/>
      <c r="BC199" s="139">
        <f t="shared" si="158"/>
        <v>705.66</v>
      </c>
      <c r="BD199" s="237"/>
    </row>
    <row r="200" spans="1:56" ht="18" customHeight="1" x14ac:dyDescent="0.3">
      <c r="A200" s="1" t="str">
        <f t="shared" si="163"/>
        <v>\\B-TECH03\soneras network\SONERAS\RAD\RAD 2023\B342</v>
      </c>
      <c r="B200" s="17" t="s">
        <v>806</v>
      </c>
      <c r="C200" s="44" t="s">
        <v>817</v>
      </c>
      <c r="D200" s="21" t="s">
        <v>667</v>
      </c>
      <c r="E200" s="20" t="str">
        <f t="shared" si="164"/>
        <v>B342</v>
      </c>
      <c r="F200" s="12">
        <v>45349</v>
      </c>
      <c r="G200" s="17">
        <v>2</v>
      </c>
      <c r="H200" s="13" t="s">
        <v>35</v>
      </c>
      <c r="I200" s="14" t="s">
        <v>76</v>
      </c>
      <c r="M200" s="36" t="s">
        <v>32</v>
      </c>
      <c r="N200" s="6">
        <v>10</v>
      </c>
      <c r="O200" s="6">
        <v>4</v>
      </c>
      <c r="Q200" s="14">
        <v>560</v>
      </c>
      <c r="R200" s="14">
        <v>580</v>
      </c>
      <c r="S200" s="14">
        <v>590</v>
      </c>
      <c r="T200" s="14">
        <v>95</v>
      </c>
      <c r="U200" s="14">
        <v>590</v>
      </c>
      <c r="V200" s="14">
        <v>95</v>
      </c>
      <c r="W200" s="5" t="s">
        <v>33</v>
      </c>
      <c r="X200" s="16"/>
      <c r="Y200" s="6" t="s">
        <v>38</v>
      </c>
      <c r="Z200" s="239" t="str">
        <f t="shared" si="132"/>
        <v>410AD</v>
      </c>
      <c r="AA200" s="120" t="str">
        <f t="shared" si="133"/>
        <v>FEB342024-10 E7</v>
      </c>
      <c r="AB200" s="121" t="str">
        <f t="shared" si="134"/>
        <v xml:space="preserve">FE 0560X0580 4D7 10 0590X095 PC  </v>
      </c>
      <c r="AC200" s="71" t="str">
        <f t="shared" si="135"/>
        <v>FXB342024-10 E7</v>
      </c>
      <c r="AD200" s="121" t="str">
        <f t="shared" si="136"/>
        <v xml:space="preserve">FX 0560X0580 4D7 10 0590X095 PC  </v>
      </c>
      <c r="AE200" s="122" t="str">
        <f t="shared" si="137"/>
        <v>TUBLS015</v>
      </c>
      <c r="AF200" s="123" t="str">
        <f t="shared" si="138"/>
        <v>TB150575</v>
      </c>
      <c r="AG200" s="124">
        <f t="shared" si="139"/>
        <v>26.599500000000003</v>
      </c>
      <c r="AH200" s="125">
        <f t="shared" si="140"/>
        <v>228</v>
      </c>
      <c r="AI200" s="126">
        <f t="shared" si="141"/>
        <v>6064.6860000000006</v>
      </c>
      <c r="AJ200" s="127" t="str">
        <f t="shared" si="142"/>
        <v>BCU4D</v>
      </c>
      <c r="AK200" s="128" t="str">
        <f t="shared" si="143"/>
        <v>AT4D0580</v>
      </c>
      <c r="AL200" s="129">
        <f t="shared" si="144"/>
        <v>26.840257392906498</v>
      </c>
      <c r="AM200" s="130">
        <f t="shared" si="145"/>
        <v>197.36363636363637</v>
      </c>
      <c r="AN200" s="131">
        <v>5297.2908000000007</v>
      </c>
      <c r="AO200" s="132" t="str">
        <f t="shared" si="146"/>
        <v>CL4P0590C095</v>
      </c>
      <c r="AP200" s="133">
        <f t="shared" si="147"/>
        <v>540.15499999999997</v>
      </c>
      <c r="AQ200" s="134" t="str">
        <f t="shared" si="148"/>
        <v>CL4P0590C095</v>
      </c>
      <c r="AR200" s="133">
        <f t="shared" si="149"/>
        <v>540.15499999999997</v>
      </c>
      <c r="AS200" s="133" t="str">
        <f t="shared" si="150"/>
        <v>BNLC06</v>
      </c>
      <c r="AT200" s="135">
        <f t="shared" si="151"/>
        <v>1080.31</v>
      </c>
      <c r="AU200" s="136" t="str">
        <f t="shared" si="152"/>
        <v>4D</v>
      </c>
      <c r="AV200" s="137" t="s">
        <v>921</v>
      </c>
      <c r="AW200" s="138" t="str">
        <f t="shared" si="153"/>
        <v>FJ4D0560</v>
      </c>
      <c r="AX200" s="136">
        <f t="shared" si="154"/>
        <v>296.8</v>
      </c>
      <c r="AY200" s="138">
        <f t="shared" si="155"/>
        <v>593.6</v>
      </c>
      <c r="AZ200" s="138" t="str">
        <f t="shared" si="156"/>
        <v>-</v>
      </c>
      <c r="BA200" s="136" t="str">
        <f t="shared" si="157"/>
        <v>-</v>
      </c>
      <c r="BB200" s="136"/>
      <c r="BC200" s="139">
        <f t="shared" si="158"/>
        <v>593.6</v>
      </c>
      <c r="BD200" s="237"/>
    </row>
    <row r="201" spans="1:56" ht="18" customHeight="1" x14ac:dyDescent="0.3">
      <c r="A201" s="1" t="str">
        <f t="shared" si="163"/>
        <v>\\B-TECH03\soneras network\SONERAS\RAD\RAD 2023\B383</v>
      </c>
      <c r="B201" s="17" t="s">
        <v>807</v>
      </c>
      <c r="C201" s="44" t="s">
        <v>818</v>
      </c>
      <c r="D201" s="21" t="s">
        <v>668</v>
      </c>
      <c r="E201" s="20" t="str">
        <f t="shared" si="164"/>
        <v>B383</v>
      </c>
      <c r="F201" s="12">
        <v>45349</v>
      </c>
      <c r="G201" s="17">
        <v>2</v>
      </c>
      <c r="H201" s="13" t="s">
        <v>35</v>
      </c>
      <c r="I201" s="14" t="s">
        <v>76</v>
      </c>
      <c r="M201" s="36" t="s">
        <v>32</v>
      </c>
      <c r="N201" s="6">
        <v>10</v>
      </c>
      <c r="O201" s="6">
        <v>4</v>
      </c>
      <c r="Q201" s="14">
        <v>620</v>
      </c>
      <c r="R201" s="14">
        <v>530</v>
      </c>
      <c r="S201" s="14">
        <v>550</v>
      </c>
      <c r="T201" s="14">
        <v>100</v>
      </c>
      <c r="U201" s="14">
        <v>550</v>
      </c>
      <c r="V201" s="14">
        <v>100</v>
      </c>
      <c r="W201" s="5" t="s">
        <v>33</v>
      </c>
      <c r="X201" s="16"/>
      <c r="Y201" s="6" t="s">
        <v>38</v>
      </c>
      <c r="Z201" s="239" t="str">
        <f t="shared" si="132"/>
        <v>410AD</v>
      </c>
      <c r="AA201" s="120" t="str">
        <f t="shared" si="133"/>
        <v>FEB383024-10 E7</v>
      </c>
      <c r="AB201" s="121" t="str">
        <f t="shared" si="134"/>
        <v xml:space="preserve">FE 0620X0530 4D7 10 0550X100 PC  </v>
      </c>
      <c r="AC201" s="71" t="str">
        <f t="shared" si="135"/>
        <v>FXB383024-10 E7</v>
      </c>
      <c r="AD201" s="121" t="str">
        <f t="shared" si="136"/>
        <v xml:space="preserve">FX 0620X0530 4D7 10 0550X100 PC  </v>
      </c>
      <c r="AE201" s="122" t="str">
        <f t="shared" si="137"/>
        <v>TUBLS015</v>
      </c>
      <c r="AF201" s="123" t="str">
        <f t="shared" si="138"/>
        <v>TB150635</v>
      </c>
      <c r="AG201" s="124">
        <f t="shared" si="139"/>
        <v>29.375100000000003</v>
      </c>
      <c r="AH201" s="125">
        <f t="shared" si="140"/>
        <v>208</v>
      </c>
      <c r="AI201" s="126">
        <f t="shared" si="141"/>
        <v>6110.0208000000002</v>
      </c>
      <c r="AJ201" s="127" t="str">
        <f t="shared" si="142"/>
        <v>BCU4D</v>
      </c>
      <c r="AK201" s="128" t="str">
        <f t="shared" si="143"/>
        <v>AT4D0530</v>
      </c>
      <c r="AL201" s="129">
        <f t="shared" si="144"/>
        <v>24.525318042306097</v>
      </c>
      <c r="AM201" s="130">
        <f t="shared" si="145"/>
        <v>219.18181818181819</v>
      </c>
      <c r="AN201" s="131">
        <v>5375.5038000000004</v>
      </c>
      <c r="AO201" s="132" t="str">
        <f t="shared" si="146"/>
        <v>CL4P0550C100</v>
      </c>
      <c r="AP201" s="133">
        <f t="shared" si="147"/>
        <v>526.68000000000006</v>
      </c>
      <c r="AQ201" s="134" t="str">
        <f t="shared" si="148"/>
        <v>CL4P0550C100</v>
      </c>
      <c r="AR201" s="133">
        <f t="shared" si="149"/>
        <v>526.68000000000006</v>
      </c>
      <c r="AS201" s="133" t="str">
        <f t="shared" si="150"/>
        <v>BNLC06</v>
      </c>
      <c r="AT201" s="135">
        <f t="shared" si="151"/>
        <v>1053.3600000000001</v>
      </c>
      <c r="AU201" s="136" t="str">
        <f t="shared" si="152"/>
        <v>4D</v>
      </c>
      <c r="AV201" s="137" t="s">
        <v>921</v>
      </c>
      <c r="AW201" s="138" t="str">
        <f t="shared" si="153"/>
        <v>FJ4D0620</v>
      </c>
      <c r="AX201" s="136">
        <f t="shared" si="154"/>
        <v>328.6</v>
      </c>
      <c r="AY201" s="138">
        <f t="shared" si="155"/>
        <v>657.2</v>
      </c>
      <c r="AZ201" s="138" t="str">
        <f t="shared" si="156"/>
        <v>-</v>
      </c>
      <c r="BA201" s="136" t="str">
        <f t="shared" si="157"/>
        <v>-</v>
      </c>
      <c r="BB201" s="136"/>
      <c r="BC201" s="139">
        <f t="shared" si="158"/>
        <v>657.2</v>
      </c>
      <c r="BD201" s="237"/>
    </row>
    <row r="202" spans="1:56" ht="18" customHeight="1" x14ac:dyDescent="0.3">
      <c r="A202" s="1" t="str">
        <f t="shared" si="162"/>
        <v>\\B-TECH03\soneras network\SONERAS\RAD\RAD 2024\C149</v>
      </c>
      <c r="B202" s="17" t="s">
        <v>808</v>
      </c>
      <c r="C202" s="44" t="s">
        <v>819</v>
      </c>
      <c r="D202" s="21" t="s">
        <v>669</v>
      </c>
      <c r="E202" s="20" t="str">
        <f t="shared" si="164"/>
        <v>C149</v>
      </c>
      <c r="F202" s="12">
        <v>45349</v>
      </c>
      <c r="G202" s="17">
        <v>1</v>
      </c>
      <c r="H202" s="13" t="s">
        <v>35</v>
      </c>
      <c r="I202" s="14" t="s">
        <v>36</v>
      </c>
      <c r="M202" s="36" t="s">
        <v>32</v>
      </c>
      <c r="N202" s="6">
        <v>10</v>
      </c>
      <c r="O202" s="6">
        <v>6</v>
      </c>
      <c r="Q202" s="14">
        <v>800</v>
      </c>
      <c r="R202" s="14">
        <v>500</v>
      </c>
      <c r="S202" s="14">
        <v>510</v>
      </c>
      <c r="T202" s="14">
        <v>145</v>
      </c>
      <c r="U202" s="14">
        <v>510</v>
      </c>
      <c r="V202" s="14">
        <v>145</v>
      </c>
      <c r="W202" s="5" t="s">
        <v>33</v>
      </c>
      <c r="X202" s="16"/>
      <c r="Y202" s="6" t="s">
        <v>38</v>
      </c>
      <c r="Z202" s="239" t="str">
        <f t="shared" si="132"/>
        <v>610AD</v>
      </c>
      <c r="AA202" s="120" t="str">
        <f t="shared" si="133"/>
        <v>FEC149026-10 E7</v>
      </c>
      <c r="AB202" s="121" t="str">
        <f t="shared" si="134"/>
        <v xml:space="preserve">FE 0800X0500 6D7 10 0510X145 PC  </v>
      </c>
      <c r="AC202" s="71" t="str">
        <f t="shared" si="135"/>
        <v>FXC149026-10 E7</v>
      </c>
      <c r="AD202" s="121" t="str">
        <f t="shared" si="136"/>
        <v xml:space="preserve">FX 0800X0500 6D7 10 0510X145 PC  </v>
      </c>
      <c r="AE202" s="122" t="str">
        <f t="shared" si="137"/>
        <v>TUBLS015</v>
      </c>
      <c r="AF202" s="123" t="str">
        <f t="shared" si="138"/>
        <v>TB150815</v>
      </c>
      <c r="AG202" s="124">
        <f t="shared" si="139"/>
        <v>37.701900000000002</v>
      </c>
      <c r="AH202" s="125">
        <f t="shared" si="140"/>
        <v>294</v>
      </c>
      <c r="AI202" s="126">
        <f t="shared" si="141"/>
        <v>11084.358600000001</v>
      </c>
      <c r="AJ202" s="127" t="str">
        <f t="shared" si="142"/>
        <v>BCU6D</v>
      </c>
      <c r="AK202" s="128" t="str">
        <f t="shared" si="143"/>
        <v>AT6D0500</v>
      </c>
      <c r="AL202" s="129">
        <f t="shared" si="144"/>
        <v>38.521465985308204</v>
      </c>
      <c r="AM202" s="130">
        <f t="shared" si="145"/>
        <v>284.63636363636363</v>
      </c>
      <c r="AN202" s="131">
        <v>10964.609999999999</v>
      </c>
      <c r="AO202" s="132" t="str">
        <f t="shared" si="146"/>
        <v>CL6P0510C145</v>
      </c>
      <c r="AP202" s="133">
        <f t="shared" si="147"/>
        <v>673.36500000000001</v>
      </c>
      <c r="AQ202" s="134" t="str">
        <f t="shared" si="148"/>
        <v>CL6P0510C145</v>
      </c>
      <c r="AR202" s="133">
        <f t="shared" si="149"/>
        <v>673.36500000000001</v>
      </c>
      <c r="AS202" s="133" t="str">
        <f t="shared" si="150"/>
        <v>BNLC06</v>
      </c>
      <c r="AT202" s="135">
        <f t="shared" si="151"/>
        <v>1346.73</v>
      </c>
      <c r="AU202" s="136" t="str">
        <f t="shared" si="152"/>
        <v>6D</v>
      </c>
      <c r="AV202" s="137" t="s">
        <v>921</v>
      </c>
      <c r="AW202" s="138" t="str">
        <f t="shared" si="153"/>
        <v>FJ6D0800</v>
      </c>
      <c r="AX202" s="136">
        <f t="shared" si="154"/>
        <v>574.4</v>
      </c>
      <c r="AY202" s="138">
        <f t="shared" si="155"/>
        <v>1148.8</v>
      </c>
      <c r="AZ202" s="138" t="str">
        <f t="shared" si="156"/>
        <v>-</v>
      </c>
      <c r="BA202" s="136" t="str">
        <f t="shared" si="157"/>
        <v>-</v>
      </c>
      <c r="BB202" s="136"/>
      <c r="BC202" s="139">
        <f t="shared" si="158"/>
        <v>1148.8</v>
      </c>
    </row>
    <row r="203" spans="1:56" ht="18" customHeight="1" x14ac:dyDescent="0.3">
      <c r="A203" s="1" t="str">
        <f t="shared" ref="A203" si="165">"\\B-TECH03\soneras network\SONERAS\RAD\RAD 2023\"&amp;B203</f>
        <v>\\B-TECH03\soneras network\SONERAS\RAD\RAD 2023\B005</v>
      </c>
      <c r="B203" s="17" t="s">
        <v>801</v>
      </c>
      <c r="C203" s="44" t="s">
        <v>820</v>
      </c>
      <c r="D203" s="21" t="s">
        <v>670</v>
      </c>
      <c r="E203" s="20" t="str">
        <f t="shared" si="164"/>
        <v>B005</v>
      </c>
      <c r="F203" s="12">
        <v>45349</v>
      </c>
      <c r="G203" s="17">
        <v>1</v>
      </c>
      <c r="H203" s="13" t="s">
        <v>28</v>
      </c>
      <c r="I203" s="14" t="s">
        <v>804</v>
      </c>
      <c r="J203" s="5" t="s">
        <v>550</v>
      </c>
      <c r="K203" s="14" t="s">
        <v>800</v>
      </c>
      <c r="M203" s="36" t="s">
        <v>41</v>
      </c>
      <c r="N203" s="6">
        <v>10</v>
      </c>
      <c r="O203" s="6">
        <v>2</v>
      </c>
      <c r="Q203" s="14">
        <v>500</v>
      </c>
      <c r="R203" s="14">
        <v>355</v>
      </c>
      <c r="S203" s="14">
        <v>355</v>
      </c>
      <c r="T203" s="14">
        <v>57</v>
      </c>
      <c r="U203" s="14">
        <v>355</v>
      </c>
      <c r="V203" s="14">
        <v>57</v>
      </c>
      <c r="W203" s="5" t="s">
        <v>33</v>
      </c>
      <c r="X203" s="16"/>
      <c r="Y203" s="6" t="s">
        <v>38</v>
      </c>
      <c r="Z203" s="239" t="str">
        <f t="shared" si="132"/>
        <v>210AZ</v>
      </c>
      <c r="AA203" s="120" t="str">
        <f t="shared" si="133"/>
        <v>RAB005012-10 E7</v>
      </c>
      <c r="AB203" s="121" t="str">
        <f t="shared" si="134"/>
        <v>RA 0500X0355 2Z7 10 0355X057 PC PERKINS TPN 440</v>
      </c>
      <c r="AC203" s="71" t="str">
        <f t="shared" si="135"/>
        <v>FXB005012-10 E7</v>
      </c>
      <c r="AD203" s="121" t="str">
        <f t="shared" si="136"/>
        <v>FX 0500X0355 2Z7 10 0355X057 PC PERKINS TPN 440</v>
      </c>
      <c r="AE203" s="122" t="str">
        <f t="shared" si="137"/>
        <v>TUBLS015</v>
      </c>
      <c r="AF203" s="123" t="str">
        <f t="shared" si="138"/>
        <v>TB150515</v>
      </c>
      <c r="AG203" s="124">
        <f t="shared" si="139"/>
        <v>23.823900000000002</v>
      </c>
      <c r="AH203" s="125">
        <f t="shared" si="140"/>
        <v>64</v>
      </c>
      <c r="AI203" s="126">
        <f t="shared" si="141"/>
        <v>1524.7296000000001</v>
      </c>
      <c r="AJ203" s="127" t="str">
        <f t="shared" si="142"/>
        <v>BCU2Z</v>
      </c>
      <c r="AK203" s="128" t="str">
        <f t="shared" si="143"/>
        <v>AT2Z0480</v>
      </c>
      <c r="AL203" s="129">
        <f t="shared" si="144"/>
        <v>33.495563636363634</v>
      </c>
      <c r="AM203" s="130">
        <f t="shared" si="145"/>
        <v>33</v>
      </c>
      <c r="AN203" s="131">
        <v>1105.3535999999999</v>
      </c>
      <c r="AO203" s="132" t="str">
        <f t="shared" si="146"/>
        <v>CL2P0355C057</v>
      </c>
      <c r="AP203" s="133">
        <f t="shared" si="147"/>
        <v>222.33750000000001</v>
      </c>
      <c r="AQ203" s="134" t="str">
        <f t="shared" si="148"/>
        <v>CL2P0355C057</v>
      </c>
      <c r="AR203" s="133">
        <f t="shared" si="149"/>
        <v>222.33750000000001</v>
      </c>
      <c r="AS203" s="133" t="str">
        <f t="shared" si="150"/>
        <v>BNLC06</v>
      </c>
      <c r="AT203" s="135">
        <f t="shared" si="151"/>
        <v>444.67500000000001</v>
      </c>
      <c r="AU203" s="136" t="str">
        <f t="shared" si="152"/>
        <v>2Z</v>
      </c>
      <c r="AV203" s="137" t="s">
        <v>921</v>
      </c>
      <c r="AW203" s="138" t="str">
        <f t="shared" si="153"/>
        <v>FJ2Z0500</v>
      </c>
      <c r="AX203" s="136">
        <f t="shared" si="154"/>
        <v>138</v>
      </c>
      <c r="AY203" s="138">
        <f t="shared" si="155"/>
        <v>276</v>
      </c>
      <c r="AZ203" s="138" t="str">
        <f t="shared" si="156"/>
        <v>PJ2Z0500</v>
      </c>
      <c r="BA203" s="136">
        <f t="shared" si="157"/>
        <v>138</v>
      </c>
      <c r="BB203" s="136"/>
      <c r="BC203" s="139">
        <f t="shared" si="158"/>
        <v>276</v>
      </c>
    </row>
    <row r="204" spans="1:56" ht="18" customHeight="1" x14ac:dyDescent="0.3">
      <c r="A204" s="1" t="str">
        <f t="shared" si="162"/>
        <v>\\B-TECH03\soneras network\SONERAS\RAD\RAD 2024\C150</v>
      </c>
      <c r="B204" s="17" t="s">
        <v>821</v>
      </c>
      <c r="C204" s="44" t="s">
        <v>822</v>
      </c>
      <c r="D204" s="21" t="s">
        <v>671</v>
      </c>
      <c r="E204" s="20" t="str">
        <f t="shared" si="164"/>
        <v>C150</v>
      </c>
      <c r="F204" s="12">
        <v>45350</v>
      </c>
      <c r="G204" s="17">
        <v>1</v>
      </c>
      <c r="H204" s="13" t="s">
        <v>35</v>
      </c>
      <c r="I204" s="14" t="s">
        <v>100</v>
      </c>
      <c r="M204" s="36" t="s">
        <v>41</v>
      </c>
      <c r="N204" s="6">
        <v>10</v>
      </c>
      <c r="O204" s="6">
        <v>2</v>
      </c>
      <c r="Q204" s="14">
        <v>325</v>
      </c>
      <c r="R204" s="14">
        <v>175</v>
      </c>
      <c r="S204" s="14">
        <v>185</v>
      </c>
      <c r="T204" s="14">
        <v>40</v>
      </c>
      <c r="U204" s="14">
        <v>185</v>
      </c>
      <c r="V204" s="14">
        <v>40</v>
      </c>
      <c r="W204" s="5" t="s">
        <v>33</v>
      </c>
      <c r="X204" s="16"/>
      <c r="Y204" s="6" t="s">
        <v>38</v>
      </c>
      <c r="Z204" s="239" t="str">
        <f t="shared" si="132"/>
        <v>210AZ</v>
      </c>
      <c r="AA204" s="120" t="str">
        <f t="shared" si="133"/>
        <v>FEC150012-10 E7</v>
      </c>
      <c r="AB204" s="121" t="str">
        <f t="shared" si="134"/>
        <v xml:space="preserve">FE 0325X0175 2Z7 10 0185X040 PC  </v>
      </c>
      <c r="AC204" s="71" t="str">
        <f t="shared" si="135"/>
        <v>FXC150012-10 E7</v>
      </c>
      <c r="AD204" s="121" t="str">
        <f t="shared" si="136"/>
        <v xml:space="preserve">FX 0325X0175 2Z7 10 0185X040 PC  </v>
      </c>
      <c r="AE204" s="122" t="str">
        <f t="shared" si="137"/>
        <v>TUBLS015</v>
      </c>
      <c r="AF204" s="123" t="str">
        <f t="shared" si="138"/>
        <v>TB150340</v>
      </c>
      <c r="AG204" s="124">
        <f t="shared" si="139"/>
        <v>15.728400000000001</v>
      </c>
      <c r="AH204" s="125">
        <f t="shared" si="140"/>
        <v>28</v>
      </c>
      <c r="AI204" s="126">
        <f t="shared" si="141"/>
        <v>440.39520000000005</v>
      </c>
      <c r="AJ204" s="127" t="str">
        <f t="shared" si="142"/>
        <v>BCU2Z</v>
      </c>
      <c r="AK204" s="128" t="str">
        <f t="shared" si="143"/>
        <v>AT2Z0305</v>
      </c>
      <c r="AL204" s="129">
        <f t="shared" si="144"/>
        <v>22.034826666666667</v>
      </c>
      <c r="AM204" s="130">
        <f t="shared" si="145"/>
        <v>15</v>
      </c>
      <c r="AN204" s="131">
        <v>330.5224</v>
      </c>
      <c r="AO204" s="132" t="str">
        <f t="shared" si="146"/>
        <v>CL2P0185C040</v>
      </c>
      <c r="AP204" s="133">
        <f t="shared" si="147"/>
        <v>94.710000000000008</v>
      </c>
      <c r="AQ204" s="134" t="str">
        <f t="shared" si="148"/>
        <v>CL2P0185C040</v>
      </c>
      <c r="AR204" s="133">
        <f t="shared" si="149"/>
        <v>94.710000000000008</v>
      </c>
      <c r="AS204" s="133" t="str">
        <f t="shared" si="150"/>
        <v>BNLC06</v>
      </c>
      <c r="AT204" s="135">
        <f t="shared" si="151"/>
        <v>189.42000000000002</v>
      </c>
      <c r="AU204" s="136" t="str">
        <f t="shared" si="152"/>
        <v>2Z</v>
      </c>
      <c r="AV204" s="137" t="s">
        <v>921</v>
      </c>
      <c r="AW204" s="138" t="str">
        <f t="shared" si="153"/>
        <v>FJ2Z0325</v>
      </c>
      <c r="AX204" s="136">
        <f t="shared" si="154"/>
        <v>89.7</v>
      </c>
      <c r="AY204" s="138">
        <f t="shared" si="155"/>
        <v>179.4</v>
      </c>
      <c r="AZ204" s="138" t="str">
        <f t="shared" si="156"/>
        <v>PJ2Z0325</v>
      </c>
      <c r="BA204" s="136">
        <f t="shared" si="157"/>
        <v>89.7</v>
      </c>
      <c r="BB204" s="136"/>
      <c r="BC204" s="139">
        <f t="shared" si="158"/>
        <v>179.4</v>
      </c>
    </row>
    <row r="205" spans="1:56" ht="18" customHeight="1" x14ac:dyDescent="0.3">
      <c r="A205" s="1" t="str">
        <f t="shared" si="162"/>
        <v>\\B-TECH03\soneras network\SONERAS\RAD\RAD 2024\C151</v>
      </c>
      <c r="B205" s="17" t="s">
        <v>824</v>
      </c>
      <c r="C205" s="44" t="s">
        <v>855</v>
      </c>
      <c r="D205" s="21" t="s">
        <v>672</v>
      </c>
      <c r="E205" s="20" t="str">
        <f t="shared" si="164"/>
        <v>C151</v>
      </c>
      <c r="F205" s="12">
        <v>45354</v>
      </c>
      <c r="G205" s="17">
        <v>1</v>
      </c>
      <c r="H205" s="13" t="s">
        <v>35</v>
      </c>
      <c r="I205" s="14" t="s">
        <v>76</v>
      </c>
      <c r="M205" s="36" t="s">
        <v>41</v>
      </c>
      <c r="N205" s="6">
        <v>12</v>
      </c>
      <c r="O205" s="6">
        <v>4</v>
      </c>
      <c r="Q205" s="14">
        <v>880</v>
      </c>
      <c r="R205" s="14">
        <v>830</v>
      </c>
      <c r="S205" s="14">
        <v>840</v>
      </c>
      <c r="T205" s="14">
        <v>90</v>
      </c>
      <c r="U205" s="14">
        <v>840</v>
      </c>
      <c r="V205" s="14">
        <v>90</v>
      </c>
      <c r="W205" s="5" t="s">
        <v>33</v>
      </c>
      <c r="X205" s="16"/>
      <c r="Y205" s="6" t="s">
        <v>38</v>
      </c>
      <c r="Z205" s="239" t="str">
        <f t="shared" si="132"/>
        <v>412AZ</v>
      </c>
      <c r="AA205" s="120" t="str">
        <f t="shared" si="133"/>
        <v>FEC151014-12 E7</v>
      </c>
      <c r="AB205" s="121" t="str">
        <f t="shared" si="134"/>
        <v xml:space="preserve">FE 0880X0830 4Z7 12 0840X090 PC  </v>
      </c>
      <c r="AC205" s="71" t="str">
        <f t="shared" si="135"/>
        <v>FXC151014-12 E7</v>
      </c>
      <c r="AD205" s="121" t="str">
        <f t="shared" si="136"/>
        <v xml:space="preserve">FX 0880X0830 4Z7 12 0840X090 PC  </v>
      </c>
      <c r="AE205" s="122" t="str">
        <f t="shared" si="137"/>
        <v>TUBLS015</v>
      </c>
      <c r="AF205" s="123" t="str">
        <f t="shared" si="138"/>
        <v>TB150895</v>
      </c>
      <c r="AG205" s="124">
        <f t="shared" si="139"/>
        <v>41.402700000000003</v>
      </c>
      <c r="AH205" s="125">
        <f t="shared" si="140"/>
        <v>264</v>
      </c>
      <c r="AI205" s="126">
        <f t="shared" si="141"/>
        <v>10930.312800000002</v>
      </c>
      <c r="AJ205" s="127" t="str">
        <f t="shared" si="142"/>
        <v>BCU4Z</v>
      </c>
      <c r="AK205" s="128" t="str">
        <f t="shared" si="143"/>
        <v>AT4Z0860</v>
      </c>
      <c r="AL205" s="129">
        <f t="shared" si="144"/>
        <v>122.99216835820896</v>
      </c>
      <c r="AM205" s="130">
        <f t="shared" si="145"/>
        <v>67</v>
      </c>
      <c r="AN205" s="131">
        <v>8240.4752800000006</v>
      </c>
      <c r="AO205" s="132" t="str">
        <f t="shared" si="146"/>
        <v>CL4P0840C090</v>
      </c>
      <c r="AP205" s="133">
        <f t="shared" si="147"/>
        <v>728.42000000000007</v>
      </c>
      <c r="AQ205" s="134" t="str">
        <f t="shared" si="148"/>
        <v>CL4P0840C090</v>
      </c>
      <c r="AR205" s="133">
        <f t="shared" si="149"/>
        <v>728.42000000000007</v>
      </c>
      <c r="AS205" s="133" t="str">
        <f t="shared" si="150"/>
        <v>BNLC06</v>
      </c>
      <c r="AT205" s="135">
        <f t="shared" si="151"/>
        <v>1456.8400000000001</v>
      </c>
      <c r="AU205" s="136" t="str">
        <f t="shared" si="152"/>
        <v>4Z</v>
      </c>
      <c r="AV205" s="137" t="s">
        <v>921</v>
      </c>
      <c r="AW205" s="138" t="str">
        <f t="shared" si="153"/>
        <v>FJ4Z0880</v>
      </c>
      <c r="AX205" s="136">
        <f t="shared" si="154"/>
        <v>403.04</v>
      </c>
      <c r="AY205" s="138">
        <f t="shared" si="155"/>
        <v>806.08</v>
      </c>
      <c r="AZ205" s="138" t="str">
        <f t="shared" si="156"/>
        <v>PJ4Z0880</v>
      </c>
      <c r="BA205" s="136">
        <f t="shared" si="157"/>
        <v>403.04</v>
      </c>
      <c r="BB205" s="136"/>
      <c r="BC205" s="139">
        <f t="shared" si="158"/>
        <v>806.08</v>
      </c>
      <c r="BD205" s="237"/>
    </row>
    <row r="206" spans="1:56" ht="18" customHeight="1" x14ac:dyDescent="0.3">
      <c r="A206" s="1" t="str">
        <f t="shared" si="162"/>
        <v>\\B-TECH03\soneras network\SONERAS\RAD\RAD 2024\C152</v>
      </c>
      <c r="B206" s="17" t="s">
        <v>825</v>
      </c>
      <c r="C206" s="44" t="s">
        <v>856</v>
      </c>
      <c r="D206" s="21" t="s">
        <v>673</v>
      </c>
      <c r="E206" s="20" t="str">
        <f t="shared" si="164"/>
        <v>C152</v>
      </c>
      <c r="F206" s="12">
        <v>45354</v>
      </c>
      <c r="G206" s="17">
        <v>1</v>
      </c>
      <c r="H206" s="13" t="s">
        <v>35</v>
      </c>
      <c r="I206" s="14" t="s">
        <v>76</v>
      </c>
      <c r="M206" s="36" t="s">
        <v>41</v>
      </c>
      <c r="N206" s="6">
        <v>12</v>
      </c>
      <c r="O206" s="6">
        <v>4</v>
      </c>
      <c r="Q206" s="14">
        <v>820</v>
      </c>
      <c r="R206" s="14">
        <v>800</v>
      </c>
      <c r="S206" s="14">
        <v>830</v>
      </c>
      <c r="T206" s="14">
        <v>100</v>
      </c>
      <c r="U206" s="14">
        <v>830</v>
      </c>
      <c r="V206" s="14">
        <v>100</v>
      </c>
      <c r="W206" s="5" t="s">
        <v>33</v>
      </c>
      <c r="X206" s="16"/>
      <c r="Y206" s="6" t="s">
        <v>38</v>
      </c>
      <c r="Z206" s="239" t="str">
        <f t="shared" si="132"/>
        <v>412AZ</v>
      </c>
      <c r="AA206" s="120" t="str">
        <f t="shared" si="133"/>
        <v>FEC152014-12 E7</v>
      </c>
      <c r="AB206" s="121" t="str">
        <f t="shared" si="134"/>
        <v xml:space="preserve">FE 0820X0800 4Z7 12 0830X100 PC  </v>
      </c>
      <c r="AC206" s="71" t="str">
        <f t="shared" si="135"/>
        <v>FXC152014-12 E7</v>
      </c>
      <c r="AD206" s="121" t="str">
        <f t="shared" si="136"/>
        <v xml:space="preserve">FX 0820X0800 4Z7 12 0830X100 PC  </v>
      </c>
      <c r="AE206" s="122" t="str">
        <f t="shared" si="137"/>
        <v>TUBLS015</v>
      </c>
      <c r="AF206" s="123" t="str">
        <f t="shared" si="138"/>
        <v>TB150835</v>
      </c>
      <c r="AG206" s="124">
        <f t="shared" si="139"/>
        <v>38.627099999999999</v>
      </c>
      <c r="AH206" s="125">
        <f t="shared" si="140"/>
        <v>256</v>
      </c>
      <c r="AI206" s="126">
        <f t="shared" si="141"/>
        <v>9888.5375999999997</v>
      </c>
      <c r="AJ206" s="127" t="str">
        <f t="shared" si="142"/>
        <v>BCU4Z</v>
      </c>
      <c r="AK206" s="128" t="str">
        <f t="shared" si="143"/>
        <v>AT4Z0800</v>
      </c>
      <c r="AL206" s="129">
        <f t="shared" si="144"/>
        <v>114.46308923076921</v>
      </c>
      <c r="AM206" s="130">
        <f t="shared" si="145"/>
        <v>65</v>
      </c>
      <c r="AN206" s="131">
        <v>7440.1007999999993</v>
      </c>
      <c r="AO206" s="132" t="str">
        <f t="shared" si="146"/>
        <v>CL4P0830C100</v>
      </c>
      <c r="AP206" s="133">
        <f t="shared" si="147"/>
        <v>785.4</v>
      </c>
      <c r="AQ206" s="134" t="str">
        <f t="shared" si="148"/>
        <v>CL4P0830C100</v>
      </c>
      <c r="AR206" s="133">
        <f t="shared" si="149"/>
        <v>785.4</v>
      </c>
      <c r="AS206" s="133" t="str">
        <f t="shared" si="150"/>
        <v>BNLC06</v>
      </c>
      <c r="AT206" s="135">
        <f t="shared" si="151"/>
        <v>1570.8</v>
      </c>
      <c r="AU206" s="136" t="str">
        <f t="shared" si="152"/>
        <v>4Z</v>
      </c>
      <c r="AV206" s="137" t="s">
        <v>921</v>
      </c>
      <c r="AW206" s="138" t="str">
        <f t="shared" si="153"/>
        <v>FJ4Z0820</v>
      </c>
      <c r="AX206" s="136">
        <f t="shared" si="154"/>
        <v>375.56</v>
      </c>
      <c r="AY206" s="138">
        <f t="shared" si="155"/>
        <v>751.12</v>
      </c>
      <c r="AZ206" s="138" t="str">
        <f t="shared" si="156"/>
        <v>PJ4Z0820</v>
      </c>
      <c r="BA206" s="136">
        <f t="shared" si="157"/>
        <v>375.56</v>
      </c>
      <c r="BB206" s="136"/>
      <c r="BC206" s="139">
        <f t="shared" si="158"/>
        <v>751.12</v>
      </c>
      <c r="BD206" s="237"/>
    </row>
    <row r="207" spans="1:56" ht="18" customHeight="1" x14ac:dyDescent="0.3">
      <c r="A207" s="1" t="str">
        <f t="shared" si="162"/>
        <v>\\B-TECH03\soneras network\SONERAS\RAD\RAD 2024\C153</v>
      </c>
      <c r="B207" s="17" t="s">
        <v>826</v>
      </c>
      <c r="C207" s="44" t="s">
        <v>857</v>
      </c>
      <c r="D207" s="21" t="s">
        <v>674</v>
      </c>
      <c r="E207" s="20" t="str">
        <f t="shared" si="164"/>
        <v>C153</v>
      </c>
      <c r="F207" s="12">
        <v>45354</v>
      </c>
      <c r="G207" s="17">
        <v>1</v>
      </c>
      <c r="H207" s="13" t="s">
        <v>35</v>
      </c>
      <c r="I207" s="14" t="s">
        <v>76</v>
      </c>
      <c r="M207" s="36" t="s">
        <v>32</v>
      </c>
      <c r="N207" s="6">
        <v>10</v>
      </c>
      <c r="O207" s="6">
        <v>4</v>
      </c>
      <c r="Q207" s="14">
        <v>560</v>
      </c>
      <c r="R207" s="14">
        <v>580</v>
      </c>
      <c r="S207" s="14">
        <v>590</v>
      </c>
      <c r="T207" s="14">
        <v>90</v>
      </c>
      <c r="U207" s="14">
        <v>590</v>
      </c>
      <c r="V207" s="14">
        <v>90</v>
      </c>
      <c r="W207" s="5" t="s">
        <v>33</v>
      </c>
      <c r="X207" s="16"/>
      <c r="Y207" s="6" t="s">
        <v>38</v>
      </c>
      <c r="Z207" s="239" t="str">
        <f t="shared" si="132"/>
        <v>410AD</v>
      </c>
      <c r="AA207" s="120" t="str">
        <f t="shared" si="133"/>
        <v>FEC153024-10 E7</v>
      </c>
      <c r="AB207" s="121" t="str">
        <f t="shared" si="134"/>
        <v xml:space="preserve">FE 0560X0580 4D7 10 0590X090 PC  </v>
      </c>
      <c r="AC207" s="71" t="str">
        <f t="shared" si="135"/>
        <v>FXC153024-10 E7</v>
      </c>
      <c r="AD207" s="121" t="str">
        <f t="shared" si="136"/>
        <v xml:space="preserve">FX 0560X0580 4D7 10 0590X090 PC  </v>
      </c>
      <c r="AE207" s="122" t="str">
        <f t="shared" si="137"/>
        <v>TUBLS015</v>
      </c>
      <c r="AF207" s="123" t="str">
        <f t="shared" si="138"/>
        <v>TB150575</v>
      </c>
      <c r="AG207" s="124">
        <f t="shared" si="139"/>
        <v>26.599500000000003</v>
      </c>
      <c r="AH207" s="125">
        <f t="shared" si="140"/>
        <v>228</v>
      </c>
      <c r="AI207" s="126">
        <f t="shared" si="141"/>
        <v>6064.6860000000006</v>
      </c>
      <c r="AJ207" s="127" t="str">
        <f t="shared" si="142"/>
        <v>BCU4D</v>
      </c>
      <c r="AK207" s="128" t="str">
        <f t="shared" si="143"/>
        <v>AT4D0580</v>
      </c>
      <c r="AL207" s="129">
        <f t="shared" si="144"/>
        <v>26.840257392906498</v>
      </c>
      <c r="AM207" s="130">
        <f t="shared" si="145"/>
        <v>197.36363636363637</v>
      </c>
      <c r="AN207" s="131">
        <v>5297.2908000000007</v>
      </c>
      <c r="AO207" s="132" t="str">
        <f t="shared" si="146"/>
        <v>CL4P0590C090</v>
      </c>
      <c r="AP207" s="133">
        <f t="shared" si="147"/>
        <v>516.67000000000007</v>
      </c>
      <c r="AQ207" s="134" t="str">
        <f t="shared" si="148"/>
        <v>CL4P0590C090</v>
      </c>
      <c r="AR207" s="133">
        <f t="shared" si="149"/>
        <v>516.67000000000007</v>
      </c>
      <c r="AS207" s="133" t="str">
        <f t="shared" si="150"/>
        <v>BNLC06</v>
      </c>
      <c r="AT207" s="135">
        <f t="shared" si="151"/>
        <v>1033.3400000000001</v>
      </c>
      <c r="AU207" s="136" t="str">
        <f t="shared" si="152"/>
        <v>4D</v>
      </c>
      <c r="AV207" s="137" t="s">
        <v>921</v>
      </c>
      <c r="AW207" s="138" t="str">
        <f t="shared" si="153"/>
        <v>FJ4D0560</v>
      </c>
      <c r="AX207" s="136">
        <f t="shared" si="154"/>
        <v>296.8</v>
      </c>
      <c r="AY207" s="138">
        <f t="shared" si="155"/>
        <v>593.6</v>
      </c>
      <c r="AZ207" s="138" t="str">
        <f t="shared" si="156"/>
        <v>-</v>
      </c>
      <c r="BA207" s="136" t="str">
        <f t="shared" si="157"/>
        <v>-</v>
      </c>
      <c r="BB207" s="136"/>
      <c r="BC207" s="139">
        <f t="shared" si="158"/>
        <v>593.6</v>
      </c>
      <c r="BD207" s="237"/>
    </row>
    <row r="208" spans="1:56" ht="18" customHeight="1" x14ac:dyDescent="0.3">
      <c r="A208" s="1" t="str">
        <f t="shared" si="162"/>
        <v>\\B-TECH03\soneras network\SONERAS\RAD\RAD 2024\C154</v>
      </c>
      <c r="B208" s="17" t="s">
        <v>827</v>
      </c>
      <c r="C208" s="44" t="s">
        <v>858</v>
      </c>
      <c r="D208" s="21" t="s">
        <v>675</v>
      </c>
      <c r="E208" s="20" t="str">
        <f t="shared" si="164"/>
        <v>C154</v>
      </c>
      <c r="F208" s="12">
        <v>45354</v>
      </c>
      <c r="G208" s="17">
        <v>1</v>
      </c>
      <c r="H208" s="13" t="s">
        <v>35</v>
      </c>
      <c r="I208" s="14" t="s">
        <v>76</v>
      </c>
      <c r="M208" s="36" t="s">
        <v>32</v>
      </c>
      <c r="N208" s="6">
        <v>10</v>
      </c>
      <c r="O208" s="6">
        <v>6</v>
      </c>
      <c r="Q208" s="14">
        <v>1040</v>
      </c>
      <c r="R208" s="14">
        <v>980</v>
      </c>
      <c r="S208" s="14">
        <v>1050</v>
      </c>
      <c r="T208" s="14">
        <v>200</v>
      </c>
      <c r="U208" s="14">
        <v>1050</v>
      </c>
      <c r="V208" s="14">
        <v>200</v>
      </c>
      <c r="W208" s="5" t="s">
        <v>37</v>
      </c>
      <c r="X208" s="16"/>
      <c r="Y208" s="6" t="s">
        <v>38</v>
      </c>
      <c r="Z208" s="239" t="str">
        <f t="shared" si="132"/>
        <v>610AD</v>
      </c>
      <c r="AA208" s="120" t="str">
        <f t="shared" si="133"/>
        <v>FEC154026-10 E7</v>
      </c>
      <c r="AB208" s="121" t="str">
        <f t="shared" si="134"/>
        <v xml:space="preserve">FE 1040X0980 6D7 10 1050X200 BC  </v>
      </c>
      <c r="AC208" s="71" t="str">
        <f t="shared" si="135"/>
        <v>FXC154026-10 E7</v>
      </c>
      <c r="AD208" s="121" t="str">
        <f t="shared" si="136"/>
        <v xml:space="preserve">FX 1040X0980 6D7 10 1050X200 BC  </v>
      </c>
      <c r="AE208" s="122" t="str">
        <f t="shared" si="137"/>
        <v>TUBLS015</v>
      </c>
      <c r="AF208" s="123" t="str">
        <f t="shared" si="138"/>
        <v>TB151055</v>
      </c>
      <c r="AG208" s="124">
        <f t="shared" si="139"/>
        <v>48.804300000000005</v>
      </c>
      <c r="AH208" s="125">
        <f t="shared" si="140"/>
        <v>582</v>
      </c>
      <c r="AI208" s="126">
        <f t="shared" si="141"/>
        <v>28404.102600000002</v>
      </c>
      <c r="AJ208" s="127" t="str">
        <f t="shared" si="142"/>
        <v>BCU6D</v>
      </c>
      <c r="AK208" s="128" t="str">
        <f t="shared" si="143"/>
        <v>AT6D0980</v>
      </c>
      <c r="AL208" s="129">
        <f t="shared" si="144"/>
        <v>75.496416426301636</v>
      </c>
      <c r="AM208" s="130">
        <f t="shared" si="145"/>
        <v>371.90909090909093</v>
      </c>
      <c r="AN208" s="131">
        <v>28077.803600000003</v>
      </c>
      <c r="AO208" s="132" t="str">
        <f t="shared" si="146"/>
        <v>CL6B1050C200</v>
      </c>
      <c r="AP208" s="133">
        <f t="shared" si="147"/>
        <v>2803.5</v>
      </c>
      <c r="AQ208" s="134" t="str">
        <f t="shared" si="148"/>
        <v>CL6B1050C200</v>
      </c>
      <c r="AR208" s="133">
        <f t="shared" si="149"/>
        <v>3142.59</v>
      </c>
      <c r="AS208" s="133" t="str">
        <f t="shared" si="150"/>
        <v>PL15</v>
      </c>
      <c r="AT208" s="135">
        <f t="shared" si="151"/>
        <v>5946.09</v>
      </c>
      <c r="AU208" s="136" t="str">
        <f t="shared" si="152"/>
        <v>6D</v>
      </c>
      <c r="AV208" s="137" t="s">
        <v>921</v>
      </c>
      <c r="AW208" s="138" t="str">
        <f t="shared" si="153"/>
        <v>FJ6D1040</v>
      </c>
      <c r="AX208" s="136">
        <f t="shared" si="154"/>
        <v>746.72</v>
      </c>
      <c r="AY208" s="138">
        <f t="shared" si="155"/>
        <v>1493.44</v>
      </c>
      <c r="AZ208" s="138" t="str">
        <f t="shared" si="156"/>
        <v>-</v>
      </c>
      <c r="BA208" s="136" t="str">
        <f t="shared" si="157"/>
        <v>-</v>
      </c>
      <c r="BB208" s="136"/>
      <c r="BC208" s="139">
        <f t="shared" si="158"/>
        <v>1493.44</v>
      </c>
      <c r="BD208" s="237"/>
    </row>
    <row r="209" spans="1:56" ht="18" customHeight="1" x14ac:dyDescent="0.3">
      <c r="A209" s="1" t="str">
        <f t="shared" ref="A209" si="166">"\\B-TECH03\soneras network\SONERAS\RAD\RAD 2023\"&amp;B209</f>
        <v>\\B-TECH03\soneras network\SONERAS\RAD\RAD 2023\B087</v>
      </c>
      <c r="B209" s="17" t="s">
        <v>823</v>
      </c>
      <c r="C209" s="44" t="s">
        <v>859</v>
      </c>
      <c r="D209" s="21" t="s">
        <v>676</v>
      </c>
      <c r="E209" s="20" t="str">
        <f t="shared" si="164"/>
        <v>B087</v>
      </c>
      <c r="F209" s="12">
        <v>45354</v>
      </c>
      <c r="G209" s="17">
        <v>1</v>
      </c>
      <c r="H209" s="13" t="s">
        <v>35</v>
      </c>
      <c r="I209" s="14" t="s">
        <v>76</v>
      </c>
      <c r="M209" s="36" t="s">
        <v>41</v>
      </c>
      <c r="N209" s="6">
        <v>12</v>
      </c>
      <c r="O209" s="6">
        <v>5</v>
      </c>
      <c r="Q209" s="14">
        <v>895</v>
      </c>
      <c r="R209" s="14">
        <v>850</v>
      </c>
      <c r="S209" s="14">
        <v>940</v>
      </c>
      <c r="T209" s="14">
        <v>170</v>
      </c>
      <c r="U209" s="14">
        <v>940</v>
      </c>
      <c r="V209" s="14">
        <v>170</v>
      </c>
      <c r="W209" s="5" t="s">
        <v>37</v>
      </c>
      <c r="X209" s="16"/>
      <c r="Y209" s="6" t="s">
        <v>38</v>
      </c>
      <c r="Z209" s="239" t="str">
        <f t="shared" si="132"/>
        <v>512AZ</v>
      </c>
      <c r="AA209" s="120" t="str">
        <f t="shared" si="133"/>
        <v>FEB087015-12 E7</v>
      </c>
      <c r="AB209" s="121" t="str">
        <f t="shared" si="134"/>
        <v xml:space="preserve">FE 0895X0850 5Z7 12 0940X170 BC  </v>
      </c>
      <c r="AC209" s="71" t="str">
        <f t="shared" si="135"/>
        <v>FXB087015-12 E7</v>
      </c>
      <c r="AD209" s="121" t="str">
        <f t="shared" si="136"/>
        <v xml:space="preserve">FX 0895X0850 5Z7 12 0940X170 BC  </v>
      </c>
      <c r="AE209" s="122" t="str">
        <f t="shared" si="137"/>
        <v>TUBLS015</v>
      </c>
      <c r="AF209" s="123" t="str">
        <f t="shared" si="138"/>
        <v>TB150910</v>
      </c>
      <c r="AG209" s="124">
        <f t="shared" si="139"/>
        <v>42.096600000000002</v>
      </c>
      <c r="AH209" s="125">
        <f t="shared" si="140"/>
        <v>340</v>
      </c>
      <c r="AI209" s="126">
        <f t="shared" si="141"/>
        <v>14312.844000000001</v>
      </c>
      <c r="AJ209" s="127" t="str">
        <f t="shared" si="142"/>
        <v>BCU5Z</v>
      </c>
      <c r="AK209" s="128" t="str">
        <f t="shared" si="143"/>
        <v>AT5Z0875</v>
      </c>
      <c r="AL209" s="129">
        <f t="shared" si="144"/>
        <v>129.23128623188404</v>
      </c>
      <c r="AM209" s="130">
        <f t="shared" si="145"/>
        <v>69</v>
      </c>
      <c r="AN209" s="131">
        <v>8916.958749999998</v>
      </c>
      <c r="AO209" s="132" t="str">
        <f t="shared" si="146"/>
        <v>CL5B0940C170</v>
      </c>
      <c r="AP209" s="133">
        <f t="shared" si="147"/>
        <v>2133.33</v>
      </c>
      <c r="AQ209" s="134" t="str">
        <f t="shared" si="148"/>
        <v>CL5B0940C170</v>
      </c>
      <c r="AR209" s="133">
        <f t="shared" si="149"/>
        <v>2435.04</v>
      </c>
      <c r="AS209" s="133" t="str">
        <f t="shared" si="150"/>
        <v>PL15</v>
      </c>
      <c r="AT209" s="135">
        <f t="shared" si="151"/>
        <v>4568.37</v>
      </c>
      <c r="AU209" s="136" t="str">
        <f t="shared" si="152"/>
        <v>5Z</v>
      </c>
      <c r="AV209" s="137" t="s">
        <v>921</v>
      </c>
      <c r="AW209" s="138" t="str">
        <f t="shared" si="153"/>
        <v>FJ5Z0895</v>
      </c>
      <c r="AX209" s="136">
        <f t="shared" si="154"/>
        <v>484.19500000000005</v>
      </c>
      <c r="AY209" s="138">
        <f t="shared" si="155"/>
        <v>968.3900000000001</v>
      </c>
      <c r="AZ209" s="138" t="str">
        <f t="shared" si="156"/>
        <v>PJ5Z0895</v>
      </c>
      <c r="BA209" s="136">
        <f t="shared" si="157"/>
        <v>484.19500000000005</v>
      </c>
      <c r="BB209" s="136"/>
      <c r="BC209" s="139">
        <f t="shared" si="158"/>
        <v>968.3900000000001</v>
      </c>
      <c r="BD209" s="237"/>
    </row>
    <row r="210" spans="1:56" ht="18" customHeight="1" x14ac:dyDescent="0.3">
      <c r="A210" s="1" t="str">
        <f t="shared" si="162"/>
        <v>\\B-TECH03\soneras network\SONERAS\RAD\RAD 2024\C155</v>
      </c>
      <c r="B210" s="17" t="s">
        <v>850</v>
      </c>
      <c r="C210" s="44" t="s">
        <v>860</v>
      </c>
      <c r="D210" s="21" t="s">
        <v>677</v>
      </c>
      <c r="E210" s="20" t="str">
        <f t="shared" si="164"/>
        <v>C155</v>
      </c>
      <c r="F210" s="12">
        <v>45355</v>
      </c>
      <c r="G210" s="17">
        <v>1</v>
      </c>
      <c r="H210" s="13" t="s">
        <v>35</v>
      </c>
      <c r="I210" s="14" t="s">
        <v>76</v>
      </c>
      <c r="M210" s="36" t="s">
        <v>41</v>
      </c>
      <c r="N210" s="6">
        <v>10</v>
      </c>
      <c r="O210" s="6">
        <v>2</v>
      </c>
      <c r="Q210" s="14">
        <v>290</v>
      </c>
      <c r="R210" s="14">
        <v>230</v>
      </c>
      <c r="S210" s="14">
        <v>230</v>
      </c>
      <c r="T210" s="14">
        <v>35</v>
      </c>
      <c r="U210" s="14">
        <v>230</v>
      </c>
      <c r="V210" s="14">
        <v>35</v>
      </c>
      <c r="W210" s="5" t="s">
        <v>33</v>
      </c>
      <c r="X210" s="16"/>
      <c r="Y210" s="6" t="s">
        <v>38</v>
      </c>
      <c r="Z210" s="239" t="str">
        <f t="shared" si="132"/>
        <v>210AZ</v>
      </c>
      <c r="AA210" s="120" t="str">
        <f t="shared" si="133"/>
        <v>FEC155012-10 E7</v>
      </c>
      <c r="AB210" s="121" t="str">
        <f t="shared" si="134"/>
        <v xml:space="preserve">FE 0290X0230 2Z7 10 0230X035 PC  </v>
      </c>
      <c r="AC210" s="71" t="str">
        <f t="shared" si="135"/>
        <v>FXC155012-10 E7</v>
      </c>
      <c r="AD210" s="121" t="str">
        <f t="shared" si="136"/>
        <v xml:space="preserve">FX 0290X0230 2Z7 10 0230X035 PC  </v>
      </c>
      <c r="AE210" s="122" t="str">
        <f t="shared" si="137"/>
        <v>TUBLS015</v>
      </c>
      <c r="AF210" s="123" t="str">
        <f t="shared" si="138"/>
        <v>TB150305</v>
      </c>
      <c r="AG210" s="124">
        <f t="shared" si="139"/>
        <v>14.109300000000001</v>
      </c>
      <c r="AH210" s="125">
        <f t="shared" si="140"/>
        <v>40</v>
      </c>
      <c r="AI210" s="126">
        <f t="shared" si="141"/>
        <v>564.37200000000007</v>
      </c>
      <c r="AJ210" s="127" t="str">
        <f t="shared" si="142"/>
        <v>BCU2Z</v>
      </c>
      <c r="AK210" s="128" t="str">
        <f t="shared" si="143"/>
        <v>AT2Z0270</v>
      </c>
      <c r="AL210" s="129">
        <f t="shared" si="144"/>
        <v>19.157914285714284</v>
      </c>
      <c r="AM210" s="130">
        <f t="shared" si="145"/>
        <v>21</v>
      </c>
      <c r="AN210" s="131">
        <v>402.31619999999998</v>
      </c>
      <c r="AO210" s="132" t="str">
        <f t="shared" si="146"/>
        <v>CL2P0230C035</v>
      </c>
      <c r="AP210" s="133">
        <f t="shared" si="147"/>
        <v>105.875</v>
      </c>
      <c r="AQ210" s="134" t="str">
        <f t="shared" si="148"/>
        <v>CL2P0230C035</v>
      </c>
      <c r="AR210" s="133">
        <f t="shared" si="149"/>
        <v>105.875</v>
      </c>
      <c r="AS210" s="133" t="str">
        <f t="shared" si="150"/>
        <v>BNLC06</v>
      </c>
      <c r="AT210" s="135">
        <f t="shared" si="151"/>
        <v>211.75</v>
      </c>
      <c r="AU210" s="136" t="str">
        <f t="shared" si="152"/>
        <v>2Z</v>
      </c>
      <c r="AV210" s="137" t="s">
        <v>921</v>
      </c>
      <c r="AW210" s="138" t="str">
        <f t="shared" si="153"/>
        <v>FJ2Z0290</v>
      </c>
      <c r="AX210" s="136">
        <f t="shared" si="154"/>
        <v>80.040000000000006</v>
      </c>
      <c r="AY210" s="138">
        <f t="shared" si="155"/>
        <v>160.08000000000001</v>
      </c>
      <c r="AZ210" s="138" t="str">
        <f t="shared" si="156"/>
        <v>PJ2Z0290</v>
      </c>
      <c r="BA210" s="136">
        <f t="shared" si="157"/>
        <v>80.040000000000006</v>
      </c>
      <c r="BB210" s="136"/>
      <c r="BC210" s="139">
        <f t="shared" si="158"/>
        <v>160.08000000000001</v>
      </c>
      <c r="BD210" s="237"/>
    </row>
    <row r="211" spans="1:56" ht="18" customHeight="1" x14ac:dyDescent="0.3">
      <c r="A211" s="1" t="str">
        <f t="shared" si="162"/>
        <v>\\B-TECH03\soneras network\SONERAS\RAD\RAD 2024\C156</v>
      </c>
      <c r="B211" s="17" t="s">
        <v>851</v>
      </c>
      <c r="C211" s="44" t="s">
        <v>861</v>
      </c>
      <c r="D211" s="21" t="s">
        <v>678</v>
      </c>
      <c r="E211" s="20" t="str">
        <f t="shared" si="164"/>
        <v>C156</v>
      </c>
      <c r="F211" s="12">
        <v>45355</v>
      </c>
      <c r="G211" s="17">
        <v>1</v>
      </c>
      <c r="H211" s="13" t="s">
        <v>35</v>
      </c>
      <c r="I211" s="14" t="s">
        <v>36</v>
      </c>
      <c r="M211" s="36" t="s">
        <v>32</v>
      </c>
      <c r="N211" s="6">
        <v>10</v>
      </c>
      <c r="O211" s="6">
        <v>3</v>
      </c>
      <c r="Q211" s="14">
        <v>860</v>
      </c>
      <c r="R211" s="14">
        <v>850</v>
      </c>
      <c r="S211" s="14">
        <v>900</v>
      </c>
      <c r="T211" s="14">
        <v>105</v>
      </c>
      <c r="U211" s="14">
        <v>900</v>
      </c>
      <c r="V211" s="14">
        <v>105</v>
      </c>
      <c r="W211" s="5" t="s">
        <v>33</v>
      </c>
      <c r="X211" s="16"/>
      <c r="Y211" s="6" t="s">
        <v>38</v>
      </c>
      <c r="Z211" s="239" t="str">
        <f t="shared" si="132"/>
        <v>310AD</v>
      </c>
      <c r="AA211" s="120" t="str">
        <f t="shared" si="133"/>
        <v>FEC156023-10 E7</v>
      </c>
      <c r="AB211" s="121" t="str">
        <f t="shared" si="134"/>
        <v xml:space="preserve">FE 0860X0850 3D7 10 0900X105 PC  </v>
      </c>
      <c r="AC211" s="71" t="str">
        <f t="shared" si="135"/>
        <v>FXC156023-10 E7</v>
      </c>
      <c r="AD211" s="121" t="str">
        <f t="shared" si="136"/>
        <v xml:space="preserve">FX 0860X0850 3D7 10 0900X105 PC  </v>
      </c>
      <c r="AE211" s="122" t="str">
        <f t="shared" si="137"/>
        <v>TUBLS015</v>
      </c>
      <c r="AF211" s="123" t="str">
        <f t="shared" si="138"/>
        <v>TB150875</v>
      </c>
      <c r="AG211" s="124">
        <f t="shared" si="139"/>
        <v>40.477499999999999</v>
      </c>
      <c r="AH211" s="125">
        <f t="shared" si="140"/>
        <v>252</v>
      </c>
      <c r="AI211" s="126">
        <f t="shared" si="141"/>
        <v>10200.33</v>
      </c>
      <c r="AJ211" s="127" t="str">
        <f t="shared" si="142"/>
        <v>BCU3D</v>
      </c>
      <c r="AK211" s="128" t="str">
        <f t="shared" si="143"/>
        <v>AT3D0850</v>
      </c>
      <c r="AL211" s="129">
        <f t="shared" si="144"/>
        <v>25.38498650252151</v>
      </c>
      <c r="AM211" s="130">
        <f t="shared" si="145"/>
        <v>306.45454545454544</v>
      </c>
      <c r="AN211" s="131">
        <v>7779.3445000000002</v>
      </c>
      <c r="AO211" s="132" t="str">
        <f t="shared" si="146"/>
        <v>CL3P0900C105</v>
      </c>
      <c r="AP211" s="133">
        <f t="shared" si="147"/>
        <v>885.5</v>
      </c>
      <c r="AQ211" s="134" t="str">
        <f t="shared" si="148"/>
        <v>CL3P0900C105</v>
      </c>
      <c r="AR211" s="133">
        <f t="shared" si="149"/>
        <v>885.5</v>
      </c>
      <c r="AS211" s="133" t="str">
        <f t="shared" si="150"/>
        <v>BNLC06</v>
      </c>
      <c r="AT211" s="135">
        <f t="shared" si="151"/>
        <v>1771</v>
      </c>
      <c r="AU211" s="136" t="str">
        <f t="shared" si="152"/>
        <v>3D</v>
      </c>
      <c r="AV211" s="137" t="s">
        <v>921</v>
      </c>
      <c r="AW211" s="138" t="str">
        <f t="shared" si="153"/>
        <v>FJ3D0860</v>
      </c>
      <c r="AX211" s="136">
        <f t="shared" si="154"/>
        <v>362.06</v>
      </c>
      <c r="AY211" s="138">
        <f t="shared" si="155"/>
        <v>724.12</v>
      </c>
      <c r="AZ211" s="138" t="str">
        <f t="shared" si="156"/>
        <v>-</v>
      </c>
      <c r="BA211" s="136" t="str">
        <f t="shared" si="157"/>
        <v>-</v>
      </c>
      <c r="BB211" s="136"/>
      <c r="BC211" s="139">
        <f t="shared" si="158"/>
        <v>724.12</v>
      </c>
    </row>
    <row r="212" spans="1:56" ht="18" customHeight="1" x14ac:dyDescent="0.3">
      <c r="A212" s="1" t="str">
        <f t="shared" si="162"/>
        <v>\\B-TECH03\soneras network\SONERAS\RAD\RAD 2024\C157</v>
      </c>
      <c r="B212" s="17" t="s">
        <v>852</v>
      </c>
      <c r="C212" s="44" t="s">
        <v>862</v>
      </c>
      <c r="D212" s="21" t="s">
        <v>679</v>
      </c>
      <c r="E212" s="20" t="str">
        <f t="shared" si="164"/>
        <v>C157</v>
      </c>
      <c r="F212" s="12">
        <v>45355</v>
      </c>
      <c r="G212" s="17">
        <v>1</v>
      </c>
      <c r="H212" s="13" t="s">
        <v>28</v>
      </c>
      <c r="I212" s="14" t="s">
        <v>36</v>
      </c>
      <c r="K212" s="14" t="s">
        <v>849</v>
      </c>
      <c r="M212" s="36" t="s">
        <v>41</v>
      </c>
      <c r="N212" s="6">
        <v>10</v>
      </c>
      <c r="O212" s="6">
        <v>2</v>
      </c>
      <c r="Q212" s="14">
        <v>525</v>
      </c>
      <c r="R212" s="14">
        <v>720</v>
      </c>
      <c r="S212" s="14">
        <v>720</v>
      </c>
      <c r="T212" s="14">
        <v>43</v>
      </c>
      <c r="U212" s="14">
        <v>720</v>
      </c>
      <c r="V212" s="14">
        <v>53</v>
      </c>
      <c r="W212" s="5" t="s">
        <v>33</v>
      </c>
      <c r="X212" s="16"/>
      <c r="Y212" s="6" t="s">
        <v>38</v>
      </c>
      <c r="Z212" s="239" t="str">
        <f t="shared" si="132"/>
        <v>210AZ</v>
      </c>
      <c r="AA212" s="120" t="str">
        <f t="shared" si="133"/>
        <v>RAC157012-10 E7</v>
      </c>
      <c r="AB212" s="121" t="str">
        <f t="shared" si="134"/>
        <v>RA 0525X0720 2Z7 10 0720X043 PC  PAJERO 3 V76</v>
      </c>
      <c r="AC212" s="71" t="str">
        <f t="shared" si="135"/>
        <v>FXC157012-10 E7</v>
      </c>
      <c r="AD212" s="121" t="str">
        <f t="shared" si="136"/>
        <v>FX 0525X0720 2Z7 10 0720X043 PC  PAJERO 3 V76</v>
      </c>
      <c r="AE212" s="122" t="str">
        <f t="shared" si="137"/>
        <v>TUBLS015</v>
      </c>
      <c r="AF212" s="123" t="str">
        <f t="shared" si="138"/>
        <v>TB150540</v>
      </c>
      <c r="AG212" s="124">
        <f t="shared" si="139"/>
        <v>24.980400000000003</v>
      </c>
      <c r="AH212" s="125">
        <f t="shared" si="140"/>
        <v>138</v>
      </c>
      <c r="AI212" s="126">
        <f t="shared" si="141"/>
        <v>3447.2952000000005</v>
      </c>
      <c r="AJ212" s="127" t="str">
        <f t="shared" si="142"/>
        <v>BCU2Z</v>
      </c>
      <c r="AK212" s="128" t="str">
        <f t="shared" si="143"/>
        <v>AT2Z0505</v>
      </c>
      <c r="AL212" s="129">
        <f t="shared" si="144"/>
        <v>34.692273571428565</v>
      </c>
      <c r="AM212" s="130">
        <f t="shared" si="145"/>
        <v>70</v>
      </c>
      <c r="AN212" s="131">
        <v>2428.4591499999997</v>
      </c>
      <c r="AO212" s="132" t="str">
        <f t="shared" si="146"/>
        <v>CL2P0720C043</v>
      </c>
      <c r="AP212" s="133">
        <f t="shared" si="147"/>
        <v>358.97399999999999</v>
      </c>
      <c r="AQ212" s="134" t="str">
        <f t="shared" si="148"/>
        <v>CL2P0720C053</v>
      </c>
      <c r="AR212" s="133">
        <f t="shared" si="149"/>
        <v>415.95400000000001</v>
      </c>
      <c r="AS212" s="133" t="str">
        <f t="shared" si="150"/>
        <v>BNLC06</v>
      </c>
      <c r="AT212" s="135">
        <f t="shared" si="151"/>
        <v>774.928</v>
      </c>
      <c r="AU212" s="136" t="str">
        <f t="shared" si="152"/>
        <v>2Z</v>
      </c>
      <c r="AV212" s="137" t="s">
        <v>921</v>
      </c>
      <c r="AW212" s="138" t="str">
        <f t="shared" si="153"/>
        <v>FJ2Z0525</v>
      </c>
      <c r="AX212" s="136">
        <f t="shared" si="154"/>
        <v>144.9</v>
      </c>
      <c r="AY212" s="138">
        <f t="shared" si="155"/>
        <v>289.8</v>
      </c>
      <c r="AZ212" s="138" t="str">
        <f t="shared" si="156"/>
        <v>PJ2Z0525</v>
      </c>
      <c r="BA212" s="136">
        <f t="shared" si="157"/>
        <v>144.9</v>
      </c>
      <c r="BB212" s="136"/>
      <c r="BC212" s="139">
        <f t="shared" si="158"/>
        <v>289.8</v>
      </c>
    </row>
    <row r="213" spans="1:56" ht="18" customHeight="1" x14ac:dyDescent="0.3">
      <c r="A213" s="1" t="str">
        <f t="shared" si="162"/>
        <v>\\B-TECH03\soneras network\SONERAS\RAD\RAD 2024\C158</v>
      </c>
      <c r="B213" s="17" t="s">
        <v>853</v>
      </c>
      <c r="C213" s="44" t="s">
        <v>863</v>
      </c>
      <c r="D213" s="21" t="s">
        <v>680</v>
      </c>
      <c r="E213" s="20" t="str">
        <f t="shared" si="164"/>
        <v>C158</v>
      </c>
      <c r="F213" s="12">
        <v>45355</v>
      </c>
      <c r="G213" s="17">
        <v>1</v>
      </c>
      <c r="H213" s="13" t="s">
        <v>35</v>
      </c>
      <c r="I213" s="14" t="s">
        <v>36</v>
      </c>
      <c r="M213" s="36" t="s">
        <v>32</v>
      </c>
      <c r="N213" s="6">
        <v>10</v>
      </c>
      <c r="O213" s="6">
        <v>4</v>
      </c>
      <c r="Q213" s="14">
        <v>760</v>
      </c>
      <c r="R213" s="14">
        <v>820</v>
      </c>
      <c r="W213" s="5" t="s">
        <v>33</v>
      </c>
      <c r="X213" s="16"/>
      <c r="Y213" s="6"/>
      <c r="Z213" s="239" t="str">
        <f t="shared" si="132"/>
        <v>410AD</v>
      </c>
      <c r="AA213" s="120" t="str">
        <f t="shared" si="133"/>
        <v xml:space="preserve">FEC158024-10 </v>
      </c>
      <c r="AB213" s="121" t="str">
        <f t="shared" si="134"/>
        <v xml:space="preserve">FE 0760X0820 4DM 10 0X0 PC  </v>
      </c>
      <c r="AC213" s="71" t="str">
        <f t="shared" si="135"/>
        <v xml:space="preserve">FXC158024-10 </v>
      </c>
      <c r="AD213" s="121" t="str">
        <f t="shared" si="136"/>
        <v xml:space="preserve">FX 0760X0820 4DM 10 0X0 PC  </v>
      </c>
      <c r="AE213" s="122" t="b">
        <f t="shared" si="137"/>
        <v>0</v>
      </c>
      <c r="AF213" s="123" t="str">
        <f t="shared" si="138"/>
        <v>TB0775</v>
      </c>
      <c r="AG213" s="124">
        <f t="shared" si="139"/>
        <v>35.851500000000001</v>
      </c>
      <c r="AH213" s="125">
        <f t="shared" si="140"/>
        <v>324</v>
      </c>
      <c r="AI213" s="126">
        <f t="shared" si="141"/>
        <v>11615.886</v>
      </c>
      <c r="AJ213" s="127" t="str">
        <f t="shared" si="142"/>
        <v>BCU4D</v>
      </c>
      <c r="AK213" s="128" t="str">
        <f t="shared" si="143"/>
        <v>AT4D0820</v>
      </c>
      <c r="AL213" s="129">
        <f t="shared" si="144"/>
        <v>37.839734904072706</v>
      </c>
      <c r="AM213" s="130">
        <f t="shared" si="145"/>
        <v>270.09090909090907</v>
      </c>
      <c r="AN213" s="131">
        <v>10220.1684</v>
      </c>
      <c r="AO213" s="132" t="str">
        <f t="shared" si="146"/>
        <v>CL4P0C0</v>
      </c>
      <c r="AP213" s="133">
        <f t="shared" si="147"/>
        <v>3.08</v>
      </c>
      <c r="AQ213" s="134" t="str">
        <f t="shared" si="148"/>
        <v>CL4P0C0</v>
      </c>
      <c r="AR213" s="133">
        <f t="shared" si="149"/>
        <v>3.08</v>
      </c>
      <c r="AS213" s="133" t="str">
        <f t="shared" si="150"/>
        <v>BNLC06</v>
      </c>
      <c r="AT213" s="135">
        <f t="shared" si="151"/>
        <v>6.16</v>
      </c>
      <c r="AU213" s="136" t="str">
        <f t="shared" si="152"/>
        <v>4D</v>
      </c>
      <c r="AV213" s="137" t="s">
        <v>921</v>
      </c>
      <c r="AW213" s="138" t="str">
        <f t="shared" si="153"/>
        <v>FJ4D0760</v>
      </c>
      <c r="AX213" s="136">
        <f t="shared" si="154"/>
        <v>402.8</v>
      </c>
      <c r="AY213" s="138">
        <f t="shared" si="155"/>
        <v>805.6</v>
      </c>
      <c r="AZ213" s="138" t="str">
        <f t="shared" si="156"/>
        <v>-</v>
      </c>
      <c r="BA213" s="136" t="str">
        <f t="shared" si="157"/>
        <v>-</v>
      </c>
      <c r="BB213" s="136"/>
      <c r="BC213" s="139">
        <f t="shared" si="158"/>
        <v>805.6</v>
      </c>
    </row>
    <row r="214" spans="1:56" ht="18" customHeight="1" x14ac:dyDescent="0.3">
      <c r="A214" s="1" t="str">
        <f t="shared" si="162"/>
        <v>\\B-TECH03\soneras network\SONERAS\RAD\RAD 2024\C159</v>
      </c>
      <c r="B214" s="17" t="s">
        <v>854</v>
      </c>
      <c r="C214" s="44" t="s">
        <v>864</v>
      </c>
      <c r="D214" s="21" t="s">
        <v>681</v>
      </c>
      <c r="E214" s="20" t="str">
        <f t="shared" si="164"/>
        <v>C159</v>
      </c>
      <c r="F214" s="12">
        <v>45355</v>
      </c>
      <c r="G214" s="17">
        <v>1</v>
      </c>
      <c r="H214" s="13" t="s">
        <v>35</v>
      </c>
      <c r="I214" s="14" t="s">
        <v>100</v>
      </c>
      <c r="M214" s="36" t="s">
        <v>32</v>
      </c>
      <c r="N214" s="6">
        <v>10</v>
      </c>
      <c r="O214" s="6">
        <v>5</v>
      </c>
      <c r="Q214" s="14">
        <v>680</v>
      </c>
      <c r="R214" s="14">
        <v>340</v>
      </c>
      <c r="S214" s="14">
        <v>345</v>
      </c>
      <c r="T214" s="14">
        <v>125</v>
      </c>
      <c r="U214" s="14">
        <v>345</v>
      </c>
      <c r="V214" s="14">
        <v>125</v>
      </c>
      <c r="W214" s="5" t="s">
        <v>33</v>
      </c>
      <c r="X214" s="16"/>
      <c r="Y214" s="6" t="s">
        <v>38</v>
      </c>
      <c r="Z214" s="239" t="str">
        <f t="shared" si="132"/>
        <v>510AD</v>
      </c>
      <c r="AA214" s="120" t="str">
        <f t="shared" si="133"/>
        <v>FEC159025-10 E7</v>
      </c>
      <c r="AB214" s="121" t="str">
        <f t="shared" si="134"/>
        <v xml:space="preserve">FE 0680X0340 5D7 10 0345X125 PC  </v>
      </c>
      <c r="AC214" s="71" t="str">
        <f t="shared" si="135"/>
        <v>FXC159025-10 E7</v>
      </c>
      <c r="AD214" s="121" t="str">
        <f t="shared" si="136"/>
        <v xml:space="preserve">FX 0680X0340 5D7 10 0345X125 PC  </v>
      </c>
      <c r="AE214" s="122" t="str">
        <f t="shared" si="137"/>
        <v>TUBLS015</v>
      </c>
      <c r="AF214" s="123" t="str">
        <f t="shared" si="138"/>
        <v>TB150695</v>
      </c>
      <c r="AG214" s="124">
        <f t="shared" si="139"/>
        <v>32.150700000000001</v>
      </c>
      <c r="AH214" s="125">
        <f t="shared" si="140"/>
        <v>165</v>
      </c>
      <c r="AI214" s="126">
        <f t="shared" si="141"/>
        <v>5304.8654999999999</v>
      </c>
      <c r="AJ214" s="127" t="str">
        <f t="shared" si="142"/>
        <v>BCU5D</v>
      </c>
      <c r="AK214" s="128" t="str">
        <f t="shared" si="143"/>
        <v>AT5D0340</v>
      </c>
      <c r="AL214" s="129">
        <f t="shared" si="144"/>
        <v>19.230851452282156</v>
      </c>
      <c r="AM214" s="130">
        <f t="shared" si="145"/>
        <v>241</v>
      </c>
      <c r="AN214" s="131">
        <v>4634.6351999999997</v>
      </c>
      <c r="AO214" s="132" t="str">
        <f t="shared" si="146"/>
        <v>CL5P0345C125</v>
      </c>
      <c r="AP214" s="133">
        <f t="shared" si="147"/>
        <v>407.52250000000004</v>
      </c>
      <c r="AQ214" s="134" t="str">
        <f t="shared" si="148"/>
        <v>CL5P0345C125</v>
      </c>
      <c r="AR214" s="133">
        <f t="shared" si="149"/>
        <v>407.52250000000004</v>
      </c>
      <c r="AS214" s="133" t="str">
        <f t="shared" si="150"/>
        <v>BNLC06</v>
      </c>
      <c r="AT214" s="135">
        <f t="shared" si="151"/>
        <v>815.04500000000007</v>
      </c>
      <c r="AU214" s="136" t="str">
        <f t="shared" si="152"/>
        <v>5D</v>
      </c>
      <c r="AV214" s="137" t="s">
        <v>921</v>
      </c>
      <c r="AW214" s="138" t="str">
        <f t="shared" si="153"/>
        <v>FJ5D0680</v>
      </c>
      <c r="AX214" s="136">
        <f t="shared" si="154"/>
        <v>420.92</v>
      </c>
      <c r="AY214" s="138">
        <f t="shared" si="155"/>
        <v>841.84</v>
      </c>
      <c r="AZ214" s="138" t="str">
        <f t="shared" si="156"/>
        <v>-</v>
      </c>
      <c r="BA214" s="136" t="str">
        <f t="shared" si="157"/>
        <v>-</v>
      </c>
      <c r="BB214" s="136"/>
      <c r="BC214" s="139">
        <f t="shared" si="158"/>
        <v>841.84</v>
      </c>
    </row>
    <row r="215" spans="1:56" ht="18" customHeight="1" x14ac:dyDescent="0.3">
      <c r="A215" s="1" t="str">
        <f t="shared" si="162"/>
        <v>\\B-TECH03\soneras network\SONERAS\RAD\RAD 2024\C160</v>
      </c>
      <c r="B215" s="17" t="s">
        <v>866</v>
      </c>
      <c r="C215" s="44" t="s">
        <v>868</v>
      </c>
      <c r="D215" s="21" t="s">
        <v>682</v>
      </c>
      <c r="E215" s="20" t="str">
        <f t="shared" si="164"/>
        <v>C160</v>
      </c>
      <c r="F215" s="12">
        <v>45356</v>
      </c>
      <c r="G215" s="17">
        <v>1</v>
      </c>
      <c r="H215" s="13" t="s">
        <v>35</v>
      </c>
      <c r="I215" s="14" t="s">
        <v>865</v>
      </c>
      <c r="M215" s="36" t="s">
        <v>32</v>
      </c>
      <c r="N215" s="6">
        <v>10</v>
      </c>
      <c r="O215" s="6">
        <v>5</v>
      </c>
      <c r="Q215" s="14">
        <v>670</v>
      </c>
      <c r="R215" s="14">
        <v>300</v>
      </c>
      <c r="S215" s="14">
        <v>310</v>
      </c>
      <c r="T215" s="14">
        <v>110</v>
      </c>
      <c r="U215" s="14">
        <v>310</v>
      </c>
      <c r="V215" s="14">
        <v>110</v>
      </c>
      <c r="W215" s="5" t="s">
        <v>33</v>
      </c>
      <c r="X215" s="16"/>
      <c r="Y215" s="6" t="s">
        <v>38</v>
      </c>
      <c r="Z215" s="239" t="str">
        <f t="shared" si="132"/>
        <v>510AD</v>
      </c>
      <c r="AA215" s="120" t="str">
        <f t="shared" si="133"/>
        <v>FEC160025-10 E7</v>
      </c>
      <c r="AB215" s="121" t="str">
        <f t="shared" si="134"/>
        <v xml:space="preserve">FE 0670X0300 5D7 10 0310X110 PC  </v>
      </c>
      <c r="AC215" s="71" t="str">
        <f t="shared" si="135"/>
        <v>FXC160025-10 E7</v>
      </c>
      <c r="AD215" s="121" t="str">
        <f t="shared" si="136"/>
        <v xml:space="preserve">FX 0670X0300 5D7 10 0310X110 PC  </v>
      </c>
      <c r="AE215" s="122" t="str">
        <f t="shared" si="137"/>
        <v>TUBLS015</v>
      </c>
      <c r="AF215" s="123" t="str">
        <f t="shared" si="138"/>
        <v>TB150685</v>
      </c>
      <c r="AG215" s="124">
        <f t="shared" si="139"/>
        <v>31.688100000000002</v>
      </c>
      <c r="AH215" s="125">
        <f t="shared" si="140"/>
        <v>145</v>
      </c>
      <c r="AI215" s="126">
        <f t="shared" si="141"/>
        <v>4594.7745000000004</v>
      </c>
      <c r="AJ215" s="127" t="str">
        <f t="shared" si="142"/>
        <v>BCU5D</v>
      </c>
      <c r="AK215" s="128" t="str">
        <f t="shared" si="143"/>
        <v>AT5D0300</v>
      </c>
      <c r="AL215" s="129">
        <f t="shared" si="144"/>
        <v>16.916525469168903</v>
      </c>
      <c r="AM215" s="130">
        <f t="shared" si="145"/>
        <v>237.36363636363637</v>
      </c>
      <c r="AN215" s="131">
        <v>4015.3680000000004</v>
      </c>
      <c r="AO215" s="132" t="str">
        <f t="shared" si="146"/>
        <v>CL5P0310C110</v>
      </c>
      <c r="AP215" s="133">
        <f t="shared" si="147"/>
        <v>330.33</v>
      </c>
      <c r="AQ215" s="134" t="str">
        <f t="shared" si="148"/>
        <v>CL5P0310C110</v>
      </c>
      <c r="AR215" s="133">
        <f t="shared" si="149"/>
        <v>330.33</v>
      </c>
      <c r="AS215" s="133" t="str">
        <f t="shared" si="150"/>
        <v>BNLC06</v>
      </c>
      <c r="AT215" s="135">
        <f t="shared" si="151"/>
        <v>660.66</v>
      </c>
      <c r="AU215" s="136" t="str">
        <f t="shared" si="152"/>
        <v>5D</v>
      </c>
      <c r="AV215" s="137" t="s">
        <v>921</v>
      </c>
      <c r="AW215" s="138" t="str">
        <f t="shared" si="153"/>
        <v>FJ5D0670</v>
      </c>
      <c r="AX215" s="136">
        <f t="shared" si="154"/>
        <v>414.73</v>
      </c>
      <c r="AY215" s="138">
        <f t="shared" si="155"/>
        <v>829.46</v>
      </c>
      <c r="AZ215" s="138" t="str">
        <f t="shared" si="156"/>
        <v>-</v>
      </c>
      <c r="BA215" s="136" t="str">
        <f t="shared" si="157"/>
        <v>-</v>
      </c>
      <c r="BB215" s="136"/>
      <c r="BC215" s="139">
        <f t="shared" si="158"/>
        <v>829.46</v>
      </c>
    </row>
    <row r="216" spans="1:56" ht="18" customHeight="1" x14ac:dyDescent="0.3">
      <c r="A216" s="1" t="str">
        <f t="shared" si="162"/>
        <v>\\B-TECH03\soneras network\SONERAS\RAD\RAD 2024\C161</v>
      </c>
      <c r="B216" s="17" t="s">
        <v>867</v>
      </c>
      <c r="C216" s="44" t="s">
        <v>869</v>
      </c>
      <c r="D216" s="21" t="s">
        <v>683</v>
      </c>
      <c r="E216" s="20" t="str">
        <f t="shared" si="164"/>
        <v>C161</v>
      </c>
      <c r="F216" s="12">
        <v>45357</v>
      </c>
      <c r="G216" s="17">
        <v>1</v>
      </c>
      <c r="H216" s="13" t="s">
        <v>35</v>
      </c>
      <c r="I216" s="14" t="s">
        <v>100</v>
      </c>
      <c r="M216" s="36" t="s">
        <v>32</v>
      </c>
      <c r="N216" s="6">
        <v>10</v>
      </c>
      <c r="O216" s="6">
        <v>4</v>
      </c>
      <c r="Q216" s="14">
        <v>355</v>
      </c>
      <c r="R216" s="14">
        <v>450</v>
      </c>
      <c r="S216" s="14">
        <v>470</v>
      </c>
      <c r="T216" s="14">
        <v>85</v>
      </c>
      <c r="U216" s="14">
        <v>470</v>
      </c>
      <c r="V216" s="14">
        <v>85</v>
      </c>
      <c r="W216" s="5" t="s">
        <v>33</v>
      </c>
      <c r="X216" s="16"/>
      <c r="Y216" s="6" t="s">
        <v>38</v>
      </c>
      <c r="Z216" s="239" t="str">
        <f t="shared" si="132"/>
        <v>410AD</v>
      </c>
      <c r="AA216" s="120" t="str">
        <f t="shared" si="133"/>
        <v>FEC161024-10 E7</v>
      </c>
      <c r="AB216" s="121" t="str">
        <f t="shared" si="134"/>
        <v xml:space="preserve">FE 0355X0450 4D7 10 0470X085 PC  </v>
      </c>
      <c r="AC216" s="71" t="str">
        <f t="shared" si="135"/>
        <v>FXC161024-10 E7</v>
      </c>
      <c r="AD216" s="121" t="str">
        <f t="shared" si="136"/>
        <v xml:space="preserve">FX 0355X0450 4D7 10 0470X085 PC  </v>
      </c>
      <c r="AE216" s="122" t="str">
        <f t="shared" si="137"/>
        <v>TUBLS015</v>
      </c>
      <c r="AF216" s="123" t="str">
        <f t="shared" si="138"/>
        <v>TB150370</v>
      </c>
      <c r="AG216" s="124">
        <f t="shared" si="139"/>
        <v>17.116199999999999</v>
      </c>
      <c r="AH216" s="125">
        <f t="shared" si="140"/>
        <v>176</v>
      </c>
      <c r="AI216" s="126">
        <f t="shared" si="141"/>
        <v>3012.4512</v>
      </c>
      <c r="AJ216" s="127" t="str">
        <f t="shared" si="142"/>
        <v>BCU4D</v>
      </c>
      <c r="AK216" s="128" t="str">
        <f t="shared" si="143"/>
        <v>AT4D0450</v>
      </c>
      <c r="AL216" s="129">
        <f t="shared" si="144"/>
        <v>20.706901554404148</v>
      </c>
      <c r="AM216" s="130">
        <f t="shared" si="145"/>
        <v>122.81818181818181</v>
      </c>
      <c r="AN216" s="131">
        <v>2543.1840000000002</v>
      </c>
      <c r="AO216" s="132" t="str">
        <f t="shared" si="146"/>
        <v>CL4P0470C085</v>
      </c>
      <c r="AP216" s="133">
        <f t="shared" si="147"/>
        <v>396.16500000000002</v>
      </c>
      <c r="AQ216" s="134" t="str">
        <f t="shared" si="148"/>
        <v>CL4P0470C085</v>
      </c>
      <c r="AR216" s="133">
        <f t="shared" si="149"/>
        <v>396.16500000000002</v>
      </c>
      <c r="AS216" s="133" t="str">
        <f t="shared" si="150"/>
        <v>BNLC06</v>
      </c>
      <c r="AT216" s="135">
        <f t="shared" si="151"/>
        <v>792.33</v>
      </c>
      <c r="AU216" s="136" t="str">
        <f t="shared" si="152"/>
        <v>4D</v>
      </c>
      <c r="AV216" s="137" t="s">
        <v>921</v>
      </c>
      <c r="AW216" s="138" t="str">
        <f t="shared" si="153"/>
        <v>FJ4D0355</v>
      </c>
      <c r="AX216" s="136">
        <f t="shared" si="154"/>
        <v>188.15</v>
      </c>
      <c r="AY216" s="138">
        <f t="shared" si="155"/>
        <v>376.3</v>
      </c>
      <c r="AZ216" s="138" t="str">
        <f t="shared" si="156"/>
        <v>-</v>
      </c>
      <c r="BA216" s="136" t="str">
        <f t="shared" si="157"/>
        <v>-</v>
      </c>
      <c r="BB216" s="136"/>
      <c r="BC216" s="139">
        <f t="shared" si="158"/>
        <v>376.3</v>
      </c>
    </row>
    <row r="217" spans="1:56" ht="18" customHeight="1" x14ac:dyDescent="0.3">
      <c r="A217" s="1" t="str">
        <f t="shared" si="162"/>
        <v>\\B-TECH03\soneras network\SONERAS\RAD\RAD 2024\C162</v>
      </c>
      <c r="B217" s="17" t="s">
        <v>871</v>
      </c>
      <c r="C217" s="44" t="s">
        <v>876</v>
      </c>
      <c r="D217" s="17" t="s">
        <v>684</v>
      </c>
      <c r="E217" s="20" t="str">
        <f t="shared" si="164"/>
        <v>C162</v>
      </c>
      <c r="F217" s="12">
        <v>45357</v>
      </c>
      <c r="G217" s="17">
        <v>1</v>
      </c>
      <c r="H217" s="17" t="s">
        <v>35</v>
      </c>
      <c r="I217" s="14" t="s">
        <v>100</v>
      </c>
      <c r="J217" s="17"/>
      <c r="L217" s="92"/>
      <c r="M217" s="36" t="s">
        <v>32</v>
      </c>
      <c r="N217" s="6">
        <v>10</v>
      </c>
      <c r="O217" s="6">
        <v>6</v>
      </c>
      <c r="P217" s="69"/>
      <c r="Q217" s="14">
        <v>635</v>
      </c>
      <c r="R217" s="14">
        <v>880</v>
      </c>
      <c r="S217" s="14">
        <v>880</v>
      </c>
      <c r="T217" s="14">
        <v>130</v>
      </c>
      <c r="U217" s="14">
        <v>880</v>
      </c>
      <c r="V217" s="14">
        <v>130</v>
      </c>
      <c r="W217" s="5" t="s">
        <v>33</v>
      </c>
      <c r="X217" s="16"/>
      <c r="Y217" s="6" t="s">
        <v>38</v>
      </c>
      <c r="Z217" s="239" t="str">
        <f t="shared" si="132"/>
        <v>610AD</v>
      </c>
      <c r="AA217" s="120" t="str">
        <f t="shared" si="133"/>
        <v>FEC162026-10 E7</v>
      </c>
      <c r="AB217" s="121" t="str">
        <f t="shared" si="134"/>
        <v xml:space="preserve">FE 0635X0880 6D7 10 0880X130 PC  </v>
      </c>
      <c r="AC217" s="71" t="str">
        <f t="shared" si="135"/>
        <v>FXC162026-10 E7</v>
      </c>
      <c r="AD217" s="121" t="str">
        <f t="shared" si="136"/>
        <v xml:space="preserve">FX 0635X0880 6D7 10 0880X130 PC  </v>
      </c>
      <c r="AE217" s="122" t="str">
        <f t="shared" si="137"/>
        <v>TUBLS015</v>
      </c>
      <c r="AF217" s="123" t="str">
        <f t="shared" si="138"/>
        <v>TB150650</v>
      </c>
      <c r="AG217" s="124">
        <f t="shared" si="139"/>
        <v>30.069000000000003</v>
      </c>
      <c r="AH217" s="125">
        <f t="shared" si="140"/>
        <v>522</v>
      </c>
      <c r="AI217" s="126">
        <f t="shared" si="141"/>
        <v>15696.018000000002</v>
      </c>
      <c r="AJ217" s="127" t="str">
        <f t="shared" si="142"/>
        <v>BCU6D</v>
      </c>
      <c r="AK217" s="128" t="str">
        <f t="shared" si="143"/>
        <v>AT6D0880</v>
      </c>
      <c r="AL217" s="129">
        <f t="shared" si="144"/>
        <v>67.803561958721161</v>
      </c>
      <c r="AM217" s="130">
        <f t="shared" si="145"/>
        <v>224.63636363636363</v>
      </c>
      <c r="AN217" s="131">
        <v>15231.1456</v>
      </c>
      <c r="AO217" s="132" t="str">
        <f t="shared" si="146"/>
        <v>CL6P0880C130</v>
      </c>
      <c r="AP217" s="133">
        <f t="shared" si="147"/>
        <v>1039.5</v>
      </c>
      <c r="AQ217" s="134" t="str">
        <f t="shared" si="148"/>
        <v>CL6P0880C130</v>
      </c>
      <c r="AR217" s="133">
        <f t="shared" si="149"/>
        <v>1039.5</v>
      </c>
      <c r="AS217" s="133" t="str">
        <f t="shared" si="150"/>
        <v>BNLC06</v>
      </c>
      <c r="AT217" s="135">
        <f t="shared" si="151"/>
        <v>2079</v>
      </c>
      <c r="AU217" s="136" t="str">
        <f t="shared" si="152"/>
        <v>6D</v>
      </c>
      <c r="AV217" s="137" t="s">
        <v>921</v>
      </c>
      <c r="AW217" s="138" t="str">
        <f t="shared" si="153"/>
        <v>FJ6D0635</v>
      </c>
      <c r="AX217" s="136">
        <f t="shared" si="154"/>
        <v>455.93</v>
      </c>
      <c r="AY217" s="138">
        <f t="shared" si="155"/>
        <v>911.86</v>
      </c>
      <c r="AZ217" s="138" t="str">
        <f t="shared" si="156"/>
        <v>-</v>
      </c>
      <c r="BA217" s="136" t="str">
        <f t="shared" si="157"/>
        <v>-</v>
      </c>
      <c r="BB217" s="136"/>
      <c r="BC217" s="139">
        <f t="shared" si="158"/>
        <v>911.86</v>
      </c>
    </row>
    <row r="218" spans="1:56" ht="18" customHeight="1" x14ac:dyDescent="0.3">
      <c r="A218" s="1" t="str">
        <f t="shared" si="162"/>
        <v>\\B-TECH03\soneras network\SONERAS\RAD\RAD 2024\C163</v>
      </c>
      <c r="B218" s="17" t="s">
        <v>872</v>
      </c>
      <c r="C218" s="44" t="s">
        <v>877</v>
      </c>
      <c r="D218" s="17" t="s">
        <v>685</v>
      </c>
      <c r="E218" s="20" t="str">
        <f t="shared" si="164"/>
        <v>C163</v>
      </c>
      <c r="F218" s="12">
        <v>45357</v>
      </c>
      <c r="G218" s="17">
        <v>1</v>
      </c>
      <c r="H218" s="17" t="s">
        <v>35</v>
      </c>
      <c r="I218" s="14" t="s">
        <v>182</v>
      </c>
      <c r="J218" s="17"/>
      <c r="L218" s="92"/>
      <c r="M218" s="36" t="s">
        <v>32</v>
      </c>
      <c r="N218" s="6">
        <v>10</v>
      </c>
      <c r="O218" s="6">
        <v>4</v>
      </c>
      <c r="P218" s="69"/>
      <c r="Q218" s="14">
        <v>780</v>
      </c>
      <c r="R218" s="14">
        <v>410</v>
      </c>
      <c r="S218" s="14">
        <v>800</v>
      </c>
      <c r="T218" s="14">
        <v>160</v>
      </c>
      <c r="U218" s="14">
        <v>800</v>
      </c>
      <c r="V218" s="14">
        <v>160</v>
      </c>
      <c r="W218" s="5" t="s">
        <v>33</v>
      </c>
      <c r="X218" s="16"/>
      <c r="Y218" s="6" t="s">
        <v>38</v>
      </c>
      <c r="Z218" s="239" t="str">
        <f t="shared" si="132"/>
        <v>410AD</v>
      </c>
      <c r="AA218" s="120" t="str">
        <f t="shared" si="133"/>
        <v>FEC163024-10 E7</v>
      </c>
      <c r="AB218" s="121" t="str">
        <f t="shared" si="134"/>
        <v xml:space="preserve">FE 0780X0410 4D7 10 0800X160 PC  </v>
      </c>
      <c r="AC218" s="71" t="str">
        <f t="shared" si="135"/>
        <v>FXC163024-10 E7</v>
      </c>
      <c r="AD218" s="121" t="str">
        <f t="shared" si="136"/>
        <v xml:space="preserve">FX 0780X0410 4D7 10 0800X160 PC  </v>
      </c>
      <c r="AE218" s="122" t="str">
        <f t="shared" si="137"/>
        <v>TUBLS015</v>
      </c>
      <c r="AF218" s="123" t="str">
        <f t="shared" si="138"/>
        <v>TB150795</v>
      </c>
      <c r="AG218" s="124">
        <f t="shared" si="139"/>
        <v>36.776700000000005</v>
      </c>
      <c r="AH218" s="125">
        <f t="shared" si="140"/>
        <v>160</v>
      </c>
      <c r="AI218" s="126">
        <f t="shared" si="141"/>
        <v>5884.2720000000008</v>
      </c>
      <c r="AJ218" s="127" t="str">
        <f t="shared" si="142"/>
        <v>BCU4D</v>
      </c>
      <c r="AK218" s="128" t="str">
        <f t="shared" si="143"/>
        <v>AT4D0410</v>
      </c>
      <c r="AL218" s="129">
        <f t="shared" si="144"/>
        <v>18.945902458210423</v>
      </c>
      <c r="AM218" s="130">
        <f t="shared" si="145"/>
        <v>277.36363636363637</v>
      </c>
      <c r="AN218" s="131">
        <v>5254.9044000000004</v>
      </c>
      <c r="AO218" s="132" t="str">
        <f t="shared" si="146"/>
        <v>CL4P0800C160</v>
      </c>
      <c r="AP218" s="133">
        <f t="shared" si="147"/>
        <v>1136.52</v>
      </c>
      <c r="AQ218" s="134" t="str">
        <f t="shared" si="148"/>
        <v>CL4P0800C160</v>
      </c>
      <c r="AR218" s="133">
        <f t="shared" si="149"/>
        <v>1136.52</v>
      </c>
      <c r="AS218" s="133" t="str">
        <f t="shared" si="150"/>
        <v>BNLC06</v>
      </c>
      <c r="AT218" s="135">
        <f t="shared" si="151"/>
        <v>2273.04</v>
      </c>
      <c r="AU218" s="136" t="str">
        <f t="shared" si="152"/>
        <v>4D</v>
      </c>
      <c r="AV218" s="137" t="s">
        <v>921</v>
      </c>
      <c r="AW218" s="138" t="str">
        <f t="shared" si="153"/>
        <v>FJ4D0780</v>
      </c>
      <c r="AX218" s="136">
        <f t="shared" si="154"/>
        <v>413.40000000000003</v>
      </c>
      <c r="AY218" s="138">
        <f t="shared" si="155"/>
        <v>826.80000000000007</v>
      </c>
      <c r="AZ218" s="138" t="str">
        <f t="shared" si="156"/>
        <v>-</v>
      </c>
      <c r="BA218" s="136" t="str">
        <f t="shared" si="157"/>
        <v>-</v>
      </c>
      <c r="BB218" s="136"/>
      <c r="BC218" s="139">
        <f t="shared" si="158"/>
        <v>826.80000000000007</v>
      </c>
    </row>
    <row r="219" spans="1:56" ht="18" customHeight="1" x14ac:dyDescent="0.3">
      <c r="A219" s="1" t="str">
        <f t="shared" si="162"/>
        <v>\\B-TECH03\soneras network\SONERAS\RAD\RAD 2024\C164</v>
      </c>
      <c r="B219" s="17" t="s">
        <v>873</v>
      </c>
      <c r="C219" s="44" t="s">
        <v>878</v>
      </c>
      <c r="D219" s="17" t="s">
        <v>686</v>
      </c>
      <c r="E219" s="20" t="str">
        <f t="shared" si="164"/>
        <v>C164</v>
      </c>
      <c r="F219" s="12">
        <v>45358</v>
      </c>
      <c r="G219" s="17">
        <v>1</v>
      </c>
      <c r="H219" s="17" t="s">
        <v>35</v>
      </c>
      <c r="I219" s="14" t="s">
        <v>36</v>
      </c>
      <c r="J219" s="17"/>
      <c r="L219" s="92"/>
      <c r="M219" s="36" t="s">
        <v>32</v>
      </c>
      <c r="N219" s="6">
        <v>10</v>
      </c>
      <c r="O219" s="6">
        <v>5</v>
      </c>
      <c r="P219" s="69"/>
      <c r="Q219" s="14">
        <v>910</v>
      </c>
      <c r="R219" s="14">
        <v>370</v>
      </c>
      <c r="S219" s="14">
        <v>380</v>
      </c>
      <c r="T219" s="14">
        <v>120</v>
      </c>
      <c r="U219" s="14">
        <v>380</v>
      </c>
      <c r="V219" s="14">
        <v>120</v>
      </c>
      <c r="W219" s="5" t="s">
        <v>33</v>
      </c>
      <c r="X219" s="16"/>
      <c r="Y219" s="6" t="s">
        <v>38</v>
      </c>
      <c r="Z219" s="239" t="str">
        <f t="shared" si="132"/>
        <v>510AD</v>
      </c>
      <c r="AA219" s="120" t="str">
        <f t="shared" si="133"/>
        <v>FEC164025-10 E7</v>
      </c>
      <c r="AB219" s="121" t="str">
        <f t="shared" si="134"/>
        <v xml:space="preserve">FE 0910X0370 5D7 10 0380X120 PC  </v>
      </c>
      <c r="AC219" s="71" t="str">
        <f t="shared" si="135"/>
        <v>FXC164025-10 E7</v>
      </c>
      <c r="AD219" s="121" t="str">
        <f t="shared" si="136"/>
        <v xml:space="preserve">FX 0910X0370 5D7 10 0380X120 PC  </v>
      </c>
      <c r="AE219" s="122" t="str">
        <f t="shared" si="137"/>
        <v>TUBLS015</v>
      </c>
      <c r="AF219" s="123" t="str">
        <f t="shared" si="138"/>
        <v>TB150925</v>
      </c>
      <c r="AG219" s="124">
        <f t="shared" si="139"/>
        <v>42.790500000000002</v>
      </c>
      <c r="AH219" s="125">
        <f t="shared" si="140"/>
        <v>180</v>
      </c>
      <c r="AI219" s="126">
        <f t="shared" si="141"/>
        <v>7702.29</v>
      </c>
      <c r="AJ219" s="127" t="str">
        <f t="shared" si="142"/>
        <v>BCU5D</v>
      </c>
      <c r="AK219" s="128" t="str">
        <f t="shared" si="143"/>
        <v>AT5D0370</v>
      </c>
      <c r="AL219" s="129">
        <f t="shared" si="144"/>
        <v>20.87879227107253</v>
      </c>
      <c r="AM219" s="130">
        <f t="shared" si="145"/>
        <v>324.63636363636363</v>
      </c>
      <c r="AN219" s="131">
        <v>6778.0151999999998</v>
      </c>
      <c r="AO219" s="132" t="str">
        <f t="shared" si="146"/>
        <v>CL5P0380C120</v>
      </c>
      <c r="AP219" s="133">
        <f t="shared" si="147"/>
        <v>431.2</v>
      </c>
      <c r="AQ219" s="134" t="str">
        <f t="shared" si="148"/>
        <v>CL5P0380C120</v>
      </c>
      <c r="AR219" s="133">
        <f t="shared" si="149"/>
        <v>431.2</v>
      </c>
      <c r="AS219" s="133" t="str">
        <f t="shared" si="150"/>
        <v>BNLC06</v>
      </c>
      <c r="AT219" s="135">
        <f t="shared" si="151"/>
        <v>862.4</v>
      </c>
      <c r="AU219" s="136" t="str">
        <f t="shared" si="152"/>
        <v>5D</v>
      </c>
      <c r="AV219" s="137" t="s">
        <v>921</v>
      </c>
      <c r="AW219" s="138" t="str">
        <f t="shared" si="153"/>
        <v>FJ5D0910</v>
      </c>
      <c r="AX219" s="136">
        <f t="shared" si="154"/>
        <v>563.29</v>
      </c>
      <c r="AY219" s="138">
        <f t="shared" si="155"/>
        <v>1126.58</v>
      </c>
      <c r="AZ219" s="138" t="str">
        <f t="shared" si="156"/>
        <v>-</v>
      </c>
      <c r="BA219" s="136" t="str">
        <f t="shared" si="157"/>
        <v>-</v>
      </c>
      <c r="BB219" s="136"/>
      <c r="BC219" s="139">
        <f t="shared" si="158"/>
        <v>1126.58</v>
      </c>
    </row>
    <row r="220" spans="1:56" ht="18.75" x14ac:dyDescent="0.3">
      <c r="A220" s="1" t="str">
        <f t="shared" si="162"/>
        <v>\\B-TECH03\soneras network\SONERAS\RAD\RAD 2024\C165</v>
      </c>
      <c r="B220" s="17" t="s">
        <v>874</v>
      </c>
      <c r="C220" s="44" t="s">
        <v>879</v>
      </c>
      <c r="D220" s="17" t="s">
        <v>687</v>
      </c>
      <c r="E220" s="20" t="str">
        <f t="shared" si="164"/>
        <v>C165</v>
      </c>
      <c r="F220" s="12">
        <v>45358</v>
      </c>
      <c r="G220" s="17">
        <v>4</v>
      </c>
      <c r="H220" s="13" t="s">
        <v>28</v>
      </c>
      <c r="I220" s="14" t="s">
        <v>546</v>
      </c>
      <c r="J220" s="17"/>
      <c r="L220" s="92"/>
      <c r="M220" s="36" t="s">
        <v>32</v>
      </c>
      <c r="N220" s="6">
        <v>10</v>
      </c>
      <c r="O220" s="6">
        <v>6</v>
      </c>
      <c r="P220" s="69"/>
      <c r="Q220" s="14">
        <v>675</v>
      </c>
      <c r="R220" s="14">
        <v>500</v>
      </c>
      <c r="S220" s="14">
        <v>500</v>
      </c>
      <c r="T220" s="14">
        <v>140</v>
      </c>
      <c r="U220" s="14">
        <v>500</v>
      </c>
      <c r="V220" s="14">
        <v>140</v>
      </c>
      <c r="W220" s="5" t="s">
        <v>33</v>
      </c>
      <c r="X220" s="16"/>
      <c r="Y220" s="6" t="s">
        <v>38</v>
      </c>
      <c r="Z220" s="239" t="str">
        <f t="shared" si="132"/>
        <v>610AD</v>
      </c>
      <c r="AA220" s="120" t="str">
        <f t="shared" si="133"/>
        <v>RAC165026-10 E7</v>
      </c>
      <c r="AB220" s="121" t="str">
        <f t="shared" si="134"/>
        <v xml:space="preserve">RA 0675X0500 6D7 10 0500X140 PC  </v>
      </c>
      <c r="AC220" s="71" t="str">
        <f t="shared" si="135"/>
        <v>FXC165026-10 E7</v>
      </c>
      <c r="AD220" s="121" t="str">
        <f t="shared" si="136"/>
        <v xml:space="preserve">FX 0675X0500 6D7 10 0500X140 PC  </v>
      </c>
      <c r="AE220" s="122" t="str">
        <f t="shared" si="137"/>
        <v>TUBLS015</v>
      </c>
      <c r="AF220" s="123" t="str">
        <f t="shared" si="138"/>
        <v>TB150690</v>
      </c>
      <c r="AG220" s="124">
        <f t="shared" si="139"/>
        <v>31.919400000000003</v>
      </c>
      <c r="AH220" s="125">
        <f t="shared" si="140"/>
        <v>294</v>
      </c>
      <c r="AI220" s="126">
        <f t="shared" si="141"/>
        <v>9384.3036000000011</v>
      </c>
      <c r="AJ220" s="127" t="str">
        <f t="shared" si="142"/>
        <v>BCU6D</v>
      </c>
      <c r="AK220" s="128" t="str">
        <f t="shared" si="143"/>
        <v>AT6D0500</v>
      </c>
      <c r="AL220" s="129">
        <f t="shared" si="144"/>
        <v>38.465256556442412</v>
      </c>
      <c r="AM220" s="130">
        <f t="shared" si="145"/>
        <v>239.18181818181819</v>
      </c>
      <c r="AN220" s="131">
        <v>9200.1899999999987</v>
      </c>
      <c r="AO220" s="132" t="str">
        <f t="shared" si="146"/>
        <v>CL6P0500C140</v>
      </c>
      <c r="AP220" s="133">
        <f t="shared" si="147"/>
        <v>640.64</v>
      </c>
      <c r="AQ220" s="134" t="str">
        <f t="shared" si="148"/>
        <v>CL6P0500C140</v>
      </c>
      <c r="AR220" s="133">
        <f t="shared" si="149"/>
        <v>640.64</v>
      </c>
      <c r="AS220" s="133" t="str">
        <f t="shared" si="150"/>
        <v>BNLC06</v>
      </c>
      <c r="AT220" s="135">
        <f t="shared" si="151"/>
        <v>1281.28</v>
      </c>
      <c r="AU220" s="136" t="str">
        <f t="shared" si="152"/>
        <v>6D</v>
      </c>
      <c r="AV220" s="137" t="s">
        <v>921</v>
      </c>
      <c r="AW220" s="138" t="str">
        <f t="shared" si="153"/>
        <v>FJ6D0675</v>
      </c>
      <c r="AX220" s="136">
        <f t="shared" si="154"/>
        <v>484.65</v>
      </c>
      <c r="AY220" s="138">
        <f t="shared" si="155"/>
        <v>969.3</v>
      </c>
      <c r="AZ220" s="138" t="str">
        <f t="shared" si="156"/>
        <v>-</v>
      </c>
      <c r="BA220" s="136" t="str">
        <f t="shared" si="157"/>
        <v>-</v>
      </c>
      <c r="BB220" s="136"/>
      <c r="BC220" s="139">
        <f t="shared" si="158"/>
        <v>969.3</v>
      </c>
    </row>
    <row r="221" spans="1:56" ht="18" customHeight="1" x14ac:dyDescent="0.3">
      <c r="A221" s="1" t="str">
        <f t="shared" si="162"/>
        <v>\\B-TECH03\soneras network\SONERAS\RAD\RAD 2024\C166</v>
      </c>
      <c r="B221" s="17" t="s">
        <v>875</v>
      </c>
      <c r="C221" s="44" t="s">
        <v>880</v>
      </c>
      <c r="D221" s="17" t="s">
        <v>688</v>
      </c>
      <c r="E221" s="20" t="str">
        <f t="shared" si="164"/>
        <v>C166</v>
      </c>
      <c r="F221" s="12">
        <v>45358</v>
      </c>
      <c r="G221" s="17">
        <v>1</v>
      </c>
      <c r="H221" s="17" t="s">
        <v>35</v>
      </c>
      <c r="I221" s="14" t="s">
        <v>36</v>
      </c>
      <c r="J221" s="17"/>
      <c r="L221" s="92"/>
      <c r="M221" s="36" t="s">
        <v>32</v>
      </c>
      <c r="N221" s="6">
        <v>10</v>
      </c>
      <c r="O221" s="6">
        <v>3</v>
      </c>
      <c r="P221" s="69"/>
      <c r="Q221" s="14">
        <v>385</v>
      </c>
      <c r="R221" s="14">
        <v>340</v>
      </c>
      <c r="S221" s="14">
        <v>355</v>
      </c>
      <c r="T221" s="14">
        <v>65</v>
      </c>
      <c r="U221" s="14">
        <v>355</v>
      </c>
      <c r="V221" s="14">
        <v>65</v>
      </c>
      <c r="W221" s="5" t="s">
        <v>33</v>
      </c>
      <c r="X221" s="16"/>
      <c r="Y221" s="6" t="s">
        <v>38</v>
      </c>
      <c r="Z221" s="239" t="str">
        <f t="shared" si="132"/>
        <v>310AD</v>
      </c>
      <c r="AA221" s="120" t="str">
        <f t="shared" si="133"/>
        <v>FEC166023-10 E7</v>
      </c>
      <c r="AB221" s="121" t="str">
        <f t="shared" si="134"/>
        <v xml:space="preserve">FE 0385X0340 3D7 10 0355X065 PC  </v>
      </c>
      <c r="AC221" s="71" t="str">
        <f t="shared" si="135"/>
        <v>FXC166023-10 E7</v>
      </c>
      <c r="AD221" s="121" t="str">
        <f t="shared" si="136"/>
        <v xml:space="preserve">FX 0385X0340 3D7 10 0355X065 PC  </v>
      </c>
      <c r="AE221" s="122" t="str">
        <f t="shared" si="137"/>
        <v>TUBLS015</v>
      </c>
      <c r="AF221" s="123" t="str">
        <f t="shared" si="138"/>
        <v>TB150400</v>
      </c>
      <c r="AG221" s="124">
        <f t="shared" si="139"/>
        <v>18.504000000000001</v>
      </c>
      <c r="AH221" s="125">
        <f t="shared" si="140"/>
        <v>99</v>
      </c>
      <c r="AI221" s="126">
        <f t="shared" si="141"/>
        <v>1831.8960000000002</v>
      </c>
      <c r="AJ221" s="127" t="str">
        <f t="shared" si="142"/>
        <v>BCU3D</v>
      </c>
      <c r="AK221" s="128" t="str">
        <f t="shared" si="143"/>
        <v>AT3D0340</v>
      </c>
      <c r="AL221" s="129">
        <f t="shared" si="144"/>
        <v>10.10267817811013</v>
      </c>
      <c r="AM221" s="130">
        <f t="shared" si="145"/>
        <v>133.72727272727272</v>
      </c>
      <c r="AN221" s="131">
        <v>1351.0036</v>
      </c>
      <c r="AO221" s="132" t="str">
        <f t="shared" si="146"/>
        <v>CL3P0355C065</v>
      </c>
      <c r="AP221" s="133">
        <f t="shared" si="147"/>
        <v>245.4375</v>
      </c>
      <c r="AQ221" s="134" t="str">
        <f t="shared" si="148"/>
        <v>CL3P0355C065</v>
      </c>
      <c r="AR221" s="133">
        <f t="shared" si="149"/>
        <v>245.4375</v>
      </c>
      <c r="AS221" s="133" t="str">
        <f t="shared" si="150"/>
        <v>BNLC06</v>
      </c>
      <c r="AT221" s="135">
        <f t="shared" si="151"/>
        <v>490.875</v>
      </c>
      <c r="AU221" s="136" t="str">
        <f t="shared" si="152"/>
        <v>3D</v>
      </c>
      <c r="AV221" s="137" t="s">
        <v>921</v>
      </c>
      <c r="AW221" s="138" t="str">
        <f t="shared" si="153"/>
        <v>FJ3D0385</v>
      </c>
      <c r="AX221" s="136">
        <f t="shared" si="154"/>
        <v>162.08500000000001</v>
      </c>
      <c r="AY221" s="138">
        <f t="shared" si="155"/>
        <v>324.17</v>
      </c>
      <c r="AZ221" s="138" t="str">
        <f t="shared" si="156"/>
        <v>-</v>
      </c>
      <c r="BA221" s="136" t="str">
        <f t="shared" si="157"/>
        <v>-</v>
      </c>
      <c r="BB221" s="136"/>
      <c r="BC221" s="139">
        <f t="shared" si="158"/>
        <v>324.17</v>
      </c>
    </row>
    <row r="222" spans="1:56" ht="18" customHeight="1" x14ac:dyDescent="0.3">
      <c r="A222" s="1" t="str">
        <f t="shared" si="162"/>
        <v>\\B-TECH03\soneras network\SONERAS\RAD\RAD 2024\C167</v>
      </c>
      <c r="B222" s="17" t="s">
        <v>881</v>
      </c>
      <c r="C222" s="44" t="s">
        <v>882</v>
      </c>
      <c r="D222" s="17" t="s">
        <v>886</v>
      </c>
      <c r="E222" s="20" t="str">
        <f t="shared" si="164"/>
        <v>C167</v>
      </c>
      <c r="F222" s="12">
        <v>45360</v>
      </c>
      <c r="G222" s="17">
        <v>1</v>
      </c>
      <c r="H222" s="13" t="s">
        <v>35</v>
      </c>
      <c r="I222" s="14" t="s">
        <v>40</v>
      </c>
      <c r="M222" s="17" t="s">
        <v>32</v>
      </c>
      <c r="N222" s="17">
        <v>10</v>
      </c>
      <c r="O222" s="17">
        <v>4</v>
      </c>
      <c r="P222" s="69"/>
      <c r="Q222" s="14">
        <v>800</v>
      </c>
      <c r="R222" s="17">
        <v>760</v>
      </c>
      <c r="S222" s="17">
        <v>765</v>
      </c>
      <c r="T222" s="17">
        <v>95</v>
      </c>
      <c r="U222" s="17">
        <v>765</v>
      </c>
      <c r="V222" s="17">
        <v>95</v>
      </c>
      <c r="W222" s="17" t="s">
        <v>33</v>
      </c>
      <c r="X222" s="16"/>
      <c r="Y222" s="17" t="s">
        <v>38</v>
      </c>
      <c r="Z222" s="239" t="str">
        <f t="shared" si="132"/>
        <v>410AD</v>
      </c>
      <c r="AA222" s="120" t="str">
        <f t="shared" si="133"/>
        <v>FEC167024-10 E7</v>
      </c>
      <c r="AB222" s="121" t="str">
        <f t="shared" si="134"/>
        <v xml:space="preserve">FE 0800X0760 4D7 10 0765X095 PC  </v>
      </c>
      <c r="AC222" s="71" t="str">
        <f t="shared" si="135"/>
        <v>FXC167024-10 E7</v>
      </c>
      <c r="AD222" s="121" t="str">
        <f t="shared" si="136"/>
        <v xml:space="preserve">FX 0800X0760 4D7 10 0765X095 PC  </v>
      </c>
      <c r="AE222" s="122" t="str">
        <f t="shared" si="137"/>
        <v>TUBLS015</v>
      </c>
      <c r="AF222" s="123" t="str">
        <f t="shared" si="138"/>
        <v>TB150815</v>
      </c>
      <c r="AG222" s="124">
        <f t="shared" si="139"/>
        <v>37.701900000000002</v>
      </c>
      <c r="AH222" s="125">
        <f t="shared" si="140"/>
        <v>300</v>
      </c>
      <c r="AI222" s="126">
        <f t="shared" si="141"/>
        <v>11310.57</v>
      </c>
      <c r="AJ222" s="127" t="str">
        <f t="shared" si="142"/>
        <v>BCU4D</v>
      </c>
      <c r="AK222" s="128" t="str">
        <f t="shared" si="143"/>
        <v>AT4D0760</v>
      </c>
      <c r="AL222" s="129">
        <f t="shared" si="144"/>
        <v>35.165027658894921</v>
      </c>
      <c r="AM222" s="130">
        <f t="shared" si="145"/>
        <v>284.63636363636363</v>
      </c>
      <c r="AN222" s="131">
        <v>10009.2456</v>
      </c>
      <c r="AO222" s="132" t="str">
        <f t="shared" si="146"/>
        <v>CL4P0765C095</v>
      </c>
      <c r="AP222" s="133">
        <f t="shared" si="147"/>
        <v>695.11750000000006</v>
      </c>
      <c r="AQ222" s="134" t="str">
        <f t="shared" si="148"/>
        <v>CL4P0765C095</v>
      </c>
      <c r="AR222" s="133">
        <f t="shared" si="149"/>
        <v>695.11750000000006</v>
      </c>
      <c r="AS222" s="133" t="str">
        <f t="shared" si="150"/>
        <v>BNLC06</v>
      </c>
      <c r="AT222" s="135">
        <f t="shared" si="151"/>
        <v>1390.2350000000001</v>
      </c>
      <c r="AU222" s="136" t="str">
        <f t="shared" si="152"/>
        <v>4D</v>
      </c>
      <c r="AV222" s="137" t="s">
        <v>921</v>
      </c>
      <c r="AW222" s="138" t="str">
        <f t="shared" si="153"/>
        <v>FJ4D0800</v>
      </c>
      <c r="AX222" s="136">
        <f t="shared" si="154"/>
        <v>424</v>
      </c>
      <c r="AY222" s="138">
        <f t="shared" si="155"/>
        <v>848</v>
      </c>
      <c r="AZ222" s="138" t="str">
        <f t="shared" si="156"/>
        <v>-</v>
      </c>
      <c r="BA222" s="136" t="str">
        <f t="shared" si="157"/>
        <v>-</v>
      </c>
      <c r="BB222" s="136"/>
      <c r="BC222" s="139">
        <f t="shared" si="158"/>
        <v>848</v>
      </c>
    </row>
    <row r="223" spans="1:56" ht="18" customHeight="1" x14ac:dyDescent="0.3">
      <c r="A223" s="1" t="str">
        <f t="shared" si="162"/>
        <v>\\B-TECH03\soneras network\SONERAS\RAD\RAD 2024\C168</v>
      </c>
      <c r="B223" s="17" t="s">
        <v>891</v>
      </c>
      <c r="C223" s="70" t="s">
        <v>893</v>
      </c>
      <c r="D223" s="17" t="s">
        <v>883</v>
      </c>
      <c r="E223" s="20" t="str">
        <f t="shared" si="164"/>
        <v>C168</v>
      </c>
      <c r="F223" s="12">
        <v>45360</v>
      </c>
      <c r="G223" s="17">
        <v>1</v>
      </c>
      <c r="H223" s="13" t="s">
        <v>58</v>
      </c>
      <c r="I223" s="14" t="s">
        <v>884</v>
      </c>
      <c r="J223" s="5" t="s">
        <v>889</v>
      </c>
      <c r="K223" s="14" t="s">
        <v>890</v>
      </c>
      <c r="M223" s="36" t="s">
        <v>41</v>
      </c>
      <c r="N223" s="6">
        <v>10</v>
      </c>
      <c r="O223" s="6">
        <v>3</v>
      </c>
      <c r="Q223" s="14">
        <v>640</v>
      </c>
      <c r="R223" s="14">
        <v>440</v>
      </c>
      <c r="S223" s="14">
        <v>460</v>
      </c>
      <c r="T223" s="14">
        <v>65</v>
      </c>
      <c r="U223" s="14">
        <v>460</v>
      </c>
      <c r="V223" s="14">
        <v>65</v>
      </c>
      <c r="W223" s="5" t="s">
        <v>33</v>
      </c>
      <c r="X223" s="16"/>
      <c r="Y223" s="17" t="s">
        <v>38</v>
      </c>
      <c r="Z223" s="239" t="str">
        <f t="shared" si="132"/>
        <v>310AZ</v>
      </c>
      <c r="AA223" s="120" t="str">
        <f t="shared" si="133"/>
        <v>REC168013-10 E7</v>
      </c>
      <c r="AB223" s="121" t="str">
        <f t="shared" si="134"/>
        <v>RE 0640X0440 3Z7 10 0460X065 PC NISSAN  P40</v>
      </c>
      <c r="AC223" s="71" t="str">
        <f t="shared" si="135"/>
        <v>FXC168013-10 E7</v>
      </c>
      <c r="AD223" s="121" t="str">
        <f t="shared" si="136"/>
        <v>FX 0640X0440 3Z7 10 0460X065 PC NISSAN  P40</v>
      </c>
      <c r="AE223" s="122" t="str">
        <f t="shared" si="137"/>
        <v>TUBLS015</v>
      </c>
      <c r="AF223" s="123" t="str">
        <f t="shared" si="138"/>
        <v>TB150655</v>
      </c>
      <c r="AG223" s="124">
        <f t="shared" si="139"/>
        <v>30.3003</v>
      </c>
      <c r="AH223" s="125">
        <f t="shared" si="140"/>
        <v>123</v>
      </c>
      <c r="AI223" s="126">
        <f t="shared" si="141"/>
        <v>3726.9369000000002</v>
      </c>
      <c r="AJ223" s="127" t="str">
        <f t="shared" si="142"/>
        <v>BCU3Z</v>
      </c>
      <c r="AK223" s="128" t="str">
        <f t="shared" si="143"/>
        <v>AT3Z0620</v>
      </c>
      <c r="AL223" s="129">
        <f t="shared" si="144"/>
        <v>65.142440476190473</v>
      </c>
      <c r="AM223" s="130">
        <f t="shared" si="145"/>
        <v>42</v>
      </c>
      <c r="AN223" s="131">
        <v>2735.9825000000001</v>
      </c>
      <c r="AO223" s="132" t="str">
        <f t="shared" si="146"/>
        <v>CL3P0460C065</v>
      </c>
      <c r="AP223" s="133">
        <f t="shared" si="147"/>
        <v>314.16000000000003</v>
      </c>
      <c r="AQ223" s="134" t="str">
        <f t="shared" si="148"/>
        <v>CL3P0460C065</v>
      </c>
      <c r="AR223" s="133">
        <f t="shared" si="149"/>
        <v>314.16000000000003</v>
      </c>
      <c r="AS223" s="133" t="str">
        <f t="shared" si="150"/>
        <v>BNLC06</v>
      </c>
      <c r="AT223" s="135">
        <f t="shared" si="151"/>
        <v>628.32000000000005</v>
      </c>
      <c r="AU223" s="136" t="str">
        <f t="shared" si="152"/>
        <v>3Z</v>
      </c>
      <c r="AV223" s="137" t="s">
        <v>921</v>
      </c>
      <c r="AW223" s="138" t="str">
        <f t="shared" si="153"/>
        <v>FJ3Z0640</v>
      </c>
      <c r="AX223" s="136">
        <f t="shared" si="154"/>
        <v>239.36</v>
      </c>
      <c r="AY223" s="138">
        <f t="shared" si="155"/>
        <v>478.72</v>
      </c>
      <c r="AZ223" s="138" t="str">
        <f t="shared" si="156"/>
        <v>PJ3Z0640</v>
      </c>
      <c r="BA223" s="136">
        <f t="shared" si="157"/>
        <v>239.36</v>
      </c>
      <c r="BB223" s="136"/>
      <c r="BC223" s="139">
        <f t="shared" si="158"/>
        <v>478.72</v>
      </c>
    </row>
    <row r="224" spans="1:56" ht="18" customHeight="1" x14ac:dyDescent="0.3">
      <c r="A224" s="1" t="str">
        <f t="shared" si="162"/>
        <v>\\B-TECH03\soneras network\SONERAS\RAD\RAD 2024\C169</v>
      </c>
      <c r="B224" s="17" t="s">
        <v>892</v>
      </c>
      <c r="C224" s="70" t="s">
        <v>894</v>
      </c>
      <c r="D224" s="17" t="s">
        <v>885</v>
      </c>
      <c r="E224" s="20" t="str">
        <f t="shared" si="164"/>
        <v>C169</v>
      </c>
      <c r="F224" s="12">
        <v>45360</v>
      </c>
      <c r="G224" s="17">
        <v>1</v>
      </c>
      <c r="H224" s="13" t="s">
        <v>35</v>
      </c>
      <c r="I224" s="14" t="s">
        <v>36</v>
      </c>
      <c r="M224" s="36" t="s">
        <v>32</v>
      </c>
      <c r="N224" s="6">
        <v>10</v>
      </c>
      <c r="O224" s="6">
        <v>6</v>
      </c>
      <c r="Q224" s="14">
        <v>1070</v>
      </c>
      <c r="R224" s="14">
        <v>480</v>
      </c>
      <c r="S224" s="14">
        <v>490</v>
      </c>
      <c r="T224" s="14">
        <v>140</v>
      </c>
      <c r="U224" s="14">
        <v>490</v>
      </c>
      <c r="V224" s="14">
        <v>140</v>
      </c>
      <c r="W224" s="17" t="s">
        <v>33</v>
      </c>
      <c r="X224" s="16"/>
      <c r="Y224" s="17" t="s">
        <v>38</v>
      </c>
      <c r="Z224" s="239" t="str">
        <f t="shared" si="132"/>
        <v>610AD</v>
      </c>
      <c r="AA224" s="120" t="str">
        <f t="shared" si="133"/>
        <v>FEC169026-10 E7</v>
      </c>
      <c r="AB224" s="121" t="str">
        <f t="shared" si="134"/>
        <v xml:space="preserve">FE 1070X0480 6D7 10 0490X140 PC  </v>
      </c>
      <c r="AC224" s="71" t="str">
        <f t="shared" si="135"/>
        <v>FXC169026-10 E7</v>
      </c>
      <c r="AD224" s="121" t="str">
        <f t="shared" si="136"/>
        <v xml:space="preserve">FX 1070X0480 6D7 10 0490X140 PC  </v>
      </c>
      <c r="AE224" s="122" t="str">
        <f t="shared" si="137"/>
        <v>TUBLS015</v>
      </c>
      <c r="AF224" s="123" t="str">
        <f t="shared" si="138"/>
        <v>TB151085</v>
      </c>
      <c r="AG224" s="124">
        <f t="shared" si="139"/>
        <v>50.192100000000003</v>
      </c>
      <c r="AH224" s="125">
        <f t="shared" si="140"/>
        <v>282</v>
      </c>
      <c r="AI224" s="126">
        <f t="shared" si="141"/>
        <v>14154.172200000001</v>
      </c>
      <c r="AJ224" s="127" t="str">
        <f t="shared" si="142"/>
        <v>BCU6D</v>
      </c>
      <c r="AK224" s="128" t="str">
        <f t="shared" si="143"/>
        <v>AT6D0480</v>
      </c>
      <c r="AL224" s="129">
        <f t="shared" si="144"/>
        <v>36.977579102350987</v>
      </c>
      <c r="AM224" s="130">
        <f t="shared" si="145"/>
        <v>382.81818181818181</v>
      </c>
      <c r="AN224" s="131">
        <v>14155.6896</v>
      </c>
      <c r="AO224" s="132" t="str">
        <f t="shared" si="146"/>
        <v>CL6P0490C140</v>
      </c>
      <c r="AP224" s="133">
        <f t="shared" si="147"/>
        <v>628.32000000000005</v>
      </c>
      <c r="AQ224" s="134" t="str">
        <f t="shared" si="148"/>
        <v>CL6P0490C140</v>
      </c>
      <c r="AR224" s="133">
        <f t="shared" si="149"/>
        <v>628.32000000000005</v>
      </c>
      <c r="AS224" s="133" t="str">
        <f t="shared" si="150"/>
        <v>BNLC06</v>
      </c>
      <c r="AT224" s="135">
        <f t="shared" si="151"/>
        <v>1256.6400000000001</v>
      </c>
      <c r="AU224" s="136" t="str">
        <f t="shared" si="152"/>
        <v>6D</v>
      </c>
      <c r="AV224" s="137" t="s">
        <v>921</v>
      </c>
      <c r="AW224" s="138" t="str">
        <f t="shared" si="153"/>
        <v>FJ6D1070</v>
      </c>
      <c r="AX224" s="136">
        <f t="shared" si="154"/>
        <v>768.26</v>
      </c>
      <c r="AY224" s="138">
        <f t="shared" si="155"/>
        <v>1536.52</v>
      </c>
      <c r="AZ224" s="138" t="str">
        <f t="shared" si="156"/>
        <v>-</v>
      </c>
      <c r="BA224" s="136" t="str">
        <f t="shared" si="157"/>
        <v>-</v>
      </c>
      <c r="BB224" s="136"/>
      <c r="BC224" s="139">
        <f t="shared" si="158"/>
        <v>1536.52</v>
      </c>
    </row>
    <row r="225" spans="1:56" ht="18" customHeight="1" x14ac:dyDescent="0.3">
      <c r="A225" s="1" t="str">
        <f t="shared" si="162"/>
        <v>\\B-TECH03\soneras network\SONERAS\RAD\RAD 2024\C170</v>
      </c>
      <c r="B225" s="17" t="s">
        <v>895</v>
      </c>
      <c r="C225" s="71" t="s">
        <v>897</v>
      </c>
      <c r="D225" s="17" t="s">
        <v>887</v>
      </c>
      <c r="E225" s="20" t="str">
        <f t="shared" si="164"/>
        <v>C170</v>
      </c>
      <c r="F225" s="12">
        <v>45361</v>
      </c>
      <c r="G225" s="17">
        <v>2</v>
      </c>
      <c r="H225" s="17" t="s">
        <v>35</v>
      </c>
      <c r="I225" s="14" t="s">
        <v>76</v>
      </c>
      <c r="J225" s="17"/>
      <c r="L225" s="11"/>
      <c r="M225" s="36" t="s">
        <v>77</v>
      </c>
      <c r="N225" s="6">
        <v>10</v>
      </c>
      <c r="O225" s="6">
        <v>5</v>
      </c>
      <c r="Q225" s="14">
        <v>470</v>
      </c>
      <c r="R225" s="14">
        <v>510</v>
      </c>
      <c r="S225" s="14">
        <v>535</v>
      </c>
      <c r="T225" s="14">
        <v>125</v>
      </c>
      <c r="U225" s="14">
        <v>535</v>
      </c>
      <c r="V225" s="14">
        <v>125</v>
      </c>
      <c r="W225" s="17" t="s">
        <v>33</v>
      </c>
      <c r="X225" s="16"/>
      <c r="Y225" s="14" t="s">
        <v>38</v>
      </c>
      <c r="Z225" s="239" t="str">
        <f t="shared" si="132"/>
        <v>510AD</v>
      </c>
      <c r="AA225" s="120" t="str">
        <f t="shared" si="133"/>
        <v>FEC170035-10 E7</v>
      </c>
      <c r="AB225" s="121" t="str">
        <f t="shared" si="134"/>
        <v xml:space="preserve">FE 0470X0510 5D7 10 0535X125 PC  </v>
      </c>
      <c r="AC225" s="71" t="str">
        <f t="shared" si="135"/>
        <v>FXC170035-10 E7</v>
      </c>
      <c r="AD225" s="121" t="str">
        <f t="shared" si="136"/>
        <v xml:space="preserve">FX 0470X0510 5D7 10 0535X125 PC  </v>
      </c>
      <c r="AE225" s="122" t="str">
        <f t="shared" si="137"/>
        <v>TUBLS015</v>
      </c>
      <c r="AF225" s="123" t="str">
        <f t="shared" si="138"/>
        <v>TB150485</v>
      </c>
      <c r="AG225" s="124">
        <f t="shared" si="139"/>
        <v>22.4361</v>
      </c>
      <c r="AH225" s="125">
        <f t="shared" si="140"/>
        <v>250</v>
      </c>
      <c r="AI225" s="126">
        <f t="shared" si="141"/>
        <v>5609.0249999999996</v>
      </c>
      <c r="AJ225" s="127" t="str">
        <f t="shared" si="142"/>
        <v>BCU5D</v>
      </c>
      <c r="AK225" s="128" t="str">
        <f t="shared" si="143"/>
        <v>AT5D0510</v>
      </c>
      <c r="AL225" s="129">
        <f t="shared" si="144"/>
        <v>57.702644726670343</v>
      </c>
      <c r="AM225" s="130">
        <f t="shared" si="145"/>
        <v>82.318181818181813</v>
      </c>
      <c r="AN225" s="131">
        <v>4749.9767999999995</v>
      </c>
      <c r="AO225" s="132" t="str">
        <f t="shared" si="146"/>
        <v>CL5P0535C125</v>
      </c>
      <c r="AP225" s="133">
        <f t="shared" si="147"/>
        <v>619.65750000000003</v>
      </c>
      <c r="AQ225" s="134" t="str">
        <f t="shared" si="148"/>
        <v>CL5P0535C125</v>
      </c>
      <c r="AR225" s="133">
        <f t="shared" si="149"/>
        <v>619.65750000000003</v>
      </c>
      <c r="AS225" s="133" t="str">
        <f t="shared" si="150"/>
        <v>BNLC06</v>
      </c>
      <c r="AT225" s="135">
        <f t="shared" si="151"/>
        <v>1239.3150000000001</v>
      </c>
      <c r="AU225" s="136" t="str">
        <f t="shared" si="152"/>
        <v>5D</v>
      </c>
      <c r="AV225" s="137" t="s">
        <v>921</v>
      </c>
      <c r="AW225" s="138" t="str">
        <f t="shared" si="153"/>
        <v>FJ5D0470</v>
      </c>
      <c r="AX225" s="136">
        <f t="shared" si="154"/>
        <v>290.93</v>
      </c>
      <c r="AY225" s="138">
        <f t="shared" si="155"/>
        <v>581.86</v>
      </c>
      <c r="AZ225" s="138" t="str">
        <f t="shared" si="156"/>
        <v>-</v>
      </c>
      <c r="BA225" s="136" t="str">
        <f t="shared" si="157"/>
        <v>-</v>
      </c>
      <c r="BB225" s="136"/>
      <c r="BC225" s="139">
        <f t="shared" si="158"/>
        <v>581.86</v>
      </c>
      <c r="BD225" s="237"/>
    </row>
    <row r="226" spans="1:56" ht="18" customHeight="1" x14ac:dyDescent="0.3">
      <c r="A226" s="1" t="str">
        <f t="shared" ref="A226" si="167">"\\B-TECH03\soneras network\SONERAS\RAD\RAD 2023\"&amp;B226</f>
        <v>\\B-TECH03\soneras network\SONERAS\RAD\RAD 2023\B270</v>
      </c>
      <c r="B226" s="17" t="s">
        <v>82</v>
      </c>
      <c r="C226" s="71" t="s">
        <v>898</v>
      </c>
      <c r="D226" s="17" t="s">
        <v>888</v>
      </c>
      <c r="E226" s="20" t="str">
        <f t="shared" si="164"/>
        <v>B270</v>
      </c>
      <c r="F226" s="12">
        <v>45361</v>
      </c>
      <c r="G226" s="17">
        <v>2</v>
      </c>
      <c r="H226" s="17" t="s">
        <v>35</v>
      </c>
      <c r="I226" s="14" t="s">
        <v>76</v>
      </c>
      <c r="J226" s="17"/>
      <c r="M226" s="17" t="s">
        <v>32</v>
      </c>
      <c r="N226" s="6">
        <v>10</v>
      </c>
      <c r="O226" s="6">
        <v>6</v>
      </c>
      <c r="Q226" s="14">
        <v>1000</v>
      </c>
      <c r="R226" s="14">
        <v>535</v>
      </c>
      <c r="S226" s="14">
        <v>535</v>
      </c>
      <c r="T226" s="14">
        <v>140</v>
      </c>
      <c r="U226" s="14">
        <v>535</v>
      </c>
      <c r="V226" s="14">
        <v>140</v>
      </c>
      <c r="W226" s="17" t="s">
        <v>33</v>
      </c>
      <c r="X226" s="16"/>
      <c r="Y226" s="14" t="s">
        <v>38</v>
      </c>
      <c r="Z226" s="239" t="str">
        <f t="shared" si="132"/>
        <v>610AD</v>
      </c>
      <c r="AA226" s="120" t="str">
        <f t="shared" si="133"/>
        <v>FEB270026-10 E7</v>
      </c>
      <c r="AB226" s="121" t="str">
        <f t="shared" si="134"/>
        <v xml:space="preserve">FE 1000X0535 6D7 10 0535X140 PC  </v>
      </c>
      <c r="AC226" s="71" t="str">
        <f t="shared" si="135"/>
        <v>FXB270026-10 E7</v>
      </c>
      <c r="AD226" s="121" t="str">
        <f t="shared" si="136"/>
        <v xml:space="preserve">FX 1000X0535 6D7 10 0535X140 PC  </v>
      </c>
      <c r="AE226" s="122" t="str">
        <f t="shared" si="137"/>
        <v>TUBLS015</v>
      </c>
      <c r="AF226" s="123" t="str">
        <f t="shared" si="138"/>
        <v>TB151015</v>
      </c>
      <c r="AG226" s="124">
        <f t="shared" si="139"/>
        <v>46.953900000000004</v>
      </c>
      <c r="AH226" s="125">
        <f t="shared" si="140"/>
        <v>315</v>
      </c>
      <c r="AI226" s="126">
        <f t="shared" si="141"/>
        <v>14790.478500000001</v>
      </c>
      <c r="AJ226" s="127" t="str">
        <f t="shared" si="142"/>
        <v>BCU6D</v>
      </c>
      <c r="AK226" s="128" t="str">
        <f t="shared" si="143"/>
        <v>AT6D0535</v>
      </c>
      <c r="AL226" s="129">
        <f t="shared" si="144"/>
        <v>41.131434215212415</v>
      </c>
      <c r="AM226" s="130">
        <f t="shared" si="145"/>
        <v>357.36363636363637</v>
      </c>
      <c r="AN226" s="131">
        <v>14698.8789</v>
      </c>
      <c r="AO226" s="132" t="str">
        <f t="shared" si="146"/>
        <v>CL6P0535C140</v>
      </c>
      <c r="AP226" s="133">
        <f t="shared" si="147"/>
        <v>683.76</v>
      </c>
      <c r="AQ226" s="134" t="str">
        <f t="shared" si="148"/>
        <v>CL6P0535C140</v>
      </c>
      <c r="AR226" s="133">
        <f t="shared" si="149"/>
        <v>683.76</v>
      </c>
      <c r="AS226" s="133" t="str">
        <f t="shared" si="150"/>
        <v>BNLC06</v>
      </c>
      <c r="AT226" s="135">
        <f t="shared" si="151"/>
        <v>1367.52</v>
      </c>
      <c r="AU226" s="136" t="str">
        <f t="shared" si="152"/>
        <v>6D</v>
      </c>
      <c r="AV226" s="137" t="s">
        <v>921</v>
      </c>
      <c r="AW226" s="138" t="str">
        <f t="shared" si="153"/>
        <v>FJ6D1000</v>
      </c>
      <c r="AX226" s="136">
        <f t="shared" si="154"/>
        <v>718</v>
      </c>
      <c r="AY226" s="138">
        <f t="shared" si="155"/>
        <v>1436</v>
      </c>
      <c r="AZ226" s="138" t="str">
        <f t="shared" si="156"/>
        <v>-</v>
      </c>
      <c r="BA226" s="136" t="str">
        <f t="shared" si="157"/>
        <v>-</v>
      </c>
      <c r="BB226" s="136"/>
      <c r="BC226" s="139">
        <f t="shared" si="158"/>
        <v>1436</v>
      </c>
      <c r="BD226" s="237"/>
    </row>
    <row r="227" spans="1:56" ht="18" customHeight="1" x14ac:dyDescent="0.3">
      <c r="A227" s="1" t="str">
        <f t="shared" si="162"/>
        <v>\\B-TECH03\soneras network\SONERAS\RAD\RAD 2024\C171</v>
      </c>
      <c r="B227" s="17" t="s">
        <v>896</v>
      </c>
      <c r="C227" s="71" t="s">
        <v>899</v>
      </c>
      <c r="D227" s="17" t="s">
        <v>726</v>
      </c>
      <c r="E227" s="20" t="str">
        <f t="shared" si="164"/>
        <v>C171</v>
      </c>
      <c r="F227" s="12">
        <v>45361</v>
      </c>
      <c r="G227" s="17">
        <v>1</v>
      </c>
      <c r="H227" s="17" t="s">
        <v>35</v>
      </c>
      <c r="I227" s="14" t="s">
        <v>76</v>
      </c>
      <c r="J227" s="17"/>
      <c r="L227" s="71"/>
      <c r="M227" s="36" t="s">
        <v>41</v>
      </c>
      <c r="N227" s="6">
        <v>12</v>
      </c>
      <c r="O227" s="6">
        <v>4</v>
      </c>
      <c r="Q227" s="14">
        <v>710</v>
      </c>
      <c r="R227" s="14">
        <v>650</v>
      </c>
      <c r="S227" s="14">
        <v>680</v>
      </c>
      <c r="T227" s="14">
        <v>100</v>
      </c>
      <c r="U227" s="14">
        <v>680</v>
      </c>
      <c r="V227" s="14">
        <v>100</v>
      </c>
      <c r="W227" s="17" t="s">
        <v>33</v>
      </c>
      <c r="X227" s="16"/>
      <c r="Y227" s="14" t="s">
        <v>38</v>
      </c>
      <c r="Z227" s="239" t="str">
        <f t="shared" si="132"/>
        <v>412AZ</v>
      </c>
      <c r="AA227" s="120" t="str">
        <f t="shared" si="133"/>
        <v>FEC171014-12 E7</v>
      </c>
      <c r="AB227" s="121" t="str">
        <f t="shared" si="134"/>
        <v xml:space="preserve">FE 0710X0650 4Z7 12 0680X100 PC  </v>
      </c>
      <c r="AC227" s="71" t="str">
        <f t="shared" si="135"/>
        <v>FXC171014-12 E7</v>
      </c>
      <c r="AD227" s="121" t="str">
        <f t="shared" si="136"/>
        <v xml:space="preserve">FX 0710X0650 4Z7 12 0680X100 PC  </v>
      </c>
      <c r="AE227" s="122" t="str">
        <f t="shared" si="137"/>
        <v>TUBLS015</v>
      </c>
      <c r="AF227" s="123" t="str">
        <f t="shared" si="138"/>
        <v>TB150725</v>
      </c>
      <c r="AG227" s="124">
        <f t="shared" si="139"/>
        <v>33.538499999999999</v>
      </c>
      <c r="AH227" s="125">
        <f t="shared" si="140"/>
        <v>204</v>
      </c>
      <c r="AI227" s="126">
        <f t="shared" si="141"/>
        <v>6841.8539999999994</v>
      </c>
      <c r="AJ227" s="127" t="str">
        <f t="shared" si="142"/>
        <v>BCU4Z</v>
      </c>
      <c r="AK227" s="128" t="str">
        <f t="shared" si="143"/>
        <v>AT4Z0690</v>
      </c>
      <c r="AL227" s="129">
        <f t="shared" si="144"/>
        <v>99.098370576923088</v>
      </c>
      <c r="AM227" s="130">
        <f t="shared" si="145"/>
        <v>52</v>
      </c>
      <c r="AN227" s="131">
        <v>5153.1152700000002</v>
      </c>
      <c r="AO227" s="132" t="str">
        <f t="shared" si="146"/>
        <v>CL4P0680C100</v>
      </c>
      <c r="AP227" s="133">
        <f t="shared" si="147"/>
        <v>646.80000000000007</v>
      </c>
      <c r="AQ227" s="134" t="str">
        <f t="shared" si="148"/>
        <v>CL4P0680C100</v>
      </c>
      <c r="AR227" s="133">
        <f t="shared" si="149"/>
        <v>646.80000000000007</v>
      </c>
      <c r="AS227" s="133" t="str">
        <f t="shared" si="150"/>
        <v>BNLC06</v>
      </c>
      <c r="AT227" s="135">
        <f t="shared" si="151"/>
        <v>1293.6000000000001</v>
      </c>
      <c r="AU227" s="136" t="str">
        <f t="shared" si="152"/>
        <v>4Z</v>
      </c>
      <c r="AV227" s="137" t="s">
        <v>921</v>
      </c>
      <c r="AW227" s="138" t="str">
        <f t="shared" si="153"/>
        <v>FJ4Z0710</v>
      </c>
      <c r="AX227" s="136">
        <f t="shared" si="154"/>
        <v>325.18</v>
      </c>
      <c r="AY227" s="138">
        <f t="shared" si="155"/>
        <v>650.36</v>
      </c>
      <c r="AZ227" s="138" t="str">
        <f t="shared" si="156"/>
        <v>PJ4Z0710</v>
      </c>
      <c r="BA227" s="136">
        <f t="shared" si="157"/>
        <v>325.18</v>
      </c>
      <c r="BB227" s="136"/>
      <c r="BC227" s="139">
        <f t="shared" si="158"/>
        <v>650.36</v>
      </c>
      <c r="BD227" s="237"/>
    </row>
    <row r="228" spans="1:56" ht="18" customHeight="1" x14ac:dyDescent="0.3">
      <c r="A228" s="1" t="str">
        <f t="shared" ref="A228:A229" si="168">"\\B-TECH03\soneras network\SONERAS\RAD\RAD 2023\"&amp;B228</f>
        <v>\\B-TECH03\soneras network\SONERAS\RAD\RAD 2023\B342</v>
      </c>
      <c r="B228" s="17" t="s">
        <v>806</v>
      </c>
      <c r="C228" s="71" t="s">
        <v>817</v>
      </c>
      <c r="D228" s="17" t="s">
        <v>727</v>
      </c>
      <c r="E228" s="20" t="str">
        <f t="shared" si="164"/>
        <v>B342</v>
      </c>
      <c r="F228" s="12">
        <v>45361</v>
      </c>
      <c r="G228" s="17">
        <v>2</v>
      </c>
      <c r="H228" s="17" t="s">
        <v>35</v>
      </c>
      <c r="I228" s="14" t="s">
        <v>76</v>
      </c>
      <c r="J228" s="17"/>
      <c r="L228" s="17"/>
      <c r="M228" s="17" t="s">
        <v>32</v>
      </c>
      <c r="N228" s="6">
        <v>10</v>
      </c>
      <c r="O228" s="6">
        <v>4</v>
      </c>
      <c r="P228" s="69"/>
      <c r="Q228" s="14">
        <v>560</v>
      </c>
      <c r="R228" s="14">
        <v>580</v>
      </c>
      <c r="S228" s="14">
        <v>590</v>
      </c>
      <c r="T228" s="14">
        <v>95</v>
      </c>
      <c r="U228" s="14">
        <v>590</v>
      </c>
      <c r="V228" s="14">
        <v>95</v>
      </c>
      <c r="W228" s="68" t="s">
        <v>33</v>
      </c>
      <c r="X228" s="16"/>
      <c r="Y228" s="14" t="s">
        <v>38</v>
      </c>
      <c r="Z228" s="239" t="str">
        <f t="shared" si="132"/>
        <v>410AD</v>
      </c>
      <c r="AA228" s="120" t="str">
        <f t="shared" si="133"/>
        <v>FEB342024-10 E7</v>
      </c>
      <c r="AB228" s="121" t="str">
        <f t="shared" si="134"/>
        <v xml:space="preserve">FE 0560X0580 4D7 10 0590X095 PC  </v>
      </c>
      <c r="AC228" s="71" t="str">
        <f t="shared" si="135"/>
        <v>FXB342024-10 E7</v>
      </c>
      <c r="AD228" s="121" t="str">
        <f t="shared" si="136"/>
        <v xml:space="preserve">FX 0560X0580 4D7 10 0590X095 PC  </v>
      </c>
      <c r="AE228" s="122" t="str">
        <f t="shared" si="137"/>
        <v>TUBLS015</v>
      </c>
      <c r="AF228" s="123" t="str">
        <f t="shared" si="138"/>
        <v>TB150575</v>
      </c>
      <c r="AG228" s="124">
        <f t="shared" si="139"/>
        <v>26.599500000000003</v>
      </c>
      <c r="AH228" s="125">
        <f t="shared" si="140"/>
        <v>228</v>
      </c>
      <c r="AI228" s="126">
        <f t="shared" si="141"/>
        <v>6064.6860000000006</v>
      </c>
      <c r="AJ228" s="127" t="str">
        <f t="shared" si="142"/>
        <v>BCU4D</v>
      </c>
      <c r="AK228" s="128" t="str">
        <f t="shared" si="143"/>
        <v>AT4D0580</v>
      </c>
      <c r="AL228" s="129">
        <f t="shared" si="144"/>
        <v>26.840257392906498</v>
      </c>
      <c r="AM228" s="130">
        <f t="shared" si="145"/>
        <v>197.36363636363637</v>
      </c>
      <c r="AN228" s="131">
        <v>5297.2908000000007</v>
      </c>
      <c r="AO228" s="132" t="str">
        <f t="shared" si="146"/>
        <v>CL4P0590C095</v>
      </c>
      <c r="AP228" s="133">
        <f t="shared" si="147"/>
        <v>540.15499999999997</v>
      </c>
      <c r="AQ228" s="134" t="str">
        <f t="shared" si="148"/>
        <v>CL4P0590C095</v>
      </c>
      <c r="AR228" s="133">
        <f t="shared" si="149"/>
        <v>540.15499999999997</v>
      </c>
      <c r="AS228" s="133" t="str">
        <f t="shared" si="150"/>
        <v>BNLC06</v>
      </c>
      <c r="AT228" s="135">
        <f t="shared" si="151"/>
        <v>1080.31</v>
      </c>
      <c r="AU228" s="136" t="str">
        <f t="shared" si="152"/>
        <v>4D</v>
      </c>
      <c r="AV228" s="137" t="s">
        <v>921</v>
      </c>
      <c r="AW228" s="138" t="str">
        <f t="shared" si="153"/>
        <v>FJ4D0560</v>
      </c>
      <c r="AX228" s="136">
        <f t="shared" si="154"/>
        <v>296.8</v>
      </c>
      <c r="AY228" s="138">
        <f t="shared" si="155"/>
        <v>593.6</v>
      </c>
      <c r="AZ228" s="138" t="str">
        <f t="shared" si="156"/>
        <v>-</v>
      </c>
      <c r="BA228" s="136" t="str">
        <f t="shared" si="157"/>
        <v>-</v>
      </c>
      <c r="BB228" s="136"/>
      <c r="BC228" s="139">
        <f t="shared" si="158"/>
        <v>593.6</v>
      </c>
      <c r="BD228" s="237"/>
    </row>
    <row r="229" spans="1:56" ht="18" customHeight="1" x14ac:dyDescent="0.3">
      <c r="A229" s="1" t="str">
        <f t="shared" si="168"/>
        <v>\\B-TECH03\soneras network\SONERAS\RAD\RAD 2023\B383</v>
      </c>
      <c r="B229" s="17" t="s">
        <v>807</v>
      </c>
      <c r="C229" s="71" t="str">
        <f>IF(H229="Fx","FE",IF(H229="Rén","RE",IF(H229="Con","RA","")))&amp;B229&amp;0&amp;IF(M229="TR","1",IF(M229="NL","2",IF(M229="Aé","3","")))&amp;O229&amp;"-"&amp;N229&amp;" "&amp;IF(Y229="ET7","E7","")</f>
        <v>FEB383024-10 E7</v>
      </c>
      <c r="D229" s="17" t="s">
        <v>728</v>
      </c>
      <c r="E229" s="20" t="str">
        <f t="shared" si="164"/>
        <v>B383</v>
      </c>
      <c r="F229" s="12">
        <v>45361</v>
      </c>
      <c r="G229" s="17">
        <v>3</v>
      </c>
      <c r="H229" s="17" t="s">
        <v>35</v>
      </c>
      <c r="I229" s="14" t="s">
        <v>76</v>
      </c>
      <c r="J229" s="17"/>
      <c r="L229" s="17"/>
      <c r="M229" s="17" t="s">
        <v>32</v>
      </c>
      <c r="N229" s="6">
        <v>10</v>
      </c>
      <c r="O229" s="6">
        <v>4</v>
      </c>
      <c r="P229" s="69"/>
      <c r="Q229" s="14">
        <v>620</v>
      </c>
      <c r="R229" s="14">
        <v>530</v>
      </c>
      <c r="S229" s="14">
        <v>550</v>
      </c>
      <c r="T229" s="14">
        <v>100</v>
      </c>
      <c r="U229" s="14">
        <v>550</v>
      </c>
      <c r="V229" s="14">
        <v>100</v>
      </c>
      <c r="W229" s="68" t="s">
        <v>33</v>
      </c>
      <c r="X229" s="16"/>
      <c r="Y229" s="14" t="s">
        <v>38</v>
      </c>
      <c r="Z229" s="239" t="str">
        <f t="shared" ref="Z229:Z230" si="169">O229&amp;N229&amp;IF(M229="NL","AD",IF(M229="TR","AZ",IF(M229="Aé","AD",)))</f>
        <v>410AD</v>
      </c>
      <c r="AA229" s="120" t="str">
        <f t="shared" ref="AA229:AA230" si="170">IF(H229="Fx","FE",IF(H229="Rén","RE",IF(H229="Con","RA","")))&amp;B229&amp;0&amp;IF(M229="TR","1",IF(M229="NL","2",IF(M229="Aé","3","")))&amp;O229&amp;"-"&amp;N229&amp;" "&amp;IF(Y229="ET7","E7","")</f>
        <v>FEB383024-10 E7</v>
      </c>
      <c r="AB229" s="121" t="str">
        <f t="shared" ref="AB229:AB230" si="171">IF(H229="FX","FE",IF(H229="Rén","RE",IF(H229="Con","RA","")))&amp;" "&amp;IF((Q229)&lt;=999,"0"&amp;(Q229),(Q229))&amp;"X"&amp;IF((R229)&lt;=999,"0"&amp;(R229),(R229))&amp;" "&amp;O229&amp;IF(M229="TR","Z",IF(M229="NL","D",IF(M229="Aé","D","")))&amp;IF(Y229="ET7","7",IF(Y229="ET9","9","M"))&amp;" "&amp;N229&amp;" "&amp;IF((S229)&lt;=999,"0"&amp;(S229),(S229))&amp;"X"&amp;IF((T229)&lt;=99,"0"&amp;(T229),(T229))&amp;" "&amp;IF(W229="PLi","P",IF(W229="BL","B",""))&amp;IF(X229="DEP","D",IF(X229="DEP","D","C"))&amp;" "&amp;J229&amp;" "&amp;K229</f>
        <v xml:space="preserve">FE 0620X0530 4D7 10 0550X100 PC  </v>
      </c>
      <c r="AC229" s="71" t="str">
        <f t="shared" ref="AC229:AC230" si="172">"FX"&amp;B229&amp;0&amp;IF(M229="TR","1",IF(M229="NL","2",IF(M229="Aé","3","")))&amp;O229&amp;"-"&amp;N229&amp;" "&amp;IF(Y229="ET7","E7","")</f>
        <v>FXB383024-10 E7</v>
      </c>
      <c r="AD229" s="121" t="str">
        <f t="shared" ref="AD229:AD230" si="173">"FX"&amp;" "&amp;IF((Q229)&lt;=999,"0"&amp;(Q229),(Q229))&amp;"X"&amp;IF((R229)&lt;=999,"0"&amp;(R229),(R229))&amp;" "&amp;O229&amp;IF(M229="TR","Z",IF(M229="NL","D",IF(M229="Aé","D","")))&amp;IF(Y229="ET7","7",IF(Y229="ET9","9","M"))&amp;" "&amp;N229&amp;" "&amp;IF((S229)&lt;=999,"0"&amp;(S229),(S229))&amp;"X"&amp;IF((T229)&lt;=99,"0"&amp;(T229),(T229))&amp;" "&amp;IF(W229="PLi","P",IF(W229="BL","B",""))&amp;IF(X229="DEP","D","C")&amp;" "&amp;J229&amp;" "&amp;K229</f>
        <v xml:space="preserve">FX 0620X0530 4D7 10 0550X100 PC  </v>
      </c>
      <c r="AE229" s="122" t="str">
        <f t="shared" ref="AE229:AE231" si="174">IF(Y229="Mach-P","BNLT33",IF(Y229="Mach-G","BNLT53",IF(Y229="Et7","TUBLS015",IF(Y229="Et9","TUBLS30"))))</f>
        <v>TUBLS015</v>
      </c>
      <c r="AF229" s="123" t="str">
        <f t="shared" ref="AF229:AF231" si="175">"TB"&amp;IF(Y229="Mach-P","33",IF(Y229="Mach-G","53",IF(Y229="Et7","15",IF(Y229="Et9","30",""))))&amp;IF((Q229+15)&lt;=999,"0"&amp;(Q229+15),(Q229+15))</f>
        <v>TB150635</v>
      </c>
      <c r="AG229" s="124">
        <f t="shared" ref="AG229:AG231" si="176">(Q229+15)*IF(Y229="Mach-P",0.03367,IF(Y229="Mach-G",0.05407,0.04626))</f>
        <v>29.375100000000003</v>
      </c>
      <c r="AH229" s="144">
        <f t="shared" ref="AH229:AH231" si="177">IF(M229="TR",INT((R229-20-N229-IF(N229=8,5.4,IF(N229=10,7.4,9.4)))/N229)+1,INT(R229-10)/10)*O229</f>
        <v>208</v>
      </c>
      <c r="AI229" s="145">
        <f t="shared" ref="AI229:AI231" si="178">AG229*AH229</f>
        <v>6110.0208000000002</v>
      </c>
      <c r="AJ229" s="127" t="str">
        <f t="shared" ref="AJ229:AJ232" si="179">"BCU"&amp;O229&amp;IF(M229="TR","Z",IF(M229="NL","D",IF(M229="Aé","D","")))</f>
        <v>BCU4D</v>
      </c>
      <c r="AK229" s="128" t="str">
        <f t="shared" ref="AK229:AK231" si="180">"AT"&amp;O229&amp;IF(M229="TR","Z",IF(M229="NL","D",IF(M229="Aé","D","")))&amp;IF(M229="TR",IF(Q229&lt;=999,"0"&amp;Q229-20,Q229-20),IF(R229&lt;=999,"0"&amp;R229,R229))</f>
        <v>AT4D0530</v>
      </c>
      <c r="AL229" s="129">
        <f t="shared" ref="AL229:AL232" si="181">AN229/AM229</f>
        <v>24.525318042306097</v>
      </c>
      <c r="AM229" s="130">
        <f t="shared" ref="AM229:AM231" si="182">IF(M229="NL",((Q229-20)/2.75)+1,IF(M229="TR",(AH229/O229)+1,IF(M229="Aé",((Q229-20)/2.75)+1)/2))</f>
        <v>219.18181818181819</v>
      </c>
      <c r="AN229" s="131">
        <v>5375.5038000000004</v>
      </c>
      <c r="AO229" s="132" t="str">
        <f t="shared" ref="AO229:AO230" si="183">"CL"&amp;O229&amp;IF(W229="PLi","P",IF(W229="BL","B",""))&amp;IF((S229)&lt;=999,"0"&amp;(S229),(S229))&amp;IF(X229="DEP","D","C")&amp;IF((T229)&lt;=99,"0"&amp;(T229),(T229))</f>
        <v>CL4P0550C100</v>
      </c>
      <c r="AP229" s="133">
        <f t="shared" ref="AP229:AP231" si="184">IF(W229="BL",(S229)*(T229)*0.01335,IF(W229="PLi",(S229+20)*(T229+20)*0.0077))</f>
        <v>526.68000000000006</v>
      </c>
      <c r="AQ229" s="134" t="str">
        <f t="shared" ref="AQ229:AQ230" si="185">"CL"&amp;O229&amp;IF(W229="PLi","P",IF(W229="BL","B",""))&amp;IF((U229)&lt;=999,"0"&amp;(U229),(U229))&amp;IF(X229="DEP","D","C")&amp;IF((V229)&lt;=99,"0"&amp;(V229),(V229))</f>
        <v>CL4P0550C100</v>
      </c>
      <c r="AR229" s="133">
        <f t="shared" ref="AR229:AR230" si="186">(U229+20)*(V229+20)*IF(W229="BL",0.01335,IF(W229="Pli",0.0077))</f>
        <v>526.68000000000006</v>
      </c>
      <c r="AS229" s="133" t="str">
        <f t="shared" ref="AS229:AS231" si="187">IF(W229="BL","PL15",IF(W229="PLi","BNLC06"))</f>
        <v>BNLC06</v>
      </c>
      <c r="AT229" s="135">
        <f t="shared" ref="AT229:AT231" si="188">AP229+AR229</f>
        <v>1053.3600000000001</v>
      </c>
      <c r="AU229" s="136" t="str">
        <f t="shared" ref="AU229:AU230" si="189">O229&amp;IF(M229="TR","Z",IF(M229="NL","D",IF(M229="Aé","D",)))</f>
        <v>4D</v>
      </c>
      <c r="AV229" s="137" t="s">
        <v>921</v>
      </c>
      <c r="AW229" s="138" t="str">
        <f t="shared" ref="AW229:AW231" si="190">"FJ"&amp;AU229&amp;IF((Q229)&lt;=999,"0"&amp;(Q229),(Q229))</f>
        <v>FJ4D0620</v>
      </c>
      <c r="AX229" s="136">
        <f t="shared" ref="AX229:AX231" si="191">Q229*IF(AU229="1Z",0.239,IF(AU229="2Z",0.276,IF(AU229="3Z",0.374,IF(AU229="4Z",0.458,IF(AU229="5Z",0.541,IF(AU229="2D",0.317,IF(AU229="3D",0.421,IF(AU229="4D",0.53,IF(AU229="5D",0.619,IF(AU229="6D",0.718,IF(AU229="7D",0.738,IF(AU229="8D",0.842,""))))))))))))</f>
        <v>328.6</v>
      </c>
      <c r="AY229" s="138">
        <f t="shared" ref="AY229:AY231" si="192">AX229*2</f>
        <v>657.2</v>
      </c>
      <c r="AZ229" s="138" t="str">
        <f t="shared" ref="AZ229:AZ231" si="193">IF(RIGHT(AU229,1)="Z","PJ"&amp;AU229&amp;IF((Q229)&lt;=999,"0"&amp;(Q229),(Q229)),"-")</f>
        <v>-</v>
      </c>
      <c r="BA229" s="136" t="str">
        <f t="shared" ref="BA229:BA231" si="194">IF(RIGHT(AU229,1)="Z",Q229*IF(AU229="1Z",0.239,IF(AU229="2Z",0.276,IF(AU229="3Z",0.374,IF(AU229="4Z",0.458,IF(AU229="5Z",0.541,IF(AU229="2D",0.317,IF(AU229="3D",0.421,IF(AU229="4D",0.53,IF(AU229="5D",0.619,IF(AU229="6D",0.718,IF(AU229="7D",0.738,IF(AU229="8D",0.842,"")))))))))))),"-")</f>
        <v>-</v>
      </c>
      <c r="BB229" s="136"/>
      <c r="BC229" s="139">
        <f t="shared" ref="BC229:BC231" si="195">BB229+AY229</f>
        <v>657.2</v>
      </c>
      <c r="BD229" s="237"/>
    </row>
    <row r="230" spans="1:56" ht="18.75" x14ac:dyDescent="0.3">
      <c r="A230" s="1" t="str">
        <f t="shared" si="162"/>
        <v>\\B-TECH03\soneras network\SONERAS\RAD\RAD 2024\C164</v>
      </c>
      <c r="B230" s="17" t="s">
        <v>873</v>
      </c>
      <c r="C230" s="71" t="str">
        <f t="shared" ref="C230:C294" si="196">IF(H230="Fx","FE",IF(H230="Rén","RE",IF(H230="Con","RA","")))&amp;B230&amp;0&amp;IF(M230="TR","1",IF(M230="NL","2",IF(M230="Aé","3","")))&amp;O230&amp;"-"&amp;N230&amp;" "&amp;IF(Y230="ET7","E7","")</f>
        <v>FEC164025-10 E7</v>
      </c>
      <c r="D230" s="17" t="s">
        <v>729</v>
      </c>
      <c r="E230" s="20" t="str">
        <f t="shared" si="164"/>
        <v>C164</v>
      </c>
      <c r="F230" s="12">
        <v>45362</v>
      </c>
      <c r="G230" s="17">
        <v>1</v>
      </c>
      <c r="H230" s="13" t="s">
        <v>35</v>
      </c>
      <c r="I230" s="14" t="s">
        <v>36</v>
      </c>
      <c r="J230" s="17"/>
      <c r="L230" s="17"/>
      <c r="M230" s="17" t="s">
        <v>32</v>
      </c>
      <c r="N230" s="6">
        <v>10</v>
      </c>
      <c r="O230" s="6">
        <v>5</v>
      </c>
      <c r="P230" s="69"/>
      <c r="Q230" s="14">
        <v>910</v>
      </c>
      <c r="R230" s="14">
        <v>370</v>
      </c>
      <c r="S230" s="14">
        <v>380</v>
      </c>
      <c r="T230" s="14">
        <v>120</v>
      </c>
      <c r="U230" s="14">
        <v>380</v>
      </c>
      <c r="V230" s="14">
        <v>120</v>
      </c>
      <c r="W230" s="68" t="s">
        <v>33</v>
      </c>
      <c r="X230" s="16"/>
      <c r="Y230" s="14" t="s">
        <v>38</v>
      </c>
      <c r="Z230" s="239" t="str">
        <f t="shared" si="169"/>
        <v>510AD</v>
      </c>
      <c r="AA230" s="146" t="str">
        <f t="shared" si="170"/>
        <v>FEC164025-10 E7</v>
      </c>
      <c r="AB230" s="147" t="str">
        <f t="shared" si="171"/>
        <v xml:space="preserve">FE 0910X0370 5D7 10 0380X120 PC  </v>
      </c>
      <c r="AC230" s="79" t="str">
        <f t="shared" si="172"/>
        <v>FXC164025-10 E7</v>
      </c>
      <c r="AD230" s="147" t="str">
        <f t="shared" si="173"/>
        <v xml:space="preserve">FX 0910X0370 5D7 10 0380X120 PC  </v>
      </c>
      <c r="AE230" s="148" t="str">
        <f t="shared" si="174"/>
        <v>TUBLS015</v>
      </c>
      <c r="AF230" s="149" t="str">
        <f t="shared" si="175"/>
        <v>TB150925</v>
      </c>
      <c r="AG230" s="150">
        <f t="shared" si="176"/>
        <v>42.790500000000002</v>
      </c>
      <c r="AH230" s="151">
        <f t="shared" si="177"/>
        <v>180</v>
      </c>
      <c r="AI230" s="152">
        <f t="shared" si="178"/>
        <v>7702.29</v>
      </c>
      <c r="AJ230" s="153" t="str">
        <f t="shared" si="179"/>
        <v>BCU5D</v>
      </c>
      <c r="AK230" s="154" t="str">
        <f t="shared" si="180"/>
        <v>AT5D0370</v>
      </c>
      <c r="AL230" s="155">
        <f t="shared" si="181"/>
        <v>20.87879227107253</v>
      </c>
      <c r="AM230" s="156">
        <f t="shared" si="182"/>
        <v>324.63636363636363</v>
      </c>
      <c r="AN230" s="157">
        <v>6778.0151999999998</v>
      </c>
      <c r="AO230" s="158" t="str">
        <f t="shared" si="183"/>
        <v>CL5P0380C120</v>
      </c>
      <c r="AP230" s="159">
        <f t="shared" si="184"/>
        <v>431.2</v>
      </c>
      <c r="AQ230" s="160" t="str">
        <f t="shared" si="185"/>
        <v>CL5P0380C120</v>
      </c>
      <c r="AR230" s="159">
        <f t="shared" si="186"/>
        <v>431.2</v>
      </c>
      <c r="AS230" s="159" t="str">
        <f t="shared" si="187"/>
        <v>BNLC06</v>
      </c>
      <c r="AT230" s="161">
        <f t="shared" si="188"/>
        <v>862.4</v>
      </c>
      <c r="AU230" s="141" t="str">
        <f t="shared" si="189"/>
        <v>5D</v>
      </c>
      <c r="AV230" s="162" t="s">
        <v>921</v>
      </c>
      <c r="AW230" s="163" t="str">
        <f t="shared" si="190"/>
        <v>FJ5D0910</v>
      </c>
      <c r="AX230" s="141">
        <f t="shared" si="191"/>
        <v>563.29</v>
      </c>
      <c r="AY230" s="163">
        <f t="shared" si="192"/>
        <v>1126.58</v>
      </c>
      <c r="AZ230" s="163" t="str">
        <f t="shared" si="193"/>
        <v>-</v>
      </c>
      <c r="BA230" s="141" t="str">
        <f t="shared" si="194"/>
        <v>-</v>
      </c>
      <c r="BB230" s="141"/>
      <c r="BC230" s="164">
        <f t="shared" si="195"/>
        <v>1126.58</v>
      </c>
    </row>
    <row r="231" spans="1:56" ht="18.75" x14ac:dyDescent="0.3">
      <c r="A231" s="1" t="str">
        <f t="shared" ref="A231" si="197">"\\B-TECH03\soneras network\SONERAS\RAD\RAD 2023\"&amp;B231</f>
        <v>\\B-TECH03\soneras network\SONERAS\RAD\RAD 2023\B394</v>
      </c>
      <c r="B231" s="268" t="s">
        <v>903</v>
      </c>
      <c r="C231" s="341" t="str">
        <f>IF(H231="Fx","FE",IF(H231="Rén","RE",IF(H231="Con","RA","")))&amp;B231&amp;0&amp;IF(M231="TR","1",IF(M231="NL","2",IF(M231="Aé","3","")))&amp;O231+O232&amp;"-"&amp;N231&amp;" "&amp;IF(Y231="ET7","E7","")</f>
        <v>RAB394027-10 E7</v>
      </c>
      <c r="D231" s="268" t="s">
        <v>730</v>
      </c>
      <c r="E231" s="266" t="str">
        <f t="shared" si="164"/>
        <v>B394</v>
      </c>
      <c r="F231" s="267">
        <v>45362</v>
      </c>
      <c r="G231" s="268">
        <v>1</v>
      </c>
      <c r="H231" s="280" t="s">
        <v>28</v>
      </c>
      <c r="I231" s="268" t="s">
        <v>902</v>
      </c>
      <c r="J231" s="281" t="s">
        <v>900</v>
      </c>
      <c r="K231" s="268" t="s">
        <v>901</v>
      </c>
      <c r="M231" s="17" t="s">
        <v>32</v>
      </c>
      <c r="N231" s="6">
        <v>10</v>
      </c>
      <c r="O231" s="6">
        <v>4</v>
      </c>
      <c r="Q231" s="268">
        <v>1120</v>
      </c>
      <c r="R231" s="268">
        <v>370</v>
      </c>
      <c r="S231" s="268">
        <v>390</v>
      </c>
      <c r="T231" s="268">
        <v>180</v>
      </c>
      <c r="U231" s="268">
        <v>390</v>
      </c>
      <c r="V231" s="268">
        <v>180</v>
      </c>
      <c r="W231" s="269" t="s">
        <v>33</v>
      </c>
      <c r="X231" s="16"/>
      <c r="Y231" s="268" t="s">
        <v>38</v>
      </c>
      <c r="Z231" s="239" t="str">
        <f t="shared" ref="Z231:Z236" si="198">O231&amp;N231&amp;IF(M231="NL","AD",IF(M231="TR","AZ",IF(M231="Aé","AD",)))</f>
        <v>410AD</v>
      </c>
      <c r="AA231" s="270" t="str">
        <f>IF(H231="Fx","FE",IF(H231="Rén","RE",IF(H231="Con","RA","")))&amp;B231&amp;0&amp;IF(M231="TR","1",IF(M231="NL","2",IF(M231="Aé","3","")))&amp;O231+O232&amp;"-"&amp;N231&amp;" "&amp;IF(Y231="ET7","E7","")</f>
        <v>RAB394027-10 E7</v>
      </c>
      <c r="AB231" s="272" t="str">
        <f>IF(H231="FX","FE",IF(H231="Rén","RE",IF(H231="Con","RA","")))&amp;" "&amp;IF((Q231)&lt;=999,"0"&amp;(Q231),(Q231))&amp;"X"&amp;IF((R231)&lt;=999,"0"&amp;(R231),(R231))&amp;" "&amp;O231+O232&amp;IF(M231="TR","Z",IF(M231="NL","D",IF(M231="Aé","D","")))&amp;IF(Y231="ET7","7",IF(Y231="ET9","9","M"))&amp;" "&amp;N231&amp;" "&amp;IF((S231)&lt;=999,"0"&amp;(S231),(S231))&amp;"X"&amp;IF((T231)&lt;=99,"0"&amp;(T231),(T231))&amp;" "&amp;IF(W231="PLi","P",IF(W231="BL","B",""))&amp;IF(X231="DEP","D",IF(X231="DEP","D","C"))&amp;" "&amp;J231&amp;" "&amp;K231</f>
        <v>RA 1120X0370 7D7 10 0390X180 PC  HYUNDAI   R320 REF 11QB-45020</v>
      </c>
      <c r="AC231" s="288" t="str">
        <f>"FX"&amp;B231&amp;0&amp;IF(M231="TR","1",IF(M231="NL","2",IF(M231="Aé","3","")))&amp;O231+O232&amp;"-"&amp;N231&amp;" "&amp;IF(Y231="ET7","E7","")</f>
        <v>FXB394027-10 E7</v>
      </c>
      <c r="AD231" s="165" t="str">
        <f>"FX"&amp;" "&amp;IF((Q231)&lt;=999,"0"&amp;(Q231),(Q231))&amp;"X"&amp;IF((R231)&lt;=999,"0"&amp;(R231),(R231))&amp;" "&amp;O231+O232&amp;IF(M231="TR","Z",IF(M231="NL","D",IF(M231="Aé","D","")))&amp;IF(Y231="ET7","7",IF(Y231="ET9","9","M"))&amp;" "&amp;N231&amp;" "&amp;IF((S231)&lt;=999,"0"&amp;(S231),(S231))&amp;"X"&amp;IF((T231)&lt;=99,"0"&amp;(T231),(T231))&amp;" "&amp;IF(W231="PLi","P",IF(W231="BL","B",""))&amp;IF(X231="DEP","D","C")&amp;" "&amp;J231&amp;" "&amp;K231</f>
        <v>FX 1120X0370 7D7 10 0390X180 PC  HYUNDAI   R320 REF 11QB-45020</v>
      </c>
      <c r="AE231" s="290" t="str">
        <f t="shared" si="174"/>
        <v>TUBLS015</v>
      </c>
      <c r="AF231" s="292" t="str">
        <f t="shared" si="175"/>
        <v>TB151135</v>
      </c>
      <c r="AG231" s="294">
        <f t="shared" si="176"/>
        <v>52.505100000000006</v>
      </c>
      <c r="AH231" s="151">
        <f t="shared" si="177"/>
        <v>144</v>
      </c>
      <c r="AI231" s="152">
        <f t="shared" si="178"/>
        <v>7560.7344000000012</v>
      </c>
      <c r="AJ231" s="166" t="str">
        <f t="shared" si="179"/>
        <v>BCU4D</v>
      </c>
      <c r="AK231" s="128" t="str">
        <f t="shared" si="180"/>
        <v>AT4D0370</v>
      </c>
      <c r="AL231" s="129">
        <f t="shared" si="181"/>
        <v>17.087190523690776</v>
      </c>
      <c r="AM231" s="130">
        <f t="shared" si="182"/>
        <v>401</v>
      </c>
      <c r="AN231" s="131">
        <v>6851.9634000000005</v>
      </c>
      <c r="AO231" s="282" t="str">
        <f>"CL"&amp;O231+O232&amp;IF(W231="PLi","P",IF(W231="BL","B",""))&amp;IF((S231)&lt;=999,"0"&amp;(S231),(S231))&amp;IF(X231="DEP","D","C")&amp;IF((T231)&lt;=99,"0"&amp;(T231),(T231))</f>
        <v>CL7P0390C180</v>
      </c>
      <c r="AP231" s="284">
        <f t="shared" si="184"/>
        <v>631.4</v>
      </c>
      <c r="AQ231" s="286" t="str">
        <f>"CL"&amp;O231+O232&amp;IF(W231="PLi","P",IF(W231="BL","B",""))&amp;IF((U231)&lt;=999,"0"&amp;(U231),(U231))&amp;IF(X231="DEP","D","C")&amp;IF((V231)&lt;=99,"0"&amp;(V231),(V231))</f>
        <v>CL7P0390C180</v>
      </c>
      <c r="AR231" s="284" t="b">
        <f>IF(W231="BL",(U231)*(V231)*0.01335,IF(Y231="PLi",(U231+20)*(V231+20)*0.0077))</f>
        <v>0</v>
      </c>
      <c r="AS231" s="284" t="str">
        <f t="shared" si="187"/>
        <v>BNLC06</v>
      </c>
      <c r="AT231" s="260">
        <f t="shared" si="188"/>
        <v>631.4</v>
      </c>
      <c r="AU231" s="254" t="str">
        <f>O231+O232&amp;IF(M231="TR","Z",IF(M231="NL","D",IF(M231="Aé","D",)))</f>
        <v>7D</v>
      </c>
      <c r="AV231" s="262" t="s">
        <v>921</v>
      </c>
      <c r="AW231" s="264" t="str">
        <f t="shared" si="190"/>
        <v>FJ7D1120</v>
      </c>
      <c r="AX231" s="254">
        <f t="shared" si="191"/>
        <v>826.56</v>
      </c>
      <c r="AY231" s="264">
        <f t="shared" si="192"/>
        <v>1653.12</v>
      </c>
      <c r="AZ231" s="264" t="str">
        <f t="shared" si="193"/>
        <v>-</v>
      </c>
      <c r="BA231" s="254" t="str">
        <f t="shared" si="194"/>
        <v>-</v>
      </c>
      <c r="BB231" s="256"/>
      <c r="BC231" s="258">
        <f t="shared" si="195"/>
        <v>1653.12</v>
      </c>
    </row>
    <row r="232" spans="1:56" ht="18.75" x14ac:dyDescent="0.3">
      <c r="A232" s="253"/>
      <c r="B232" s="268"/>
      <c r="C232" s="341"/>
      <c r="D232" s="268"/>
      <c r="E232" s="266"/>
      <c r="F232" s="267"/>
      <c r="G232" s="268"/>
      <c r="H232" s="280"/>
      <c r="I232" s="268"/>
      <c r="J232" s="281"/>
      <c r="K232" s="268"/>
      <c r="M232" s="17" t="s">
        <v>32</v>
      </c>
      <c r="N232" s="6">
        <v>10</v>
      </c>
      <c r="O232" s="6">
        <v>3</v>
      </c>
      <c r="Q232" s="268"/>
      <c r="R232" s="268"/>
      <c r="S232" s="268"/>
      <c r="T232" s="268"/>
      <c r="U232" s="268"/>
      <c r="V232" s="268"/>
      <c r="W232" s="269"/>
      <c r="X232" s="16"/>
      <c r="Y232" s="268"/>
      <c r="Z232" s="239" t="str">
        <f t="shared" si="198"/>
        <v>310AD</v>
      </c>
      <c r="AA232" s="271"/>
      <c r="AB232" s="273"/>
      <c r="AC232" s="289"/>
      <c r="AD232" s="147"/>
      <c r="AE232" s="291"/>
      <c r="AF232" s="293"/>
      <c r="AG232" s="295"/>
      <c r="AH232" s="144">
        <f>IF(M232="TR",INT((R231-20-N231-IF(N232=8,5.4,IF(N232=10,7.4,9.4)))/N232)+1,INT(R231-10)/10)*O232</f>
        <v>108</v>
      </c>
      <c r="AI232" s="145">
        <f>AG231*AH232</f>
        <v>5670.5508000000009</v>
      </c>
      <c r="AJ232" s="167" t="str">
        <f t="shared" si="179"/>
        <v>BCU3D</v>
      </c>
      <c r="AK232" s="154" t="str">
        <f>"AT"&amp;O232&amp;IF(M232="TR","Z",IF(M232="NL","D",IF(M232="Aé","D","")))&amp;IF(M232="TR",IF(Q231&lt;=999,"0"&amp;Q231-20,Q231-20),IF(R231&lt;=999,"0"&amp;R231,R231))</f>
        <v>AT3D0370</v>
      </c>
      <c r="AL232" s="155">
        <f t="shared" si="181"/>
        <v>11.029127930174564</v>
      </c>
      <c r="AM232" s="156">
        <f>IF(M232="NL",((Q231-20)/2.75)+1,IF(M232="TR",(AH232/O232)+1,IF(M232="Aé",((Q231-20)/2.75)+1)/2))</f>
        <v>401</v>
      </c>
      <c r="AN232" s="157">
        <v>4422.6803</v>
      </c>
      <c r="AO232" s="283"/>
      <c r="AP232" s="285"/>
      <c r="AQ232" s="287"/>
      <c r="AR232" s="285"/>
      <c r="AS232" s="285"/>
      <c r="AT232" s="261"/>
      <c r="AU232" s="255"/>
      <c r="AV232" s="263"/>
      <c r="AW232" s="265"/>
      <c r="AX232" s="255"/>
      <c r="AY232" s="265"/>
      <c r="AZ232" s="265"/>
      <c r="BA232" s="255"/>
      <c r="BB232" s="257"/>
      <c r="BC232" s="259"/>
    </row>
    <row r="233" spans="1:56" ht="18" customHeight="1" x14ac:dyDescent="0.3">
      <c r="A233" s="1" t="str">
        <f t="shared" si="162"/>
        <v>\\B-TECH03\soneras network\SONERAS\RAD\RAD 2024\C172</v>
      </c>
      <c r="B233" s="17" t="s">
        <v>924</v>
      </c>
      <c r="C233" s="71" t="str">
        <f t="shared" si="196"/>
        <v>FEC172023-10 E7</v>
      </c>
      <c r="D233" s="17" t="s">
        <v>731</v>
      </c>
      <c r="E233" s="244" t="str">
        <f t="shared" si="164"/>
        <v>C172</v>
      </c>
      <c r="F233" s="12">
        <v>45363</v>
      </c>
      <c r="G233" s="17">
        <v>1</v>
      </c>
      <c r="H233" s="13" t="s">
        <v>35</v>
      </c>
      <c r="I233" s="14" t="s">
        <v>100</v>
      </c>
      <c r="M233" s="17" t="s">
        <v>32</v>
      </c>
      <c r="N233" s="6">
        <v>10</v>
      </c>
      <c r="O233" s="6">
        <v>3</v>
      </c>
      <c r="Q233" s="14">
        <v>460</v>
      </c>
      <c r="R233" s="14">
        <v>430</v>
      </c>
      <c r="S233" s="14">
        <v>435</v>
      </c>
      <c r="T233" s="14">
        <v>60</v>
      </c>
      <c r="U233" s="14">
        <v>435</v>
      </c>
      <c r="V233" s="14">
        <v>60</v>
      </c>
      <c r="W233" s="5" t="s">
        <v>33</v>
      </c>
      <c r="X233" s="16"/>
      <c r="Y233" s="6" t="s">
        <v>38</v>
      </c>
      <c r="Z233" s="239" t="str">
        <f t="shared" si="198"/>
        <v>310AD</v>
      </c>
      <c r="AA233" s="120" t="str">
        <f t="shared" ref="AA233:AA236" si="199">IF(H233="Fx","FE",IF(H233="Rén","RE",IF(H233="Con","RA","")))&amp;B233&amp;0&amp;IF(M233="TR","1",IF(M233="NL","2",IF(M233="Aé","3","")))&amp;O233&amp;"-"&amp;N233&amp;" "&amp;IF(Y233="ET7","E7","")</f>
        <v>FEC172023-10 E7</v>
      </c>
      <c r="AB233" s="168" t="str">
        <f t="shared" ref="AB233:AB236" si="200">IF(H233="FX","FE",IF(H233="Rén","RE",IF(H233="Con","RA","")))&amp;" "&amp;IF((Q233)&lt;=999,"0"&amp;(Q233),(Q233))&amp;"X"&amp;IF((R233)&lt;=999,"0"&amp;(R233),(R233))&amp;" "&amp;O233&amp;IF(M233="TR","Z",IF(M233="NL","D",IF(M233="Aé","D","")))&amp;IF(Y233="ET7","7",IF(Y233="ET9","9","M"))&amp;" "&amp;N233&amp;" "&amp;IF((S233)&lt;=999,"0"&amp;(S233),(S233))&amp;"X"&amp;IF((T233)&lt;=99,"0"&amp;(T233),(T233))&amp;" "&amp;IF(W233="PLi","P",IF(W233="BL","B",""))&amp;IF(X233="DEP","D",IF(X233="DEP","D","C"))&amp;" "&amp;J233&amp;" "&amp;K233</f>
        <v xml:space="preserve">FE 0460X0430 3D7 10 0435X060 PC  </v>
      </c>
      <c r="AC233" s="71" t="str">
        <f t="shared" ref="AC233:AC236" si="201">"FX"&amp;B233&amp;0&amp;IF(M233="TR","1",IF(M233="NL","2",IF(M233="Aé","3","")))&amp;O233&amp;"-"&amp;N233&amp;" "&amp;IF(Y233="ET7","E7","")</f>
        <v>FXC172023-10 E7</v>
      </c>
      <c r="AD233" s="168" t="str">
        <f t="shared" ref="AD233:AD236" si="202">"FX"&amp;" "&amp;IF((Q233)&lt;=999,"0"&amp;(Q233),(Q233))&amp;"X"&amp;IF((R233)&lt;=999,"0"&amp;(R233),(R233))&amp;" "&amp;O233&amp;IF(M233="TR","Z",IF(M233="NL","D",IF(M233="Aé","D","")))&amp;IF(Y233="ET7","7",IF(Y233="ET9","9","M"))&amp;" "&amp;N233&amp;" "&amp;IF((S233)&lt;=999,"0"&amp;(S233),(S233))&amp;"X"&amp;IF((T233)&lt;=99,"0"&amp;(T233),(T233))&amp;" "&amp;IF(W233="PLi","P",IF(W233="BL","B",""))&amp;IF(X233="DEP","D","C")&amp;" "&amp;J233&amp;" "&amp;K233</f>
        <v xml:space="preserve">FX 0460X0430 3D7 10 0435X060 PC  </v>
      </c>
      <c r="AE233" s="169" t="str">
        <f t="shared" ref="AE233:AE236" si="203">IF(Y233="Mach-P","BNLT33",IF(Y233="Mach-G","BNLT53",IF(Y233="Et7","TUBLS015",IF(Y233="Et9","TUBLS30"))))</f>
        <v>TUBLS015</v>
      </c>
      <c r="AF233" s="170" t="str">
        <f t="shared" ref="AF233:AF236" si="204">"TB"&amp;IF(Y233="Mach-P","33",IF(Y233="Mach-G","53",IF(Y233="Et7","15",IF(Y233="Et9","30",""))))&amp;IF((Q233+15)&lt;=999,"0"&amp;(Q233+15),(Q233+15))</f>
        <v>TB150475</v>
      </c>
      <c r="AG233" s="171">
        <f t="shared" ref="AG233:AG236" si="205">(Q233+15)*IF(Y233="Mach-P",0.03367,IF(Y233="Mach-G",0.05407,0.04626))</f>
        <v>21.973500000000001</v>
      </c>
      <c r="AH233" s="151">
        <f t="shared" ref="AH233:AH236" si="206">IF(M233="TR",INT((R233-20-N233-IF(N233=8,5.4,IF(N233=10,7.4,9.4)))/N233)+1,INT(R233-10)/10)*O233</f>
        <v>126</v>
      </c>
      <c r="AI233" s="152">
        <f t="shared" ref="AI233:AI236" si="207">AG233*AH233</f>
        <v>2768.6610000000001</v>
      </c>
      <c r="AJ233" s="172" t="str">
        <f t="shared" ref="AJ233:AJ236" si="208">"BCU"&amp;O233&amp;IF(M233="TR","Z",IF(M233="NL","D",IF(M233="Aé","D","")))</f>
        <v>BCU3D</v>
      </c>
      <c r="AK233" s="173" t="str">
        <f t="shared" ref="AK233:AK236" si="209">"AT"&amp;O233&amp;IF(M233="TR","Z",IF(M233="NL","D",IF(M233="Aé","D","")))&amp;IF(M233="TR",IF(Q233&lt;=999,"0"&amp;Q233-20,Q233-20),IF(R233&lt;=999,"0"&amp;R233,R233))</f>
        <v>AT3D0430</v>
      </c>
      <c r="AL233" s="174">
        <f t="shared" ref="AL233:AL236" si="210">AN233/AM233</f>
        <v>12.787265217391306</v>
      </c>
      <c r="AM233" s="175">
        <f t="shared" ref="AM233:AM236" si="211">IF(M233="NL",((Q233-20)/2.75)+1,IF(M233="TR",(AH233/O233)+1,IF(M233="Aé",((Q233-20)/2.75)+1)/2))</f>
        <v>161</v>
      </c>
      <c r="AN233" s="176">
        <v>2058.7497000000003</v>
      </c>
      <c r="AO233" s="177" t="str">
        <f t="shared" ref="AO233:AO236" si="212">"CL"&amp;O233&amp;IF(W233="PLi","P",IF(W233="BL","B",""))&amp;IF((S233)&lt;=999,"0"&amp;(S233),(S233))&amp;IF(X233="DEP","D","C")&amp;IF((T233)&lt;=99,"0"&amp;(T233),(T233))</f>
        <v>CL3P0435C060</v>
      </c>
      <c r="AP233" s="178">
        <f t="shared" ref="AP233:AP236" si="213">IF(W233="BL",(S233)*(T233)*0.01335,IF(W233="PLi",(S233+20)*(T233+20)*0.0077))</f>
        <v>280.28000000000003</v>
      </c>
      <c r="AQ233" s="179" t="str">
        <f t="shared" ref="AQ233:AQ236" si="214">"CL"&amp;O233&amp;IF(W233="PLi","P",IF(W233="BL","B",""))&amp;IF((U233)&lt;=999,"0"&amp;(U233),(U233))&amp;IF(X233="DEP","D","C")&amp;IF((V233)&lt;=99,"0"&amp;(V233),(V233))</f>
        <v>CL3P0435C060</v>
      </c>
      <c r="AR233" s="178">
        <f t="shared" ref="AR233:AR236" si="215">(U233+20)*(V233+20)*IF(W233="BL",0.01335,IF(W233="Pli",0.0077))</f>
        <v>280.28000000000003</v>
      </c>
      <c r="AS233" s="178" t="str">
        <f t="shared" ref="AS233:AS236" si="216">IF(W233="BL","PL15",IF(W233="PLi","BNLC06"))</f>
        <v>BNLC06</v>
      </c>
      <c r="AT233" s="180">
        <f t="shared" ref="AT233:AT236" si="217">AP233+AR233</f>
        <v>560.56000000000006</v>
      </c>
      <c r="AU233" s="181" t="str">
        <f t="shared" ref="AU233:AU236" si="218">O233&amp;IF(M233="TR","Z",IF(M233="NL","D",IF(M233="Aé","D",)))</f>
        <v>3D</v>
      </c>
      <c r="AV233" s="182" t="s">
        <v>921</v>
      </c>
      <c r="AW233" s="183" t="str">
        <f t="shared" ref="AW233:AW236" si="219">"FJ"&amp;AU233&amp;IF((Q233)&lt;=999,"0"&amp;(Q233),(Q233))</f>
        <v>FJ3D0460</v>
      </c>
      <c r="AX233" s="181">
        <f t="shared" ref="AX233:AX236" si="220">Q233*IF(AU233="1Z",0.239,IF(AU233="2Z",0.276,IF(AU233="3Z",0.374,IF(AU233="4Z",0.458,IF(AU233="5Z",0.541,IF(AU233="2D",0.317,IF(AU233="3D",0.421,IF(AU233="4D",0.53,IF(AU233="5D",0.619,IF(AU233="6D",0.718,IF(AU233="7D",0.738,IF(AU233="8D",0.842,""))))))))))))</f>
        <v>193.66</v>
      </c>
      <c r="AY233" s="183">
        <f t="shared" ref="AY233:AY236" si="221">AX233*2</f>
        <v>387.32</v>
      </c>
      <c r="AZ233" s="183" t="str">
        <f t="shared" ref="AZ233:AZ236" si="222">IF(RIGHT(AU233,1)="Z","PJ"&amp;AU233&amp;IF((Q233)&lt;=999,"0"&amp;(Q233),(Q233)),"-")</f>
        <v>-</v>
      </c>
      <c r="BA233" s="181" t="str">
        <f t="shared" ref="BA233:BA236" si="223">IF(RIGHT(AU233,1)="Z",Q233*IF(AU233="1Z",0.239,IF(AU233="2Z",0.276,IF(AU233="3Z",0.374,IF(AU233="4Z",0.458,IF(AU233="5Z",0.541,IF(AU233="2D",0.317,IF(AU233="3D",0.421,IF(AU233="4D",0.53,IF(AU233="5D",0.619,IF(AU233="6D",0.718,IF(AU233="7D",0.738,IF(AU233="8D",0.842,"")))))))))))),"-")</f>
        <v>-</v>
      </c>
      <c r="BB233" s="181"/>
      <c r="BC233" s="184">
        <f t="shared" ref="BC233:BC236" si="224">BB233+AY233</f>
        <v>387.32</v>
      </c>
    </row>
    <row r="234" spans="1:56" ht="18" customHeight="1" x14ac:dyDescent="0.3">
      <c r="A234" s="1" t="str">
        <f t="shared" si="162"/>
        <v>\\B-TECH03\soneras network\SONERAS\RAD\RAD 2024\C173</v>
      </c>
      <c r="B234" s="17" t="s">
        <v>925</v>
      </c>
      <c r="C234" s="71" t="str">
        <f t="shared" si="196"/>
        <v>FEC173013-10 E7</v>
      </c>
      <c r="D234" s="17" t="s">
        <v>732</v>
      </c>
      <c r="E234" s="244" t="str">
        <f t="shared" si="164"/>
        <v>C173</v>
      </c>
      <c r="F234" s="12">
        <v>45363</v>
      </c>
      <c r="G234" s="17">
        <v>2</v>
      </c>
      <c r="H234" s="13" t="s">
        <v>35</v>
      </c>
      <c r="I234" s="14" t="s">
        <v>182</v>
      </c>
      <c r="M234" s="36" t="s">
        <v>41</v>
      </c>
      <c r="N234" s="6">
        <v>10</v>
      </c>
      <c r="O234" s="6">
        <v>3</v>
      </c>
      <c r="Q234" s="14">
        <v>795</v>
      </c>
      <c r="R234" s="14">
        <v>660</v>
      </c>
      <c r="S234" s="14">
        <v>670</v>
      </c>
      <c r="T234" s="14">
        <v>90</v>
      </c>
      <c r="U234" s="14">
        <v>670</v>
      </c>
      <c r="V234" s="14">
        <v>90</v>
      </c>
      <c r="W234" s="5" t="s">
        <v>33</v>
      </c>
      <c r="X234" s="5"/>
      <c r="Y234" s="6" t="s">
        <v>38</v>
      </c>
      <c r="Z234" s="239" t="str">
        <f t="shared" si="198"/>
        <v>310AZ</v>
      </c>
      <c r="AA234" s="120" t="str">
        <f t="shared" si="199"/>
        <v>FEC173013-10 E7</v>
      </c>
      <c r="AB234" s="168" t="str">
        <f t="shared" si="200"/>
        <v xml:space="preserve">FE 0795X0660 3Z7 10 0670X090 PC  </v>
      </c>
      <c r="AC234" s="71" t="str">
        <f t="shared" si="201"/>
        <v>FXC173013-10 E7</v>
      </c>
      <c r="AD234" s="168" t="str">
        <f t="shared" si="202"/>
        <v xml:space="preserve">FX 0795X0660 3Z7 10 0670X090 PC  </v>
      </c>
      <c r="AE234" s="169" t="str">
        <f t="shared" si="203"/>
        <v>TUBLS015</v>
      </c>
      <c r="AF234" s="170" t="str">
        <f t="shared" si="204"/>
        <v>TB150810</v>
      </c>
      <c r="AG234" s="171">
        <f t="shared" si="205"/>
        <v>37.470600000000005</v>
      </c>
      <c r="AH234" s="151">
        <f t="shared" si="206"/>
        <v>189</v>
      </c>
      <c r="AI234" s="152">
        <f t="shared" si="207"/>
        <v>7081.943400000001</v>
      </c>
      <c r="AJ234" s="172" t="str">
        <f t="shared" si="208"/>
        <v>BCU3Z</v>
      </c>
      <c r="AK234" s="173" t="str">
        <f t="shared" si="209"/>
        <v>AT3Z0775</v>
      </c>
      <c r="AL234" s="174">
        <f t="shared" si="210"/>
        <v>80.777099609374986</v>
      </c>
      <c r="AM234" s="175">
        <f t="shared" si="211"/>
        <v>64</v>
      </c>
      <c r="AN234" s="176">
        <v>5169.7343749999991</v>
      </c>
      <c r="AO234" s="177" t="str">
        <f t="shared" si="212"/>
        <v>CL3P0670C090</v>
      </c>
      <c r="AP234" s="178">
        <f t="shared" si="213"/>
        <v>584.43000000000006</v>
      </c>
      <c r="AQ234" s="179" t="str">
        <f t="shared" si="214"/>
        <v>CL3P0670C090</v>
      </c>
      <c r="AR234" s="178">
        <f t="shared" si="215"/>
        <v>584.43000000000006</v>
      </c>
      <c r="AS234" s="178" t="str">
        <f t="shared" si="216"/>
        <v>BNLC06</v>
      </c>
      <c r="AT234" s="180">
        <f t="shared" si="217"/>
        <v>1168.8600000000001</v>
      </c>
      <c r="AU234" s="181" t="str">
        <f t="shared" si="218"/>
        <v>3Z</v>
      </c>
      <c r="AV234" s="182" t="s">
        <v>921</v>
      </c>
      <c r="AW234" s="183" t="str">
        <f t="shared" si="219"/>
        <v>FJ3Z0795</v>
      </c>
      <c r="AX234" s="181">
        <f t="shared" si="220"/>
        <v>297.33</v>
      </c>
      <c r="AY234" s="183">
        <f t="shared" si="221"/>
        <v>594.66</v>
      </c>
      <c r="AZ234" s="183" t="str">
        <f t="shared" si="222"/>
        <v>PJ3Z0795</v>
      </c>
      <c r="BA234" s="181">
        <f t="shared" si="223"/>
        <v>297.33</v>
      </c>
      <c r="BB234" s="181"/>
      <c r="BC234" s="184">
        <f t="shared" si="224"/>
        <v>594.66</v>
      </c>
    </row>
    <row r="235" spans="1:56" ht="18" customHeight="1" x14ac:dyDescent="0.3">
      <c r="A235" s="1" t="str">
        <f t="shared" si="162"/>
        <v>\\B-TECH03\soneras network\SONERAS\RAD\RAD 2024\C174</v>
      </c>
      <c r="B235" s="17" t="s">
        <v>926</v>
      </c>
      <c r="C235" s="71" t="str">
        <f t="shared" si="196"/>
        <v>FEC174014-12 E7</v>
      </c>
      <c r="D235" s="17" t="s">
        <v>733</v>
      </c>
      <c r="E235" s="244" t="str">
        <f t="shared" si="164"/>
        <v>C174</v>
      </c>
      <c r="F235" s="12">
        <v>45363</v>
      </c>
      <c r="G235" s="17">
        <v>1</v>
      </c>
      <c r="H235" s="13" t="s">
        <v>35</v>
      </c>
      <c r="I235" s="14" t="s">
        <v>923</v>
      </c>
      <c r="M235" s="36" t="s">
        <v>41</v>
      </c>
      <c r="N235" s="6">
        <v>12</v>
      </c>
      <c r="O235" s="6">
        <v>4</v>
      </c>
      <c r="Q235" s="14">
        <v>245</v>
      </c>
      <c r="R235" s="14">
        <v>220</v>
      </c>
      <c r="S235" s="14">
        <v>220</v>
      </c>
      <c r="T235" s="14">
        <v>80</v>
      </c>
      <c r="U235" s="14">
        <v>220</v>
      </c>
      <c r="V235" s="14">
        <v>80</v>
      </c>
      <c r="W235" s="5" t="s">
        <v>33</v>
      </c>
      <c r="X235" s="5"/>
      <c r="Y235" s="6" t="s">
        <v>38</v>
      </c>
      <c r="Z235" s="239" t="str">
        <f t="shared" si="198"/>
        <v>412AZ</v>
      </c>
      <c r="AA235" s="120" t="str">
        <f t="shared" si="199"/>
        <v>FEC174014-12 E7</v>
      </c>
      <c r="AB235" s="168" t="str">
        <f t="shared" si="200"/>
        <v xml:space="preserve">FE 0245X0220 4Z7 12 0220X080 PC  </v>
      </c>
      <c r="AC235" s="71" t="str">
        <f t="shared" si="201"/>
        <v>FXC174014-12 E7</v>
      </c>
      <c r="AD235" s="168" t="str">
        <f t="shared" si="202"/>
        <v xml:space="preserve">FX 0245X0220 4Z7 12 0220X080 PC  </v>
      </c>
      <c r="AE235" s="169" t="str">
        <f t="shared" si="203"/>
        <v>TUBLS015</v>
      </c>
      <c r="AF235" s="170" t="str">
        <f t="shared" si="204"/>
        <v>TB150260</v>
      </c>
      <c r="AG235" s="171">
        <f t="shared" si="205"/>
        <v>12.027600000000001</v>
      </c>
      <c r="AH235" s="151">
        <f t="shared" si="206"/>
        <v>60</v>
      </c>
      <c r="AI235" s="152">
        <f t="shared" si="207"/>
        <v>721.65600000000006</v>
      </c>
      <c r="AJ235" s="172" t="str">
        <f t="shared" si="208"/>
        <v>BCU4Z</v>
      </c>
      <c r="AK235" s="173" t="str">
        <f t="shared" si="209"/>
        <v>AT4Z0225</v>
      </c>
      <c r="AL235" s="174">
        <f t="shared" si="210"/>
        <v>33.686535937499997</v>
      </c>
      <c r="AM235" s="175">
        <f t="shared" si="211"/>
        <v>16</v>
      </c>
      <c r="AN235" s="176">
        <v>538.98457499999995</v>
      </c>
      <c r="AO235" s="177" t="str">
        <f t="shared" si="212"/>
        <v>CL4P0220C080</v>
      </c>
      <c r="AP235" s="178">
        <f t="shared" si="213"/>
        <v>184.8</v>
      </c>
      <c r="AQ235" s="179" t="str">
        <f t="shared" si="214"/>
        <v>CL4P0220C080</v>
      </c>
      <c r="AR235" s="178">
        <f t="shared" si="215"/>
        <v>184.8</v>
      </c>
      <c r="AS235" s="178" t="str">
        <f t="shared" si="216"/>
        <v>BNLC06</v>
      </c>
      <c r="AT235" s="180">
        <f t="shared" si="217"/>
        <v>369.6</v>
      </c>
      <c r="AU235" s="181" t="str">
        <f t="shared" si="218"/>
        <v>4Z</v>
      </c>
      <c r="AV235" s="182" t="s">
        <v>921</v>
      </c>
      <c r="AW235" s="183" t="str">
        <f t="shared" si="219"/>
        <v>FJ4Z0245</v>
      </c>
      <c r="AX235" s="181">
        <f t="shared" si="220"/>
        <v>112.21000000000001</v>
      </c>
      <c r="AY235" s="183">
        <f t="shared" si="221"/>
        <v>224.42000000000002</v>
      </c>
      <c r="AZ235" s="183" t="str">
        <f t="shared" si="222"/>
        <v>PJ4Z0245</v>
      </c>
      <c r="BA235" s="181">
        <f t="shared" si="223"/>
        <v>112.21000000000001</v>
      </c>
      <c r="BB235" s="181"/>
      <c r="BC235" s="184">
        <f t="shared" si="224"/>
        <v>224.42000000000002</v>
      </c>
    </row>
    <row r="236" spans="1:56" ht="18" customHeight="1" x14ac:dyDescent="0.3">
      <c r="A236" s="1" t="str">
        <f t="shared" si="162"/>
        <v>\\B-TECH03\soneras network\SONERAS\RAD\RAD 2024\C175</v>
      </c>
      <c r="B236" s="17" t="s">
        <v>927</v>
      </c>
      <c r="C236" s="71" t="str">
        <f t="shared" si="196"/>
        <v>FEC175023-10 E7</v>
      </c>
      <c r="D236" s="17" t="s">
        <v>734</v>
      </c>
      <c r="E236" s="244" t="str">
        <f t="shared" si="164"/>
        <v>C175</v>
      </c>
      <c r="F236" s="12">
        <v>45364</v>
      </c>
      <c r="G236" s="17">
        <v>1</v>
      </c>
      <c r="H236" s="13" t="s">
        <v>35</v>
      </c>
      <c r="I236" s="14" t="s">
        <v>40</v>
      </c>
      <c r="M236" s="36" t="s">
        <v>32</v>
      </c>
      <c r="N236" s="6">
        <v>10</v>
      </c>
      <c r="O236" s="6">
        <v>3</v>
      </c>
      <c r="Q236" s="14">
        <v>1130</v>
      </c>
      <c r="R236" s="14">
        <v>1120</v>
      </c>
      <c r="S236" s="14">
        <v>1140</v>
      </c>
      <c r="T236" s="14">
        <v>105</v>
      </c>
      <c r="U236" s="14">
        <v>1140</v>
      </c>
      <c r="V236" s="14">
        <v>105</v>
      </c>
      <c r="W236" s="5" t="s">
        <v>33</v>
      </c>
      <c r="X236" s="5"/>
      <c r="Y236" s="6" t="s">
        <v>38</v>
      </c>
      <c r="Z236" s="239" t="str">
        <f t="shared" si="198"/>
        <v>310AD</v>
      </c>
      <c r="AA236" s="120" t="str">
        <f t="shared" si="199"/>
        <v>FEC175023-10 E7</v>
      </c>
      <c r="AB236" s="168" t="str">
        <f t="shared" si="200"/>
        <v xml:space="preserve">FE 1130X1120 3D7 10 1140X105 PC  </v>
      </c>
      <c r="AC236" s="71" t="str">
        <f t="shared" si="201"/>
        <v>FXC175023-10 E7</v>
      </c>
      <c r="AD236" s="168" t="str">
        <f t="shared" si="202"/>
        <v xml:space="preserve">FX 1130X1120 3D7 10 1140X105 PC  </v>
      </c>
      <c r="AE236" s="169" t="str">
        <f t="shared" si="203"/>
        <v>TUBLS015</v>
      </c>
      <c r="AF236" s="170" t="str">
        <f t="shared" si="204"/>
        <v>TB151145</v>
      </c>
      <c r="AG236" s="171">
        <f t="shared" si="205"/>
        <v>52.967700000000001</v>
      </c>
      <c r="AH236" s="151">
        <f t="shared" si="206"/>
        <v>333</v>
      </c>
      <c r="AI236" s="152">
        <f t="shared" si="207"/>
        <v>17638.2441</v>
      </c>
      <c r="AJ236" s="172" t="str">
        <f t="shared" si="208"/>
        <v>BCU3D</v>
      </c>
      <c r="AK236" s="173" t="str">
        <f t="shared" si="209"/>
        <v>AT3D1120</v>
      </c>
      <c r="AL236" s="174">
        <f t="shared" si="210"/>
        <v>33.446045922264659</v>
      </c>
      <c r="AM236" s="175">
        <f t="shared" si="211"/>
        <v>404.63636363636363</v>
      </c>
      <c r="AN236" s="176">
        <v>13533.4864</v>
      </c>
      <c r="AO236" s="177" t="str">
        <f t="shared" si="212"/>
        <v>CL3P1140C105</v>
      </c>
      <c r="AP236" s="178">
        <f t="shared" si="213"/>
        <v>1116.5</v>
      </c>
      <c r="AQ236" s="179" t="str">
        <f t="shared" si="214"/>
        <v>CL3P1140C105</v>
      </c>
      <c r="AR236" s="178">
        <f t="shared" si="215"/>
        <v>1116.5</v>
      </c>
      <c r="AS236" s="178" t="str">
        <f t="shared" si="216"/>
        <v>BNLC06</v>
      </c>
      <c r="AT236" s="180">
        <f t="shared" si="217"/>
        <v>2233</v>
      </c>
      <c r="AU236" s="181" t="str">
        <f t="shared" si="218"/>
        <v>3D</v>
      </c>
      <c r="AV236" s="182" t="s">
        <v>921</v>
      </c>
      <c r="AW236" s="183" t="str">
        <f t="shared" si="219"/>
        <v>FJ3D1130</v>
      </c>
      <c r="AX236" s="181">
        <f t="shared" si="220"/>
        <v>475.72999999999996</v>
      </c>
      <c r="AY236" s="183">
        <f t="shared" si="221"/>
        <v>951.45999999999992</v>
      </c>
      <c r="AZ236" s="183" t="str">
        <f t="shared" si="222"/>
        <v>-</v>
      </c>
      <c r="BA236" s="181" t="str">
        <f t="shared" si="223"/>
        <v>-</v>
      </c>
      <c r="BB236" s="181"/>
      <c r="BC236" s="184">
        <f t="shared" si="224"/>
        <v>951.45999999999992</v>
      </c>
    </row>
    <row r="237" spans="1:56" ht="18" customHeight="1" x14ac:dyDescent="0.3">
      <c r="A237" s="1" t="str">
        <f t="shared" si="162"/>
        <v>\\B-TECH03\soneras network\SONERAS\RAD\RAD 2024\C176</v>
      </c>
      <c r="B237" s="17" t="s">
        <v>931</v>
      </c>
      <c r="C237" s="71" t="str">
        <f t="shared" si="196"/>
        <v>RAC176024-10 E7</v>
      </c>
      <c r="D237" s="17" t="s">
        <v>735</v>
      </c>
      <c r="E237" s="244" t="str">
        <f t="shared" si="164"/>
        <v>C176</v>
      </c>
      <c r="F237" s="12">
        <v>45367</v>
      </c>
      <c r="G237" s="17">
        <v>2</v>
      </c>
      <c r="H237" s="13" t="s">
        <v>28</v>
      </c>
      <c r="I237" s="14" t="s">
        <v>928</v>
      </c>
      <c r="J237" s="5" t="s">
        <v>550</v>
      </c>
      <c r="K237" s="14" t="s">
        <v>929</v>
      </c>
      <c r="M237" s="36" t="s">
        <v>32</v>
      </c>
      <c r="N237" s="6">
        <v>10</v>
      </c>
      <c r="O237" s="6">
        <v>4</v>
      </c>
      <c r="Q237" s="14">
        <v>560</v>
      </c>
      <c r="R237" s="14">
        <v>560</v>
      </c>
      <c r="S237" s="14">
        <v>595</v>
      </c>
      <c r="T237" s="14">
        <v>115</v>
      </c>
      <c r="U237" s="14">
        <v>595</v>
      </c>
      <c r="V237" s="14">
        <v>115</v>
      </c>
      <c r="W237" s="5" t="s">
        <v>33</v>
      </c>
      <c r="X237" s="5"/>
      <c r="Y237" s="6" t="s">
        <v>38</v>
      </c>
      <c r="Z237" s="239" t="str">
        <f t="shared" ref="Z237:Z242" si="225">O237&amp;N237&amp;IF(M237="NL","AD",IF(M237="TR","AZ",IF(M237="Aé","AD",)))</f>
        <v>410AD</v>
      </c>
      <c r="AA237" s="120" t="str">
        <f t="shared" ref="AA237:AA242" si="226">IF(H237="Fx","FE",IF(H237="Rén","RE",IF(H237="Con","RA","")))&amp;B237&amp;0&amp;IF(M237="TR","1",IF(M237="NL","2",IF(M237="Aé","3","")))&amp;O237&amp;"-"&amp;N237&amp;" "&amp;IF(Y237="ET7","E7","")</f>
        <v>RAC176024-10 E7</v>
      </c>
      <c r="AB237" s="168" t="str">
        <f t="shared" ref="AB237:AB242" si="227">IF(H237="FX","FE",IF(H237="Rén","RE",IF(H237="Con","RA","")))&amp;" "&amp;IF((Q237)&lt;=999,"0"&amp;(Q237),(Q237))&amp;"X"&amp;IF((R237)&lt;=999,"0"&amp;(R237),(R237))&amp;" "&amp;O237&amp;IF(M237="TR","Z",IF(M237="NL","D",IF(M237="Aé","D","")))&amp;IF(Y237="ET7","7",IF(Y237="ET9","9","M"))&amp;" "&amp;N237&amp;" "&amp;IF((S237)&lt;=999,"0"&amp;(S237),(S237))&amp;"X"&amp;IF((T237)&lt;=99,"0"&amp;(T237),(T237))&amp;" "&amp;IF(W237="PLi","P",IF(W237="BL","B",""))&amp;IF(X237="DEP","D",IF(X237="DEP","D","C"))&amp;" "&amp;J237&amp;" "&amp;K237</f>
        <v>RA 0560X0560 4D7 10 0595X115 PC PERKINS AB37590</v>
      </c>
      <c r="AC237" s="71" t="str">
        <f t="shared" ref="AC237:AC242" si="228">"FX"&amp;B237&amp;0&amp;IF(M237="TR","1",IF(M237="NL","2",IF(M237="Aé","3","")))&amp;O237&amp;"-"&amp;N237&amp;" "&amp;IF(Y237="ET7","E7","")</f>
        <v>FXC176024-10 E7</v>
      </c>
      <c r="AD237" s="168" t="str">
        <f t="shared" ref="AD237:AD242" si="229">"FX"&amp;" "&amp;IF((Q237)&lt;=999,"0"&amp;(Q237),(Q237))&amp;"X"&amp;IF((R237)&lt;=999,"0"&amp;(R237),(R237))&amp;" "&amp;O237&amp;IF(M237="TR","Z",IF(M237="NL","D",IF(M237="Aé","D","")))&amp;IF(Y237="ET7","7",IF(Y237="ET9","9","M"))&amp;" "&amp;N237&amp;" "&amp;IF((S237)&lt;=999,"0"&amp;(S237),(S237))&amp;"X"&amp;IF((T237)&lt;=99,"0"&amp;(T237),(T237))&amp;" "&amp;IF(W237="PLi","P",IF(W237="BL","B",""))&amp;IF(X237="DEP","D","C")&amp;" "&amp;J237&amp;" "&amp;K237</f>
        <v>FX 0560X0560 4D7 10 0595X115 PC PERKINS AB37590</v>
      </c>
      <c r="AE237" s="169" t="str">
        <f t="shared" ref="AE237:AE242" si="230">IF(Y237="Mach-P","BNLT33",IF(Y237="Mach-G","BNLT53",IF(Y237="Et7","TUBLS015",IF(Y237="Et9","TUBLS30"))))</f>
        <v>TUBLS015</v>
      </c>
      <c r="AF237" s="170" t="str">
        <f t="shared" ref="AF237:AF242" si="231">"TB"&amp;IF(Y237="Mach-P","33",IF(Y237="Mach-G","53",IF(Y237="Et7","15",IF(Y237="Et9","30",""))))&amp;IF((Q237+15)&lt;=999,"0"&amp;(Q237+15),(Q237+15))</f>
        <v>TB150575</v>
      </c>
      <c r="AG237" s="171">
        <f t="shared" ref="AG237:AG242" si="232">(Q237+15)*IF(Y237="Mach-P",0.03367,IF(Y237="Mach-G",0.05407,0.04626))</f>
        <v>26.599500000000003</v>
      </c>
      <c r="AH237" s="151">
        <f t="shared" ref="AH237:AH242" si="233">IF(M237="TR",INT((R237-20-N237-IF(N237=8,5.4,IF(N237=10,7.4,9.4)))/N237)+1,INT(R237-10)/10)*O237</f>
        <v>220</v>
      </c>
      <c r="AI237" s="152">
        <f t="shared" ref="AI237:AI242" si="234">AG237*AH237</f>
        <v>5851.89</v>
      </c>
      <c r="AJ237" s="172" t="str">
        <f t="shared" ref="AJ237:AJ242" si="235">"BCU"&amp;O237&amp;IF(M237="TR","Z",IF(M237="NL","D",IF(M237="Aé","D","")))</f>
        <v>BCU4D</v>
      </c>
      <c r="AK237" s="173" t="str">
        <f t="shared" ref="AK237:AK242" si="236">"AT"&amp;O237&amp;IF(M237="TR","Z",IF(M237="NL","D",IF(M237="Aé","D","")))&amp;IF(M237="TR",IF(Q237&lt;=999,"0"&amp;Q237-20,Q237-20),IF(R237&lt;=999,"0"&amp;R237,R237))</f>
        <v>AT4D0560</v>
      </c>
      <c r="AL237" s="174">
        <f t="shared" ref="AL237:AL242" si="237">AN237/AM237</f>
        <v>25.91473127590972</v>
      </c>
      <c r="AM237" s="175">
        <f t="shared" ref="AM237:AM242" si="238">IF(M237="NL",((Q237-20)/2.75)+1,IF(M237="TR",(AH237/O237)+1,IF(M237="Aé",((Q237-20)/2.75)+1)/2))</f>
        <v>197.36363636363637</v>
      </c>
      <c r="AN237" s="176">
        <v>5114.6256000000003</v>
      </c>
      <c r="AO237" s="177" t="str">
        <f t="shared" ref="AO237:AO242" si="239">"CL"&amp;O237&amp;IF(W237="PLi","P",IF(W237="BL","B",""))&amp;IF((S237)&lt;=999,"0"&amp;(S237),(S237))&amp;IF(X237="DEP","D","C")&amp;IF((T237)&lt;=99,"0"&amp;(T237),(T237))</f>
        <v>CL4P0595C115</v>
      </c>
      <c r="AP237" s="178">
        <f t="shared" ref="AP237:AP242" si="240">IF(W237="BL",(S237)*(T237)*0.01335,IF(W237="PLi",(S237+20)*(T237+20)*0.0077))</f>
        <v>639.29250000000002</v>
      </c>
      <c r="AQ237" s="179" t="str">
        <f t="shared" ref="AQ237:AQ242" si="241">"CL"&amp;O237&amp;IF(W237="PLi","P",IF(W237="BL","B",""))&amp;IF((U237)&lt;=999,"0"&amp;(U237),(U237))&amp;IF(X237="DEP","D","C")&amp;IF((V237)&lt;=99,"0"&amp;(V237),(V237))</f>
        <v>CL4P0595C115</v>
      </c>
      <c r="AR237" s="178">
        <f t="shared" ref="AR237:AR242" si="242">(U237+20)*(V237+20)*IF(W237="BL",0.01335,IF(W237="Pli",0.0077))</f>
        <v>639.29250000000002</v>
      </c>
      <c r="AS237" s="178" t="str">
        <f t="shared" ref="AS237:AS242" si="243">IF(W237="BL","PL15",IF(W237="PLi","BNLC06"))</f>
        <v>BNLC06</v>
      </c>
      <c r="AT237" s="180">
        <f t="shared" ref="AT237:AT242" si="244">AP237+AR237</f>
        <v>1278.585</v>
      </c>
      <c r="AU237" s="181" t="str">
        <f t="shared" ref="AU237:AU242" si="245">O237&amp;IF(M237="TR","Z",IF(M237="NL","D",IF(M237="Aé","D",)))</f>
        <v>4D</v>
      </c>
      <c r="AV237" s="182" t="s">
        <v>921</v>
      </c>
      <c r="AW237" s="183" t="str">
        <f t="shared" ref="AW237:AW242" si="246">"FJ"&amp;AU237&amp;IF((Q237)&lt;=999,"0"&amp;(Q237),(Q237))</f>
        <v>FJ4D0560</v>
      </c>
      <c r="AX237" s="181">
        <f t="shared" ref="AX237:AX242" si="247">Q237*IF(AU237="1Z",0.239,IF(AU237="2Z",0.276,IF(AU237="3Z",0.374,IF(AU237="4Z",0.458,IF(AU237="5Z",0.541,IF(AU237="2D",0.317,IF(AU237="3D",0.421,IF(AU237="4D",0.53,IF(AU237="5D",0.619,IF(AU237="6D",0.718,IF(AU237="7D",0.738,IF(AU237="8D",0.842,""))))))))))))</f>
        <v>296.8</v>
      </c>
      <c r="AY237" s="183">
        <f t="shared" ref="AY237:AY242" si="248">AX237*2</f>
        <v>593.6</v>
      </c>
      <c r="AZ237" s="183" t="str">
        <f t="shared" ref="AZ237:AZ242" si="249">IF(RIGHT(AU237,1)="Z","PJ"&amp;AU237&amp;IF((Q237)&lt;=999,"0"&amp;(Q237),(Q237)),"-")</f>
        <v>-</v>
      </c>
      <c r="BA237" s="181" t="str">
        <f t="shared" ref="BA237:BA242" si="250">IF(RIGHT(AU237,1)="Z",Q237*IF(AU237="1Z",0.239,IF(AU237="2Z",0.276,IF(AU237="3Z",0.374,IF(AU237="4Z",0.458,IF(AU237="5Z",0.541,IF(AU237="2D",0.317,IF(AU237="3D",0.421,IF(AU237="4D",0.53,IF(AU237="5D",0.619,IF(AU237="6D",0.718,IF(AU237="7D",0.738,IF(AU237="8D",0.842,"")))))))))))),"-")</f>
        <v>-</v>
      </c>
      <c r="BB237" s="181"/>
      <c r="BC237" s="184">
        <f t="shared" ref="BC237:BC242" si="251">BB237+AY237</f>
        <v>593.6</v>
      </c>
    </row>
    <row r="238" spans="1:56" ht="18" customHeight="1" x14ac:dyDescent="0.3">
      <c r="A238" s="1" t="str">
        <f t="shared" si="162"/>
        <v>\\B-TECH03\soneras network\SONERAS\RAD\RAD 2024\C177</v>
      </c>
      <c r="B238" s="17" t="s">
        <v>932</v>
      </c>
      <c r="C238" s="71" t="str">
        <f t="shared" si="196"/>
        <v>RAC177023-10 E7</v>
      </c>
      <c r="D238" s="17" t="s">
        <v>736</v>
      </c>
      <c r="E238" s="244" t="str">
        <f t="shared" si="164"/>
        <v>C177</v>
      </c>
      <c r="F238" s="12">
        <v>45367</v>
      </c>
      <c r="G238" s="17">
        <v>1</v>
      </c>
      <c r="H238" s="13" t="s">
        <v>28</v>
      </c>
      <c r="I238" s="14" t="s">
        <v>180</v>
      </c>
      <c r="J238" s="5" t="s">
        <v>708</v>
      </c>
      <c r="K238" s="14" t="s">
        <v>930</v>
      </c>
      <c r="M238" s="36" t="s">
        <v>32</v>
      </c>
      <c r="N238" s="6">
        <v>10</v>
      </c>
      <c r="O238" s="6">
        <v>3</v>
      </c>
      <c r="Q238" s="14">
        <v>620</v>
      </c>
      <c r="R238" s="14">
        <v>740</v>
      </c>
      <c r="S238" s="14">
        <v>745</v>
      </c>
      <c r="T238" s="14">
        <v>105</v>
      </c>
      <c r="U238" s="14">
        <v>745</v>
      </c>
      <c r="V238" s="14">
        <v>105</v>
      </c>
      <c r="W238" s="5" t="s">
        <v>33</v>
      </c>
      <c r="X238" s="5"/>
      <c r="Y238" s="6" t="s">
        <v>38</v>
      </c>
      <c r="Z238" s="239" t="str">
        <f t="shared" si="225"/>
        <v>310AD</v>
      </c>
      <c r="AA238" s="120" t="str">
        <f t="shared" si="226"/>
        <v>RAC177023-10 E7</v>
      </c>
      <c r="AB238" s="168" t="str">
        <f t="shared" si="227"/>
        <v>RA 0620X0740 3D7 10 0745X105 PC SDMO 88KVA</v>
      </c>
      <c r="AC238" s="71" t="str">
        <f t="shared" si="228"/>
        <v>FXC177023-10 E7</v>
      </c>
      <c r="AD238" s="168" t="str">
        <f t="shared" si="229"/>
        <v>FX 0620X0740 3D7 10 0745X105 PC SDMO 88KVA</v>
      </c>
      <c r="AE238" s="169" t="str">
        <f t="shared" si="230"/>
        <v>TUBLS015</v>
      </c>
      <c r="AF238" s="170" t="str">
        <f t="shared" si="231"/>
        <v>TB150635</v>
      </c>
      <c r="AG238" s="171">
        <f t="shared" si="232"/>
        <v>29.375100000000003</v>
      </c>
      <c r="AH238" s="151">
        <f t="shared" si="233"/>
        <v>219</v>
      </c>
      <c r="AI238" s="152">
        <f t="shared" si="234"/>
        <v>6433.1469000000006</v>
      </c>
      <c r="AJ238" s="172" t="str">
        <f t="shared" si="235"/>
        <v>BCU3D</v>
      </c>
      <c r="AK238" s="173" t="str">
        <f t="shared" si="236"/>
        <v>AT3D0740</v>
      </c>
      <c r="AL238" s="174">
        <f t="shared" si="237"/>
        <v>22.102480215678142</v>
      </c>
      <c r="AM238" s="175">
        <f t="shared" si="238"/>
        <v>219.18181818181819</v>
      </c>
      <c r="AN238" s="176">
        <v>4844.4618</v>
      </c>
      <c r="AO238" s="177" t="str">
        <f t="shared" si="239"/>
        <v>CL3P0745C105</v>
      </c>
      <c r="AP238" s="178">
        <f t="shared" si="240"/>
        <v>736.3125</v>
      </c>
      <c r="AQ238" s="179" t="str">
        <f t="shared" si="241"/>
        <v>CL3P0745C105</v>
      </c>
      <c r="AR238" s="178">
        <f t="shared" si="242"/>
        <v>736.3125</v>
      </c>
      <c r="AS238" s="178" t="str">
        <f t="shared" si="243"/>
        <v>BNLC06</v>
      </c>
      <c r="AT238" s="180">
        <f t="shared" si="244"/>
        <v>1472.625</v>
      </c>
      <c r="AU238" s="181" t="str">
        <f t="shared" si="245"/>
        <v>3D</v>
      </c>
      <c r="AV238" s="182" t="s">
        <v>921</v>
      </c>
      <c r="AW238" s="183" t="str">
        <f t="shared" si="246"/>
        <v>FJ3D0620</v>
      </c>
      <c r="AX238" s="181">
        <f t="shared" si="247"/>
        <v>261.02</v>
      </c>
      <c r="AY238" s="183">
        <f t="shared" si="248"/>
        <v>522.04</v>
      </c>
      <c r="AZ238" s="183" t="str">
        <f t="shared" si="249"/>
        <v>-</v>
      </c>
      <c r="BA238" s="181" t="str">
        <f t="shared" si="250"/>
        <v>-</v>
      </c>
      <c r="BB238" s="181"/>
      <c r="BC238" s="184">
        <f t="shared" si="251"/>
        <v>522.04</v>
      </c>
    </row>
    <row r="239" spans="1:56" ht="18" customHeight="1" x14ac:dyDescent="0.3">
      <c r="A239" s="1" t="str">
        <f t="shared" si="162"/>
        <v>\\B-TECH03\soneras network\SONERAS\RAD\RAD 2024\C178</v>
      </c>
      <c r="B239" s="17" t="s">
        <v>933</v>
      </c>
      <c r="C239" s="71" t="str">
        <f t="shared" si="196"/>
        <v>FEC178013-12 E7</v>
      </c>
      <c r="D239" s="17" t="s">
        <v>737</v>
      </c>
      <c r="E239" s="244" t="str">
        <f t="shared" si="164"/>
        <v>C178</v>
      </c>
      <c r="F239" s="12">
        <v>45367</v>
      </c>
      <c r="G239" s="17">
        <v>1</v>
      </c>
      <c r="H239" s="13" t="s">
        <v>35</v>
      </c>
      <c r="I239" s="14" t="s">
        <v>40</v>
      </c>
      <c r="M239" s="36" t="s">
        <v>41</v>
      </c>
      <c r="N239" s="6">
        <v>12</v>
      </c>
      <c r="O239" s="6">
        <v>3</v>
      </c>
      <c r="Q239" s="14">
        <v>530</v>
      </c>
      <c r="R239" s="14">
        <v>440</v>
      </c>
      <c r="S239" s="14">
        <v>465</v>
      </c>
      <c r="T239" s="14">
        <v>90</v>
      </c>
      <c r="U239" s="14">
        <v>465</v>
      </c>
      <c r="V239" s="14">
        <v>90</v>
      </c>
      <c r="W239" s="5" t="s">
        <v>33</v>
      </c>
      <c r="X239" s="5"/>
      <c r="Y239" s="6" t="s">
        <v>38</v>
      </c>
      <c r="Z239" s="239" t="str">
        <f t="shared" si="225"/>
        <v>312AZ</v>
      </c>
      <c r="AA239" s="120" t="str">
        <f t="shared" si="226"/>
        <v>FEC178013-12 E7</v>
      </c>
      <c r="AB239" s="168" t="str">
        <f t="shared" si="227"/>
        <v xml:space="preserve">FE 0530X0440 3Z7 12 0465X090 PC  </v>
      </c>
      <c r="AC239" s="71" t="str">
        <f t="shared" si="228"/>
        <v>FXC178013-12 E7</v>
      </c>
      <c r="AD239" s="168" t="str">
        <f t="shared" si="229"/>
        <v xml:space="preserve">FX 0530X0440 3Z7 12 0465X090 PC  </v>
      </c>
      <c r="AE239" s="169" t="str">
        <f t="shared" si="230"/>
        <v>TUBLS015</v>
      </c>
      <c r="AF239" s="170" t="str">
        <f t="shared" si="231"/>
        <v>TB150545</v>
      </c>
      <c r="AG239" s="171">
        <f t="shared" si="232"/>
        <v>25.2117</v>
      </c>
      <c r="AH239" s="151">
        <f t="shared" si="233"/>
        <v>102</v>
      </c>
      <c r="AI239" s="152">
        <f t="shared" si="234"/>
        <v>2571.5934000000002</v>
      </c>
      <c r="AJ239" s="172" t="str">
        <f t="shared" si="235"/>
        <v>BCU3Z</v>
      </c>
      <c r="AK239" s="173" t="str">
        <f t="shared" si="236"/>
        <v>AT3Z0510</v>
      </c>
      <c r="AL239" s="174">
        <f t="shared" si="237"/>
        <v>45.457261714285714</v>
      </c>
      <c r="AM239" s="175">
        <f t="shared" si="238"/>
        <v>35</v>
      </c>
      <c r="AN239" s="176">
        <v>1591.00416</v>
      </c>
      <c r="AO239" s="177" t="str">
        <f t="shared" si="239"/>
        <v>CL3P0465C090</v>
      </c>
      <c r="AP239" s="178">
        <f t="shared" si="240"/>
        <v>410.79500000000002</v>
      </c>
      <c r="AQ239" s="179" t="str">
        <f t="shared" si="241"/>
        <v>CL3P0465C090</v>
      </c>
      <c r="AR239" s="178">
        <f t="shared" si="242"/>
        <v>410.79500000000002</v>
      </c>
      <c r="AS239" s="178" t="str">
        <f t="shared" si="243"/>
        <v>BNLC06</v>
      </c>
      <c r="AT239" s="180">
        <f t="shared" si="244"/>
        <v>821.59</v>
      </c>
      <c r="AU239" s="181" t="str">
        <f t="shared" si="245"/>
        <v>3Z</v>
      </c>
      <c r="AV239" s="182" t="s">
        <v>921</v>
      </c>
      <c r="AW239" s="183" t="str">
        <f t="shared" si="246"/>
        <v>FJ3Z0530</v>
      </c>
      <c r="AX239" s="181">
        <f t="shared" si="247"/>
        <v>198.22</v>
      </c>
      <c r="AY239" s="183">
        <f t="shared" si="248"/>
        <v>396.44</v>
      </c>
      <c r="AZ239" s="183" t="str">
        <f t="shared" si="249"/>
        <v>PJ3Z0530</v>
      </c>
      <c r="BA239" s="181">
        <f t="shared" si="250"/>
        <v>198.22</v>
      </c>
      <c r="BB239" s="181"/>
      <c r="BC239" s="184">
        <f t="shared" si="251"/>
        <v>396.44</v>
      </c>
    </row>
    <row r="240" spans="1:56" ht="18" customHeight="1" x14ac:dyDescent="0.3">
      <c r="A240" s="1" t="str">
        <f t="shared" si="162"/>
        <v>\\B-TECH03\soneras network\SONERAS\RAD\RAD 2024\C179</v>
      </c>
      <c r="B240" s="17" t="s">
        <v>934</v>
      </c>
      <c r="C240" s="71" t="str">
        <f t="shared" si="196"/>
        <v>FEC179025-10 E7</v>
      </c>
      <c r="D240" s="17" t="s">
        <v>738</v>
      </c>
      <c r="E240" s="244" t="str">
        <f t="shared" si="164"/>
        <v>C179</v>
      </c>
      <c r="F240" s="12">
        <v>45367</v>
      </c>
      <c r="G240" s="17">
        <v>1</v>
      </c>
      <c r="H240" s="13" t="s">
        <v>35</v>
      </c>
      <c r="I240" s="14" t="s">
        <v>607</v>
      </c>
      <c r="M240" s="36" t="s">
        <v>32</v>
      </c>
      <c r="N240" s="6">
        <v>10</v>
      </c>
      <c r="O240" s="6">
        <v>5</v>
      </c>
      <c r="Q240" s="14">
        <v>640</v>
      </c>
      <c r="R240" s="14">
        <v>380</v>
      </c>
      <c r="S240" s="14">
        <v>380</v>
      </c>
      <c r="T240" s="14">
        <v>115</v>
      </c>
      <c r="U240" s="14">
        <v>380</v>
      </c>
      <c r="V240" s="14">
        <v>115</v>
      </c>
      <c r="W240" s="5" t="s">
        <v>33</v>
      </c>
      <c r="X240" s="5"/>
      <c r="Y240" s="6" t="s">
        <v>38</v>
      </c>
      <c r="Z240" s="239" t="str">
        <f t="shared" si="225"/>
        <v>510AD</v>
      </c>
      <c r="AA240" s="120" t="str">
        <f t="shared" si="226"/>
        <v>FEC179025-10 E7</v>
      </c>
      <c r="AB240" s="168" t="str">
        <f t="shared" si="227"/>
        <v xml:space="preserve">FE 0640X0380 5D7 10 0380X115 PC  </v>
      </c>
      <c r="AC240" s="71" t="str">
        <f t="shared" si="228"/>
        <v>FXC179025-10 E7</v>
      </c>
      <c r="AD240" s="168" t="str">
        <f t="shared" si="229"/>
        <v xml:space="preserve">FX 0640X0380 5D7 10 0380X115 PC  </v>
      </c>
      <c r="AE240" s="169" t="str">
        <f t="shared" si="230"/>
        <v>TUBLS015</v>
      </c>
      <c r="AF240" s="170" t="str">
        <f t="shared" si="231"/>
        <v>TB150655</v>
      </c>
      <c r="AG240" s="171">
        <f t="shared" si="232"/>
        <v>30.3003</v>
      </c>
      <c r="AH240" s="151">
        <f t="shared" si="233"/>
        <v>185</v>
      </c>
      <c r="AI240" s="152">
        <f t="shared" si="234"/>
        <v>5605.5555000000004</v>
      </c>
      <c r="AJ240" s="172" t="str">
        <f t="shared" si="235"/>
        <v>BCU5D</v>
      </c>
      <c r="AK240" s="173" t="str">
        <f t="shared" si="236"/>
        <v>AT5D0380</v>
      </c>
      <c r="AL240" s="174">
        <f t="shared" si="237"/>
        <v>21.42482408671216</v>
      </c>
      <c r="AM240" s="175">
        <f t="shared" si="238"/>
        <v>226.45454545454547</v>
      </c>
      <c r="AN240" s="176">
        <v>4851.7487999999994</v>
      </c>
      <c r="AO240" s="177" t="str">
        <f t="shared" si="239"/>
        <v>CL5P0380C115</v>
      </c>
      <c r="AP240" s="178">
        <f t="shared" si="240"/>
        <v>415.8</v>
      </c>
      <c r="AQ240" s="179" t="str">
        <f t="shared" si="241"/>
        <v>CL5P0380C115</v>
      </c>
      <c r="AR240" s="178">
        <f t="shared" si="242"/>
        <v>415.8</v>
      </c>
      <c r="AS240" s="178" t="str">
        <f t="shared" si="243"/>
        <v>BNLC06</v>
      </c>
      <c r="AT240" s="180">
        <f t="shared" si="244"/>
        <v>831.6</v>
      </c>
      <c r="AU240" s="181" t="str">
        <f t="shared" si="245"/>
        <v>5D</v>
      </c>
      <c r="AV240" s="182" t="s">
        <v>921</v>
      </c>
      <c r="AW240" s="183" t="str">
        <f t="shared" si="246"/>
        <v>FJ5D0640</v>
      </c>
      <c r="AX240" s="181">
        <f t="shared" si="247"/>
        <v>396.15999999999997</v>
      </c>
      <c r="AY240" s="183">
        <f t="shared" si="248"/>
        <v>792.31999999999994</v>
      </c>
      <c r="AZ240" s="183" t="str">
        <f t="shared" si="249"/>
        <v>-</v>
      </c>
      <c r="BA240" s="181" t="str">
        <f t="shared" si="250"/>
        <v>-</v>
      </c>
      <c r="BB240" s="181"/>
      <c r="BC240" s="184">
        <f t="shared" si="251"/>
        <v>792.31999999999994</v>
      </c>
    </row>
    <row r="241" spans="1:56" ht="18" customHeight="1" x14ac:dyDescent="0.3">
      <c r="A241" s="1" t="str">
        <f t="shared" si="162"/>
        <v>\\B-TECH03\soneras network\SONERAS\RAD\RAD 2024\C180</v>
      </c>
      <c r="B241" s="17" t="s">
        <v>935</v>
      </c>
      <c r="C241" s="71" t="str">
        <f t="shared" si="196"/>
        <v>FEC180022-10 E7</v>
      </c>
      <c r="D241" s="17" t="s">
        <v>739</v>
      </c>
      <c r="E241" s="244" t="str">
        <f t="shared" si="164"/>
        <v>C180</v>
      </c>
      <c r="F241" s="12">
        <v>45367</v>
      </c>
      <c r="G241" s="17">
        <v>5</v>
      </c>
      <c r="H241" s="13" t="s">
        <v>35</v>
      </c>
      <c r="I241" s="14" t="s">
        <v>100</v>
      </c>
      <c r="M241" s="36" t="s">
        <v>32</v>
      </c>
      <c r="N241" s="6">
        <v>10</v>
      </c>
      <c r="O241" s="6">
        <v>2</v>
      </c>
      <c r="Q241" s="14">
        <v>450</v>
      </c>
      <c r="R241" s="14">
        <v>530</v>
      </c>
      <c r="S241" s="14">
        <v>530</v>
      </c>
      <c r="T241" s="14">
        <v>50</v>
      </c>
      <c r="U241" s="14">
        <v>530</v>
      </c>
      <c r="V241" s="14">
        <v>50</v>
      </c>
      <c r="W241" s="5" t="s">
        <v>33</v>
      </c>
      <c r="X241" s="5"/>
      <c r="Y241" s="6" t="s">
        <v>38</v>
      </c>
      <c r="Z241" s="239" t="str">
        <f t="shared" si="225"/>
        <v>210AD</v>
      </c>
      <c r="AA241" s="120" t="str">
        <f t="shared" si="226"/>
        <v>FEC180022-10 E7</v>
      </c>
      <c r="AB241" s="168" t="str">
        <f t="shared" si="227"/>
        <v xml:space="preserve">FE 0450X0530 2D7 10 0530X050 PC  </v>
      </c>
      <c r="AC241" s="71" t="str">
        <f t="shared" si="228"/>
        <v>FXC180022-10 E7</v>
      </c>
      <c r="AD241" s="168" t="str">
        <f t="shared" si="229"/>
        <v xml:space="preserve">FX 0450X0530 2D7 10 0530X050 PC  </v>
      </c>
      <c r="AE241" s="169" t="str">
        <f t="shared" si="230"/>
        <v>TUBLS015</v>
      </c>
      <c r="AF241" s="170" t="str">
        <f t="shared" si="231"/>
        <v>TB150465</v>
      </c>
      <c r="AG241" s="171">
        <f t="shared" si="232"/>
        <v>21.510899999999999</v>
      </c>
      <c r="AH241" s="151">
        <f t="shared" si="233"/>
        <v>104</v>
      </c>
      <c r="AI241" s="152">
        <f t="shared" si="234"/>
        <v>2237.1336000000001</v>
      </c>
      <c r="AJ241" s="172" t="str">
        <f t="shared" si="235"/>
        <v>BCU2D</v>
      </c>
      <c r="AK241" s="173" t="str">
        <f t="shared" si="236"/>
        <v>AT2D0530</v>
      </c>
      <c r="AL241" s="174">
        <f t="shared" si="237"/>
        <v>10.616460311958404</v>
      </c>
      <c r="AM241" s="175">
        <f t="shared" si="238"/>
        <v>157.36363636363637</v>
      </c>
      <c r="AN241" s="176">
        <v>1670.6447999999998</v>
      </c>
      <c r="AO241" s="177" t="str">
        <f t="shared" si="239"/>
        <v>CL2P0530C050</v>
      </c>
      <c r="AP241" s="178">
        <f t="shared" si="240"/>
        <v>296.45</v>
      </c>
      <c r="AQ241" s="179" t="str">
        <f t="shared" si="241"/>
        <v>CL2P0530C050</v>
      </c>
      <c r="AR241" s="178">
        <f t="shared" si="242"/>
        <v>296.45</v>
      </c>
      <c r="AS241" s="178" t="str">
        <f t="shared" si="243"/>
        <v>BNLC06</v>
      </c>
      <c r="AT241" s="180">
        <f t="shared" si="244"/>
        <v>592.9</v>
      </c>
      <c r="AU241" s="181" t="str">
        <f t="shared" si="245"/>
        <v>2D</v>
      </c>
      <c r="AV241" s="182" t="s">
        <v>921</v>
      </c>
      <c r="AW241" s="183" t="str">
        <f t="shared" si="246"/>
        <v>FJ2D0450</v>
      </c>
      <c r="AX241" s="181">
        <f t="shared" si="247"/>
        <v>142.65</v>
      </c>
      <c r="AY241" s="183">
        <f t="shared" si="248"/>
        <v>285.3</v>
      </c>
      <c r="AZ241" s="183" t="str">
        <f t="shared" si="249"/>
        <v>-</v>
      </c>
      <c r="BA241" s="181" t="str">
        <f t="shared" si="250"/>
        <v>-</v>
      </c>
      <c r="BB241" s="181"/>
      <c r="BC241" s="184">
        <f t="shared" si="251"/>
        <v>285.3</v>
      </c>
    </row>
    <row r="242" spans="1:56" ht="18" customHeight="1" x14ac:dyDescent="0.3">
      <c r="A242" s="1" t="str">
        <f t="shared" si="162"/>
        <v>\\B-TECH03\soneras network\SONERAS\RAD\RAD 2024\C181</v>
      </c>
      <c r="B242" s="17" t="s">
        <v>936</v>
      </c>
      <c r="C242" s="71" t="str">
        <f t="shared" si="196"/>
        <v>RAC181026-10 E7</v>
      </c>
      <c r="D242" s="17" t="s">
        <v>740</v>
      </c>
      <c r="E242" s="244" t="str">
        <f t="shared" si="164"/>
        <v>C181</v>
      </c>
      <c r="F242" s="12">
        <v>45368</v>
      </c>
      <c r="G242" s="17">
        <v>1</v>
      </c>
      <c r="H242" s="13" t="s">
        <v>28</v>
      </c>
      <c r="I242" s="14" t="s">
        <v>922</v>
      </c>
      <c r="M242" s="36" t="s">
        <v>32</v>
      </c>
      <c r="N242" s="6">
        <v>10</v>
      </c>
      <c r="O242" s="6">
        <v>6</v>
      </c>
      <c r="Q242" s="14">
        <v>850</v>
      </c>
      <c r="R242" s="14">
        <v>580</v>
      </c>
      <c r="S242" s="14">
        <v>600</v>
      </c>
      <c r="T242" s="14">
        <v>155</v>
      </c>
      <c r="U242" s="14">
        <v>600</v>
      </c>
      <c r="V242" s="14">
        <v>155</v>
      </c>
      <c r="W242" s="5" t="s">
        <v>33</v>
      </c>
      <c r="X242" s="5"/>
      <c r="Y242" s="6" t="s">
        <v>38</v>
      </c>
      <c r="Z242" s="239" t="str">
        <f t="shared" si="225"/>
        <v>610AD</v>
      </c>
      <c r="AA242" s="120" t="str">
        <f t="shared" si="226"/>
        <v>RAC181026-10 E7</v>
      </c>
      <c r="AB242" s="168" t="str">
        <f t="shared" si="227"/>
        <v xml:space="preserve">RA 0850X0580 6D7 10 0600X155 PC  </v>
      </c>
      <c r="AC242" s="71" t="str">
        <f t="shared" si="228"/>
        <v>FXC181026-10 E7</v>
      </c>
      <c r="AD242" s="168" t="str">
        <f t="shared" si="229"/>
        <v xml:space="preserve">FX 0850X0580 6D7 10 0600X155 PC  </v>
      </c>
      <c r="AE242" s="169" t="str">
        <f t="shared" si="230"/>
        <v>TUBLS015</v>
      </c>
      <c r="AF242" s="170" t="str">
        <f t="shared" si="231"/>
        <v>TB150865</v>
      </c>
      <c r="AG242" s="171">
        <f t="shared" si="232"/>
        <v>40.014900000000004</v>
      </c>
      <c r="AH242" s="151">
        <f t="shared" si="233"/>
        <v>342</v>
      </c>
      <c r="AI242" s="152">
        <f t="shared" si="234"/>
        <v>13685.095800000001</v>
      </c>
      <c r="AJ242" s="172" t="str">
        <f t="shared" si="235"/>
        <v>BCU6D</v>
      </c>
      <c r="AK242" s="173" t="str">
        <f t="shared" si="236"/>
        <v>AT6D0580</v>
      </c>
      <c r="AL242" s="174">
        <f t="shared" si="237"/>
        <v>44.576759291504054</v>
      </c>
      <c r="AM242" s="175">
        <f t="shared" si="238"/>
        <v>302.81818181818181</v>
      </c>
      <c r="AN242" s="176">
        <v>13498.653200000001</v>
      </c>
      <c r="AO242" s="177" t="str">
        <f t="shared" si="239"/>
        <v>CL6P0600C155</v>
      </c>
      <c r="AP242" s="178">
        <f t="shared" si="240"/>
        <v>835.45</v>
      </c>
      <c r="AQ242" s="179" t="str">
        <f t="shared" si="241"/>
        <v>CL6P0600C155</v>
      </c>
      <c r="AR242" s="178">
        <f t="shared" si="242"/>
        <v>835.45</v>
      </c>
      <c r="AS242" s="178" t="str">
        <f t="shared" si="243"/>
        <v>BNLC06</v>
      </c>
      <c r="AT242" s="180">
        <f t="shared" si="244"/>
        <v>1670.9</v>
      </c>
      <c r="AU242" s="181" t="str">
        <f t="shared" si="245"/>
        <v>6D</v>
      </c>
      <c r="AV242" s="182" t="s">
        <v>921</v>
      </c>
      <c r="AW242" s="183" t="str">
        <f t="shared" si="246"/>
        <v>FJ6D0850</v>
      </c>
      <c r="AX242" s="181">
        <f t="shared" si="247"/>
        <v>610.29999999999995</v>
      </c>
      <c r="AY242" s="183">
        <f t="shared" si="248"/>
        <v>1220.5999999999999</v>
      </c>
      <c r="AZ242" s="183" t="str">
        <f t="shared" si="249"/>
        <v>-</v>
      </c>
      <c r="BA242" s="181" t="str">
        <f t="shared" si="250"/>
        <v>-</v>
      </c>
      <c r="BB242" s="181"/>
      <c r="BC242" s="184">
        <f t="shared" si="251"/>
        <v>1220.5999999999999</v>
      </c>
    </row>
    <row r="243" spans="1:56" ht="18" customHeight="1" x14ac:dyDescent="0.3">
      <c r="A243" s="1" t="str">
        <f t="shared" si="162"/>
        <v>\\B-TECH03\soneras network\SONERAS\RAD\RAD 2024\C182</v>
      </c>
      <c r="B243" s="17" t="s">
        <v>939</v>
      </c>
      <c r="C243" s="71" t="str">
        <f t="shared" si="196"/>
        <v>FEC182022-10 E7</v>
      </c>
      <c r="D243" s="17" t="s">
        <v>741</v>
      </c>
      <c r="E243" s="244" t="str">
        <f t="shared" si="164"/>
        <v>C182</v>
      </c>
      <c r="F243" s="12">
        <v>45368</v>
      </c>
      <c r="G243" s="17">
        <v>1</v>
      </c>
      <c r="H243" s="13" t="s">
        <v>35</v>
      </c>
      <c r="I243" s="14" t="s">
        <v>100</v>
      </c>
      <c r="M243" s="36" t="s">
        <v>32</v>
      </c>
      <c r="N243" s="6">
        <v>10</v>
      </c>
      <c r="O243" s="6">
        <v>2</v>
      </c>
      <c r="Q243" s="14">
        <v>450</v>
      </c>
      <c r="R243" s="14">
        <v>570</v>
      </c>
      <c r="S243" s="14">
        <v>570</v>
      </c>
      <c r="T243" s="14">
        <v>55</v>
      </c>
      <c r="U243" s="14">
        <v>570</v>
      </c>
      <c r="V243" s="14">
        <v>55</v>
      </c>
      <c r="W243" s="5" t="s">
        <v>33</v>
      </c>
      <c r="X243" s="5"/>
      <c r="Y243" s="6" t="s">
        <v>38</v>
      </c>
      <c r="Z243" s="239" t="str">
        <f t="shared" ref="Z243:Z263" si="252">O243&amp;N243&amp;IF(M243="NL","AD",IF(M243="TR","AZ",IF(M243="Aé","AD",)))</f>
        <v>210AD</v>
      </c>
      <c r="AA243" s="120" t="str">
        <f t="shared" ref="AA243:AA263" si="253">IF(H243="Fx","FE",IF(H243="Rén","RE",IF(H243="Con","RA","")))&amp;B243&amp;0&amp;IF(M243="TR","1",IF(M243="NL","2",IF(M243="Aé","3","")))&amp;O243&amp;"-"&amp;N243&amp;" "&amp;IF(Y243="ET7","E7","")</f>
        <v>FEC182022-10 E7</v>
      </c>
      <c r="AB243" s="168" t="str">
        <f t="shared" ref="AB243:AB263" si="254">IF(H243="FX","FE",IF(H243="Rén","RE",IF(H243="Con","RA","")))&amp;" "&amp;IF((Q243)&lt;=999,"0"&amp;(Q243),(Q243))&amp;"X"&amp;IF((R243)&lt;=999,"0"&amp;(R243),(R243))&amp;" "&amp;O243&amp;IF(M243="TR","Z",IF(M243="NL","D",IF(M243="Aé","D","")))&amp;IF(Y243="ET7","7",IF(Y243="ET9","9","M"))&amp;" "&amp;N243&amp;" "&amp;IF((S243)&lt;=999,"0"&amp;(S243),(S243))&amp;"X"&amp;IF((T243)&lt;=99,"0"&amp;(T243),(T243))&amp;" "&amp;IF(W243="PLi","P",IF(W243="BL","B",""))&amp;IF(X243="DEP","D",IF(X243="DEP","D","C"))&amp;" "&amp;J243&amp;" "&amp;K243</f>
        <v xml:space="preserve">FE 0450X0570 2D7 10 0570X055 PC  </v>
      </c>
      <c r="AC243" s="71" t="str">
        <f t="shared" ref="AC243:AC263" si="255">"FX"&amp;B243&amp;0&amp;IF(M243="TR","1",IF(M243="NL","2",IF(M243="Aé","3","")))&amp;O243&amp;"-"&amp;N243&amp;" "&amp;IF(Y243="ET7","E7","")</f>
        <v>FXC182022-10 E7</v>
      </c>
      <c r="AD243" s="168" t="str">
        <f t="shared" ref="AD243:AD263" si="256">"FX"&amp;" "&amp;IF((Q243)&lt;=999,"0"&amp;(Q243),(Q243))&amp;"X"&amp;IF((R243)&lt;=999,"0"&amp;(R243),(R243))&amp;" "&amp;O243&amp;IF(M243="TR","Z",IF(M243="NL","D",IF(M243="Aé","D","")))&amp;IF(Y243="ET7","7",IF(Y243="ET9","9","M"))&amp;" "&amp;N243&amp;" "&amp;IF((S243)&lt;=999,"0"&amp;(S243),(S243))&amp;"X"&amp;IF((T243)&lt;=99,"0"&amp;(T243),(T243))&amp;" "&amp;IF(W243="PLi","P",IF(W243="BL","B",""))&amp;IF(X243="DEP","D","C")&amp;" "&amp;J243&amp;" "&amp;K243</f>
        <v xml:space="preserve">FX 0450X0570 2D7 10 0570X055 PC  </v>
      </c>
      <c r="AE243" s="169" t="str">
        <f t="shared" ref="AE243:AE263" si="257">IF(Y243="Mach-P","BNLT33",IF(Y243="Mach-G","BNLT53",IF(Y243="Et7","TUBLS015",IF(Y243="Et9","TUBLS30"))))</f>
        <v>TUBLS015</v>
      </c>
      <c r="AF243" s="170" t="str">
        <f t="shared" ref="AF243:AF263" si="258">"TB"&amp;IF(Y243="Mach-P","33",IF(Y243="Mach-G","53",IF(Y243="Et7","15",IF(Y243="Et9","30",""))))&amp;IF((Q243+15)&lt;=999,"0"&amp;(Q243+15),(Q243+15))</f>
        <v>TB150465</v>
      </c>
      <c r="AG243" s="171">
        <f t="shared" ref="AG243:AG263" si="259">(Q243+15)*IF(Y243="Mach-P",0.03367,IF(Y243="Mach-G",0.05407,0.04626))</f>
        <v>21.510899999999999</v>
      </c>
      <c r="AH243" s="151">
        <f t="shared" ref="AH243:AH263" si="260">IF(M243="TR",INT((R243-20-N243-IF(N243=8,5.4,IF(N243=10,7.4,9.4)))/N243)+1,INT(R243-10)/10)*O243</f>
        <v>112</v>
      </c>
      <c r="AI243" s="152">
        <f t="shared" ref="AI243:AI263" si="261">AG243*AH243</f>
        <v>2409.2208000000001</v>
      </c>
      <c r="AJ243" s="172" t="str">
        <f t="shared" ref="AJ243:AJ263" si="262">"BCU"&amp;O243&amp;IF(M243="TR","Z",IF(M243="NL","D",IF(M243="Aé","D","")))</f>
        <v>BCU2D</v>
      </c>
      <c r="AK243" s="173" t="str">
        <f t="shared" ref="AK243:AK263" si="263">"AT"&amp;O243&amp;IF(M243="TR","Z",IF(M243="NL","D",IF(M243="Aé","D","")))&amp;IF(M243="TR",IF(Q243&lt;=999,"0"&amp;Q243-20,Q243-20),IF(R243&lt;=999,"0"&amp;R243,R243))</f>
        <v>AT2D0570</v>
      </c>
      <c r="AL243" s="174">
        <f t="shared" ref="AL243:AL263" si="264">AN243/AM243</f>
        <v>11.417702599653378</v>
      </c>
      <c r="AM243" s="175">
        <f t="shared" ref="AM243:AM263" si="265">IF(M243="NL",((Q243-20)/2.75)+1,IF(M243="TR",(AH243/O243)+1,IF(M243="Aé",((Q243-20)/2.75)+1)/2))</f>
        <v>157.36363636363637</v>
      </c>
      <c r="AN243" s="176">
        <v>1796.7311999999999</v>
      </c>
      <c r="AO243" s="177" t="str">
        <f t="shared" ref="AO243:AO263" si="266">"CL"&amp;O243&amp;IF(W243="PLi","P",IF(W243="BL","B",""))&amp;IF((S243)&lt;=999,"0"&amp;(S243),(S243))&amp;IF(X243="DEP","D","C")&amp;IF((T243)&lt;=99,"0"&amp;(T243),(T243))</f>
        <v>CL2P0570C055</v>
      </c>
      <c r="AP243" s="178">
        <f t="shared" ref="AP243:AP263" si="267">IF(W243="BL",(S243)*(T243)*0.01335,IF(W243="PLi",(S243+20)*(T243+20)*0.0077))</f>
        <v>340.72500000000002</v>
      </c>
      <c r="AQ243" s="179" t="str">
        <f t="shared" ref="AQ243:AQ263" si="268">"CL"&amp;O243&amp;IF(W243="PLi","P",IF(W243="BL","B",""))&amp;IF((U243)&lt;=999,"0"&amp;(U243),(U243))&amp;IF(X243="DEP","D","C")&amp;IF((V243)&lt;=99,"0"&amp;(V243),(V243))</f>
        <v>CL2P0570C055</v>
      </c>
      <c r="AR243" s="178">
        <f t="shared" ref="AR243:AR263" si="269">(U243+20)*(V243+20)*IF(W243="BL",0.01335,IF(W243="Pli",0.0077))</f>
        <v>340.72500000000002</v>
      </c>
      <c r="AS243" s="178" t="str">
        <f t="shared" ref="AS243:AS263" si="270">IF(W243="BL","PL15",IF(W243="PLi","BNLC06"))</f>
        <v>BNLC06</v>
      </c>
      <c r="AT243" s="180">
        <f t="shared" ref="AT243:AT263" si="271">AP243+AR243</f>
        <v>681.45</v>
      </c>
      <c r="AU243" s="181" t="str">
        <f t="shared" ref="AU243:AU263" si="272">O243&amp;IF(M243="TR","Z",IF(M243="NL","D",IF(M243="Aé","D",)))</f>
        <v>2D</v>
      </c>
      <c r="AV243" s="182" t="s">
        <v>921</v>
      </c>
      <c r="AW243" s="183" t="str">
        <f t="shared" ref="AW243:AW263" si="273">"FJ"&amp;AU243&amp;IF((Q243)&lt;=999,"0"&amp;(Q243),(Q243))</f>
        <v>FJ2D0450</v>
      </c>
      <c r="AX243" s="181">
        <f t="shared" ref="AX243:AX263" si="274">Q243*IF(AU243="1Z",0.239,IF(AU243="2Z",0.276,IF(AU243="3Z",0.374,IF(AU243="4Z",0.458,IF(AU243="5Z",0.541,IF(AU243="2D",0.317,IF(AU243="3D",0.421,IF(AU243="4D",0.53,IF(AU243="5D",0.619,IF(AU243="6D",0.718,IF(AU243="7D",0.738,IF(AU243="8D",0.842,""))))))))))))</f>
        <v>142.65</v>
      </c>
      <c r="AY243" s="183">
        <f t="shared" ref="AY243:AY263" si="275">AX243*2</f>
        <v>285.3</v>
      </c>
      <c r="AZ243" s="183" t="str">
        <f t="shared" ref="AZ243:AZ263" si="276">IF(RIGHT(AU243,1)="Z","PJ"&amp;AU243&amp;IF((Q243)&lt;=999,"0"&amp;(Q243),(Q243)),"-")</f>
        <v>-</v>
      </c>
      <c r="BA243" s="181" t="str">
        <f t="shared" ref="BA243:BA263" si="277">IF(RIGHT(AU243,1)="Z",Q243*IF(AU243="1Z",0.239,IF(AU243="2Z",0.276,IF(AU243="3Z",0.374,IF(AU243="4Z",0.458,IF(AU243="5Z",0.541,IF(AU243="2D",0.317,IF(AU243="3D",0.421,IF(AU243="4D",0.53,IF(AU243="5D",0.619,IF(AU243="6D",0.718,IF(AU243="7D",0.738,IF(AU243="8D",0.842,"")))))))))))),"-")</f>
        <v>-</v>
      </c>
      <c r="BB243" s="181"/>
      <c r="BC243" s="184">
        <f t="shared" ref="BC243:BC263" si="278">BB243+AY243</f>
        <v>285.3</v>
      </c>
    </row>
    <row r="244" spans="1:56" ht="18" customHeight="1" x14ac:dyDescent="0.3">
      <c r="A244" s="1" t="str">
        <f t="shared" si="162"/>
        <v>\\B-TECH03\soneras network\SONERAS\RAD\RAD 2024\C183</v>
      </c>
      <c r="B244" s="17" t="s">
        <v>940</v>
      </c>
      <c r="C244" s="71" t="str">
        <f t="shared" si="196"/>
        <v>RAC183012-10 E7</v>
      </c>
      <c r="D244" s="17" t="s">
        <v>742</v>
      </c>
      <c r="E244" s="244" t="str">
        <f t="shared" si="164"/>
        <v>C183</v>
      </c>
      <c r="F244" s="12">
        <v>45368</v>
      </c>
      <c r="G244" s="17">
        <v>1</v>
      </c>
      <c r="H244" s="13" t="s">
        <v>28</v>
      </c>
      <c r="I244" s="14" t="s">
        <v>937</v>
      </c>
      <c r="K244" s="14" t="s">
        <v>938</v>
      </c>
      <c r="M244" s="36" t="s">
        <v>41</v>
      </c>
      <c r="N244" s="6">
        <v>10</v>
      </c>
      <c r="O244" s="6">
        <v>2</v>
      </c>
      <c r="Q244" s="14">
        <v>400</v>
      </c>
      <c r="R244" s="14">
        <v>600</v>
      </c>
      <c r="S244" s="14">
        <v>605</v>
      </c>
      <c r="T244" s="14">
        <v>50</v>
      </c>
      <c r="U244" s="14">
        <v>605</v>
      </c>
      <c r="V244" s="14">
        <v>50</v>
      </c>
      <c r="W244" s="5" t="s">
        <v>33</v>
      </c>
      <c r="X244" s="5"/>
      <c r="Y244" s="6" t="s">
        <v>38</v>
      </c>
      <c r="Z244" s="239" t="str">
        <f t="shared" si="252"/>
        <v>210AZ</v>
      </c>
      <c r="AA244" s="120" t="str">
        <f t="shared" si="253"/>
        <v>RAC183012-10 E7</v>
      </c>
      <c r="AB244" s="168" t="str">
        <f t="shared" si="254"/>
        <v>RA 0400X0600 2Z7 10 0605X050 PC  PAJERO L200</v>
      </c>
      <c r="AC244" s="71" t="str">
        <f t="shared" si="255"/>
        <v>FXC183012-10 E7</v>
      </c>
      <c r="AD244" s="168" t="str">
        <f t="shared" si="256"/>
        <v>FX 0400X0600 2Z7 10 0605X050 PC  PAJERO L200</v>
      </c>
      <c r="AE244" s="169" t="str">
        <f t="shared" si="257"/>
        <v>TUBLS015</v>
      </c>
      <c r="AF244" s="170" t="str">
        <f t="shared" si="258"/>
        <v>TB150415</v>
      </c>
      <c r="AG244" s="171">
        <f t="shared" si="259"/>
        <v>19.197900000000001</v>
      </c>
      <c r="AH244" s="151">
        <f t="shared" si="260"/>
        <v>114</v>
      </c>
      <c r="AI244" s="152">
        <f t="shared" si="261"/>
        <v>2188.5606000000002</v>
      </c>
      <c r="AJ244" s="172" t="str">
        <f t="shared" si="262"/>
        <v>BCU2Z</v>
      </c>
      <c r="AK244" s="173" t="str">
        <f t="shared" si="263"/>
        <v>AT2Z0380</v>
      </c>
      <c r="AL244" s="174">
        <f t="shared" si="264"/>
        <v>26.181148275862068</v>
      </c>
      <c r="AM244" s="175">
        <f t="shared" si="265"/>
        <v>58</v>
      </c>
      <c r="AN244" s="176">
        <v>1518.5065999999999</v>
      </c>
      <c r="AO244" s="177" t="str">
        <f t="shared" si="266"/>
        <v>CL2P0605C050</v>
      </c>
      <c r="AP244" s="178">
        <f t="shared" si="267"/>
        <v>336.875</v>
      </c>
      <c r="AQ244" s="179" t="str">
        <f t="shared" si="268"/>
        <v>CL2P0605C050</v>
      </c>
      <c r="AR244" s="178">
        <f t="shared" si="269"/>
        <v>336.875</v>
      </c>
      <c r="AS244" s="178" t="str">
        <f t="shared" si="270"/>
        <v>BNLC06</v>
      </c>
      <c r="AT244" s="180">
        <f t="shared" si="271"/>
        <v>673.75</v>
      </c>
      <c r="AU244" s="181" t="str">
        <f t="shared" si="272"/>
        <v>2Z</v>
      </c>
      <c r="AV244" s="182" t="s">
        <v>921</v>
      </c>
      <c r="AW244" s="183" t="str">
        <f t="shared" si="273"/>
        <v>FJ2Z0400</v>
      </c>
      <c r="AX244" s="181">
        <f t="shared" si="274"/>
        <v>110.4</v>
      </c>
      <c r="AY244" s="183">
        <f t="shared" si="275"/>
        <v>220.8</v>
      </c>
      <c r="AZ244" s="183" t="str">
        <f t="shared" si="276"/>
        <v>PJ2Z0400</v>
      </c>
      <c r="BA244" s="181">
        <f t="shared" si="277"/>
        <v>110.4</v>
      </c>
      <c r="BB244" s="181"/>
      <c r="BC244" s="184">
        <f t="shared" si="278"/>
        <v>220.8</v>
      </c>
    </row>
    <row r="245" spans="1:56" ht="18" customHeight="1" x14ac:dyDescent="0.3">
      <c r="A245" s="1" t="str">
        <f t="shared" si="162"/>
        <v>\\B-TECH03\soneras network\SONERAS\RAD\RAD 2024\C184</v>
      </c>
      <c r="B245" s="17" t="s">
        <v>946</v>
      </c>
      <c r="C245" s="71" t="str">
        <f t="shared" si="196"/>
        <v>FEC184025-10 E7</v>
      </c>
      <c r="D245" s="17" t="s">
        <v>743</v>
      </c>
      <c r="E245" s="244" t="str">
        <f t="shared" si="164"/>
        <v>C184</v>
      </c>
      <c r="F245" s="12">
        <v>45369</v>
      </c>
      <c r="G245" s="65">
        <v>2</v>
      </c>
      <c r="H245" s="13" t="s">
        <v>35</v>
      </c>
      <c r="I245" s="14" t="s">
        <v>76</v>
      </c>
      <c r="M245" s="36" t="s">
        <v>32</v>
      </c>
      <c r="N245" s="6">
        <v>10</v>
      </c>
      <c r="O245" s="6">
        <v>5</v>
      </c>
      <c r="Q245" s="14">
        <v>920</v>
      </c>
      <c r="R245" s="14">
        <v>860</v>
      </c>
      <c r="S245" s="14">
        <v>940</v>
      </c>
      <c r="T245" s="14">
        <v>200</v>
      </c>
      <c r="U245" s="14">
        <v>940</v>
      </c>
      <c r="V245" s="14">
        <v>200</v>
      </c>
      <c r="W245" s="5" t="s">
        <v>37</v>
      </c>
      <c r="X245" s="5"/>
      <c r="Y245" s="6" t="s">
        <v>38</v>
      </c>
      <c r="Z245" s="239" t="str">
        <f t="shared" si="252"/>
        <v>510AD</v>
      </c>
      <c r="AA245" s="120" t="str">
        <f t="shared" si="253"/>
        <v>FEC184025-10 E7</v>
      </c>
      <c r="AB245" s="168" t="str">
        <f t="shared" si="254"/>
        <v xml:space="preserve">FE 0920X0860 5D7 10 0940X200 BC  </v>
      </c>
      <c r="AC245" s="71" t="str">
        <f t="shared" si="255"/>
        <v>FXC184025-10 E7</v>
      </c>
      <c r="AD245" s="168" t="str">
        <f t="shared" si="256"/>
        <v xml:space="preserve">FX 0920X0860 5D7 10 0940X200 BC  </v>
      </c>
      <c r="AE245" s="169" t="str">
        <f t="shared" si="257"/>
        <v>TUBLS015</v>
      </c>
      <c r="AF245" s="170" t="str">
        <f t="shared" si="258"/>
        <v>TB150935</v>
      </c>
      <c r="AG245" s="171">
        <f t="shared" si="259"/>
        <v>43.253100000000003</v>
      </c>
      <c r="AH245" s="151">
        <f t="shared" si="260"/>
        <v>425</v>
      </c>
      <c r="AI245" s="152">
        <f t="shared" si="261"/>
        <v>18382.567500000001</v>
      </c>
      <c r="AJ245" s="172" t="str">
        <f t="shared" si="262"/>
        <v>BCU5D</v>
      </c>
      <c r="AK245" s="173" t="str">
        <f t="shared" si="263"/>
        <v>AT5D0860</v>
      </c>
      <c r="AL245" s="174">
        <f t="shared" si="264"/>
        <v>48.637865632788703</v>
      </c>
      <c r="AM245" s="175">
        <f t="shared" si="265"/>
        <v>328.27272727272725</v>
      </c>
      <c r="AN245" s="176">
        <v>15966.4848</v>
      </c>
      <c r="AO245" s="177" t="str">
        <f t="shared" si="266"/>
        <v>CL5B0940C200</v>
      </c>
      <c r="AP245" s="178">
        <f t="shared" si="267"/>
        <v>2509.8000000000002</v>
      </c>
      <c r="AQ245" s="179" t="str">
        <f t="shared" si="268"/>
        <v>CL5B0940C200</v>
      </c>
      <c r="AR245" s="178">
        <f t="shared" si="269"/>
        <v>2819.52</v>
      </c>
      <c r="AS245" s="178" t="str">
        <f t="shared" si="270"/>
        <v>PL15</v>
      </c>
      <c r="AT245" s="180">
        <f t="shared" si="271"/>
        <v>5329.32</v>
      </c>
      <c r="AU245" s="181" t="str">
        <f t="shared" si="272"/>
        <v>5D</v>
      </c>
      <c r="AV245" s="182" t="s">
        <v>921</v>
      </c>
      <c r="AW245" s="183" t="str">
        <f t="shared" si="273"/>
        <v>FJ5D0920</v>
      </c>
      <c r="AX245" s="181">
        <f t="shared" si="274"/>
        <v>569.48</v>
      </c>
      <c r="AY245" s="183">
        <f t="shared" si="275"/>
        <v>1138.96</v>
      </c>
      <c r="AZ245" s="183" t="str">
        <f t="shared" si="276"/>
        <v>-</v>
      </c>
      <c r="BA245" s="181" t="str">
        <f t="shared" si="277"/>
        <v>-</v>
      </c>
      <c r="BB245" s="181"/>
      <c r="BC245" s="184">
        <f t="shared" si="278"/>
        <v>1138.96</v>
      </c>
      <c r="BD245" s="237"/>
    </row>
    <row r="246" spans="1:56" ht="18" customHeight="1" x14ac:dyDescent="0.3">
      <c r="A246" s="1" t="str">
        <f t="shared" ref="A246:A247" si="279">"\\B-TECH03\soneras network\SONERAS\RAD\RAD 2023\"&amp;B246</f>
        <v>\\B-TECH03\soneras network\SONERAS\RAD\RAD 2023\B087</v>
      </c>
      <c r="B246" s="17" t="s">
        <v>823</v>
      </c>
      <c r="C246" s="71" t="str">
        <f t="shared" si="196"/>
        <v>FEB087025-10 E7</v>
      </c>
      <c r="D246" s="17" t="s">
        <v>744</v>
      </c>
      <c r="E246" s="244" t="str">
        <f t="shared" si="164"/>
        <v>B087</v>
      </c>
      <c r="F246" s="12">
        <v>45369</v>
      </c>
      <c r="G246" s="65">
        <v>5</v>
      </c>
      <c r="H246" s="13" t="s">
        <v>35</v>
      </c>
      <c r="I246" s="14" t="s">
        <v>76</v>
      </c>
      <c r="M246" s="36" t="s">
        <v>32</v>
      </c>
      <c r="N246" s="6">
        <v>10</v>
      </c>
      <c r="O246" s="6">
        <v>5</v>
      </c>
      <c r="Q246" s="14">
        <v>895</v>
      </c>
      <c r="R246" s="14">
        <v>850</v>
      </c>
      <c r="S246" s="14">
        <v>940</v>
      </c>
      <c r="T246" s="14">
        <v>170</v>
      </c>
      <c r="U246" s="14">
        <v>940</v>
      </c>
      <c r="V246" s="14">
        <v>170</v>
      </c>
      <c r="W246" s="5" t="s">
        <v>37</v>
      </c>
      <c r="X246" s="5"/>
      <c r="Y246" s="6" t="s">
        <v>38</v>
      </c>
      <c r="Z246" s="239" t="str">
        <f t="shared" si="252"/>
        <v>510AD</v>
      </c>
      <c r="AA246" s="120" t="str">
        <f t="shared" si="253"/>
        <v>FEB087025-10 E7</v>
      </c>
      <c r="AB246" s="168" t="str">
        <f t="shared" si="254"/>
        <v xml:space="preserve">FE 0895X0850 5D7 10 0940X170 BC  </v>
      </c>
      <c r="AC246" s="71" t="str">
        <f t="shared" si="255"/>
        <v>FXB087025-10 E7</v>
      </c>
      <c r="AD246" s="168" t="str">
        <f t="shared" si="256"/>
        <v xml:space="preserve">FX 0895X0850 5D7 10 0940X170 BC  </v>
      </c>
      <c r="AE246" s="169" t="str">
        <f t="shared" si="257"/>
        <v>TUBLS015</v>
      </c>
      <c r="AF246" s="170" t="str">
        <f t="shared" si="258"/>
        <v>TB150910</v>
      </c>
      <c r="AG246" s="171">
        <f t="shared" si="259"/>
        <v>42.096600000000002</v>
      </c>
      <c r="AH246" s="151">
        <f t="shared" si="260"/>
        <v>420</v>
      </c>
      <c r="AI246" s="152">
        <f t="shared" si="261"/>
        <v>17680.572</v>
      </c>
      <c r="AJ246" s="172" t="str">
        <f t="shared" si="262"/>
        <v>BCU5D</v>
      </c>
      <c r="AK246" s="173" t="str">
        <f t="shared" si="263"/>
        <v>AT5D0850</v>
      </c>
      <c r="AL246" s="174">
        <f t="shared" si="264"/>
        <v>47.963183138706917</v>
      </c>
      <c r="AM246" s="175">
        <f t="shared" si="265"/>
        <v>319.18181818181819</v>
      </c>
      <c r="AN246" s="176">
        <v>15308.975999999999</v>
      </c>
      <c r="AO246" s="177" t="str">
        <f t="shared" si="266"/>
        <v>CL5B0940C170</v>
      </c>
      <c r="AP246" s="178">
        <f t="shared" si="267"/>
        <v>2133.33</v>
      </c>
      <c r="AQ246" s="179" t="str">
        <f t="shared" si="268"/>
        <v>CL5B0940C170</v>
      </c>
      <c r="AR246" s="178">
        <f t="shared" si="269"/>
        <v>2435.04</v>
      </c>
      <c r="AS246" s="178" t="str">
        <f t="shared" si="270"/>
        <v>PL15</v>
      </c>
      <c r="AT246" s="180">
        <f t="shared" si="271"/>
        <v>4568.37</v>
      </c>
      <c r="AU246" s="181" t="str">
        <f t="shared" si="272"/>
        <v>5D</v>
      </c>
      <c r="AV246" s="182" t="s">
        <v>921</v>
      </c>
      <c r="AW246" s="183" t="str">
        <f t="shared" si="273"/>
        <v>FJ5D0895</v>
      </c>
      <c r="AX246" s="181">
        <f t="shared" si="274"/>
        <v>554.005</v>
      </c>
      <c r="AY246" s="183">
        <f t="shared" si="275"/>
        <v>1108.01</v>
      </c>
      <c r="AZ246" s="183" t="str">
        <f t="shared" si="276"/>
        <v>-</v>
      </c>
      <c r="BA246" s="181" t="str">
        <f t="shared" si="277"/>
        <v>-</v>
      </c>
      <c r="BB246" s="181"/>
      <c r="BC246" s="184">
        <f t="shared" si="278"/>
        <v>1108.01</v>
      </c>
      <c r="BD246" s="237"/>
    </row>
    <row r="247" spans="1:56" ht="18" customHeight="1" x14ac:dyDescent="0.3">
      <c r="A247" s="1" t="str">
        <f t="shared" si="279"/>
        <v>\\B-TECH03\soneras network\SONERAS\RAD\RAD 2023\B432</v>
      </c>
      <c r="B247" s="17" t="s">
        <v>78</v>
      </c>
      <c r="C247" s="71" t="str">
        <f t="shared" si="196"/>
        <v>FEB432035-10 E7</v>
      </c>
      <c r="D247" s="17" t="s">
        <v>745</v>
      </c>
      <c r="E247" s="244" t="str">
        <f t="shared" si="164"/>
        <v>B432</v>
      </c>
      <c r="F247" s="12">
        <v>45369</v>
      </c>
      <c r="G247" s="65">
        <v>1</v>
      </c>
      <c r="H247" s="13" t="s">
        <v>35</v>
      </c>
      <c r="I247" s="14" t="s">
        <v>76</v>
      </c>
      <c r="M247" s="36" t="s">
        <v>77</v>
      </c>
      <c r="N247" s="6">
        <v>10</v>
      </c>
      <c r="O247" s="6">
        <v>5</v>
      </c>
      <c r="Q247" s="14">
        <v>470</v>
      </c>
      <c r="R247" s="14">
        <v>510</v>
      </c>
      <c r="S247" s="14">
        <v>535</v>
      </c>
      <c r="T247" s="14">
        <v>125</v>
      </c>
      <c r="U247" s="14">
        <v>535</v>
      </c>
      <c r="V247" s="14">
        <v>125</v>
      </c>
      <c r="W247" s="5" t="s">
        <v>33</v>
      </c>
      <c r="X247" s="5"/>
      <c r="Y247" s="6" t="s">
        <v>38</v>
      </c>
      <c r="Z247" s="239" t="str">
        <f t="shared" si="252"/>
        <v>510AD</v>
      </c>
      <c r="AA247" s="120" t="str">
        <f t="shared" si="253"/>
        <v>FEB432035-10 E7</v>
      </c>
      <c r="AB247" s="168" t="str">
        <f t="shared" si="254"/>
        <v xml:space="preserve">FE 0470X0510 5D7 10 0535X125 PC  </v>
      </c>
      <c r="AC247" s="71" t="str">
        <f t="shared" si="255"/>
        <v>FXB432035-10 E7</v>
      </c>
      <c r="AD247" s="168" t="str">
        <f t="shared" si="256"/>
        <v xml:space="preserve">FX 0470X0510 5D7 10 0535X125 PC  </v>
      </c>
      <c r="AE247" s="169" t="str">
        <f t="shared" si="257"/>
        <v>TUBLS015</v>
      </c>
      <c r="AF247" s="170" t="str">
        <f t="shared" si="258"/>
        <v>TB150485</v>
      </c>
      <c r="AG247" s="171">
        <f t="shared" si="259"/>
        <v>22.4361</v>
      </c>
      <c r="AH247" s="151">
        <f t="shared" si="260"/>
        <v>250</v>
      </c>
      <c r="AI247" s="152">
        <f t="shared" si="261"/>
        <v>5609.0249999999996</v>
      </c>
      <c r="AJ247" s="172" t="str">
        <f t="shared" si="262"/>
        <v>BCU5D</v>
      </c>
      <c r="AK247" s="173" t="str">
        <f t="shared" si="263"/>
        <v>AT5D0510</v>
      </c>
      <c r="AL247" s="174">
        <f t="shared" si="264"/>
        <v>57.702644726670343</v>
      </c>
      <c r="AM247" s="175">
        <f t="shared" si="265"/>
        <v>82.318181818181813</v>
      </c>
      <c r="AN247" s="176">
        <v>4749.9767999999995</v>
      </c>
      <c r="AO247" s="177" t="str">
        <f t="shared" si="266"/>
        <v>CL5P0535C125</v>
      </c>
      <c r="AP247" s="178">
        <f t="shared" si="267"/>
        <v>619.65750000000003</v>
      </c>
      <c r="AQ247" s="179" t="str">
        <f t="shared" si="268"/>
        <v>CL5P0535C125</v>
      </c>
      <c r="AR247" s="178">
        <f t="shared" si="269"/>
        <v>619.65750000000003</v>
      </c>
      <c r="AS247" s="178" t="str">
        <f t="shared" si="270"/>
        <v>BNLC06</v>
      </c>
      <c r="AT247" s="180">
        <f t="shared" si="271"/>
        <v>1239.3150000000001</v>
      </c>
      <c r="AU247" s="181" t="str">
        <f t="shared" si="272"/>
        <v>5D</v>
      </c>
      <c r="AV247" s="182" t="s">
        <v>921</v>
      </c>
      <c r="AW247" s="183" t="str">
        <f t="shared" si="273"/>
        <v>FJ5D0470</v>
      </c>
      <c r="AX247" s="181">
        <f t="shared" si="274"/>
        <v>290.93</v>
      </c>
      <c r="AY247" s="183">
        <f t="shared" si="275"/>
        <v>581.86</v>
      </c>
      <c r="AZ247" s="183" t="str">
        <f t="shared" si="276"/>
        <v>-</v>
      </c>
      <c r="BA247" s="181" t="str">
        <f t="shared" si="277"/>
        <v>-</v>
      </c>
      <c r="BB247" s="181"/>
      <c r="BC247" s="184">
        <f t="shared" si="278"/>
        <v>581.86</v>
      </c>
      <c r="BD247" s="237"/>
    </row>
    <row r="248" spans="1:56" ht="18" customHeight="1" x14ac:dyDescent="0.3">
      <c r="A248" s="1" t="str">
        <f t="shared" si="162"/>
        <v>\\B-TECH03\soneras network\SONERAS\RAD\RAD 2024\C185</v>
      </c>
      <c r="B248" s="17" t="s">
        <v>947</v>
      </c>
      <c r="C248" s="71" t="str">
        <f t="shared" si="196"/>
        <v>FEC185036-10 E7</v>
      </c>
      <c r="D248" s="17" t="s">
        <v>746</v>
      </c>
      <c r="E248" s="244" t="str">
        <f t="shared" si="164"/>
        <v>C185</v>
      </c>
      <c r="F248" s="12">
        <v>45369</v>
      </c>
      <c r="G248" s="65">
        <v>2</v>
      </c>
      <c r="H248" s="13" t="s">
        <v>35</v>
      </c>
      <c r="I248" s="14" t="s">
        <v>182</v>
      </c>
      <c r="M248" s="36" t="s">
        <v>77</v>
      </c>
      <c r="N248" s="6">
        <v>10</v>
      </c>
      <c r="O248" s="6">
        <v>6</v>
      </c>
      <c r="Q248" s="14">
        <v>635</v>
      </c>
      <c r="R248" s="14">
        <v>520</v>
      </c>
      <c r="S248" s="14">
        <v>530</v>
      </c>
      <c r="T248" s="14">
        <v>125</v>
      </c>
      <c r="U248" s="14">
        <v>530</v>
      </c>
      <c r="V248" s="14">
        <v>125</v>
      </c>
      <c r="W248" s="5" t="s">
        <v>33</v>
      </c>
      <c r="X248" s="5"/>
      <c r="Y248" s="6" t="s">
        <v>38</v>
      </c>
      <c r="Z248" s="239" t="str">
        <f t="shared" si="252"/>
        <v>610AD</v>
      </c>
      <c r="AA248" s="120" t="str">
        <f t="shared" si="253"/>
        <v>FEC185036-10 E7</v>
      </c>
      <c r="AB248" s="168" t="str">
        <f t="shared" si="254"/>
        <v xml:space="preserve">FE 0635X0520 6D7 10 0530X125 PC  </v>
      </c>
      <c r="AC248" s="71" t="str">
        <f t="shared" si="255"/>
        <v>FXC185036-10 E7</v>
      </c>
      <c r="AD248" s="168" t="str">
        <f t="shared" si="256"/>
        <v xml:space="preserve">FX 0635X0520 6D7 10 0530X125 PC  </v>
      </c>
      <c r="AE248" s="169" t="str">
        <f t="shared" si="257"/>
        <v>TUBLS015</v>
      </c>
      <c r="AF248" s="170" t="str">
        <f t="shared" si="258"/>
        <v>TB150650</v>
      </c>
      <c r="AG248" s="171">
        <f t="shared" si="259"/>
        <v>30.069000000000003</v>
      </c>
      <c r="AH248" s="151">
        <f t="shared" si="260"/>
        <v>306</v>
      </c>
      <c r="AI248" s="152">
        <f t="shared" si="261"/>
        <v>9201.1140000000014</v>
      </c>
      <c r="AJ248" s="172" t="str">
        <f t="shared" si="262"/>
        <v>BCU6D</v>
      </c>
      <c r="AK248" s="173" t="str">
        <f t="shared" si="263"/>
        <v>AT6D0520</v>
      </c>
      <c r="AL248" s="174">
        <f t="shared" si="264"/>
        <v>80.131482314852278</v>
      </c>
      <c r="AM248" s="175">
        <f t="shared" si="265"/>
        <v>112.31818181818181</v>
      </c>
      <c r="AN248" s="176">
        <v>9000.2223999999987</v>
      </c>
      <c r="AO248" s="177" t="str">
        <f t="shared" si="266"/>
        <v>CL6P0530C125</v>
      </c>
      <c r="AP248" s="178">
        <f t="shared" si="267"/>
        <v>614.07500000000005</v>
      </c>
      <c r="AQ248" s="179" t="str">
        <f t="shared" si="268"/>
        <v>CL6P0530C125</v>
      </c>
      <c r="AR248" s="178">
        <f t="shared" si="269"/>
        <v>614.07500000000005</v>
      </c>
      <c r="AS248" s="178" t="str">
        <f t="shared" si="270"/>
        <v>BNLC06</v>
      </c>
      <c r="AT248" s="180">
        <f t="shared" si="271"/>
        <v>1228.1500000000001</v>
      </c>
      <c r="AU248" s="181" t="str">
        <f t="shared" si="272"/>
        <v>6D</v>
      </c>
      <c r="AV248" s="182" t="s">
        <v>921</v>
      </c>
      <c r="AW248" s="183" t="str">
        <f t="shared" si="273"/>
        <v>FJ6D0635</v>
      </c>
      <c r="AX248" s="181">
        <f t="shared" si="274"/>
        <v>455.93</v>
      </c>
      <c r="AY248" s="183">
        <f t="shared" si="275"/>
        <v>911.86</v>
      </c>
      <c r="AZ248" s="183" t="str">
        <f t="shared" si="276"/>
        <v>-</v>
      </c>
      <c r="BA248" s="181" t="str">
        <f t="shared" si="277"/>
        <v>-</v>
      </c>
      <c r="BB248" s="181"/>
      <c r="BC248" s="184">
        <f t="shared" si="278"/>
        <v>911.86</v>
      </c>
    </row>
    <row r="249" spans="1:56" ht="18" customHeight="1" x14ac:dyDescent="0.3">
      <c r="A249" s="1" t="str">
        <f t="shared" si="162"/>
        <v>\\B-TECH03\soneras network\SONERAS\RAD\RAD 2024\C186</v>
      </c>
      <c r="B249" s="17" t="s">
        <v>948</v>
      </c>
      <c r="C249" s="71" t="str">
        <f t="shared" si="196"/>
        <v>FEC186036-10 E7</v>
      </c>
      <c r="D249" s="17" t="s">
        <v>747</v>
      </c>
      <c r="E249" s="244" t="str">
        <f t="shared" si="164"/>
        <v>C186</v>
      </c>
      <c r="F249" s="12">
        <v>45369</v>
      </c>
      <c r="G249" s="65">
        <v>2</v>
      </c>
      <c r="H249" s="13" t="s">
        <v>35</v>
      </c>
      <c r="I249" s="14" t="s">
        <v>182</v>
      </c>
      <c r="M249" s="36" t="s">
        <v>77</v>
      </c>
      <c r="N249" s="6">
        <v>10</v>
      </c>
      <c r="O249" s="6">
        <v>6</v>
      </c>
      <c r="Q249" s="14">
        <v>570</v>
      </c>
      <c r="R249" s="14">
        <v>450</v>
      </c>
      <c r="S249" s="14">
        <v>460</v>
      </c>
      <c r="T249" s="14">
        <v>125</v>
      </c>
      <c r="U249" s="14">
        <v>460</v>
      </c>
      <c r="V249" s="14">
        <v>125</v>
      </c>
      <c r="W249" s="5" t="s">
        <v>33</v>
      </c>
      <c r="X249" s="5"/>
      <c r="Y249" s="6" t="s">
        <v>38</v>
      </c>
      <c r="Z249" s="239" t="str">
        <f t="shared" si="252"/>
        <v>610AD</v>
      </c>
      <c r="AA249" s="120" t="str">
        <f t="shared" si="253"/>
        <v>FEC186036-10 E7</v>
      </c>
      <c r="AB249" s="168" t="str">
        <f t="shared" si="254"/>
        <v xml:space="preserve">FE 0570X0450 6D7 10 0460X125 PC  </v>
      </c>
      <c r="AC249" s="71" t="str">
        <f t="shared" si="255"/>
        <v>FXC186036-10 E7</v>
      </c>
      <c r="AD249" s="168" t="str">
        <f t="shared" si="256"/>
        <v xml:space="preserve">FX 0570X0450 6D7 10 0460X125 PC  </v>
      </c>
      <c r="AE249" s="169" t="str">
        <f t="shared" si="257"/>
        <v>TUBLS015</v>
      </c>
      <c r="AF249" s="170" t="str">
        <f t="shared" si="258"/>
        <v>TB150585</v>
      </c>
      <c r="AG249" s="171">
        <f t="shared" si="259"/>
        <v>27.062100000000001</v>
      </c>
      <c r="AH249" s="151">
        <f t="shared" si="260"/>
        <v>264</v>
      </c>
      <c r="AI249" s="152">
        <f t="shared" si="261"/>
        <v>7144.3944000000001</v>
      </c>
      <c r="AJ249" s="172" t="str">
        <f t="shared" si="262"/>
        <v>BCU6D</v>
      </c>
      <c r="AK249" s="173" t="str">
        <f t="shared" si="263"/>
        <v>AT6D0450</v>
      </c>
      <c r="AL249" s="174">
        <f t="shared" si="264"/>
        <v>69.222447761194033</v>
      </c>
      <c r="AM249" s="175">
        <f t="shared" si="265"/>
        <v>100.5</v>
      </c>
      <c r="AN249" s="176">
        <v>6956.8559999999998</v>
      </c>
      <c r="AO249" s="177" t="str">
        <f t="shared" si="266"/>
        <v>CL6P0460C125</v>
      </c>
      <c r="AP249" s="178">
        <f t="shared" si="267"/>
        <v>535.92000000000007</v>
      </c>
      <c r="AQ249" s="179" t="str">
        <f t="shared" si="268"/>
        <v>CL6P0460C125</v>
      </c>
      <c r="AR249" s="178">
        <f t="shared" si="269"/>
        <v>535.92000000000007</v>
      </c>
      <c r="AS249" s="178" t="str">
        <f t="shared" si="270"/>
        <v>BNLC06</v>
      </c>
      <c r="AT249" s="180">
        <f t="shared" si="271"/>
        <v>1071.8400000000001</v>
      </c>
      <c r="AU249" s="181" t="str">
        <f t="shared" si="272"/>
        <v>6D</v>
      </c>
      <c r="AV249" s="182" t="s">
        <v>921</v>
      </c>
      <c r="AW249" s="183" t="str">
        <f t="shared" si="273"/>
        <v>FJ6D0570</v>
      </c>
      <c r="AX249" s="181">
        <f t="shared" si="274"/>
        <v>409.26</v>
      </c>
      <c r="AY249" s="183">
        <f t="shared" si="275"/>
        <v>818.52</v>
      </c>
      <c r="AZ249" s="183" t="str">
        <f t="shared" si="276"/>
        <v>-</v>
      </c>
      <c r="BA249" s="181" t="str">
        <f t="shared" si="277"/>
        <v>-</v>
      </c>
      <c r="BB249" s="181"/>
      <c r="BC249" s="184">
        <f t="shared" si="278"/>
        <v>818.52</v>
      </c>
    </row>
    <row r="250" spans="1:56" ht="18" customHeight="1" x14ac:dyDescent="0.3">
      <c r="A250" s="1" t="str">
        <f t="shared" si="162"/>
        <v>\\B-TECH03\soneras network\SONERAS\RAD\RAD 2024\C187</v>
      </c>
      <c r="B250" s="17" t="s">
        <v>949</v>
      </c>
      <c r="C250" s="71" t="str">
        <f t="shared" si="196"/>
        <v>FEC187036-10 E7</v>
      </c>
      <c r="D250" s="17" t="s">
        <v>748</v>
      </c>
      <c r="E250" s="244" t="str">
        <f t="shared" si="164"/>
        <v>C187</v>
      </c>
      <c r="F250" s="12">
        <v>45369</v>
      </c>
      <c r="G250" s="65">
        <v>3</v>
      </c>
      <c r="H250" s="13" t="s">
        <v>35</v>
      </c>
      <c r="I250" s="14" t="s">
        <v>182</v>
      </c>
      <c r="M250" s="36" t="s">
        <v>77</v>
      </c>
      <c r="N250" s="6">
        <v>10</v>
      </c>
      <c r="O250" s="6">
        <v>6</v>
      </c>
      <c r="Q250" s="14">
        <v>520</v>
      </c>
      <c r="R250" s="14">
        <v>590</v>
      </c>
      <c r="S250" s="14">
        <v>600</v>
      </c>
      <c r="T250" s="14">
        <v>125</v>
      </c>
      <c r="U250" s="14">
        <v>600</v>
      </c>
      <c r="V250" s="14">
        <v>125</v>
      </c>
      <c r="W250" s="5" t="s">
        <v>33</v>
      </c>
      <c r="X250" s="5"/>
      <c r="Y250" s="6" t="s">
        <v>38</v>
      </c>
      <c r="Z250" s="239" t="str">
        <f t="shared" si="252"/>
        <v>610AD</v>
      </c>
      <c r="AA250" s="120" t="str">
        <f t="shared" si="253"/>
        <v>FEC187036-10 E7</v>
      </c>
      <c r="AB250" s="168" t="str">
        <f t="shared" si="254"/>
        <v xml:space="preserve">FE 0520X0590 6D7 10 0600X125 PC  </v>
      </c>
      <c r="AC250" s="71" t="str">
        <f t="shared" si="255"/>
        <v>FXC187036-10 E7</v>
      </c>
      <c r="AD250" s="168" t="str">
        <f t="shared" si="256"/>
        <v xml:space="preserve">FX 0520X0590 6D7 10 0600X125 PC  </v>
      </c>
      <c r="AE250" s="169" t="str">
        <f t="shared" si="257"/>
        <v>TUBLS015</v>
      </c>
      <c r="AF250" s="170" t="str">
        <f t="shared" si="258"/>
        <v>TB150535</v>
      </c>
      <c r="AG250" s="171">
        <f t="shared" si="259"/>
        <v>24.749100000000002</v>
      </c>
      <c r="AH250" s="151">
        <f t="shared" si="260"/>
        <v>348</v>
      </c>
      <c r="AI250" s="152">
        <f t="shared" si="261"/>
        <v>8612.6868000000013</v>
      </c>
      <c r="AJ250" s="172" t="str">
        <f t="shared" si="262"/>
        <v>BCU6D</v>
      </c>
      <c r="AK250" s="173" t="str">
        <f t="shared" si="263"/>
        <v>AT6D0590</v>
      </c>
      <c r="AL250" s="174">
        <f t="shared" si="264"/>
        <v>90.565287518647438</v>
      </c>
      <c r="AM250" s="175">
        <f t="shared" si="265"/>
        <v>91.409090909090907</v>
      </c>
      <c r="AN250" s="176">
        <v>8278.4905999999992</v>
      </c>
      <c r="AO250" s="177" t="str">
        <f t="shared" si="266"/>
        <v>CL6P0600C125</v>
      </c>
      <c r="AP250" s="178">
        <f t="shared" si="267"/>
        <v>692.23</v>
      </c>
      <c r="AQ250" s="179" t="str">
        <f t="shared" si="268"/>
        <v>CL6P0600C125</v>
      </c>
      <c r="AR250" s="178">
        <f t="shared" si="269"/>
        <v>692.23</v>
      </c>
      <c r="AS250" s="178" t="str">
        <f t="shared" si="270"/>
        <v>BNLC06</v>
      </c>
      <c r="AT250" s="180">
        <f t="shared" si="271"/>
        <v>1384.46</v>
      </c>
      <c r="AU250" s="181" t="str">
        <f t="shared" si="272"/>
        <v>6D</v>
      </c>
      <c r="AV250" s="182" t="s">
        <v>921</v>
      </c>
      <c r="AW250" s="183" t="str">
        <f t="shared" si="273"/>
        <v>FJ6D0520</v>
      </c>
      <c r="AX250" s="181">
        <f t="shared" si="274"/>
        <v>373.36</v>
      </c>
      <c r="AY250" s="183">
        <f t="shared" si="275"/>
        <v>746.72</v>
      </c>
      <c r="AZ250" s="183" t="str">
        <f t="shared" si="276"/>
        <v>-</v>
      </c>
      <c r="BA250" s="181" t="str">
        <f t="shared" si="277"/>
        <v>-</v>
      </c>
      <c r="BB250" s="181"/>
      <c r="BC250" s="184">
        <f t="shared" si="278"/>
        <v>746.72</v>
      </c>
    </row>
    <row r="251" spans="1:56" ht="18" customHeight="1" x14ac:dyDescent="0.3">
      <c r="A251" s="1" t="str">
        <f t="shared" si="162"/>
        <v>\\B-TECH03\soneras network\SONERAS\RAD\RAD 2024\C188</v>
      </c>
      <c r="B251" s="17" t="s">
        <v>950</v>
      </c>
      <c r="C251" s="71" t="str">
        <f t="shared" si="196"/>
        <v>FEC188036-10 E7</v>
      </c>
      <c r="D251" s="17" t="s">
        <v>749</v>
      </c>
      <c r="E251" s="244" t="str">
        <f t="shared" si="164"/>
        <v>C188</v>
      </c>
      <c r="F251" s="12">
        <v>45369</v>
      </c>
      <c r="G251" s="65">
        <v>3</v>
      </c>
      <c r="H251" s="13" t="s">
        <v>35</v>
      </c>
      <c r="I251" s="14" t="s">
        <v>182</v>
      </c>
      <c r="M251" s="36" t="s">
        <v>77</v>
      </c>
      <c r="N251" s="6">
        <v>10</v>
      </c>
      <c r="O251" s="6">
        <v>6</v>
      </c>
      <c r="Q251" s="14">
        <v>510</v>
      </c>
      <c r="R251" s="14">
        <v>630</v>
      </c>
      <c r="S251" s="14">
        <v>640</v>
      </c>
      <c r="T251" s="14">
        <v>125</v>
      </c>
      <c r="U251" s="14">
        <v>640</v>
      </c>
      <c r="V251" s="14">
        <v>125</v>
      </c>
      <c r="W251" s="5" t="s">
        <v>33</v>
      </c>
      <c r="X251" s="5"/>
      <c r="Y251" s="6" t="s">
        <v>38</v>
      </c>
      <c r="Z251" s="239" t="str">
        <f t="shared" si="252"/>
        <v>610AD</v>
      </c>
      <c r="AA251" s="120" t="str">
        <f t="shared" si="253"/>
        <v>FEC188036-10 E7</v>
      </c>
      <c r="AB251" s="168" t="str">
        <f t="shared" si="254"/>
        <v xml:space="preserve">FE 0510X0630 6D7 10 0640X125 PC  </v>
      </c>
      <c r="AC251" s="71" t="str">
        <f t="shared" si="255"/>
        <v>FXC188036-10 E7</v>
      </c>
      <c r="AD251" s="168" t="str">
        <f t="shared" si="256"/>
        <v xml:space="preserve">FX 0510X0630 6D7 10 0640X125 PC  </v>
      </c>
      <c r="AE251" s="169" t="str">
        <f t="shared" si="257"/>
        <v>TUBLS015</v>
      </c>
      <c r="AF251" s="170" t="str">
        <f t="shared" si="258"/>
        <v>TB150525</v>
      </c>
      <c r="AG251" s="171">
        <f t="shared" si="259"/>
        <v>24.2865</v>
      </c>
      <c r="AH251" s="151">
        <f t="shared" si="260"/>
        <v>372</v>
      </c>
      <c r="AI251" s="152">
        <f t="shared" si="261"/>
        <v>9034.5779999999995</v>
      </c>
      <c r="AJ251" s="172" t="str">
        <f t="shared" si="262"/>
        <v>BCU6D</v>
      </c>
      <c r="AK251" s="173" t="str">
        <f t="shared" si="263"/>
        <v>AT6D0630</v>
      </c>
      <c r="AL251" s="174">
        <f t="shared" si="264"/>
        <v>96.895393607305948</v>
      </c>
      <c r="AM251" s="175">
        <f t="shared" si="265"/>
        <v>89.590909090909093</v>
      </c>
      <c r="AN251" s="176">
        <v>8680.9464000000007</v>
      </c>
      <c r="AO251" s="177" t="str">
        <f t="shared" si="266"/>
        <v>CL6P0640C125</v>
      </c>
      <c r="AP251" s="178">
        <f t="shared" si="267"/>
        <v>736.89</v>
      </c>
      <c r="AQ251" s="179" t="str">
        <f t="shared" si="268"/>
        <v>CL6P0640C125</v>
      </c>
      <c r="AR251" s="178">
        <f t="shared" si="269"/>
        <v>736.89</v>
      </c>
      <c r="AS251" s="178" t="str">
        <f t="shared" si="270"/>
        <v>BNLC06</v>
      </c>
      <c r="AT251" s="180">
        <f t="shared" si="271"/>
        <v>1473.78</v>
      </c>
      <c r="AU251" s="181" t="str">
        <f t="shared" si="272"/>
        <v>6D</v>
      </c>
      <c r="AV251" s="182" t="s">
        <v>921</v>
      </c>
      <c r="AW251" s="183" t="str">
        <f t="shared" si="273"/>
        <v>FJ6D0510</v>
      </c>
      <c r="AX251" s="181">
        <f t="shared" si="274"/>
        <v>366.18</v>
      </c>
      <c r="AY251" s="183">
        <f t="shared" si="275"/>
        <v>732.36</v>
      </c>
      <c r="AZ251" s="183" t="str">
        <f t="shared" si="276"/>
        <v>-</v>
      </c>
      <c r="BA251" s="181" t="str">
        <f t="shared" si="277"/>
        <v>-</v>
      </c>
      <c r="BB251" s="181"/>
      <c r="BC251" s="184">
        <f t="shared" si="278"/>
        <v>732.36</v>
      </c>
    </row>
    <row r="252" spans="1:56" ht="18" customHeight="1" x14ac:dyDescent="0.3">
      <c r="A252" s="1" t="str">
        <f t="shared" si="162"/>
        <v>\\B-TECH03\soneras network\SONERAS\RAD\RAD 2024\C185</v>
      </c>
      <c r="B252" s="17" t="s">
        <v>947</v>
      </c>
      <c r="C252" s="71" t="str">
        <f t="shared" si="196"/>
        <v>FEC185035-10 E7</v>
      </c>
      <c r="D252" s="17" t="s">
        <v>750</v>
      </c>
      <c r="E252" s="244" t="str">
        <f t="shared" si="164"/>
        <v>C185</v>
      </c>
      <c r="F252" s="12">
        <v>45369</v>
      </c>
      <c r="G252" s="65">
        <v>2</v>
      </c>
      <c r="H252" s="13" t="s">
        <v>35</v>
      </c>
      <c r="I252" s="14" t="s">
        <v>182</v>
      </c>
      <c r="M252" s="36" t="s">
        <v>77</v>
      </c>
      <c r="N252" s="6">
        <v>10</v>
      </c>
      <c r="O252" s="6">
        <v>5</v>
      </c>
      <c r="Q252" s="14">
        <v>635</v>
      </c>
      <c r="R252" s="14">
        <v>520</v>
      </c>
      <c r="S252" s="14">
        <v>530</v>
      </c>
      <c r="T252" s="14">
        <v>125</v>
      </c>
      <c r="U252" s="14">
        <v>530</v>
      </c>
      <c r="V252" s="14">
        <v>125</v>
      </c>
      <c r="W252" s="5" t="s">
        <v>33</v>
      </c>
      <c r="X252" s="5"/>
      <c r="Y252" s="6" t="s">
        <v>38</v>
      </c>
      <c r="Z252" s="239" t="str">
        <f t="shared" si="252"/>
        <v>510AD</v>
      </c>
      <c r="AA252" s="120" t="str">
        <f t="shared" si="253"/>
        <v>FEC185035-10 E7</v>
      </c>
      <c r="AB252" s="168" t="str">
        <f t="shared" si="254"/>
        <v xml:space="preserve">FE 0635X0520 5D7 10 0530X125 PC  </v>
      </c>
      <c r="AC252" s="71" t="str">
        <f t="shared" si="255"/>
        <v>FXC185035-10 E7</v>
      </c>
      <c r="AD252" s="168" t="str">
        <f t="shared" si="256"/>
        <v xml:space="preserve">FX 0635X0520 5D7 10 0530X125 PC  </v>
      </c>
      <c r="AE252" s="169" t="str">
        <f t="shared" si="257"/>
        <v>TUBLS015</v>
      </c>
      <c r="AF252" s="170" t="str">
        <f t="shared" si="258"/>
        <v>TB150650</v>
      </c>
      <c r="AG252" s="171">
        <f t="shared" si="259"/>
        <v>30.069000000000003</v>
      </c>
      <c r="AH252" s="151">
        <f t="shared" si="260"/>
        <v>255</v>
      </c>
      <c r="AI252" s="152">
        <f t="shared" si="261"/>
        <v>7667.5950000000003</v>
      </c>
      <c r="AJ252" s="172" t="str">
        <f t="shared" si="262"/>
        <v>BCU5D</v>
      </c>
      <c r="AK252" s="173" t="str">
        <f t="shared" si="263"/>
        <v>AT5D0520</v>
      </c>
      <c r="AL252" s="174">
        <f t="shared" si="264"/>
        <v>58.82539668150546</v>
      </c>
      <c r="AM252" s="175">
        <f t="shared" si="265"/>
        <v>112.31818181818181</v>
      </c>
      <c r="AN252" s="176">
        <v>6607.1615999999995</v>
      </c>
      <c r="AO252" s="177" t="str">
        <f t="shared" si="266"/>
        <v>CL5P0530C125</v>
      </c>
      <c r="AP252" s="178">
        <f t="shared" si="267"/>
        <v>614.07500000000005</v>
      </c>
      <c r="AQ252" s="179" t="str">
        <f t="shared" si="268"/>
        <v>CL5P0530C125</v>
      </c>
      <c r="AR252" s="178">
        <f t="shared" si="269"/>
        <v>614.07500000000005</v>
      </c>
      <c r="AS252" s="178" t="str">
        <f t="shared" si="270"/>
        <v>BNLC06</v>
      </c>
      <c r="AT252" s="180">
        <f t="shared" si="271"/>
        <v>1228.1500000000001</v>
      </c>
      <c r="AU252" s="181" t="str">
        <f t="shared" si="272"/>
        <v>5D</v>
      </c>
      <c r="AV252" s="182" t="s">
        <v>921</v>
      </c>
      <c r="AW252" s="183" t="str">
        <f t="shared" si="273"/>
        <v>FJ5D0635</v>
      </c>
      <c r="AX252" s="181">
        <f t="shared" si="274"/>
        <v>393.065</v>
      </c>
      <c r="AY252" s="183">
        <f t="shared" si="275"/>
        <v>786.13</v>
      </c>
      <c r="AZ252" s="183" t="str">
        <f t="shared" si="276"/>
        <v>-</v>
      </c>
      <c r="BA252" s="181" t="str">
        <f t="shared" si="277"/>
        <v>-</v>
      </c>
      <c r="BB252" s="181"/>
      <c r="BC252" s="184">
        <f t="shared" si="278"/>
        <v>786.13</v>
      </c>
    </row>
    <row r="253" spans="1:56" ht="18" customHeight="1" x14ac:dyDescent="0.3">
      <c r="A253" s="1" t="str">
        <f t="shared" si="162"/>
        <v>\\B-TECH03\soneras network\SONERAS\RAD\RAD 2024\C186</v>
      </c>
      <c r="B253" s="17" t="s">
        <v>948</v>
      </c>
      <c r="C253" s="71" t="str">
        <f t="shared" si="196"/>
        <v>FEC186035-10 E7</v>
      </c>
      <c r="D253" s="17" t="s">
        <v>751</v>
      </c>
      <c r="E253" s="244" t="str">
        <f t="shared" si="164"/>
        <v>C186</v>
      </c>
      <c r="F253" s="12">
        <v>45369</v>
      </c>
      <c r="G253" s="65">
        <v>1</v>
      </c>
      <c r="H253" s="13" t="s">
        <v>35</v>
      </c>
      <c r="I253" s="14" t="s">
        <v>182</v>
      </c>
      <c r="M253" s="36" t="s">
        <v>77</v>
      </c>
      <c r="N253" s="6">
        <v>10</v>
      </c>
      <c r="O253" s="6">
        <v>5</v>
      </c>
      <c r="Q253" s="14">
        <v>570</v>
      </c>
      <c r="R253" s="14">
        <v>450</v>
      </c>
      <c r="S253" s="14">
        <v>460</v>
      </c>
      <c r="T253" s="14">
        <v>125</v>
      </c>
      <c r="U253" s="14">
        <v>460</v>
      </c>
      <c r="V253" s="14">
        <v>125</v>
      </c>
      <c r="W253" s="5" t="s">
        <v>33</v>
      </c>
      <c r="X253" s="5"/>
      <c r="Y253" s="6" t="s">
        <v>38</v>
      </c>
      <c r="Z253" s="239" t="str">
        <f t="shared" si="252"/>
        <v>510AD</v>
      </c>
      <c r="AA253" s="120" t="str">
        <f t="shared" si="253"/>
        <v>FEC186035-10 E7</v>
      </c>
      <c r="AB253" s="168" t="str">
        <f t="shared" si="254"/>
        <v xml:space="preserve">FE 0570X0450 5D7 10 0460X125 PC  </v>
      </c>
      <c r="AC253" s="71" t="str">
        <f t="shared" si="255"/>
        <v>FXC186035-10 E7</v>
      </c>
      <c r="AD253" s="168" t="str">
        <f t="shared" si="256"/>
        <v xml:space="preserve">FX 0570X0450 5D7 10 0460X125 PC  </v>
      </c>
      <c r="AE253" s="169" t="str">
        <f t="shared" si="257"/>
        <v>TUBLS015</v>
      </c>
      <c r="AF253" s="170" t="str">
        <f t="shared" si="258"/>
        <v>TB150585</v>
      </c>
      <c r="AG253" s="171">
        <f t="shared" si="259"/>
        <v>27.062100000000001</v>
      </c>
      <c r="AH253" s="151">
        <f t="shared" si="260"/>
        <v>220</v>
      </c>
      <c r="AI253" s="152">
        <f t="shared" si="261"/>
        <v>5953.6620000000003</v>
      </c>
      <c r="AJ253" s="172" t="str">
        <f t="shared" si="262"/>
        <v>BCU5D</v>
      </c>
      <c r="AK253" s="173" t="str">
        <f t="shared" si="263"/>
        <v>AT5D0450</v>
      </c>
      <c r="AL253" s="174">
        <f t="shared" si="264"/>
        <v>50.816955223880598</v>
      </c>
      <c r="AM253" s="175">
        <f t="shared" si="265"/>
        <v>100.5</v>
      </c>
      <c r="AN253" s="176">
        <v>5107.1040000000003</v>
      </c>
      <c r="AO253" s="177" t="str">
        <f t="shared" si="266"/>
        <v>CL5P0460C125</v>
      </c>
      <c r="AP253" s="178">
        <f t="shared" si="267"/>
        <v>535.92000000000007</v>
      </c>
      <c r="AQ253" s="179" t="str">
        <f t="shared" si="268"/>
        <v>CL5P0460C125</v>
      </c>
      <c r="AR253" s="178">
        <f t="shared" si="269"/>
        <v>535.92000000000007</v>
      </c>
      <c r="AS253" s="178" t="str">
        <f t="shared" si="270"/>
        <v>BNLC06</v>
      </c>
      <c r="AT253" s="180">
        <f t="shared" si="271"/>
        <v>1071.8400000000001</v>
      </c>
      <c r="AU253" s="181" t="str">
        <f t="shared" si="272"/>
        <v>5D</v>
      </c>
      <c r="AV253" s="182" t="s">
        <v>921</v>
      </c>
      <c r="AW253" s="183" t="str">
        <f t="shared" si="273"/>
        <v>FJ5D0570</v>
      </c>
      <c r="AX253" s="181">
        <f t="shared" si="274"/>
        <v>352.83</v>
      </c>
      <c r="AY253" s="183">
        <f t="shared" si="275"/>
        <v>705.66</v>
      </c>
      <c r="AZ253" s="183" t="str">
        <f t="shared" si="276"/>
        <v>-</v>
      </c>
      <c r="BA253" s="181" t="str">
        <f t="shared" si="277"/>
        <v>-</v>
      </c>
      <c r="BB253" s="181"/>
      <c r="BC253" s="184">
        <f t="shared" si="278"/>
        <v>705.66</v>
      </c>
    </row>
    <row r="254" spans="1:56" ht="18" customHeight="1" x14ac:dyDescent="0.3">
      <c r="A254" s="1" t="str">
        <f t="shared" si="162"/>
        <v>\\B-TECH03\soneras network\SONERAS\RAD\RAD 2024\C187</v>
      </c>
      <c r="B254" s="17" t="s">
        <v>949</v>
      </c>
      <c r="C254" s="71" t="str">
        <f t="shared" si="196"/>
        <v>FEC187035-10 E7</v>
      </c>
      <c r="D254" s="17" t="s">
        <v>752</v>
      </c>
      <c r="E254" s="244" t="str">
        <f t="shared" si="164"/>
        <v>C187</v>
      </c>
      <c r="F254" s="12">
        <v>45369</v>
      </c>
      <c r="G254" s="65">
        <v>3</v>
      </c>
      <c r="H254" s="13" t="s">
        <v>35</v>
      </c>
      <c r="I254" s="14" t="s">
        <v>182</v>
      </c>
      <c r="M254" s="36" t="s">
        <v>77</v>
      </c>
      <c r="N254" s="6">
        <v>10</v>
      </c>
      <c r="O254" s="6">
        <v>5</v>
      </c>
      <c r="Q254" s="14">
        <v>520</v>
      </c>
      <c r="R254" s="14">
        <v>590</v>
      </c>
      <c r="S254" s="14">
        <v>600</v>
      </c>
      <c r="T254" s="14">
        <v>125</v>
      </c>
      <c r="U254" s="14">
        <v>600</v>
      </c>
      <c r="V254" s="14">
        <v>125</v>
      </c>
      <c r="W254" s="5" t="s">
        <v>33</v>
      </c>
      <c r="X254" s="5"/>
      <c r="Y254" s="6" t="s">
        <v>38</v>
      </c>
      <c r="Z254" s="239" t="str">
        <f t="shared" si="252"/>
        <v>510AD</v>
      </c>
      <c r="AA254" s="120" t="str">
        <f t="shared" si="253"/>
        <v>FEC187035-10 E7</v>
      </c>
      <c r="AB254" s="168" t="str">
        <f t="shared" si="254"/>
        <v xml:space="preserve">FE 0520X0590 5D7 10 0600X125 PC  </v>
      </c>
      <c r="AC254" s="71" t="str">
        <f t="shared" si="255"/>
        <v>FXC187035-10 E7</v>
      </c>
      <c r="AD254" s="168" t="str">
        <f t="shared" si="256"/>
        <v xml:space="preserve">FX 0520X0590 5D7 10 0600X125 PC  </v>
      </c>
      <c r="AE254" s="169" t="str">
        <f t="shared" si="257"/>
        <v>TUBLS015</v>
      </c>
      <c r="AF254" s="170" t="str">
        <f t="shared" si="258"/>
        <v>TB150535</v>
      </c>
      <c r="AG254" s="171">
        <f t="shared" si="259"/>
        <v>24.749100000000002</v>
      </c>
      <c r="AH254" s="151">
        <f t="shared" si="260"/>
        <v>290</v>
      </c>
      <c r="AI254" s="152">
        <f t="shared" si="261"/>
        <v>7177.2390000000005</v>
      </c>
      <c r="AJ254" s="172" t="str">
        <f t="shared" si="262"/>
        <v>BCU5D</v>
      </c>
      <c r="AK254" s="173" t="str">
        <f t="shared" si="263"/>
        <v>AT5D0590</v>
      </c>
      <c r="AL254" s="174">
        <f t="shared" si="264"/>
        <v>66.484967081054208</v>
      </c>
      <c r="AM254" s="175">
        <f t="shared" si="265"/>
        <v>91.409090909090907</v>
      </c>
      <c r="AN254" s="176">
        <v>6077.3303999999998</v>
      </c>
      <c r="AO254" s="177" t="str">
        <f t="shared" si="266"/>
        <v>CL5P0600C125</v>
      </c>
      <c r="AP254" s="178">
        <f t="shared" si="267"/>
        <v>692.23</v>
      </c>
      <c r="AQ254" s="179" t="str">
        <f t="shared" si="268"/>
        <v>CL5P0600C125</v>
      </c>
      <c r="AR254" s="178">
        <f t="shared" si="269"/>
        <v>692.23</v>
      </c>
      <c r="AS254" s="178" t="str">
        <f t="shared" si="270"/>
        <v>BNLC06</v>
      </c>
      <c r="AT254" s="180">
        <f t="shared" si="271"/>
        <v>1384.46</v>
      </c>
      <c r="AU254" s="181" t="str">
        <f t="shared" si="272"/>
        <v>5D</v>
      </c>
      <c r="AV254" s="182" t="s">
        <v>921</v>
      </c>
      <c r="AW254" s="183" t="str">
        <f t="shared" si="273"/>
        <v>FJ5D0520</v>
      </c>
      <c r="AX254" s="181">
        <f t="shared" si="274"/>
        <v>321.88</v>
      </c>
      <c r="AY254" s="183">
        <f t="shared" si="275"/>
        <v>643.76</v>
      </c>
      <c r="AZ254" s="183" t="str">
        <f t="shared" si="276"/>
        <v>-</v>
      </c>
      <c r="BA254" s="181" t="str">
        <f t="shared" si="277"/>
        <v>-</v>
      </c>
      <c r="BB254" s="181"/>
      <c r="BC254" s="184">
        <f t="shared" si="278"/>
        <v>643.76</v>
      </c>
    </row>
    <row r="255" spans="1:56" ht="18" customHeight="1" x14ac:dyDescent="0.3">
      <c r="A255" s="1" t="str">
        <f t="shared" si="162"/>
        <v>\\B-TECH03\soneras network\SONERAS\RAD\RAD 2024\C188</v>
      </c>
      <c r="B255" s="17" t="s">
        <v>950</v>
      </c>
      <c r="C255" s="71" t="str">
        <f t="shared" si="196"/>
        <v>FEC188035-10 E7</v>
      </c>
      <c r="D255" s="17" t="s">
        <v>753</v>
      </c>
      <c r="E255" s="244" t="str">
        <f t="shared" si="164"/>
        <v>C188</v>
      </c>
      <c r="F255" s="12">
        <v>45369</v>
      </c>
      <c r="G255" s="65">
        <v>3</v>
      </c>
      <c r="H255" s="13" t="s">
        <v>35</v>
      </c>
      <c r="I255" s="14" t="s">
        <v>182</v>
      </c>
      <c r="M255" s="36" t="s">
        <v>77</v>
      </c>
      <c r="N255" s="6">
        <v>10</v>
      </c>
      <c r="O255" s="6">
        <v>5</v>
      </c>
      <c r="Q255" s="14">
        <v>510</v>
      </c>
      <c r="R255" s="14">
        <v>630</v>
      </c>
      <c r="S255" s="14">
        <v>640</v>
      </c>
      <c r="T255" s="14">
        <v>125</v>
      </c>
      <c r="U255" s="14">
        <v>640</v>
      </c>
      <c r="V255" s="14">
        <v>125</v>
      </c>
      <c r="W255" s="5" t="s">
        <v>33</v>
      </c>
      <c r="X255" s="5"/>
      <c r="Y255" s="6" t="s">
        <v>38</v>
      </c>
      <c r="Z255" s="239" t="str">
        <f t="shared" si="252"/>
        <v>510AD</v>
      </c>
      <c r="AA255" s="120" t="str">
        <f t="shared" si="253"/>
        <v>FEC188035-10 E7</v>
      </c>
      <c r="AB255" s="168" t="str">
        <f t="shared" si="254"/>
        <v xml:space="preserve">FE 0510X0630 5D7 10 0640X125 PC  </v>
      </c>
      <c r="AC255" s="71" t="str">
        <f t="shared" si="255"/>
        <v>FXC188035-10 E7</v>
      </c>
      <c r="AD255" s="168" t="str">
        <f t="shared" si="256"/>
        <v xml:space="preserve">FX 0510X0630 5D7 10 0640X125 PC  </v>
      </c>
      <c r="AE255" s="169" t="str">
        <f t="shared" si="257"/>
        <v>TUBLS015</v>
      </c>
      <c r="AF255" s="170" t="str">
        <f t="shared" si="258"/>
        <v>TB150525</v>
      </c>
      <c r="AG255" s="171">
        <f t="shared" si="259"/>
        <v>24.2865</v>
      </c>
      <c r="AH255" s="151">
        <f t="shared" si="260"/>
        <v>310</v>
      </c>
      <c r="AI255" s="152">
        <f t="shared" si="261"/>
        <v>7528.8150000000005</v>
      </c>
      <c r="AJ255" s="172" t="str">
        <f t="shared" si="262"/>
        <v>BCU5D</v>
      </c>
      <c r="AK255" s="173" t="str">
        <f t="shared" si="263"/>
        <v>AT5D0630</v>
      </c>
      <c r="AL255" s="174">
        <f t="shared" si="264"/>
        <v>71.131967123287666</v>
      </c>
      <c r="AM255" s="175">
        <f t="shared" si="265"/>
        <v>89.590909090909093</v>
      </c>
      <c r="AN255" s="176">
        <v>6372.7775999999994</v>
      </c>
      <c r="AO255" s="177" t="str">
        <f t="shared" si="266"/>
        <v>CL5P0640C125</v>
      </c>
      <c r="AP255" s="178">
        <f t="shared" si="267"/>
        <v>736.89</v>
      </c>
      <c r="AQ255" s="179" t="str">
        <f t="shared" si="268"/>
        <v>CL5P0640C125</v>
      </c>
      <c r="AR255" s="178">
        <f t="shared" si="269"/>
        <v>736.89</v>
      </c>
      <c r="AS255" s="178" t="str">
        <f t="shared" si="270"/>
        <v>BNLC06</v>
      </c>
      <c r="AT255" s="180">
        <f t="shared" si="271"/>
        <v>1473.78</v>
      </c>
      <c r="AU255" s="181" t="str">
        <f t="shared" si="272"/>
        <v>5D</v>
      </c>
      <c r="AV255" s="182" t="s">
        <v>921</v>
      </c>
      <c r="AW255" s="183" t="str">
        <f t="shared" si="273"/>
        <v>FJ5D0510</v>
      </c>
      <c r="AX255" s="181">
        <f t="shared" si="274"/>
        <v>315.69</v>
      </c>
      <c r="AY255" s="183">
        <f t="shared" si="275"/>
        <v>631.38</v>
      </c>
      <c r="AZ255" s="183" t="str">
        <f t="shared" si="276"/>
        <v>-</v>
      </c>
      <c r="BA255" s="181" t="str">
        <f t="shared" si="277"/>
        <v>-</v>
      </c>
      <c r="BB255" s="181"/>
      <c r="BC255" s="184">
        <f t="shared" si="278"/>
        <v>631.38</v>
      </c>
    </row>
    <row r="256" spans="1:56" ht="18" customHeight="1" x14ac:dyDescent="0.3">
      <c r="A256" s="1" t="str">
        <f t="shared" si="162"/>
        <v>\\B-TECH03\soneras network\SONERAS\RAD\RAD 2024\C017</v>
      </c>
      <c r="B256" s="17" t="s">
        <v>96</v>
      </c>
      <c r="C256" s="71" t="str">
        <f t="shared" si="196"/>
        <v>FEC017035-10 E7</v>
      </c>
      <c r="D256" s="17" t="s">
        <v>754</v>
      </c>
      <c r="E256" s="244" t="str">
        <f t="shared" si="164"/>
        <v>C017</v>
      </c>
      <c r="F256" s="12">
        <v>45369</v>
      </c>
      <c r="G256" s="65">
        <v>3</v>
      </c>
      <c r="H256" s="13" t="s">
        <v>35</v>
      </c>
      <c r="I256" s="14" t="s">
        <v>182</v>
      </c>
      <c r="M256" s="36" t="s">
        <v>77</v>
      </c>
      <c r="N256" s="6">
        <v>10</v>
      </c>
      <c r="O256" s="6">
        <v>5</v>
      </c>
      <c r="Q256" s="14">
        <v>490</v>
      </c>
      <c r="R256" s="14">
        <v>520</v>
      </c>
      <c r="S256" s="14">
        <v>530</v>
      </c>
      <c r="T256" s="14">
        <v>125</v>
      </c>
      <c r="U256" s="14">
        <v>530</v>
      </c>
      <c r="V256" s="14">
        <v>125</v>
      </c>
      <c r="W256" s="5" t="s">
        <v>33</v>
      </c>
      <c r="X256" s="5"/>
      <c r="Y256" s="6" t="s">
        <v>38</v>
      </c>
      <c r="Z256" s="239" t="str">
        <f t="shared" si="252"/>
        <v>510AD</v>
      </c>
      <c r="AA256" s="120" t="str">
        <f t="shared" si="253"/>
        <v>FEC017035-10 E7</v>
      </c>
      <c r="AB256" s="168" t="str">
        <f t="shared" si="254"/>
        <v xml:space="preserve">FE 0490X0520 5D7 10 0530X125 PC  </v>
      </c>
      <c r="AC256" s="71" t="str">
        <f t="shared" si="255"/>
        <v>FXC017035-10 E7</v>
      </c>
      <c r="AD256" s="168" t="str">
        <f t="shared" si="256"/>
        <v xml:space="preserve">FX 0490X0520 5D7 10 0530X125 PC  </v>
      </c>
      <c r="AE256" s="169" t="str">
        <f t="shared" si="257"/>
        <v>TUBLS015</v>
      </c>
      <c r="AF256" s="170" t="str">
        <f t="shared" si="258"/>
        <v>TB150505</v>
      </c>
      <c r="AG256" s="171">
        <f t="shared" si="259"/>
        <v>23.3613</v>
      </c>
      <c r="AH256" s="151">
        <f t="shared" si="260"/>
        <v>255</v>
      </c>
      <c r="AI256" s="152">
        <f t="shared" si="261"/>
        <v>5957.1315000000004</v>
      </c>
      <c r="AJ256" s="172" t="str">
        <f t="shared" si="262"/>
        <v>BCU5D</v>
      </c>
      <c r="AK256" s="173" t="str">
        <f t="shared" si="263"/>
        <v>AT5D0520</v>
      </c>
      <c r="AL256" s="174">
        <f t="shared" si="264"/>
        <v>58.58393146483342</v>
      </c>
      <c r="AM256" s="175">
        <f t="shared" si="265"/>
        <v>85.954545454545453</v>
      </c>
      <c r="AN256" s="176">
        <v>5035.5551999999998</v>
      </c>
      <c r="AO256" s="177" t="str">
        <f t="shared" si="266"/>
        <v>CL5P0530C125</v>
      </c>
      <c r="AP256" s="178">
        <f t="shared" si="267"/>
        <v>614.07500000000005</v>
      </c>
      <c r="AQ256" s="179" t="str">
        <f t="shared" si="268"/>
        <v>CL5P0530C125</v>
      </c>
      <c r="AR256" s="178">
        <f t="shared" si="269"/>
        <v>614.07500000000005</v>
      </c>
      <c r="AS256" s="178" t="str">
        <f t="shared" si="270"/>
        <v>BNLC06</v>
      </c>
      <c r="AT256" s="180">
        <f t="shared" si="271"/>
        <v>1228.1500000000001</v>
      </c>
      <c r="AU256" s="181" t="str">
        <f t="shared" si="272"/>
        <v>5D</v>
      </c>
      <c r="AV256" s="182" t="s">
        <v>921</v>
      </c>
      <c r="AW256" s="183" t="str">
        <f t="shared" si="273"/>
        <v>FJ5D0490</v>
      </c>
      <c r="AX256" s="181">
        <f t="shared" si="274"/>
        <v>303.31</v>
      </c>
      <c r="AY256" s="183">
        <f t="shared" si="275"/>
        <v>606.62</v>
      </c>
      <c r="AZ256" s="183" t="str">
        <f t="shared" si="276"/>
        <v>-</v>
      </c>
      <c r="BA256" s="181" t="str">
        <f t="shared" si="277"/>
        <v>-</v>
      </c>
      <c r="BB256" s="181"/>
      <c r="BC256" s="184">
        <f t="shared" si="278"/>
        <v>606.62</v>
      </c>
    </row>
    <row r="257" spans="1:55" ht="18" customHeight="1" x14ac:dyDescent="0.3">
      <c r="A257" s="1" t="str">
        <f t="shared" si="162"/>
        <v>\\B-TECH03\soneras network\SONERAS\RAD\RAD 2024\C189</v>
      </c>
      <c r="B257" s="17" t="s">
        <v>951</v>
      </c>
      <c r="C257" s="71" t="str">
        <f t="shared" si="196"/>
        <v>FEC189034-10 E7</v>
      </c>
      <c r="D257" s="17" t="s">
        <v>755</v>
      </c>
      <c r="E257" s="244" t="str">
        <f t="shared" si="164"/>
        <v>C189</v>
      </c>
      <c r="F257" s="12">
        <v>45369</v>
      </c>
      <c r="G257" s="65">
        <v>2</v>
      </c>
      <c r="H257" s="13" t="s">
        <v>35</v>
      </c>
      <c r="I257" s="14" t="s">
        <v>182</v>
      </c>
      <c r="M257" s="36" t="s">
        <v>77</v>
      </c>
      <c r="N257" s="6">
        <v>10</v>
      </c>
      <c r="O257" s="6">
        <v>4</v>
      </c>
      <c r="Q257" s="14">
        <v>500</v>
      </c>
      <c r="R257" s="14">
        <v>510</v>
      </c>
      <c r="S257" s="14">
        <v>530</v>
      </c>
      <c r="T257" s="14">
        <v>120</v>
      </c>
      <c r="U257" s="14">
        <v>530</v>
      </c>
      <c r="V257" s="14">
        <v>120</v>
      </c>
      <c r="W257" s="5" t="s">
        <v>33</v>
      </c>
      <c r="X257" s="5"/>
      <c r="Y257" s="6" t="s">
        <v>38</v>
      </c>
      <c r="Z257" s="239" t="str">
        <f t="shared" si="252"/>
        <v>410AD</v>
      </c>
      <c r="AA257" s="120" t="str">
        <f t="shared" si="253"/>
        <v>FEC189034-10 E7</v>
      </c>
      <c r="AB257" s="168" t="str">
        <f t="shared" si="254"/>
        <v xml:space="preserve">FE 0500X0510 4D7 10 0530X120 PC  </v>
      </c>
      <c r="AC257" s="71" t="str">
        <f t="shared" si="255"/>
        <v>FXC189034-10 E7</v>
      </c>
      <c r="AD257" s="168" t="str">
        <f t="shared" si="256"/>
        <v xml:space="preserve">FX 0500X0510 4D7 10 0530X120 PC  </v>
      </c>
      <c r="AE257" s="169" t="str">
        <f t="shared" si="257"/>
        <v>TUBLS015</v>
      </c>
      <c r="AF257" s="170" t="str">
        <f t="shared" si="258"/>
        <v>TB150515</v>
      </c>
      <c r="AG257" s="171">
        <f t="shared" si="259"/>
        <v>23.823900000000002</v>
      </c>
      <c r="AH257" s="151">
        <f t="shared" si="260"/>
        <v>200</v>
      </c>
      <c r="AI257" s="152">
        <f t="shared" si="261"/>
        <v>4764.7800000000007</v>
      </c>
      <c r="AJ257" s="172" t="str">
        <f t="shared" si="262"/>
        <v>BCU4D</v>
      </c>
      <c r="AK257" s="173" t="str">
        <f t="shared" si="263"/>
        <v>AT4D0510</v>
      </c>
      <c r="AL257" s="174">
        <f t="shared" si="264"/>
        <v>47.204532988089085</v>
      </c>
      <c r="AM257" s="175">
        <f t="shared" si="265"/>
        <v>87.772727272727266</v>
      </c>
      <c r="AN257" s="176">
        <v>4143.2706000000007</v>
      </c>
      <c r="AO257" s="177" t="str">
        <f t="shared" si="266"/>
        <v>CL4P0530C120</v>
      </c>
      <c r="AP257" s="178">
        <f t="shared" si="267"/>
        <v>592.9</v>
      </c>
      <c r="AQ257" s="179" t="str">
        <f t="shared" si="268"/>
        <v>CL4P0530C120</v>
      </c>
      <c r="AR257" s="178">
        <f t="shared" si="269"/>
        <v>592.9</v>
      </c>
      <c r="AS257" s="178" t="str">
        <f t="shared" si="270"/>
        <v>BNLC06</v>
      </c>
      <c r="AT257" s="180">
        <f t="shared" si="271"/>
        <v>1185.8</v>
      </c>
      <c r="AU257" s="181" t="str">
        <f t="shared" si="272"/>
        <v>4D</v>
      </c>
      <c r="AV257" s="182" t="s">
        <v>921</v>
      </c>
      <c r="AW257" s="183" t="str">
        <f t="shared" si="273"/>
        <v>FJ4D0500</v>
      </c>
      <c r="AX257" s="181">
        <f t="shared" si="274"/>
        <v>265</v>
      </c>
      <c r="AY257" s="183">
        <f t="shared" si="275"/>
        <v>530</v>
      </c>
      <c r="AZ257" s="183" t="str">
        <f t="shared" si="276"/>
        <v>-</v>
      </c>
      <c r="BA257" s="181" t="str">
        <f t="shared" si="277"/>
        <v>-</v>
      </c>
      <c r="BB257" s="181"/>
      <c r="BC257" s="184">
        <f t="shared" si="278"/>
        <v>530</v>
      </c>
    </row>
    <row r="258" spans="1:55" ht="18" customHeight="1" x14ac:dyDescent="0.3">
      <c r="A258" s="1" t="str">
        <f t="shared" ref="A258" si="280">"\\B-TECH03\soneras network\SONERAS\RAD\RAD 2023\"&amp;B258</f>
        <v>\\B-TECH03\soneras network\SONERAS\RAD\RAD 2023\B502</v>
      </c>
      <c r="B258" s="17" t="s">
        <v>945</v>
      </c>
      <c r="C258" s="71" t="str">
        <f t="shared" si="196"/>
        <v>FEB502025-10 E7</v>
      </c>
      <c r="D258" s="17" t="s">
        <v>756</v>
      </c>
      <c r="E258" s="244" t="str">
        <f t="shared" si="164"/>
        <v>B502</v>
      </c>
      <c r="F258" s="12">
        <v>45369</v>
      </c>
      <c r="G258" s="65">
        <v>5</v>
      </c>
      <c r="H258" s="13" t="s">
        <v>35</v>
      </c>
      <c r="I258" s="14" t="s">
        <v>182</v>
      </c>
      <c r="M258" s="36" t="s">
        <v>32</v>
      </c>
      <c r="N258" s="6">
        <v>10</v>
      </c>
      <c r="O258" s="6">
        <v>5</v>
      </c>
      <c r="Q258" s="14">
        <v>820</v>
      </c>
      <c r="R258" s="14">
        <v>790</v>
      </c>
      <c r="S258" s="14">
        <v>810</v>
      </c>
      <c r="T258" s="14">
        <v>110</v>
      </c>
      <c r="U258" s="14">
        <v>810</v>
      </c>
      <c r="V258" s="14">
        <v>110</v>
      </c>
      <c r="W258" s="5" t="s">
        <v>33</v>
      </c>
      <c r="X258" s="5"/>
      <c r="Y258" s="6" t="s">
        <v>38</v>
      </c>
      <c r="Z258" s="239" t="str">
        <f t="shared" si="252"/>
        <v>510AD</v>
      </c>
      <c r="AA258" s="120" t="str">
        <f t="shared" si="253"/>
        <v>FEB502025-10 E7</v>
      </c>
      <c r="AB258" s="168" t="str">
        <f t="shared" si="254"/>
        <v xml:space="preserve">FE 0820X0790 5D7 10 0810X110 PC  </v>
      </c>
      <c r="AC258" s="71" t="str">
        <f t="shared" si="255"/>
        <v>FXB502025-10 E7</v>
      </c>
      <c r="AD258" s="168" t="str">
        <f t="shared" si="256"/>
        <v xml:space="preserve">FX 0820X0790 5D7 10 0810X110 PC  </v>
      </c>
      <c r="AE258" s="169" t="str">
        <f t="shared" si="257"/>
        <v>TUBLS015</v>
      </c>
      <c r="AF258" s="170" t="str">
        <f t="shared" si="258"/>
        <v>TB150835</v>
      </c>
      <c r="AG258" s="171">
        <f t="shared" si="259"/>
        <v>38.627099999999999</v>
      </c>
      <c r="AH258" s="151">
        <f t="shared" si="260"/>
        <v>390</v>
      </c>
      <c r="AI258" s="152">
        <f t="shared" si="261"/>
        <v>15064.569</v>
      </c>
      <c r="AJ258" s="172" t="str">
        <f t="shared" si="262"/>
        <v>BCU5D</v>
      </c>
      <c r="AK258" s="173" t="str">
        <f t="shared" si="263"/>
        <v>AT5D0790</v>
      </c>
      <c r="AL258" s="174">
        <f t="shared" si="264"/>
        <v>44.569226533790093</v>
      </c>
      <c r="AM258" s="175">
        <f t="shared" si="265"/>
        <v>291.90909090909093</v>
      </c>
      <c r="AN258" s="176">
        <v>13010.162399999999</v>
      </c>
      <c r="AO258" s="177" t="str">
        <f t="shared" si="266"/>
        <v>CL5P0810C110</v>
      </c>
      <c r="AP258" s="178">
        <f t="shared" si="267"/>
        <v>830.83</v>
      </c>
      <c r="AQ258" s="179" t="str">
        <f t="shared" si="268"/>
        <v>CL5P0810C110</v>
      </c>
      <c r="AR258" s="178">
        <f t="shared" si="269"/>
        <v>830.83</v>
      </c>
      <c r="AS258" s="178" t="str">
        <f t="shared" si="270"/>
        <v>BNLC06</v>
      </c>
      <c r="AT258" s="180">
        <f t="shared" si="271"/>
        <v>1661.66</v>
      </c>
      <c r="AU258" s="181" t="str">
        <f t="shared" si="272"/>
        <v>5D</v>
      </c>
      <c r="AV258" s="182" t="s">
        <v>921</v>
      </c>
      <c r="AW258" s="183" t="str">
        <f t="shared" si="273"/>
        <v>FJ5D0820</v>
      </c>
      <c r="AX258" s="181">
        <f t="shared" si="274"/>
        <v>507.58</v>
      </c>
      <c r="AY258" s="183">
        <f t="shared" si="275"/>
        <v>1015.16</v>
      </c>
      <c r="AZ258" s="183" t="str">
        <f t="shared" si="276"/>
        <v>-</v>
      </c>
      <c r="BA258" s="181" t="str">
        <f t="shared" si="277"/>
        <v>-</v>
      </c>
      <c r="BB258" s="181"/>
      <c r="BC258" s="184">
        <f t="shared" si="278"/>
        <v>1015.16</v>
      </c>
    </row>
    <row r="259" spans="1:55" ht="18" customHeight="1" x14ac:dyDescent="0.3">
      <c r="A259" s="1" t="str">
        <f t="shared" si="162"/>
        <v>\\B-TECH03\soneras network\SONERAS\RAD\RAD 2024\C190</v>
      </c>
      <c r="B259" s="17" t="s">
        <v>952</v>
      </c>
      <c r="C259" s="71" t="str">
        <f t="shared" si="196"/>
        <v>FEC190014-10 E7</v>
      </c>
      <c r="D259" s="17" t="s">
        <v>757</v>
      </c>
      <c r="E259" s="244" t="str">
        <f t="shared" si="164"/>
        <v>C190</v>
      </c>
      <c r="F259" s="12">
        <v>45369</v>
      </c>
      <c r="G259" s="65">
        <v>1</v>
      </c>
      <c r="H259" s="13" t="s">
        <v>35</v>
      </c>
      <c r="I259" s="14" t="s">
        <v>182</v>
      </c>
      <c r="M259" s="36" t="s">
        <v>41</v>
      </c>
      <c r="N259" s="6">
        <v>10</v>
      </c>
      <c r="O259" s="6">
        <v>4</v>
      </c>
      <c r="Q259" s="14">
        <v>1025</v>
      </c>
      <c r="R259" s="14">
        <v>920</v>
      </c>
      <c r="S259" s="14">
        <v>930</v>
      </c>
      <c r="T259" s="14">
        <v>100</v>
      </c>
      <c r="U259" s="14">
        <v>930</v>
      </c>
      <c r="V259" s="14">
        <v>100</v>
      </c>
      <c r="W259" s="5" t="s">
        <v>33</v>
      </c>
      <c r="X259" s="5"/>
      <c r="Y259" s="6" t="s">
        <v>38</v>
      </c>
      <c r="Z259" s="239" t="str">
        <f t="shared" si="252"/>
        <v>410AZ</v>
      </c>
      <c r="AA259" s="120" t="str">
        <f t="shared" si="253"/>
        <v>FEC190014-10 E7</v>
      </c>
      <c r="AB259" s="168" t="str">
        <f t="shared" si="254"/>
        <v xml:space="preserve">FE 1025X0920 4Z7 10 0930X100 PC  </v>
      </c>
      <c r="AC259" s="71" t="str">
        <f t="shared" si="255"/>
        <v>FXC190014-10 E7</v>
      </c>
      <c r="AD259" s="168" t="str">
        <f t="shared" si="256"/>
        <v xml:space="preserve">FX 1025X0920 4Z7 10 0930X100 PC  </v>
      </c>
      <c r="AE259" s="169" t="str">
        <f t="shared" si="257"/>
        <v>TUBLS015</v>
      </c>
      <c r="AF259" s="170" t="str">
        <f t="shared" si="258"/>
        <v>TB151040</v>
      </c>
      <c r="AG259" s="171">
        <f t="shared" si="259"/>
        <v>48.110400000000006</v>
      </c>
      <c r="AH259" s="151">
        <f t="shared" si="260"/>
        <v>356</v>
      </c>
      <c r="AI259" s="152">
        <f t="shared" si="261"/>
        <v>17127.3024</v>
      </c>
      <c r="AJ259" s="172" t="str">
        <f t="shared" si="262"/>
        <v>BCU4Z</v>
      </c>
      <c r="AK259" s="173" t="str">
        <f t="shared" si="263"/>
        <v>AT4Z1005</v>
      </c>
      <c r="AL259" s="174">
        <f t="shared" si="264"/>
        <v>169.57484483333334</v>
      </c>
      <c r="AM259" s="175">
        <f t="shared" si="265"/>
        <v>90</v>
      </c>
      <c r="AN259" s="176">
        <v>15261.736035</v>
      </c>
      <c r="AO259" s="177" t="str">
        <f t="shared" si="266"/>
        <v>CL4P0930C100</v>
      </c>
      <c r="AP259" s="178">
        <f t="shared" si="267"/>
        <v>877.80000000000007</v>
      </c>
      <c r="AQ259" s="179" t="str">
        <f t="shared" si="268"/>
        <v>CL4P0930C100</v>
      </c>
      <c r="AR259" s="178">
        <f t="shared" si="269"/>
        <v>877.80000000000007</v>
      </c>
      <c r="AS259" s="178" t="str">
        <f t="shared" si="270"/>
        <v>BNLC06</v>
      </c>
      <c r="AT259" s="180">
        <f t="shared" si="271"/>
        <v>1755.6000000000001</v>
      </c>
      <c r="AU259" s="181" t="str">
        <f t="shared" si="272"/>
        <v>4Z</v>
      </c>
      <c r="AV259" s="182" t="s">
        <v>921</v>
      </c>
      <c r="AW259" s="183" t="str">
        <f t="shared" si="273"/>
        <v>FJ4Z1025</v>
      </c>
      <c r="AX259" s="181">
        <f t="shared" si="274"/>
        <v>469.45000000000005</v>
      </c>
      <c r="AY259" s="183">
        <f t="shared" si="275"/>
        <v>938.90000000000009</v>
      </c>
      <c r="AZ259" s="183" t="str">
        <f t="shared" si="276"/>
        <v>PJ4Z1025</v>
      </c>
      <c r="BA259" s="181">
        <f t="shared" si="277"/>
        <v>469.45000000000005</v>
      </c>
      <c r="BB259" s="181"/>
      <c r="BC259" s="184">
        <f t="shared" si="278"/>
        <v>938.90000000000009</v>
      </c>
    </row>
    <row r="260" spans="1:55" ht="18" customHeight="1" x14ac:dyDescent="0.3">
      <c r="A260" s="1" t="str">
        <f t="shared" si="162"/>
        <v>\\B-TECH03\soneras network\SONERAS\RAD\RAD 2024\C074</v>
      </c>
      <c r="B260" s="17" t="s">
        <v>435</v>
      </c>
      <c r="C260" s="71" t="str">
        <f t="shared" si="196"/>
        <v>FEC074014-10 E7</v>
      </c>
      <c r="D260" s="17" t="s">
        <v>758</v>
      </c>
      <c r="E260" s="244" t="str">
        <f t="shared" si="164"/>
        <v>C074</v>
      </c>
      <c r="F260" s="12">
        <v>45369</v>
      </c>
      <c r="G260" s="65">
        <v>4</v>
      </c>
      <c r="H260" s="13" t="s">
        <v>35</v>
      </c>
      <c r="I260" s="14" t="s">
        <v>182</v>
      </c>
      <c r="M260" s="36" t="s">
        <v>41</v>
      </c>
      <c r="N260" s="6">
        <v>10</v>
      </c>
      <c r="O260" s="6">
        <v>4</v>
      </c>
      <c r="Q260" s="14">
        <v>890</v>
      </c>
      <c r="R260" s="14">
        <v>630</v>
      </c>
      <c r="S260" s="14">
        <v>640</v>
      </c>
      <c r="T260" s="14">
        <v>90</v>
      </c>
      <c r="U260" s="14">
        <v>640</v>
      </c>
      <c r="V260" s="14">
        <v>90</v>
      </c>
      <c r="W260" s="5" t="s">
        <v>33</v>
      </c>
      <c r="X260" s="5"/>
      <c r="Y260" s="6" t="s">
        <v>38</v>
      </c>
      <c r="Z260" s="239" t="str">
        <f t="shared" si="252"/>
        <v>410AZ</v>
      </c>
      <c r="AA260" s="120" t="str">
        <f t="shared" si="253"/>
        <v>FEC074014-10 E7</v>
      </c>
      <c r="AB260" s="168" t="str">
        <f t="shared" si="254"/>
        <v xml:space="preserve">FE 0890X0630 4Z7 10 0640X090 PC  </v>
      </c>
      <c r="AC260" s="71" t="str">
        <f t="shared" si="255"/>
        <v>FXC074014-10 E7</v>
      </c>
      <c r="AD260" s="168" t="str">
        <f t="shared" si="256"/>
        <v xml:space="preserve">FX 0890X0630 4Z7 10 0640X090 PC  </v>
      </c>
      <c r="AE260" s="169" t="str">
        <f t="shared" si="257"/>
        <v>TUBLS015</v>
      </c>
      <c r="AF260" s="170" t="str">
        <f t="shared" si="258"/>
        <v>TB150905</v>
      </c>
      <c r="AG260" s="171">
        <f t="shared" si="259"/>
        <v>41.865300000000005</v>
      </c>
      <c r="AH260" s="151">
        <f t="shared" si="260"/>
        <v>240</v>
      </c>
      <c r="AI260" s="152">
        <f t="shared" si="261"/>
        <v>10047.672</v>
      </c>
      <c r="AJ260" s="172" t="str">
        <f t="shared" si="262"/>
        <v>BCU4Z</v>
      </c>
      <c r="AK260" s="173" t="str">
        <f t="shared" si="263"/>
        <v>AT4Z0870</v>
      </c>
      <c r="AL260" s="174">
        <f t="shared" si="264"/>
        <v>147.56303901639345</v>
      </c>
      <c r="AM260" s="175">
        <f t="shared" si="265"/>
        <v>61</v>
      </c>
      <c r="AN260" s="176">
        <v>9001.3453800000007</v>
      </c>
      <c r="AO260" s="177" t="str">
        <f t="shared" si="266"/>
        <v>CL4P0640C090</v>
      </c>
      <c r="AP260" s="178">
        <f t="shared" si="267"/>
        <v>559.02</v>
      </c>
      <c r="AQ260" s="179" t="str">
        <f t="shared" si="268"/>
        <v>CL4P0640C090</v>
      </c>
      <c r="AR260" s="178">
        <f t="shared" si="269"/>
        <v>559.02</v>
      </c>
      <c r="AS260" s="178" t="str">
        <f t="shared" si="270"/>
        <v>BNLC06</v>
      </c>
      <c r="AT260" s="180">
        <f t="shared" si="271"/>
        <v>1118.04</v>
      </c>
      <c r="AU260" s="181" t="str">
        <f t="shared" si="272"/>
        <v>4Z</v>
      </c>
      <c r="AV260" s="182" t="s">
        <v>921</v>
      </c>
      <c r="AW260" s="183" t="str">
        <f t="shared" si="273"/>
        <v>FJ4Z0890</v>
      </c>
      <c r="AX260" s="181">
        <f t="shared" si="274"/>
        <v>407.62</v>
      </c>
      <c r="AY260" s="183">
        <f t="shared" si="275"/>
        <v>815.24</v>
      </c>
      <c r="AZ260" s="183" t="str">
        <f t="shared" si="276"/>
        <v>PJ4Z0890</v>
      </c>
      <c r="BA260" s="181">
        <f t="shared" si="277"/>
        <v>407.62</v>
      </c>
      <c r="BB260" s="181"/>
      <c r="BC260" s="184">
        <f t="shared" si="278"/>
        <v>815.24</v>
      </c>
    </row>
    <row r="261" spans="1:55" ht="18" customHeight="1" x14ac:dyDescent="0.3">
      <c r="A261" s="1" t="str">
        <f t="shared" ref="A261:A324" si="281">"\\B-TECH03\soneras network\SONERAS\RAD\RAD 2024\"&amp;B261</f>
        <v>\\B-TECH03\soneras network\SONERAS\RAD\RAD 2024\C075</v>
      </c>
      <c r="B261" s="17" t="s">
        <v>436</v>
      </c>
      <c r="C261" s="71" t="str">
        <f t="shared" si="196"/>
        <v>FEC075014-10 E7</v>
      </c>
      <c r="D261" s="17" t="s">
        <v>759</v>
      </c>
      <c r="E261" s="244" t="str">
        <f t="shared" si="164"/>
        <v>C075</v>
      </c>
      <c r="F261" s="12">
        <v>45369</v>
      </c>
      <c r="G261" s="65">
        <v>2</v>
      </c>
      <c r="H261" s="13" t="s">
        <v>35</v>
      </c>
      <c r="I261" s="14" t="s">
        <v>182</v>
      </c>
      <c r="M261" s="36" t="s">
        <v>41</v>
      </c>
      <c r="N261" s="6">
        <v>10</v>
      </c>
      <c r="O261" s="6">
        <v>4</v>
      </c>
      <c r="Q261" s="14">
        <v>890</v>
      </c>
      <c r="R261" s="14">
        <v>600</v>
      </c>
      <c r="S261" s="14">
        <v>610</v>
      </c>
      <c r="T261" s="14">
        <v>90</v>
      </c>
      <c r="U261" s="14">
        <v>610</v>
      </c>
      <c r="V261" s="14">
        <v>90</v>
      </c>
      <c r="W261" s="5" t="s">
        <v>33</v>
      </c>
      <c r="X261" s="5"/>
      <c r="Y261" s="6" t="s">
        <v>38</v>
      </c>
      <c r="Z261" s="239" t="str">
        <f t="shared" si="252"/>
        <v>410AZ</v>
      </c>
      <c r="AA261" s="120" t="str">
        <f t="shared" si="253"/>
        <v>FEC075014-10 E7</v>
      </c>
      <c r="AB261" s="168" t="str">
        <f t="shared" si="254"/>
        <v xml:space="preserve">FE 0890X0600 4Z7 10 0610X090 PC  </v>
      </c>
      <c r="AC261" s="71" t="str">
        <f t="shared" si="255"/>
        <v>FXC075014-10 E7</v>
      </c>
      <c r="AD261" s="168" t="str">
        <f t="shared" si="256"/>
        <v xml:space="preserve">FX 0890X0600 4Z7 10 0610X090 PC  </v>
      </c>
      <c r="AE261" s="169" t="str">
        <f t="shared" si="257"/>
        <v>TUBLS015</v>
      </c>
      <c r="AF261" s="170" t="str">
        <f t="shared" si="258"/>
        <v>TB150905</v>
      </c>
      <c r="AG261" s="171">
        <f t="shared" si="259"/>
        <v>41.865300000000005</v>
      </c>
      <c r="AH261" s="151">
        <f t="shared" si="260"/>
        <v>228</v>
      </c>
      <c r="AI261" s="152">
        <f t="shared" si="261"/>
        <v>9545.2884000000013</v>
      </c>
      <c r="AJ261" s="172" t="str">
        <f t="shared" si="262"/>
        <v>BCU4Z</v>
      </c>
      <c r="AK261" s="173" t="str">
        <f t="shared" si="263"/>
        <v>AT4Z0870</v>
      </c>
      <c r="AL261" s="174">
        <f t="shared" si="264"/>
        <v>147.68614500000001</v>
      </c>
      <c r="AM261" s="175">
        <f t="shared" si="265"/>
        <v>58</v>
      </c>
      <c r="AN261" s="176">
        <v>8565.7964100000008</v>
      </c>
      <c r="AO261" s="177" t="str">
        <f t="shared" si="266"/>
        <v>CL4P0610C090</v>
      </c>
      <c r="AP261" s="178">
        <f t="shared" si="267"/>
        <v>533.61</v>
      </c>
      <c r="AQ261" s="179" t="str">
        <f t="shared" si="268"/>
        <v>CL4P0610C090</v>
      </c>
      <c r="AR261" s="178">
        <f t="shared" si="269"/>
        <v>533.61</v>
      </c>
      <c r="AS261" s="178" t="str">
        <f t="shared" si="270"/>
        <v>BNLC06</v>
      </c>
      <c r="AT261" s="180">
        <f t="shared" si="271"/>
        <v>1067.22</v>
      </c>
      <c r="AU261" s="181" t="str">
        <f t="shared" si="272"/>
        <v>4Z</v>
      </c>
      <c r="AV261" s="182" t="s">
        <v>921</v>
      </c>
      <c r="AW261" s="183" t="str">
        <f t="shared" si="273"/>
        <v>FJ4Z0890</v>
      </c>
      <c r="AX261" s="181">
        <f t="shared" si="274"/>
        <v>407.62</v>
      </c>
      <c r="AY261" s="183">
        <f t="shared" si="275"/>
        <v>815.24</v>
      </c>
      <c r="AZ261" s="183" t="str">
        <f t="shared" si="276"/>
        <v>PJ4Z0890</v>
      </c>
      <c r="BA261" s="181">
        <f t="shared" si="277"/>
        <v>407.62</v>
      </c>
      <c r="BB261" s="181"/>
      <c r="BC261" s="184">
        <f t="shared" si="278"/>
        <v>815.24</v>
      </c>
    </row>
    <row r="262" spans="1:55" ht="18" customHeight="1" x14ac:dyDescent="0.3">
      <c r="A262" s="1" t="str">
        <f t="shared" si="281"/>
        <v>\\B-TECH03\soneras network\SONERAS\RAD\RAD 2024\C191</v>
      </c>
      <c r="B262" s="17" t="s">
        <v>953</v>
      </c>
      <c r="C262" s="71" t="str">
        <f t="shared" si="196"/>
        <v>FEC191014-10 E7</v>
      </c>
      <c r="D262" s="17" t="s">
        <v>760</v>
      </c>
      <c r="E262" s="244" t="str">
        <f t="shared" si="164"/>
        <v>C191</v>
      </c>
      <c r="F262" s="12">
        <v>45369</v>
      </c>
      <c r="G262" s="65">
        <v>1</v>
      </c>
      <c r="H262" s="13" t="s">
        <v>35</v>
      </c>
      <c r="I262" s="14" t="s">
        <v>182</v>
      </c>
      <c r="M262" s="36" t="s">
        <v>41</v>
      </c>
      <c r="N262" s="6">
        <v>10</v>
      </c>
      <c r="O262" s="6">
        <v>4</v>
      </c>
      <c r="Q262" s="14">
        <v>880</v>
      </c>
      <c r="R262" s="14">
        <v>880</v>
      </c>
      <c r="S262" s="14">
        <v>890</v>
      </c>
      <c r="T262" s="14">
        <v>100</v>
      </c>
      <c r="U262" s="14">
        <v>890</v>
      </c>
      <c r="V262" s="14">
        <v>100</v>
      </c>
      <c r="W262" s="5" t="s">
        <v>33</v>
      </c>
      <c r="X262" s="5"/>
      <c r="Y262" s="6" t="s">
        <v>38</v>
      </c>
      <c r="Z262" s="239" t="str">
        <f t="shared" si="252"/>
        <v>410AZ</v>
      </c>
      <c r="AA262" s="120" t="str">
        <f t="shared" si="253"/>
        <v>FEC191014-10 E7</v>
      </c>
      <c r="AB262" s="168" t="str">
        <f t="shared" si="254"/>
        <v xml:space="preserve">FE 0880X0880 4Z7 10 0890X100 PC  </v>
      </c>
      <c r="AC262" s="71" t="str">
        <f t="shared" si="255"/>
        <v>FXC191014-10 E7</v>
      </c>
      <c r="AD262" s="168" t="str">
        <f t="shared" si="256"/>
        <v xml:space="preserve">FX 0880X0880 4Z7 10 0890X100 PC  </v>
      </c>
      <c r="AE262" s="169" t="str">
        <f t="shared" si="257"/>
        <v>TUBLS015</v>
      </c>
      <c r="AF262" s="170" t="str">
        <f t="shared" si="258"/>
        <v>TB150895</v>
      </c>
      <c r="AG262" s="171">
        <f t="shared" si="259"/>
        <v>41.402700000000003</v>
      </c>
      <c r="AH262" s="151">
        <f t="shared" si="260"/>
        <v>340</v>
      </c>
      <c r="AI262" s="152">
        <f t="shared" si="261"/>
        <v>14076.918000000001</v>
      </c>
      <c r="AJ262" s="172" t="str">
        <f t="shared" si="262"/>
        <v>BCU4Z</v>
      </c>
      <c r="AK262" s="173" t="str">
        <f t="shared" si="263"/>
        <v>AT4Z0860</v>
      </c>
      <c r="AL262" s="174">
        <f t="shared" si="264"/>
        <v>145.18298999999999</v>
      </c>
      <c r="AM262" s="175">
        <f t="shared" si="265"/>
        <v>86</v>
      </c>
      <c r="AN262" s="176">
        <v>12485.737139999999</v>
      </c>
      <c r="AO262" s="177" t="str">
        <f t="shared" si="266"/>
        <v>CL4P0890C100</v>
      </c>
      <c r="AP262" s="178">
        <f t="shared" si="267"/>
        <v>840.84</v>
      </c>
      <c r="AQ262" s="179" t="str">
        <f t="shared" si="268"/>
        <v>CL4P0890C100</v>
      </c>
      <c r="AR262" s="178">
        <f t="shared" si="269"/>
        <v>840.84</v>
      </c>
      <c r="AS262" s="178" t="str">
        <f t="shared" si="270"/>
        <v>BNLC06</v>
      </c>
      <c r="AT262" s="180">
        <f t="shared" si="271"/>
        <v>1681.68</v>
      </c>
      <c r="AU262" s="181" t="str">
        <f t="shared" si="272"/>
        <v>4Z</v>
      </c>
      <c r="AV262" s="182" t="s">
        <v>921</v>
      </c>
      <c r="AW262" s="183" t="str">
        <f t="shared" si="273"/>
        <v>FJ4Z0880</v>
      </c>
      <c r="AX262" s="181">
        <f t="shared" si="274"/>
        <v>403.04</v>
      </c>
      <c r="AY262" s="183">
        <f t="shared" si="275"/>
        <v>806.08</v>
      </c>
      <c r="AZ262" s="183" t="str">
        <f t="shared" si="276"/>
        <v>PJ4Z0880</v>
      </c>
      <c r="BA262" s="181">
        <f t="shared" si="277"/>
        <v>403.04</v>
      </c>
      <c r="BB262" s="181"/>
      <c r="BC262" s="184">
        <f t="shared" si="278"/>
        <v>806.08</v>
      </c>
    </row>
    <row r="263" spans="1:55" ht="18" customHeight="1" x14ac:dyDescent="0.3">
      <c r="A263" s="1" t="str">
        <f t="shared" si="281"/>
        <v>\\B-TECH03\soneras network\SONERAS\RAD\RAD 2024\C077</v>
      </c>
      <c r="B263" s="17" t="s">
        <v>438</v>
      </c>
      <c r="C263" s="71" t="str">
        <f t="shared" si="196"/>
        <v>FEC077014-10 E7</v>
      </c>
      <c r="D263" s="17" t="s">
        <v>761</v>
      </c>
      <c r="E263" s="244" t="str">
        <f t="shared" ref="E263:E334" si="282">HYPERLINK(A263,B263)</f>
        <v>C077</v>
      </c>
      <c r="F263" s="12">
        <v>45369</v>
      </c>
      <c r="G263" s="65">
        <v>2</v>
      </c>
      <c r="H263" s="13" t="s">
        <v>35</v>
      </c>
      <c r="I263" s="14" t="s">
        <v>182</v>
      </c>
      <c r="K263" s="14" t="s">
        <v>466</v>
      </c>
      <c r="M263" s="36" t="s">
        <v>41</v>
      </c>
      <c r="N263" s="6">
        <v>10</v>
      </c>
      <c r="O263" s="6">
        <v>4</v>
      </c>
      <c r="Q263" s="14">
        <v>860</v>
      </c>
      <c r="R263" s="14">
        <v>790</v>
      </c>
      <c r="S263" s="14">
        <v>810</v>
      </c>
      <c r="T263" s="14">
        <v>90</v>
      </c>
      <c r="U263" s="14">
        <v>810</v>
      </c>
      <c r="V263" s="14">
        <v>90</v>
      </c>
      <c r="W263" s="5" t="s">
        <v>33</v>
      </c>
      <c r="X263" s="5"/>
      <c r="Y263" s="6" t="s">
        <v>38</v>
      </c>
      <c r="Z263" s="239" t="str">
        <f t="shared" si="252"/>
        <v>410AZ</v>
      </c>
      <c r="AA263" s="120" t="str">
        <f t="shared" si="253"/>
        <v>FEC077014-10 E7</v>
      </c>
      <c r="AB263" s="168" t="str">
        <f t="shared" si="254"/>
        <v>FE 0860X0790 4Z7 10 0810X090 PC  CBH</v>
      </c>
      <c r="AC263" s="71" t="str">
        <f t="shared" si="255"/>
        <v>FXC077014-10 E7</v>
      </c>
      <c r="AD263" s="168" t="str">
        <f t="shared" si="256"/>
        <v>FX 0860X0790 4Z7 10 0810X090 PC  CBH</v>
      </c>
      <c r="AE263" s="169" t="str">
        <f t="shared" si="257"/>
        <v>TUBLS015</v>
      </c>
      <c r="AF263" s="170" t="str">
        <f t="shared" si="258"/>
        <v>TB150875</v>
      </c>
      <c r="AG263" s="171">
        <f t="shared" si="259"/>
        <v>40.477499999999999</v>
      </c>
      <c r="AH263" s="151">
        <f t="shared" si="260"/>
        <v>304</v>
      </c>
      <c r="AI263" s="152">
        <f t="shared" si="261"/>
        <v>12305.16</v>
      </c>
      <c r="AJ263" s="172" t="str">
        <f t="shared" si="262"/>
        <v>BCU4Z</v>
      </c>
      <c r="AK263" s="173" t="str">
        <f t="shared" si="263"/>
        <v>AT4Z0840</v>
      </c>
      <c r="AL263" s="174">
        <f t="shared" si="264"/>
        <v>141.99715636363638</v>
      </c>
      <c r="AM263" s="175">
        <f t="shared" si="265"/>
        <v>77</v>
      </c>
      <c r="AN263" s="176">
        <v>10933.781040000002</v>
      </c>
      <c r="AO263" s="177" t="str">
        <f t="shared" si="266"/>
        <v>CL4P0810C090</v>
      </c>
      <c r="AP263" s="178">
        <f t="shared" si="267"/>
        <v>703.01</v>
      </c>
      <c r="AQ263" s="179" t="str">
        <f t="shared" si="268"/>
        <v>CL4P0810C090</v>
      </c>
      <c r="AR263" s="178">
        <f t="shared" si="269"/>
        <v>703.01</v>
      </c>
      <c r="AS263" s="178" t="str">
        <f t="shared" si="270"/>
        <v>BNLC06</v>
      </c>
      <c r="AT263" s="180">
        <f t="shared" si="271"/>
        <v>1406.02</v>
      </c>
      <c r="AU263" s="181" t="str">
        <f t="shared" si="272"/>
        <v>4Z</v>
      </c>
      <c r="AV263" s="182" t="s">
        <v>921</v>
      </c>
      <c r="AW263" s="183" t="str">
        <f t="shared" si="273"/>
        <v>FJ4Z0860</v>
      </c>
      <c r="AX263" s="181">
        <f t="shared" si="274"/>
        <v>393.88</v>
      </c>
      <c r="AY263" s="183">
        <f t="shared" si="275"/>
        <v>787.76</v>
      </c>
      <c r="AZ263" s="183" t="str">
        <f t="shared" si="276"/>
        <v>PJ4Z0860</v>
      </c>
      <c r="BA263" s="181">
        <f t="shared" si="277"/>
        <v>393.88</v>
      </c>
      <c r="BB263" s="181"/>
      <c r="BC263" s="184">
        <f t="shared" si="278"/>
        <v>787.76</v>
      </c>
    </row>
    <row r="264" spans="1:55" ht="18" customHeight="1" x14ac:dyDescent="0.3">
      <c r="A264" s="1" t="str">
        <f t="shared" si="281"/>
        <v>\\B-TECH03\soneras network\SONERAS\RAD\RAD 2024\C192</v>
      </c>
      <c r="B264" s="17" t="s">
        <v>954</v>
      </c>
      <c r="C264" s="71" t="str">
        <f t="shared" si="196"/>
        <v>FEC192014-10 E7</v>
      </c>
      <c r="D264" s="17" t="s">
        <v>762</v>
      </c>
      <c r="E264" s="244" t="str">
        <f t="shared" si="282"/>
        <v>C192</v>
      </c>
      <c r="F264" s="12">
        <v>45369</v>
      </c>
      <c r="G264" s="65">
        <v>6</v>
      </c>
      <c r="H264" s="13" t="s">
        <v>35</v>
      </c>
      <c r="I264" s="14" t="s">
        <v>182</v>
      </c>
      <c r="M264" s="36" t="s">
        <v>41</v>
      </c>
      <c r="N264" s="6">
        <v>10</v>
      </c>
      <c r="O264" s="6">
        <v>4</v>
      </c>
      <c r="Q264" s="14">
        <v>815</v>
      </c>
      <c r="R264" s="14">
        <v>650</v>
      </c>
      <c r="S264" s="14">
        <v>665</v>
      </c>
      <c r="T264" s="14">
        <v>95</v>
      </c>
      <c r="U264" s="14">
        <v>665</v>
      </c>
      <c r="V264" s="14">
        <v>95</v>
      </c>
      <c r="W264" s="5" t="s">
        <v>33</v>
      </c>
      <c r="X264" s="5"/>
      <c r="Y264" s="6" t="s">
        <v>38</v>
      </c>
      <c r="Z264" s="239" t="str">
        <f t="shared" ref="Z264:Z275" si="283">O264&amp;N264&amp;IF(M264="NL","AD",IF(M264="TR","AZ",IF(M264="Aé","AD",)))</f>
        <v>410AZ</v>
      </c>
      <c r="AA264" s="120" t="str">
        <f t="shared" ref="AA264:AA275" si="284">IF(H264="Fx","FE",IF(H264="Rén","RE",IF(H264="Con","RA","")))&amp;B264&amp;0&amp;IF(M264="TR","1",IF(M264="NL","2",IF(M264="Aé","3","")))&amp;O264&amp;"-"&amp;N264&amp;" "&amp;IF(Y264="ET7","E7","")</f>
        <v>FEC192014-10 E7</v>
      </c>
      <c r="AB264" s="168" t="str">
        <f t="shared" ref="AB264:AB275" si="285">IF(H264="FX","FE",IF(H264="Rén","RE",IF(H264="Con","RA","")))&amp;" "&amp;IF((Q264)&lt;=999,"0"&amp;(Q264),(Q264))&amp;"X"&amp;IF((R264)&lt;=999,"0"&amp;(R264),(R264))&amp;" "&amp;O264&amp;IF(M264="TR","Z",IF(M264="NL","D",IF(M264="Aé","D","")))&amp;IF(Y264="ET7","7",IF(Y264="ET9","9","M"))&amp;" "&amp;N264&amp;" "&amp;IF((S264)&lt;=999,"0"&amp;(S264),(S264))&amp;"X"&amp;IF((T264)&lt;=99,"0"&amp;(T264),(T264))&amp;" "&amp;IF(W264="PLi","P",IF(W264="BL","B",""))&amp;IF(X264="DEP","D",IF(X264="DEP","D","C"))&amp;" "&amp;J264&amp;" "&amp;K264</f>
        <v xml:space="preserve">FE 0815X0650 4Z7 10 0665X095 PC  </v>
      </c>
      <c r="AC264" s="71" t="str">
        <f t="shared" ref="AC264:AC275" si="286">"FX"&amp;B264&amp;0&amp;IF(M264="TR","1",IF(M264="NL","2",IF(M264="Aé","3","")))&amp;O264&amp;"-"&amp;N264&amp;" "&amp;IF(Y264="ET7","E7","")</f>
        <v>FXC192014-10 E7</v>
      </c>
      <c r="AD264" s="168" t="str">
        <f t="shared" ref="AD264:AD275" si="287">"FX"&amp;" "&amp;IF((Q264)&lt;=999,"0"&amp;(Q264),(Q264))&amp;"X"&amp;IF((R264)&lt;=999,"0"&amp;(R264),(R264))&amp;" "&amp;O264&amp;IF(M264="TR","Z",IF(M264="NL","D",IF(M264="Aé","D","")))&amp;IF(Y264="ET7","7",IF(Y264="ET9","9","M"))&amp;" "&amp;N264&amp;" "&amp;IF((S264)&lt;=999,"0"&amp;(S264),(S264))&amp;"X"&amp;IF((T264)&lt;=99,"0"&amp;(T264),(T264))&amp;" "&amp;IF(W264="PLi","P",IF(W264="BL","B",""))&amp;IF(X264="DEP","D","C")&amp;" "&amp;J264&amp;" "&amp;K264</f>
        <v xml:space="preserve">FX 0815X0650 4Z7 10 0665X095 PC  </v>
      </c>
      <c r="AE264" s="169" t="str">
        <f t="shared" ref="AE264:AE275" si="288">IF(Y264="Mach-P","BNLT33",IF(Y264="Mach-G","BNLT53",IF(Y264="Et7","TUBLS015",IF(Y264="Et9","TUBLS30"))))</f>
        <v>TUBLS015</v>
      </c>
      <c r="AF264" s="170" t="str">
        <f t="shared" ref="AF264:AF275" si="289">"TB"&amp;IF(Y264="Mach-P","33",IF(Y264="Mach-G","53",IF(Y264="Et7","15",IF(Y264="Et9","30",""))))&amp;IF((Q264+15)&lt;=999,"0"&amp;(Q264+15),(Q264+15))</f>
        <v>TB150830</v>
      </c>
      <c r="AG264" s="171">
        <f t="shared" ref="AG264:AG275" si="290">(Q264+15)*IF(Y264="Mach-P",0.03367,IF(Y264="Mach-G",0.05407,0.04626))</f>
        <v>38.395800000000001</v>
      </c>
      <c r="AH264" s="151">
        <f t="shared" ref="AH264:AH275" si="291">IF(M264="TR",INT((R264-20-N264-IF(N264=8,5.4,IF(N264=10,7.4,9.4)))/N264)+1,INT(R264-10)/10)*O264</f>
        <v>248</v>
      </c>
      <c r="AI264" s="152">
        <f t="shared" ref="AI264:AI275" si="292">AG264*AH264</f>
        <v>9522.1584000000003</v>
      </c>
      <c r="AJ264" s="172" t="str">
        <f t="shared" ref="AJ264:AJ275" si="293">"BCU"&amp;O264&amp;IF(M264="TR","Z",IF(M264="NL","D",IF(M264="Aé","D","")))</f>
        <v>BCU4Z</v>
      </c>
      <c r="AK264" s="173" t="str">
        <f t="shared" ref="AK264:AK275" si="294">"AT"&amp;O264&amp;IF(M264="TR","Z",IF(M264="NL","D",IF(M264="Aé","D","")))&amp;IF(M264="TR",IF(Q264&lt;=999,"0"&amp;Q264-20,Q264-20),IF(R264&lt;=999,"0"&amp;R264,R264))</f>
        <v>AT4Z0795</v>
      </c>
      <c r="AL264" s="174">
        <f t="shared" ref="AL264:AL275" si="295">AN264/AM264</f>
        <v>134.77304380952381</v>
      </c>
      <c r="AM264" s="175">
        <f t="shared" ref="AM264:AM275" si="296">IF(M264="NL",((Q264-20)/2.75)+1,IF(M264="TR",(AH264/O264)+1,IF(M264="Aé",((Q264-20)/2.75)+1)/2))</f>
        <v>63</v>
      </c>
      <c r="AN264" s="176">
        <v>8490.7017599999999</v>
      </c>
      <c r="AO264" s="177" t="str">
        <f t="shared" ref="AO264:AO275" si="297">"CL"&amp;O264&amp;IF(W264="PLi","P",IF(W264="BL","B",""))&amp;IF((S264)&lt;=999,"0"&amp;(S264),(S264))&amp;IF(X264="DEP","D","C")&amp;IF((T264)&lt;=99,"0"&amp;(T264),(T264))</f>
        <v>CL4P0665C095</v>
      </c>
      <c r="AP264" s="178">
        <f t="shared" ref="AP264:AP275" si="298">IF(W264="BL",(S264)*(T264)*0.01335,IF(W264="PLi",(S264+20)*(T264+20)*0.0077))</f>
        <v>606.5675</v>
      </c>
      <c r="AQ264" s="179" t="str">
        <f t="shared" ref="AQ264:AQ275" si="299">"CL"&amp;O264&amp;IF(W264="PLi","P",IF(W264="BL","B",""))&amp;IF((U264)&lt;=999,"0"&amp;(U264),(U264))&amp;IF(X264="DEP","D","C")&amp;IF((V264)&lt;=99,"0"&amp;(V264),(V264))</f>
        <v>CL4P0665C095</v>
      </c>
      <c r="AR264" s="178">
        <f t="shared" ref="AR264:AR275" si="300">(U264+20)*(V264+20)*IF(W264="BL",0.01335,IF(W264="Pli",0.0077))</f>
        <v>606.5675</v>
      </c>
      <c r="AS264" s="178" t="str">
        <f t="shared" ref="AS264:AS275" si="301">IF(W264="BL","PL15",IF(W264="PLi","BNLC06"))</f>
        <v>BNLC06</v>
      </c>
      <c r="AT264" s="180">
        <f t="shared" ref="AT264:AT275" si="302">AP264+AR264</f>
        <v>1213.135</v>
      </c>
      <c r="AU264" s="181" t="str">
        <f t="shared" ref="AU264:AU275" si="303">O264&amp;IF(M264="TR","Z",IF(M264="NL","D",IF(M264="Aé","D",)))</f>
        <v>4Z</v>
      </c>
      <c r="AV264" s="182" t="s">
        <v>921</v>
      </c>
      <c r="AW264" s="183" t="str">
        <f t="shared" ref="AW264:AW275" si="304">"FJ"&amp;AU264&amp;IF((Q264)&lt;=999,"0"&amp;(Q264),(Q264))</f>
        <v>FJ4Z0815</v>
      </c>
      <c r="AX264" s="181">
        <f t="shared" ref="AX264:AX275" si="305">Q264*IF(AU264="1Z",0.239,IF(AU264="2Z",0.276,IF(AU264="3Z",0.374,IF(AU264="4Z",0.458,IF(AU264="5Z",0.541,IF(AU264="2D",0.317,IF(AU264="3D",0.421,IF(AU264="4D",0.53,IF(AU264="5D",0.619,IF(AU264="6D",0.718,IF(AU264="7D",0.738,IF(AU264="8D",0.842,""))))))))))))</f>
        <v>373.27000000000004</v>
      </c>
      <c r="AY264" s="183">
        <f t="shared" ref="AY264:AY275" si="306">AX264*2</f>
        <v>746.54000000000008</v>
      </c>
      <c r="AZ264" s="183" t="str">
        <f t="shared" ref="AZ264:AZ275" si="307">IF(RIGHT(AU264,1)="Z","PJ"&amp;AU264&amp;IF((Q264)&lt;=999,"0"&amp;(Q264),(Q264)),"-")</f>
        <v>PJ4Z0815</v>
      </c>
      <c r="BA264" s="181">
        <f t="shared" ref="BA264:BA275" si="308">IF(RIGHT(AU264,1)="Z",Q264*IF(AU264="1Z",0.239,IF(AU264="2Z",0.276,IF(AU264="3Z",0.374,IF(AU264="4Z",0.458,IF(AU264="5Z",0.541,IF(AU264="2D",0.317,IF(AU264="3D",0.421,IF(AU264="4D",0.53,IF(AU264="5D",0.619,IF(AU264="6D",0.718,IF(AU264="7D",0.738,IF(AU264="8D",0.842,"")))))))))))),"-")</f>
        <v>373.27000000000004</v>
      </c>
      <c r="BB264" s="181"/>
      <c r="BC264" s="184">
        <f t="shared" ref="BC264:BC275" si="309">BB264+AY264</f>
        <v>746.54000000000008</v>
      </c>
    </row>
    <row r="265" spans="1:55" ht="18" customHeight="1" x14ac:dyDescent="0.3">
      <c r="A265" s="1" t="str">
        <f t="shared" si="281"/>
        <v>\\B-TECH03\soneras network\SONERAS\RAD\RAD 2024\C193</v>
      </c>
      <c r="B265" s="17" t="s">
        <v>955</v>
      </c>
      <c r="C265" s="71" t="str">
        <f t="shared" si="196"/>
        <v>FEC193014-10 E7</v>
      </c>
      <c r="D265" s="17" t="s">
        <v>763</v>
      </c>
      <c r="E265" s="244" t="str">
        <f t="shared" si="282"/>
        <v>C193</v>
      </c>
      <c r="F265" s="12">
        <v>45369</v>
      </c>
      <c r="G265" s="65">
        <v>2</v>
      </c>
      <c r="H265" s="13" t="s">
        <v>35</v>
      </c>
      <c r="I265" s="14" t="s">
        <v>182</v>
      </c>
      <c r="M265" s="36" t="s">
        <v>41</v>
      </c>
      <c r="N265" s="6">
        <v>10</v>
      </c>
      <c r="O265" s="6">
        <v>4</v>
      </c>
      <c r="Q265" s="14">
        <v>810</v>
      </c>
      <c r="R265" s="14">
        <v>720</v>
      </c>
      <c r="S265" s="14">
        <v>740</v>
      </c>
      <c r="T265" s="14">
        <v>90</v>
      </c>
      <c r="U265" s="14">
        <v>740</v>
      </c>
      <c r="V265" s="14">
        <v>90</v>
      </c>
      <c r="W265" s="5" t="s">
        <v>33</v>
      </c>
      <c r="X265" s="5"/>
      <c r="Y265" s="6" t="s">
        <v>38</v>
      </c>
      <c r="Z265" s="239" t="str">
        <f t="shared" si="283"/>
        <v>410AZ</v>
      </c>
      <c r="AA265" s="120" t="str">
        <f t="shared" si="284"/>
        <v>FEC193014-10 E7</v>
      </c>
      <c r="AB265" s="168" t="str">
        <f t="shared" si="285"/>
        <v xml:space="preserve">FE 0810X0720 4Z7 10 0740X090 PC  </v>
      </c>
      <c r="AC265" s="71" t="str">
        <f t="shared" si="286"/>
        <v>FXC193014-10 E7</v>
      </c>
      <c r="AD265" s="168" t="str">
        <f t="shared" si="287"/>
        <v xml:space="preserve">FX 0810X0720 4Z7 10 0740X090 PC  </v>
      </c>
      <c r="AE265" s="169" t="str">
        <f t="shared" si="288"/>
        <v>TUBLS015</v>
      </c>
      <c r="AF265" s="170" t="str">
        <f t="shared" si="289"/>
        <v>TB150825</v>
      </c>
      <c r="AG265" s="171">
        <f t="shared" si="290"/>
        <v>38.164500000000004</v>
      </c>
      <c r="AH265" s="151">
        <f t="shared" si="291"/>
        <v>276</v>
      </c>
      <c r="AI265" s="152">
        <f t="shared" si="292"/>
        <v>10533.402000000002</v>
      </c>
      <c r="AJ265" s="172" t="str">
        <f t="shared" si="293"/>
        <v>BCU4Z</v>
      </c>
      <c r="AK265" s="173" t="str">
        <f t="shared" si="294"/>
        <v>AT4Z0790</v>
      </c>
      <c r="AL265" s="174">
        <f t="shared" si="295"/>
        <v>133.71615614285719</v>
      </c>
      <c r="AM265" s="175">
        <f t="shared" si="296"/>
        <v>70</v>
      </c>
      <c r="AN265" s="176">
        <v>9360.130930000003</v>
      </c>
      <c r="AO265" s="177" t="str">
        <f t="shared" si="297"/>
        <v>CL4P0740C090</v>
      </c>
      <c r="AP265" s="178">
        <f t="shared" si="298"/>
        <v>643.72</v>
      </c>
      <c r="AQ265" s="179" t="str">
        <f t="shared" si="299"/>
        <v>CL4P0740C090</v>
      </c>
      <c r="AR265" s="178">
        <f t="shared" si="300"/>
        <v>643.72</v>
      </c>
      <c r="AS265" s="178" t="str">
        <f t="shared" si="301"/>
        <v>BNLC06</v>
      </c>
      <c r="AT265" s="180">
        <f t="shared" si="302"/>
        <v>1287.44</v>
      </c>
      <c r="AU265" s="181" t="str">
        <f t="shared" si="303"/>
        <v>4Z</v>
      </c>
      <c r="AV265" s="182" t="s">
        <v>921</v>
      </c>
      <c r="AW265" s="183" t="str">
        <f t="shared" si="304"/>
        <v>FJ4Z0810</v>
      </c>
      <c r="AX265" s="181">
        <f t="shared" si="305"/>
        <v>370.98</v>
      </c>
      <c r="AY265" s="183">
        <f t="shared" si="306"/>
        <v>741.96</v>
      </c>
      <c r="AZ265" s="183" t="str">
        <f t="shared" si="307"/>
        <v>PJ4Z0810</v>
      </c>
      <c r="BA265" s="181">
        <f t="shared" si="308"/>
        <v>370.98</v>
      </c>
      <c r="BB265" s="181"/>
      <c r="BC265" s="184">
        <f t="shared" si="309"/>
        <v>741.96</v>
      </c>
    </row>
    <row r="266" spans="1:55" ht="18" customHeight="1" x14ac:dyDescent="0.3">
      <c r="A266" s="1" t="str">
        <f t="shared" si="281"/>
        <v>\\B-TECH03\soneras network\SONERAS\RAD\RAD 2024\C194</v>
      </c>
      <c r="B266" s="17" t="s">
        <v>956</v>
      </c>
      <c r="C266" s="71" t="str">
        <f t="shared" si="196"/>
        <v>FEC194014-10 E7</v>
      </c>
      <c r="D266" s="17" t="s">
        <v>764</v>
      </c>
      <c r="E266" s="244" t="str">
        <f t="shared" si="282"/>
        <v>C194</v>
      </c>
      <c r="F266" s="12">
        <v>45369</v>
      </c>
      <c r="G266" s="65">
        <v>2</v>
      </c>
      <c r="H266" s="13" t="s">
        <v>35</v>
      </c>
      <c r="I266" s="14" t="s">
        <v>182</v>
      </c>
      <c r="K266" s="14" t="s">
        <v>941</v>
      </c>
      <c r="M266" s="36" t="s">
        <v>41</v>
      </c>
      <c r="N266" s="6">
        <v>10</v>
      </c>
      <c r="O266" s="6">
        <v>4</v>
      </c>
      <c r="Q266" s="14">
        <v>775</v>
      </c>
      <c r="R266" s="14">
        <v>700</v>
      </c>
      <c r="S266" s="14">
        <v>710</v>
      </c>
      <c r="T266" s="14">
        <v>105</v>
      </c>
      <c r="U266" s="14">
        <v>710</v>
      </c>
      <c r="V266" s="14">
        <v>105</v>
      </c>
      <c r="W266" s="5" t="s">
        <v>33</v>
      </c>
      <c r="X266" s="5"/>
      <c r="Y266" s="6" t="s">
        <v>38</v>
      </c>
      <c r="Z266" s="239" t="str">
        <f t="shared" si="283"/>
        <v>410AZ</v>
      </c>
      <c r="AA266" s="120" t="str">
        <f t="shared" si="284"/>
        <v>FEC194014-10 E7</v>
      </c>
      <c r="AB266" s="168" t="str">
        <f t="shared" si="285"/>
        <v>FE 0775X0700 4Z7 10 0710X105 PC  R310</v>
      </c>
      <c r="AC266" s="71" t="str">
        <f t="shared" si="286"/>
        <v>FXC194014-10 E7</v>
      </c>
      <c r="AD266" s="168" t="str">
        <f t="shared" si="287"/>
        <v>FX 0775X0700 4Z7 10 0710X105 PC  R310</v>
      </c>
      <c r="AE266" s="169" t="str">
        <f t="shared" si="288"/>
        <v>TUBLS015</v>
      </c>
      <c r="AF266" s="170" t="str">
        <f t="shared" si="289"/>
        <v>TB150790</v>
      </c>
      <c r="AG266" s="171">
        <f t="shared" si="290"/>
        <v>36.545400000000001</v>
      </c>
      <c r="AH266" s="151">
        <f t="shared" si="291"/>
        <v>268</v>
      </c>
      <c r="AI266" s="152">
        <f t="shared" si="292"/>
        <v>9794.1671999999999</v>
      </c>
      <c r="AJ266" s="172" t="str">
        <f t="shared" si="293"/>
        <v>BCU4Z</v>
      </c>
      <c r="AK266" s="173" t="str">
        <f t="shared" si="294"/>
        <v>AT4Z0755</v>
      </c>
      <c r="AL266" s="174">
        <f t="shared" si="295"/>
        <v>127.8449605147059</v>
      </c>
      <c r="AM266" s="175">
        <f t="shared" si="296"/>
        <v>68</v>
      </c>
      <c r="AN266" s="176">
        <v>8693.4573150000015</v>
      </c>
      <c r="AO266" s="177" t="str">
        <f t="shared" si="297"/>
        <v>CL4P0710C105</v>
      </c>
      <c r="AP266" s="178">
        <f t="shared" si="298"/>
        <v>702.625</v>
      </c>
      <c r="AQ266" s="179" t="str">
        <f t="shared" si="299"/>
        <v>CL4P0710C105</v>
      </c>
      <c r="AR266" s="178">
        <f t="shared" si="300"/>
        <v>702.625</v>
      </c>
      <c r="AS266" s="178" t="str">
        <f t="shared" si="301"/>
        <v>BNLC06</v>
      </c>
      <c r="AT266" s="180">
        <f t="shared" si="302"/>
        <v>1405.25</v>
      </c>
      <c r="AU266" s="181" t="str">
        <f t="shared" si="303"/>
        <v>4Z</v>
      </c>
      <c r="AV266" s="182" t="s">
        <v>921</v>
      </c>
      <c r="AW266" s="183" t="str">
        <f t="shared" si="304"/>
        <v>FJ4Z0775</v>
      </c>
      <c r="AX266" s="181">
        <f t="shared" si="305"/>
        <v>354.95</v>
      </c>
      <c r="AY266" s="183">
        <f t="shared" si="306"/>
        <v>709.9</v>
      </c>
      <c r="AZ266" s="183" t="str">
        <f t="shared" si="307"/>
        <v>PJ4Z0775</v>
      </c>
      <c r="BA266" s="181">
        <f t="shared" si="308"/>
        <v>354.95</v>
      </c>
      <c r="BB266" s="181"/>
      <c r="BC266" s="184">
        <f t="shared" si="309"/>
        <v>709.9</v>
      </c>
    </row>
    <row r="267" spans="1:55" ht="18" customHeight="1" x14ac:dyDescent="0.3">
      <c r="A267" s="1" t="str">
        <f t="shared" si="281"/>
        <v>\\B-TECH03\soneras network\SONERAS\RAD\RAD 2024\C195</v>
      </c>
      <c r="B267" s="17" t="s">
        <v>957</v>
      </c>
      <c r="C267" s="71" t="str">
        <f t="shared" si="196"/>
        <v>FEC195014-10 E7</v>
      </c>
      <c r="D267" s="17" t="s">
        <v>765</v>
      </c>
      <c r="E267" s="244" t="str">
        <f t="shared" si="282"/>
        <v>C195</v>
      </c>
      <c r="F267" s="12">
        <v>45369</v>
      </c>
      <c r="G267" s="65">
        <v>2</v>
      </c>
      <c r="H267" s="13" t="s">
        <v>35</v>
      </c>
      <c r="I267" s="14" t="s">
        <v>182</v>
      </c>
      <c r="M267" s="36" t="s">
        <v>41</v>
      </c>
      <c r="N267" s="6">
        <v>10</v>
      </c>
      <c r="O267" s="6">
        <v>4</v>
      </c>
      <c r="Q267" s="14">
        <v>730</v>
      </c>
      <c r="R267" s="14">
        <v>630</v>
      </c>
      <c r="S267" s="14">
        <v>640</v>
      </c>
      <c r="T267" s="14">
        <v>120</v>
      </c>
      <c r="U267" s="14">
        <v>640</v>
      </c>
      <c r="V267" s="14">
        <v>120</v>
      </c>
      <c r="W267" s="5" t="s">
        <v>33</v>
      </c>
      <c r="X267" s="5"/>
      <c r="Y267" s="6" t="s">
        <v>38</v>
      </c>
      <c r="Z267" s="239" t="str">
        <f t="shared" si="283"/>
        <v>410AZ</v>
      </c>
      <c r="AA267" s="120" t="str">
        <f t="shared" si="284"/>
        <v>FEC195014-10 E7</v>
      </c>
      <c r="AB267" s="168" t="str">
        <f t="shared" si="285"/>
        <v xml:space="preserve">FE 0730X0630 4Z7 10 0640X120 PC  </v>
      </c>
      <c r="AC267" s="71" t="str">
        <f t="shared" si="286"/>
        <v>FXC195014-10 E7</v>
      </c>
      <c r="AD267" s="168" t="str">
        <f t="shared" si="287"/>
        <v xml:space="preserve">FX 0730X0630 4Z7 10 0640X120 PC  </v>
      </c>
      <c r="AE267" s="169" t="str">
        <f t="shared" si="288"/>
        <v>TUBLS015</v>
      </c>
      <c r="AF267" s="170" t="str">
        <f t="shared" si="289"/>
        <v>TB150745</v>
      </c>
      <c r="AG267" s="171">
        <f t="shared" si="290"/>
        <v>34.463700000000003</v>
      </c>
      <c r="AH267" s="151">
        <f t="shared" si="291"/>
        <v>240</v>
      </c>
      <c r="AI267" s="152">
        <f t="shared" si="292"/>
        <v>8271.2880000000005</v>
      </c>
      <c r="AJ267" s="172" t="str">
        <f t="shared" si="293"/>
        <v>BCU4Z</v>
      </c>
      <c r="AK267" s="173" t="str">
        <f t="shared" si="294"/>
        <v>AT4Z0710</v>
      </c>
      <c r="AL267" s="174">
        <f t="shared" si="295"/>
        <v>120.42500885245903</v>
      </c>
      <c r="AM267" s="175">
        <f t="shared" si="296"/>
        <v>61</v>
      </c>
      <c r="AN267" s="176">
        <v>7345.9255400000011</v>
      </c>
      <c r="AO267" s="177" t="str">
        <f t="shared" si="297"/>
        <v>CL4P0640C120</v>
      </c>
      <c r="AP267" s="178">
        <f t="shared" si="298"/>
        <v>711.48</v>
      </c>
      <c r="AQ267" s="179" t="str">
        <f t="shared" si="299"/>
        <v>CL4P0640C120</v>
      </c>
      <c r="AR267" s="178">
        <f t="shared" si="300"/>
        <v>711.48</v>
      </c>
      <c r="AS267" s="178" t="str">
        <f t="shared" si="301"/>
        <v>BNLC06</v>
      </c>
      <c r="AT267" s="180">
        <f t="shared" si="302"/>
        <v>1422.96</v>
      </c>
      <c r="AU267" s="181" t="str">
        <f t="shared" si="303"/>
        <v>4Z</v>
      </c>
      <c r="AV267" s="182" t="s">
        <v>921</v>
      </c>
      <c r="AW267" s="183" t="str">
        <f t="shared" si="304"/>
        <v>FJ4Z0730</v>
      </c>
      <c r="AX267" s="181">
        <f t="shared" si="305"/>
        <v>334.34000000000003</v>
      </c>
      <c r="AY267" s="183">
        <f t="shared" si="306"/>
        <v>668.68000000000006</v>
      </c>
      <c r="AZ267" s="183" t="str">
        <f t="shared" si="307"/>
        <v>PJ4Z0730</v>
      </c>
      <c r="BA267" s="181">
        <f t="shared" si="308"/>
        <v>334.34000000000003</v>
      </c>
      <c r="BB267" s="181"/>
      <c r="BC267" s="184">
        <f t="shared" si="309"/>
        <v>668.68000000000006</v>
      </c>
    </row>
    <row r="268" spans="1:55" ht="18" customHeight="1" x14ac:dyDescent="0.3">
      <c r="A268" s="1" t="str">
        <f t="shared" si="281"/>
        <v>\\B-TECH03\soneras network\SONERAS\RAD\RAD 2024\C089</v>
      </c>
      <c r="B268" s="17" t="s">
        <v>452</v>
      </c>
      <c r="C268" s="71" t="str">
        <f t="shared" si="196"/>
        <v>FEC089014-10 E7</v>
      </c>
      <c r="D268" s="17" t="s">
        <v>766</v>
      </c>
      <c r="E268" s="244" t="str">
        <f t="shared" si="282"/>
        <v>C089</v>
      </c>
      <c r="F268" s="12">
        <v>45369</v>
      </c>
      <c r="G268" s="65">
        <v>1</v>
      </c>
      <c r="H268" s="13" t="s">
        <v>35</v>
      </c>
      <c r="I268" s="14" t="s">
        <v>182</v>
      </c>
      <c r="M268" s="36" t="s">
        <v>41</v>
      </c>
      <c r="N268" s="6">
        <v>10</v>
      </c>
      <c r="O268" s="6">
        <v>4</v>
      </c>
      <c r="Q268" s="14">
        <v>700</v>
      </c>
      <c r="R268" s="14">
        <v>700</v>
      </c>
      <c r="S268" s="14">
        <v>700</v>
      </c>
      <c r="T268" s="14">
        <v>85</v>
      </c>
      <c r="U268" s="14">
        <v>700</v>
      </c>
      <c r="V268" s="14">
        <v>85</v>
      </c>
      <c r="W268" s="5" t="s">
        <v>33</v>
      </c>
      <c r="X268" s="5"/>
      <c r="Y268" s="6" t="s">
        <v>38</v>
      </c>
      <c r="Z268" s="239" t="str">
        <f t="shared" si="283"/>
        <v>410AZ</v>
      </c>
      <c r="AA268" s="120" t="str">
        <f t="shared" si="284"/>
        <v>FEC089014-10 E7</v>
      </c>
      <c r="AB268" s="168" t="str">
        <f t="shared" si="285"/>
        <v xml:space="preserve">FE 0700X0700 4Z7 10 0700X085 PC  </v>
      </c>
      <c r="AC268" s="71" t="str">
        <f t="shared" si="286"/>
        <v>FXC089014-10 E7</v>
      </c>
      <c r="AD268" s="168" t="str">
        <f t="shared" si="287"/>
        <v xml:space="preserve">FX 0700X0700 4Z7 10 0700X085 PC  </v>
      </c>
      <c r="AE268" s="169" t="str">
        <f t="shared" si="288"/>
        <v>TUBLS015</v>
      </c>
      <c r="AF268" s="170" t="str">
        <f t="shared" si="289"/>
        <v>TB150715</v>
      </c>
      <c r="AG268" s="171">
        <f t="shared" si="290"/>
        <v>33.075900000000004</v>
      </c>
      <c r="AH268" s="151">
        <f t="shared" si="291"/>
        <v>268</v>
      </c>
      <c r="AI268" s="152">
        <f t="shared" si="292"/>
        <v>8864.3412000000008</v>
      </c>
      <c r="AJ268" s="172" t="str">
        <f t="shared" si="293"/>
        <v>BCU4Z</v>
      </c>
      <c r="AK268" s="173" t="str">
        <f t="shared" si="294"/>
        <v>AT4Z0680</v>
      </c>
      <c r="AL268" s="174">
        <f t="shared" si="295"/>
        <v>115.14512999999999</v>
      </c>
      <c r="AM268" s="175">
        <f t="shared" si="296"/>
        <v>68</v>
      </c>
      <c r="AN268" s="176">
        <v>7829.8688400000001</v>
      </c>
      <c r="AO268" s="177" t="str">
        <f t="shared" si="297"/>
        <v>CL4P0700C085</v>
      </c>
      <c r="AP268" s="178">
        <f t="shared" si="298"/>
        <v>582.12</v>
      </c>
      <c r="AQ268" s="179" t="str">
        <f t="shared" si="299"/>
        <v>CL4P0700C085</v>
      </c>
      <c r="AR268" s="178">
        <f t="shared" si="300"/>
        <v>582.12</v>
      </c>
      <c r="AS268" s="178" t="str">
        <f t="shared" si="301"/>
        <v>BNLC06</v>
      </c>
      <c r="AT268" s="180">
        <f t="shared" si="302"/>
        <v>1164.24</v>
      </c>
      <c r="AU268" s="181" t="str">
        <f t="shared" si="303"/>
        <v>4Z</v>
      </c>
      <c r="AV268" s="182" t="s">
        <v>921</v>
      </c>
      <c r="AW268" s="183" t="str">
        <f t="shared" si="304"/>
        <v>FJ4Z0700</v>
      </c>
      <c r="AX268" s="181">
        <f t="shared" si="305"/>
        <v>320.60000000000002</v>
      </c>
      <c r="AY268" s="183">
        <f t="shared" si="306"/>
        <v>641.20000000000005</v>
      </c>
      <c r="AZ268" s="183" t="str">
        <f t="shared" si="307"/>
        <v>PJ4Z0700</v>
      </c>
      <c r="BA268" s="181">
        <f t="shared" si="308"/>
        <v>320.60000000000002</v>
      </c>
      <c r="BB268" s="181"/>
      <c r="BC268" s="184">
        <f t="shared" si="309"/>
        <v>641.20000000000005</v>
      </c>
    </row>
    <row r="269" spans="1:55" ht="18" customHeight="1" x14ac:dyDescent="0.3">
      <c r="A269" s="1" t="str">
        <f t="shared" si="281"/>
        <v>\\B-TECH03\soneras network\SONERAS\RAD\RAD 2024\C196</v>
      </c>
      <c r="B269" s="17" t="s">
        <v>958</v>
      </c>
      <c r="C269" s="71" t="str">
        <f t="shared" si="196"/>
        <v>FEC196014-10 E7</v>
      </c>
      <c r="D269" s="17" t="s">
        <v>767</v>
      </c>
      <c r="E269" s="244" t="str">
        <f t="shared" si="282"/>
        <v>C196</v>
      </c>
      <c r="F269" s="12">
        <v>45369</v>
      </c>
      <c r="G269" s="65">
        <v>2</v>
      </c>
      <c r="H269" s="13" t="s">
        <v>35</v>
      </c>
      <c r="I269" s="14" t="s">
        <v>182</v>
      </c>
      <c r="J269" s="5" t="s">
        <v>836</v>
      </c>
      <c r="K269" s="14">
        <v>619</v>
      </c>
      <c r="M269" s="36" t="s">
        <v>41</v>
      </c>
      <c r="N269" s="6">
        <v>10</v>
      </c>
      <c r="O269" s="6">
        <v>4</v>
      </c>
      <c r="Q269" s="14">
        <v>690</v>
      </c>
      <c r="R269" s="14">
        <v>680</v>
      </c>
      <c r="S269" s="14">
        <v>690</v>
      </c>
      <c r="T269" s="14">
        <v>130</v>
      </c>
      <c r="U269" s="14">
        <v>690</v>
      </c>
      <c r="V269" s="14">
        <v>105</v>
      </c>
      <c r="W269" s="5" t="s">
        <v>33</v>
      </c>
      <c r="X269" s="5"/>
      <c r="Y269" s="6" t="s">
        <v>38</v>
      </c>
      <c r="Z269" s="239" t="str">
        <f t="shared" si="283"/>
        <v>410AZ</v>
      </c>
      <c r="AA269" s="120" t="str">
        <f t="shared" si="284"/>
        <v>FEC196014-10 E7</v>
      </c>
      <c r="AB269" s="168" t="str">
        <f t="shared" si="285"/>
        <v>FE 0690X0680 4Z7 10 0690X130 PC FIAT 619</v>
      </c>
      <c r="AC269" s="71" t="str">
        <f t="shared" si="286"/>
        <v>FXC196014-10 E7</v>
      </c>
      <c r="AD269" s="168" t="str">
        <f t="shared" si="287"/>
        <v>FX 0690X0680 4Z7 10 0690X130 PC FIAT 619</v>
      </c>
      <c r="AE269" s="169" t="str">
        <f t="shared" si="288"/>
        <v>TUBLS015</v>
      </c>
      <c r="AF269" s="170" t="str">
        <f t="shared" si="289"/>
        <v>TB150705</v>
      </c>
      <c r="AG269" s="171">
        <f t="shared" si="290"/>
        <v>32.613300000000002</v>
      </c>
      <c r="AH269" s="151">
        <f t="shared" si="291"/>
        <v>260</v>
      </c>
      <c r="AI269" s="152">
        <f t="shared" si="292"/>
        <v>8479.4580000000005</v>
      </c>
      <c r="AJ269" s="172" t="str">
        <f t="shared" si="293"/>
        <v>BCU4Z</v>
      </c>
      <c r="AK269" s="173" t="str">
        <f t="shared" si="294"/>
        <v>AT4Z0670</v>
      </c>
      <c r="AL269" s="174">
        <f t="shared" si="295"/>
        <v>113.50164439393942</v>
      </c>
      <c r="AM269" s="175">
        <f t="shared" si="296"/>
        <v>66</v>
      </c>
      <c r="AN269" s="176">
        <v>7491.1085300000013</v>
      </c>
      <c r="AO269" s="177" t="str">
        <f t="shared" si="297"/>
        <v>CL4P0690C130</v>
      </c>
      <c r="AP269" s="178">
        <f t="shared" si="298"/>
        <v>820.05000000000007</v>
      </c>
      <c r="AQ269" s="179" t="str">
        <f t="shared" si="299"/>
        <v>CL4P0690C105</v>
      </c>
      <c r="AR269" s="178">
        <f t="shared" si="300"/>
        <v>683.375</v>
      </c>
      <c r="AS269" s="178" t="str">
        <f t="shared" si="301"/>
        <v>BNLC06</v>
      </c>
      <c r="AT269" s="180">
        <f t="shared" si="302"/>
        <v>1503.4250000000002</v>
      </c>
      <c r="AU269" s="181" t="str">
        <f t="shared" si="303"/>
        <v>4Z</v>
      </c>
      <c r="AV269" s="182" t="s">
        <v>921</v>
      </c>
      <c r="AW269" s="183" t="str">
        <f t="shared" si="304"/>
        <v>FJ4Z0690</v>
      </c>
      <c r="AX269" s="181">
        <f t="shared" si="305"/>
        <v>316.02000000000004</v>
      </c>
      <c r="AY269" s="183">
        <f t="shared" si="306"/>
        <v>632.04000000000008</v>
      </c>
      <c r="AZ269" s="183" t="str">
        <f t="shared" si="307"/>
        <v>PJ4Z0690</v>
      </c>
      <c r="BA269" s="181">
        <f t="shared" si="308"/>
        <v>316.02000000000004</v>
      </c>
      <c r="BB269" s="181"/>
      <c r="BC269" s="184">
        <f t="shared" si="309"/>
        <v>632.04000000000008</v>
      </c>
    </row>
    <row r="270" spans="1:55" ht="18" customHeight="1" x14ac:dyDescent="0.3">
      <c r="A270" s="1" t="str">
        <f t="shared" si="281"/>
        <v>\\B-TECH03\soneras network\SONERAS\RAD\RAD 2024\C197</v>
      </c>
      <c r="B270" s="17" t="s">
        <v>959</v>
      </c>
      <c r="C270" s="71" t="str">
        <f t="shared" si="196"/>
        <v>FEC197014-10 E7</v>
      </c>
      <c r="D270" s="17" t="s">
        <v>768</v>
      </c>
      <c r="E270" s="244" t="str">
        <f t="shared" si="282"/>
        <v>C197</v>
      </c>
      <c r="F270" s="12">
        <v>45369</v>
      </c>
      <c r="G270" s="65">
        <v>1</v>
      </c>
      <c r="H270" s="13" t="s">
        <v>35</v>
      </c>
      <c r="I270" s="14" t="s">
        <v>182</v>
      </c>
      <c r="J270" s="5" t="s">
        <v>829</v>
      </c>
      <c r="K270" s="14" t="s">
        <v>942</v>
      </c>
      <c r="M270" s="36" t="s">
        <v>41</v>
      </c>
      <c r="N270" s="6">
        <v>10</v>
      </c>
      <c r="O270" s="6">
        <v>4</v>
      </c>
      <c r="Q270" s="14">
        <v>670</v>
      </c>
      <c r="R270" s="14">
        <v>650</v>
      </c>
      <c r="S270" s="14">
        <v>660</v>
      </c>
      <c r="T270" s="14">
        <v>130</v>
      </c>
      <c r="U270" s="14">
        <v>660</v>
      </c>
      <c r="V270" s="14">
        <v>130</v>
      </c>
      <c r="W270" s="5" t="s">
        <v>33</v>
      </c>
      <c r="X270" s="5"/>
      <c r="Y270" s="6" t="s">
        <v>38</v>
      </c>
      <c r="Z270" s="239" t="str">
        <f t="shared" si="283"/>
        <v>410AZ</v>
      </c>
      <c r="AA270" s="120" t="str">
        <f t="shared" si="284"/>
        <v>FEC197014-10 E7</v>
      </c>
      <c r="AB270" s="168" t="str">
        <f t="shared" si="285"/>
        <v>FE 0670X0650 4Z7 10 0660X130 PC HINO KY</v>
      </c>
      <c r="AC270" s="71" t="str">
        <f t="shared" si="286"/>
        <v>FXC197014-10 E7</v>
      </c>
      <c r="AD270" s="168" t="str">
        <f t="shared" si="287"/>
        <v>FX 0670X0650 4Z7 10 0660X130 PC HINO KY</v>
      </c>
      <c r="AE270" s="169" t="str">
        <f t="shared" si="288"/>
        <v>TUBLS015</v>
      </c>
      <c r="AF270" s="170" t="str">
        <f t="shared" si="289"/>
        <v>TB150685</v>
      </c>
      <c r="AG270" s="171">
        <f t="shared" si="290"/>
        <v>31.688100000000002</v>
      </c>
      <c r="AH270" s="151">
        <f t="shared" si="291"/>
        <v>248</v>
      </c>
      <c r="AI270" s="152">
        <f t="shared" si="292"/>
        <v>7858.6488000000008</v>
      </c>
      <c r="AJ270" s="172" t="str">
        <f t="shared" si="293"/>
        <v>BCU4Z</v>
      </c>
      <c r="AK270" s="173" t="str">
        <f t="shared" si="294"/>
        <v>AT4Z0650</v>
      </c>
      <c r="AL270" s="174">
        <f t="shared" si="295"/>
        <v>110.19179682539684</v>
      </c>
      <c r="AM270" s="175">
        <f t="shared" si="296"/>
        <v>63</v>
      </c>
      <c r="AN270" s="176">
        <v>6942.0832000000009</v>
      </c>
      <c r="AO270" s="177" t="str">
        <f t="shared" si="297"/>
        <v>CL4P0660C130</v>
      </c>
      <c r="AP270" s="178">
        <f t="shared" si="298"/>
        <v>785.4</v>
      </c>
      <c r="AQ270" s="179" t="str">
        <f t="shared" si="299"/>
        <v>CL4P0660C130</v>
      </c>
      <c r="AR270" s="178">
        <f t="shared" si="300"/>
        <v>785.4</v>
      </c>
      <c r="AS270" s="178" t="str">
        <f t="shared" si="301"/>
        <v>BNLC06</v>
      </c>
      <c r="AT270" s="180">
        <f t="shared" si="302"/>
        <v>1570.8</v>
      </c>
      <c r="AU270" s="181" t="str">
        <f t="shared" si="303"/>
        <v>4Z</v>
      </c>
      <c r="AV270" s="182" t="s">
        <v>921</v>
      </c>
      <c r="AW270" s="183" t="str">
        <f t="shared" si="304"/>
        <v>FJ4Z0670</v>
      </c>
      <c r="AX270" s="181">
        <f t="shared" si="305"/>
        <v>306.86</v>
      </c>
      <c r="AY270" s="183">
        <f t="shared" si="306"/>
        <v>613.72</v>
      </c>
      <c r="AZ270" s="183" t="str">
        <f t="shared" si="307"/>
        <v>PJ4Z0670</v>
      </c>
      <c r="BA270" s="181">
        <f t="shared" si="308"/>
        <v>306.86</v>
      </c>
      <c r="BB270" s="181"/>
      <c r="BC270" s="184">
        <f t="shared" si="309"/>
        <v>613.72</v>
      </c>
    </row>
    <row r="271" spans="1:55" ht="18" customHeight="1" x14ac:dyDescent="0.3">
      <c r="A271" s="1" t="str">
        <f t="shared" si="281"/>
        <v>\\B-TECH03\soneras network\SONERAS\RAD\RAD 2024\C198</v>
      </c>
      <c r="B271" s="17" t="s">
        <v>960</v>
      </c>
      <c r="C271" s="71" t="str">
        <f t="shared" si="196"/>
        <v>FEC198014-10 E7</v>
      </c>
      <c r="D271" s="17" t="s">
        <v>769</v>
      </c>
      <c r="E271" s="244" t="str">
        <f t="shared" si="282"/>
        <v>C198</v>
      </c>
      <c r="F271" s="12">
        <v>45369</v>
      </c>
      <c r="G271" s="65">
        <v>2</v>
      </c>
      <c r="H271" s="13" t="s">
        <v>35</v>
      </c>
      <c r="I271" s="14" t="s">
        <v>182</v>
      </c>
      <c r="K271" s="14" t="s">
        <v>943</v>
      </c>
      <c r="M271" s="36" t="s">
        <v>41</v>
      </c>
      <c r="N271" s="6">
        <v>10</v>
      </c>
      <c r="O271" s="6">
        <v>4</v>
      </c>
      <c r="Q271" s="14">
        <v>670</v>
      </c>
      <c r="R271" s="14">
        <v>640</v>
      </c>
      <c r="S271" s="14">
        <v>650</v>
      </c>
      <c r="T271" s="14">
        <v>90</v>
      </c>
      <c r="U271" s="14">
        <v>650</v>
      </c>
      <c r="V271" s="14">
        <v>90</v>
      </c>
      <c r="W271" s="5" t="s">
        <v>33</v>
      </c>
      <c r="X271" s="5"/>
      <c r="Y271" s="6" t="s">
        <v>38</v>
      </c>
      <c r="Z271" s="239" t="str">
        <f t="shared" si="283"/>
        <v>410AZ</v>
      </c>
      <c r="AA271" s="120" t="str">
        <f t="shared" si="284"/>
        <v>FEC198014-10 E7</v>
      </c>
      <c r="AB271" s="168" t="str">
        <f t="shared" si="285"/>
        <v>FE 0670X0640 4Z7 10 0650X090 PC  GLR 190</v>
      </c>
      <c r="AC271" s="71" t="str">
        <f t="shared" si="286"/>
        <v>FXC198014-10 E7</v>
      </c>
      <c r="AD271" s="168" t="str">
        <f t="shared" si="287"/>
        <v>FX 0670X0640 4Z7 10 0650X090 PC  GLR 190</v>
      </c>
      <c r="AE271" s="169" t="str">
        <f t="shared" si="288"/>
        <v>TUBLS015</v>
      </c>
      <c r="AF271" s="170" t="str">
        <f t="shared" si="289"/>
        <v>TB150685</v>
      </c>
      <c r="AG271" s="171">
        <f t="shared" si="290"/>
        <v>31.688100000000002</v>
      </c>
      <c r="AH271" s="151">
        <f t="shared" si="291"/>
        <v>244</v>
      </c>
      <c r="AI271" s="152">
        <f t="shared" si="292"/>
        <v>7731.8964000000005</v>
      </c>
      <c r="AJ271" s="172" t="str">
        <f t="shared" si="293"/>
        <v>BCU4Z</v>
      </c>
      <c r="AK271" s="173" t="str">
        <f t="shared" si="294"/>
        <v>AT4Z0650</v>
      </c>
      <c r="AL271" s="174">
        <f t="shared" si="295"/>
        <v>110.21956693548388</v>
      </c>
      <c r="AM271" s="175">
        <f t="shared" si="296"/>
        <v>62</v>
      </c>
      <c r="AN271" s="176">
        <v>6833.613150000001</v>
      </c>
      <c r="AO271" s="177" t="str">
        <f t="shared" si="297"/>
        <v>CL4P0650C090</v>
      </c>
      <c r="AP271" s="178">
        <f t="shared" si="298"/>
        <v>567.49</v>
      </c>
      <c r="AQ271" s="179" t="str">
        <f t="shared" si="299"/>
        <v>CL4P0650C090</v>
      </c>
      <c r="AR271" s="178">
        <f t="shared" si="300"/>
        <v>567.49</v>
      </c>
      <c r="AS271" s="178" t="str">
        <f t="shared" si="301"/>
        <v>BNLC06</v>
      </c>
      <c r="AT271" s="180">
        <f t="shared" si="302"/>
        <v>1134.98</v>
      </c>
      <c r="AU271" s="181" t="str">
        <f t="shared" si="303"/>
        <v>4Z</v>
      </c>
      <c r="AV271" s="182" t="s">
        <v>921</v>
      </c>
      <c r="AW271" s="183" t="str">
        <f t="shared" si="304"/>
        <v>FJ4Z0670</v>
      </c>
      <c r="AX271" s="181">
        <f t="shared" si="305"/>
        <v>306.86</v>
      </c>
      <c r="AY271" s="183">
        <f t="shared" si="306"/>
        <v>613.72</v>
      </c>
      <c r="AZ271" s="183" t="str">
        <f t="shared" si="307"/>
        <v>PJ4Z0670</v>
      </c>
      <c r="BA271" s="181">
        <f t="shared" si="308"/>
        <v>306.86</v>
      </c>
      <c r="BB271" s="181"/>
      <c r="BC271" s="184">
        <f t="shared" si="309"/>
        <v>613.72</v>
      </c>
    </row>
    <row r="272" spans="1:55" ht="18" customHeight="1" x14ac:dyDescent="0.3">
      <c r="A272" s="1" t="str">
        <f t="shared" si="281"/>
        <v>\\B-TECH03\soneras network\SONERAS\RAD\RAD 2024\C092</v>
      </c>
      <c r="B272" s="17" t="s">
        <v>455</v>
      </c>
      <c r="C272" s="71" t="str">
        <f t="shared" si="196"/>
        <v>FEC092013-10 E7</v>
      </c>
      <c r="D272" s="17" t="s">
        <v>770</v>
      </c>
      <c r="E272" s="244" t="str">
        <f t="shared" si="282"/>
        <v>C092</v>
      </c>
      <c r="F272" s="12">
        <v>45369</v>
      </c>
      <c r="G272" s="65">
        <v>2</v>
      </c>
      <c r="H272" s="13" t="s">
        <v>35</v>
      </c>
      <c r="I272" s="14" t="s">
        <v>182</v>
      </c>
      <c r="J272" s="5" t="s">
        <v>236</v>
      </c>
      <c r="K272" s="14" t="s">
        <v>964</v>
      </c>
      <c r="M272" s="36" t="s">
        <v>41</v>
      </c>
      <c r="N272" s="6">
        <v>10</v>
      </c>
      <c r="O272" s="6">
        <v>3</v>
      </c>
      <c r="Q272" s="14">
        <v>825</v>
      </c>
      <c r="R272" s="14">
        <v>790</v>
      </c>
      <c r="S272" s="14">
        <v>810</v>
      </c>
      <c r="T272" s="14">
        <v>105</v>
      </c>
      <c r="U272" s="14">
        <v>810</v>
      </c>
      <c r="V272" s="14">
        <v>105</v>
      </c>
      <c r="W272" s="5" t="s">
        <v>33</v>
      </c>
      <c r="X272" s="5"/>
      <c r="Y272" s="6" t="s">
        <v>38</v>
      </c>
      <c r="Z272" s="239" t="str">
        <f t="shared" si="283"/>
        <v>310AZ</v>
      </c>
      <c r="AA272" s="120" t="str">
        <f t="shared" si="284"/>
        <v>FEC092013-10 E7</v>
      </c>
      <c r="AB272" s="168" t="str">
        <f t="shared" si="285"/>
        <v>FE 0825X0790 3Z7 10 0810X105 PC VOLVO F10/12</v>
      </c>
      <c r="AC272" s="71" t="str">
        <f t="shared" si="286"/>
        <v>FXC092013-10 E7</v>
      </c>
      <c r="AD272" s="168" t="str">
        <f t="shared" si="287"/>
        <v>FX 0825X0790 3Z7 10 0810X105 PC VOLVO F10/12</v>
      </c>
      <c r="AE272" s="169" t="str">
        <f t="shared" si="288"/>
        <v>TUBLS015</v>
      </c>
      <c r="AF272" s="170" t="str">
        <f t="shared" si="289"/>
        <v>TB150840</v>
      </c>
      <c r="AG272" s="171">
        <f t="shared" si="290"/>
        <v>38.858400000000003</v>
      </c>
      <c r="AH272" s="151">
        <f t="shared" si="291"/>
        <v>228</v>
      </c>
      <c r="AI272" s="152">
        <f t="shared" si="292"/>
        <v>8859.7152000000006</v>
      </c>
      <c r="AJ272" s="172" t="str">
        <f t="shared" si="293"/>
        <v>BCU3Z</v>
      </c>
      <c r="AK272" s="173" t="str">
        <f t="shared" si="294"/>
        <v>AT3Z0805</v>
      </c>
      <c r="AL272" s="174">
        <f t="shared" si="295"/>
        <v>83.686022727272729</v>
      </c>
      <c r="AM272" s="175">
        <f t="shared" si="296"/>
        <v>77</v>
      </c>
      <c r="AN272" s="176">
        <v>6443.8237499999996</v>
      </c>
      <c r="AO272" s="177" t="str">
        <f t="shared" si="297"/>
        <v>CL3P0810C105</v>
      </c>
      <c r="AP272" s="178">
        <f t="shared" si="298"/>
        <v>798.875</v>
      </c>
      <c r="AQ272" s="179" t="str">
        <f t="shared" si="299"/>
        <v>CL3P0810C105</v>
      </c>
      <c r="AR272" s="178">
        <f t="shared" si="300"/>
        <v>798.875</v>
      </c>
      <c r="AS272" s="178" t="str">
        <f t="shared" si="301"/>
        <v>BNLC06</v>
      </c>
      <c r="AT272" s="180">
        <f t="shared" si="302"/>
        <v>1597.75</v>
      </c>
      <c r="AU272" s="181" t="str">
        <f t="shared" si="303"/>
        <v>3Z</v>
      </c>
      <c r="AV272" s="182" t="s">
        <v>921</v>
      </c>
      <c r="AW272" s="183" t="str">
        <f t="shared" si="304"/>
        <v>FJ3Z0825</v>
      </c>
      <c r="AX272" s="181">
        <f t="shared" si="305"/>
        <v>308.55</v>
      </c>
      <c r="AY272" s="183">
        <f t="shared" si="306"/>
        <v>617.1</v>
      </c>
      <c r="AZ272" s="183" t="str">
        <f t="shared" si="307"/>
        <v>PJ3Z0825</v>
      </c>
      <c r="BA272" s="181">
        <f t="shared" si="308"/>
        <v>308.55</v>
      </c>
      <c r="BB272" s="181"/>
      <c r="BC272" s="184">
        <f t="shared" si="309"/>
        <v>617.1</v>
      </c>
    </row>
    <row r="273" spans="1:56" ht="18" customHeight="1" x14ac:dyDescent="0.3">
      <c r="A273" s="1" t="str">
        <f t="shared" si="281"/>
        <v>\\B-TECH03\soneras network\SONERAS\RAD\RAD 2024\C199</v>
      </c>
      <c r="B273" s="17" t="s">
        <v>961</v>
      </c>
      <c r="C273" s="71" t="str">
        <f t="shared" si="196"/>
        <v>FEC199013-10 E7</v>
      </c>
      <c r="D273" s="17" t="s">
        <v>771</v>
      </c>
      <c r="E273" s="244" t="str">
        <f t="shared" si="282"/>
        <v>C199</v>
      </c>
      <c r="F273" s="12">
        <v>45369</v>
      </c>
      <c r="G273" s="65">
        <v>3</v>
      </c>
      <c r="H273" s="13" t="s">
        <v>35</v>
      </c>
      <c r="I273" s="14" t="s">
        <v>182</v>
      </c>
      <c r="J273" s="5" t="s">
        <v>196</v>
      </c>
      <c r="K273" s="14" t="s">
        <v>965</v>
      </c>
      <c r="M273" s="36" t="s">
        <v>41</v>
      </c>
      <c r="N273" s="6">
        <v>10</v>
      </c>
      <c r="O273" s="6">
        <v>3</v>
      </c>
      <c r="Q273" s="14">
        <v>635</v>
      </c>
      <c r="R273" s="14">
        <v>690</v>
      </c>
      <c r="S273" s="14">
        <v>700</v>
      </c>
      <c r="T273" s="14">
        <v>70</v>
      </c>
      <c r="U273" s="14">
        <v>700</v>
      </c>
      <c r="V273" s="14">
        <v>70</v>
      </c>
      <c r="W273" s="5" t="s">
        <v>33</v>
      </c>
      <c r="X273" s="5"/>
      <c r="Y273" s="6" t="s">
        <v>38</v>
      </c>
      <c r="Z273" s="239" t="str">
        <f t="shared" si="283"/>
        <v>310AZ</v>
      </c>
      <c r="AA273" s="120" t="str">
        <f t="shared" si="284"/>
        <v>FEC199013-10 E7</v>
      </c>
      <c r="AB273" s="168" t="str">
        <f t="shared" si="285"/>
        <v>FE 0635X0690 3Z7 10 0700X070 PC KOMATSU COMP</v>
      </c>
      <c r="AC273" s="71" t="str">
        <f t="shared" si="286"/>
        <v>FXC199013-10 E7</v>
      </c>
      <c r="AD273" s="168" t="str">
        <f t="shared" si="287"/>
        <v>FX 0635X0690 3Z7 10 0700X070 PC KOMATSU COMP</v>
      </c>
      <c r="AE273" s="169" t="str">
        <f t="shared" si="288"/>
        <v>TUBLS015</v>
      </c>
      <c r="AF273" s="170" t="str">
        <f t="shared" si="289"/>
        <v>TB150650</v>
      </c>
      <c r="AG273" s="171">
        <f t="shared" si="290"/>
        <v>30.069000000000003</v>
      </c>
      <c r="AH273" s="151">
        <f t="shared" si="291"/>
        <v>198</v>
      </c>
      <c r="AI273" s="152">
        <f t="shared" si="292"/>
        <v>5953.6620000000003</v>
      </c>
      <c r="AJ273" s="172" t="str">
        <f t="shared" si="293"/>
        <v>BCU3Z</v>
      </c>
      <c r="AK273" s="173" t="str">
        <f t="shared" si="294"/>
        <v>AT3Z0615</v>
      </c>
      <c r="AL273" s="174">
        <f t="shared" si="295"/>
        <v>64.056380597014908</v>
      </c>
      <c r="AM273" s="175">
        <f t="shared" si="296"/>
        <v>67</v>
      </c>
      <c r="AN273" s="176">
        <v>4291.7774999999992</v>
      </c>
      <c r="AO273" s="177" t="str">
        <f t="shared" si="297"/>
        <v>CL3P0700C070</v>
      </c>
      <c r="AP273" s="178">
        <f t="shared" si="298"/>
        <v>498.96000000000004</v>
      </c>
      <c r="AQ273" s="179" t="str">
        <f t="shared" si="299"/>
        <v>CL3P0700C070</v>
      </c>
      <c r="AR273" s="178">
        <f t="shared" si="300"/>
        <v>498.96000000000004</v>
      </c>
      <c r="AS273" s="178" t="str">
        <f t="shared" si="301"/>
        <v>BNLC06</v>
      </c>
      <c r="AT273" s="180">
        <f t="shared" si="302"/>
        <v>997.92000000000007</v>
      </c>
      <c r="AU273" s="181" t="str">
        <f t="shared" si="303"/>
        <v>3Z</v>
      </c>
      <c r="AV273" s="182" t="s">
        <v>921</v>
      </c>
      <c r="AW273" s="183" t="str">
        <f t="shared" si="304"/>
        <v>FJ3Z0635</v>
      </c>
      <c r="AX273" s="181">
        <f t="shared" si="305"/>
        <v>237.49</v>
      </c>
      <c r="AY273" s="183">
        <f t="shared" si="306"/>
        <v>474.98</v>
      </c>
      <c r="AZ273" s="183" t="str">
        <f t="shared" si="307"/>
        <v>PJ3Z0635</v>
      </c>
      <c r="BA273" s="181">
        <f t="shared" si="308"/>
        <v>237.49</v>
      </c>
      <c r="BB273" s="181"/>
      <c r="BC273" s="184">
        <f t="shared" si="309"/>
        <v>474.98</v>
      </c>
    </row>
    <row r="274" spans="1:56" ht="18" customHeight="1" x14ac:dyDescent="0.3">
      <c r="A274" s="1" t="str">
        <f t="shared" si="281"/>
        <v>\\B-TECH03\soneras network\SONERAS\RAD\RAD 2024\C200</v>
      </c>
      <c r="B274" s="17" t="s">
        <v>962</v>
      </c>
      <c r="C274" s="71" t="str">
        <f t="shared" si="196"/>
        <v>FEC200013-10 E7</v>
      </c>
      <c r="D274" s="17" t="s">
        <v>772</v>
      </c>
      <c r="E274" s="244" t="str">
        <f t="shared" si="282"/>
        <v>C200</v>
      </c>
      <c r="F274" s="12">
        <v>45369</v>
      </c>
      <c r="G274" s="65">
        <v>8</v>
      </c>
      <c r="H274" s="13" t="s">
        <v>35</v>
      </c>
      <c r="I274" s="14" t="s">
        <v>182</v>
      </c>
      <c r="M274" s="36" t="s">
        <v>41</v>
      </c>
      <c r="N274" s="6">
        <v>10</v>
      </c>
      <c r="O274" s="6">
        <v>3</v>
      </c>
      <c r="Q274" s="14">
        <v>515</v>
      </c>
      <c r="R274" s="14">
        <v>550</v>
      </c>
      <c r="S274" s="14">
        <v>570</v>
      </c>
      <c r="T274" s="14">
        <v>65</v>
      </c>
      <c r="U274" s="14">
        <v>570</v>
      </c>
      <c r="V274" s="14">
        <v>65</v>
      </c>
      <c r="W274" s="5" t="s">
        <v>33</v>
      </c>
      <c r="X274" s="5"/>
      <c r="Y274" s="6" t="s">
        <v>38</v>
      </c>
      <c r="Z274" s="239" t="str">
        <f t="shared" si="283"/>
        <v>310AZ</v>
      </c>
      <c r="AA274" s="120" t="str">
        <f t="shared" si="284"/>
        <v>FEC200013-10 E7</v>
      </c>
      <c r="AB274" s="168" t="str">
        <f t="shared" si="285"/>
        <v xml:space="preserve">FE 0515X0550 3Z7 10 0570X065 PC  </v>
      </c>
      <c r="AC274" s="71" t="str">
        <f t="shared" si="286"/>
        <v>FXC200013-10 E7</v>
      </c>
      <c r="AD274" s="168" t="str">
        <f t="shared" si="287"/>
        <v xml:space="preserve">FX 0515X0550 3Z7 10 0570X065 PC  </v>
      </c>
      <c r="AE274" s="169" t="str">
        <f t="shared" si="288"/>
        <v>TUBLS015</v>
      </c>
      <c r="AF274" s="170" t="str">
        <f t="shared" si="289"/>
        <v>TB150530</v>
      </c>
      <c r="AG274" s="171">
        <f t="shared" si="290"/>
        <v>24.517800000000001</v>
      </c>
      <c r="AH274" s="151">
        <f t="shared" si="291"/>
        <v>156</v>
      </c>
      <c r="AI274" s="152">
        <f t="shared" si="292"/>
        <v>3824.7768000000001</v>
      </c>
      <c r="AJ274" s="172" t="str">
        <f t="shared" si="293"/>
        <v>BCU3Z</v>
      </c>
      <c r="AK274" s="173" t="str">
        <f t="shared" si="294"/>
        <v>AT3Z0495</v>
      </c>
      <c r="AL274" s="174">
        <f t="shared" si="295"/>
        <v>51.757853773584891</v>
      </c>
      <c r="AM274" s="175">
        <f t="shared" si="296"/>
        <v>53</v>
      </c>
      <c r="AN274" s="176">
        <v>2743.1662499999993</v>
      </c>
      <c r="AO274" s="177" t="str">
        <f t="shared" si="297"/>
        <v>CL3P0570C065</v>
      </c>
      <c r="AP274" s="178">
        <f t="shared" si="298"/>
        <v>386.15500000000003</v>
      </c>
      <c r="AQ274" s="179" t="str">
        <f t="shared" si="299"/>
        <v>CL3P0570C065</v>
      </c>
      <c r="AR274" s="178">
        <f t="shared" si="300"/>
        <v>386.15500000000003</v>
      </c>
      <c r="AS274" s="178" t="str">
        <f t="shared" si="301"/>
        <v>BNLC06</v>
      </c>
      <c r="AT274" s="180">
        <f t="shared" si="302"/>
        <v>772.31000000000006</v>
      </c>
      <c r="AU274" s="181" t="str">
        <f t="shared" si="303"/>
        <v>3Z</v>
      </c>
      <c r="AV274" s="182" t="s">
        <v>921</v>
      </c>
      <c r="AW274" s="183" t="str">
        <f t="shared" si="304"/>
        <v>FJ3Z0515</v>
      </c>
      <c r="AX274" s="181">
        <f t="shared" si="305"/>
        <v>192.61</v>
      </c>
      <c r="AY274" s="183">
        <f t="shared" si="306"/>
        <v>385.22</v>
      </c>
      <c r="AZ274" s="183" t="str">
        <f t="shared" si="307"/>
        <v>PJ3Z0515</v>
      </c>
      <c r="BA274" s="181">
        <f t="shared" si="308"/>
        <v>192.61</v>
      </c>
      <c r="BB274" s="181"/>
      <c r="BC274" s="184">
        <f t="shared" si="309"/>
        <v>385.22</v>
      </c>
    </row>
    <row r="275" spans="1:56" ht="18" customHeight="1" x14ac:dyDescent="0.3">
      <c r="A275" s="1" t="str">
        <f t="shared" si="281"/>
        <v>\\B-TECH03\soneras network\SONERAS\RAD\RAD 2024\C201</v>
      </c>
      <c r="B275" s="17" t="s">
        <v>963</v>
      </c>
      <c r="C275" s="71" t="str">
        <f t="shared" si="196"/>
        <v>FEC201013-10 E7</v>
      </c>
      <c r="D275" s="17" t="s">
        <v>773</v>
      </c>
      <c r="E275" s="244" t="str">
        <f t="shared" si="282"/>
        <v>C201</v>
      </c>
      <c r="F275" s="12">
        <v>45369</v>
      </c>
      <c r="G275" s="65">
        <v>4</v>
      </c>
      <c r="H275" s="13" t="s">
        <v>35</v>
      </c>
      <c r="I275" s="14" t="s">
        <v>182</v>
      </c>
      <c r="J275" s="5" t="s">
        <v>489</v>
      </c>
      <c r="K275" s="14" t="s">
        <v>944</v>
      </c>
      <c r="M275" s="36" t="s">
        <v>41</v>
      </c>
      <c r="N275" s="6">
        <v>10</v>
      </c>
      <c r="O275" s="6">
        <v>3</v>
      </c>
      <c r="Q275" s="14">
        <v>450</v>
      </c>
      <c r="R275" s="14">
        <v>530</v>
      </c>
      <c r="S275" s="14">
        <v>540</v>
      </c>
      <c r="T275" s="14">
        <v>70</v>
      </c>
      <c r="U275" s="14">
        <v>540</v>
      </c>
      <c r="V275" s="14">
        <v>70</v>
      </c>
      <c r="W275" s="5" t="s">
        <v>33</v>
      </c>
      <c r="X275" s="5"/>
      <c r="Y275" s="6" t="s">
        <v>38</v>
      </c>
      <c r="Z275" s="239" t="str">
        <f t="shared" si="283"/>
        <v>310AZ</v>
      </c>
      <c r="AA275" s="120" t="str">
        <f t="shared" si="284"/>
        <v>FEC201013-10 E7</v>
      </c>
      <c r="AB275" s="168" t="str">
        <f t="shared" si="285"/>
        <v>FE 0450X0530 3Z7 10 0540X070 PC TOYOTA BU30</v>
      </c>
      <c r="AC275" s="71" t="str">
        <f t="shared" si="286"/>
        <v>FXC201013-10 E7</v>
      </c>
      <c r="AD275" s="168" t="str">
        <f t="shared" si="287"/>
        <v>FX 0450X0530 3Z7 10 0540X070 PC TOYOTA BU30</v>
      </c>
      <c r="AE275" s="169" t="str">
        <f t="shared" si="288"/>
        <v>TUBLS015</v>
      </c>
      <c r="AF275" s="170" t="str">
        <f t="shared" si="289"/>
        <v>TB150465</v>
      </c>
      <c r="AG275" s="171">
        <f t="shared" si="290"/>
        <v>21.510899999999999</v>
      </c>
      <c r="AH275" s="151">
        <f t="shared" si="291"/>
        <v>150</v>
      </c>
      <c r="AI275" s="152">
        <f t="shared" si="292"/>
        <v>3226.6349999999998</v>
      </c>
      <c r="AJ275" s="172" t="str">
        <f t="shared" si="293"/>
        <v>BCU3Z</v>
      </c>
      <c r="AK275" s="173" t="str">
        <f t="shared" si="294"/>
        <v>AT3Z0430</v>
      </c>
      <c r="AL275" s="174">
        <f t="shared" si="295"/>
        <v>44.994019607843121</v>
      </c>
      <c r="AM275" s="175">
        <f t="shared" si="296"/>
        <v>51</v>
      </c>
      <c r="AN275" s="176">
        <v>2294.6949999999993</v>
      </c>
      <c r="AO275" s="177" t="str">
        <f t="shared" si="297"/>
        <v>CL3P0540C070</v>
      </c>
      <c r="AP275" s="178">
        <f t="shared" si="298"/>
        <v>388.08</v>
      </c>
      <c r="AQ275" s="179" t="str">
        <f t="shared" si="299"/>
        <v>CL3P0540C070</v>
      </c>
      <c r="AR275" s="178">
        <f t="shared" si="300"/>
        <v>388.08</v>
      </c>
      <c r="AS275" s="178" t="str">
        <f t="shared" si="301"/>
        <v>BNLC06</v>
      </c>
      <c r="AT275" s="180">
        <f t="shared" si="302"/>
        <v>776.16</v>
      </c>
      <c r="AU275" s="181" t="str">
        <f t="shared" si="303"/>
        <v>3Z</v>
      </c>
      <c r="AV275" s="182" t="s">
        <v>921</v>
      </c>
      <c r="AW275" s="183" t="str">
        <f t="shared" si="304"/>
        <v>FJ3Z0450</v>
      </c>
      <c r="AX275" s="181">
        <f t="shared" si="305"/>
        <v>168.3</v>
      </c>
      <c r="AY275" s="183">
        <f t="shared" si="306"/>
        <v>336.6</v>
      </c>
      <c r="AZ275" s="183" t="str">
        <f t="shared" si="307"/>
        <v>PJ3Z0450</v>
      </c>
      <c r="BA275" s="181">
        <f t="shared" si="308"/>
        <v>168.3</v>
      </c>
      <c r="BB275" s="181"/>
      <c r="BC275" s="184">
        <f t="shared" si="309"/>
        <v>336.6</v>
      </c>
    </row>
    <row r="276" spans="1:56" ht="18" customHeight="1" x14ac:dyDescent="0.3">
      <c r="A276" s="1" t="str">
        <f t="shared" si="281"/>
        <v>\\B-TECH03\soneras network\SONERAS\RAD\RAD 2024\C202</v>
      </c>
      <c r="B276" s="17" t="s">
        <v>967</v>
      </c>
      <c r="C276" s="71" t="str">
        <f t="shared" si="196"/>
        <v>FEC202023-10 E7</v>
      </c>
      <c r="D276" s="17" t="s">
        <v>774</v>
      </c>
      <c r="E276" s="244" t="str">
        <f t="shared" si="282"/>
        <v>C202</v>
      </c>
      <c r="F276" s="12">
        <v>45370</v>
      </c>
      <c r="G276" s="17">
        <v>1</v>
      </c>
      <c r="H276" s="13" t="s">
        <v>35</v>
      </c>
      <c r="I276" s="14" t="s">
        <v>36</v>
      </c>
      <c r="M276" s="36" t="s">
        <v>32</v>
      </c>
      <c r="N276" s="6">
        <v>10</v>
      </c>
      <c r="O276" s="6">
        <v>3</v>
      </c>
      <c r="Q276" s="14">
        <v>850</v>
      </c>
      <c r="R276" s="14">
        <v>860</v>
      </c>
      <c r="S276" s="14">
        <v>900</v>
      </c>
      <c r="T276" s="14">
        <v>110</v>
      </c>
      <c r="U276" s="14">
        <v>900</v>
      </c>
      <c r="V276" s="14">
        <v>110</v>
      </c>
      <c r="W276" s="5" t="s">
        <v>33</v>
      </c>
      <c r="X276" s="5"/>
      <c r="Y276" s="6" t="s">
        <v>38</v>
      </c>
      <c r="Z276" s="239" t="str">
        <f t="shared" ref="Z276:Z339" si="310">O276&amp;N276&amp;IF(M276="NL","AD",IF(M276="TR","AZ",IF(M276="Aé","AD",)))</f>
        <v>310AD</v>
      </c>
      <c r="AA276" s="120" t="str">
        <f t="shared" ref="AA276:AA291" si="311">IF(H276="Fx","FE",IF(H276="Rén","RE",IF(H276="Con","RA","")))&amp;B276&amp;0&amp;IF(M276="TR","1",IF(M276="NL","2",IF(M276="Aé","3","")))&amp;O276&amp;"-"&amp;N276&amp;" "&amp;IF(Y276="ET7","E7","")</f>
        <v>FEC202023-10 E7</v>
      </c>
      <c r="AB276" s="168" t="str">
        <f t="shared" ref="AB276:AB291" si="312">IF(H276="FX","FE",IF(H276="Rén","RE",IF(H276="Con","RA","")))&amp;" "&amp;IF((Q276)&lt;=999,"0"&amp;(Q276),(Q276))&amp;"X"&amp;IF((R276)&lt;=999,"0"&amp;(R276),(R276))&amp;" "&amp;O276&amp;IF(M276="TR","Z",IF(M276="NL","D",IF(M276="Aé","D","")))&amp;IF(Y276="ET7","7",IF(Y276="ET9","9","M"))&amp;" "&amp;N276&amp;" "&amp;IF((S276)&lt;=999,"0"&amp;(S276),(S276))&amp;"X"&amp;IF((T276)&lt;=99,"0"&amp;(T276),(T276))&amp;" "&amp;IF(W276="PLi","P",IF(W276="BL","B",""))&amp;IF(X276="DEP","D",IF(X276="DEP","D","C"))&amp;" "&amp;J276&amp;" "&amp;K276</f>
        <v xml:space="preserve">FE 0850X0860 3D7 10 0900X110 PC  </v>
      </c>
      <c r="AC276" s="71" t="str">
        <f t="shared" ref="AC276:AC291" si="313">"FX"&amp;B276&amp;0&amp;IF(M276="TR","1",IF(M276="NL","2",IF(M276="Aé","3","")))&amp;O276&amp;"-"&amp;N276&amp;" "&amp;IF(Y276="ET7","E7","")</f>
        <v>FXC202023-10 E7</v>
      </c>
      <c r="AD276" s="168" t="str">
        <f t="shared" ref="AD276:AD291" si="314">"FX"&amp;" "&amp;IF((Q276)&lt;=999,"0"&amp;(Q276),(Q276))&amp;"X"&amp;IF((R276)&lt;=999,"0"&amp;(R276),(R276))&amp;" "&amp;O276&amp;IF(M276="TR","Z",IF(M276="NL","D",IF(M276="Aé","D","")))&amp;IF(Y276="ET7","7",IF(Y276="ET9","9","M"))&amp;" "&amp;N276&amp;" "&amp;IF((S276)&lt;=999,"0"&amp;(S276),(S276))&amp;"X"&amp;IF((T276)&lt;=99,"0"&amp;(T276),(T276))&amp;" "&amp;IF(W276="PLi","P",IF(W276="BL","B",""))&amp;IF(X276="DEP","D","C")&amp;" "&amp;J276&amp;" "&amp;K276</f>
        <v xml:space="preserve">FX 0850X0860 3D7 10 0900X110 PC  </v>
      </c>
      <c r="AE276" s="169" t="str">
        <f t="shared" ref="AE276:AE291" si="315">IF(Y276="Mach-P","BNLT33",IF(Y276="Mach-G","BNLT53",IF(Y276="Et7","TUBLS015",IF(Y276="Et9","TUBLS30"))))</f>
        <v>TUBLS015</v>
      </c>
      <c r="AF276" s="170" t="str">
        <f t="shared" ref="AF276:AF291" si="316">"TB"&amp;IF(Y276="Mach-P","33",IF(Y276="Mach-G","53",IF(Y276="Et7","15",IF(Y276="Et9","30",""))))&amp;IF((Q276+15)&lt;=999,"0"&amp;(Q276+15),(Q276+15))</f>
        <v>TB150865</v>
      </c>
      <c r="AG276" s="171">
        <f t="shared" ref="AG276:AG291" si="317">(Q276+15)*IF(Y276="Mach-P",0.03367,IF(Y276="Mach-G",0.05407,0.04626))</f>
        <v>40.014900000000004</v>
      </c>
      <c r="AH276" s="151">
        <f t="shared" ref="AH276:AH291" si="318">IF(M276="TR",INT((R276-20-N276-IF(N276=8,5.4,IF(N276=10,7.4,9.4)))/N276)+1,INT(R276-10)/10)*O276</f>
        <v>255</v>
      </c>
      <c r="AI276" s="152">
        <f t="shared" ref="AI276:AI291" si="319">AG276*AH276</f>
        <v>10203.799500000001</v>
      </c>
      <c r="AJ276" s="172" t="str">
        <f t="shared" ref="AJ276:AJ291" si="320">"BCU"&amp;O276&amp;IF(M276="TR","Z",IF(M276="NL","D",IF(M276="Aé","D","")))</f>
        <v>BCU3D</v>
      </c>
      <c r="AK276" s="173" t="str">
        <f t="shared" ref="AK276:AK291" si="321">"AT"&amp;O276&amp;IF(M276="TR","Z",IF(M276="NL","D",IF(M276="Aé","D","")))&amp;IF(M276="TR",IF(Q276&lt;=999,"0"&amp;Q276-20,Q276-20),IF(R276&lt;=999,"0"&amp;R276,R276))</f>
        <v>AT3D0860</v>
      </c>
      <c r="AL276" s="174">
        <f t="shared" ref="AL276:AL291" si="322">AN276/AM276</f>
        <v>25.622059261483042</v>
      </c>
      <c r="AM276" s="175">
        <f t="shared" ref="AM276:AM291" si="323">IF(M276="NL",((Q276-20)/2.75)+1,IF(M276="TR",(AH276/O276)+1,IF(M276="Aé",((Q276-20)/2.75)+1)/2))</f>
        <v>302.81818181818181</v>
      </c>
      <c r="AN276" s="176">
        <v>7758.8254000000006</v>
      </c>
      <c r="AO276" s="177" t="str">
        <f t="shared" ref="AO276:AO291" si="324">"CL"&amp;O276&amp;IF(W276="PLi","P",IF(W276="BL","B",""))&amp;IF((S276)&lt;=999,"0"&amp;(S276),(S276))&amp;IF(X276="DEP","D","C")&amp;IF((T276)&lt;=99,"0"&amp;(T276),(T276))</f>
        <v>CL3P0900C110</v>
      </c>
      <c r="AP276" s="178">
        <f t="shared" ref="AP276:AP291" si="325">IF(W276="BL",(S276)*(T276)*0.01335,IF(W276="PLi",(S276+20)*(T276+20)*0.0077))</f>
        <v>920.92000000000007</v>
      </c>
      <c r="AQ276" s="179" t="str">
        <f t="shared" ref="AQ276:AQ291" si="326">"CL"&amp;O276&amp;IF(W276="PLi","P",IF(W276="BL","B",""))&amp;IF((U276)&lt;=999,"0"&amp;(U276),(U276))&amp;IF(X276="DEP","D","C")&amp;IF((V276)&lt;=99,"0"&amp;(V276),(V276))</f>
        <v>CL3P0900C110</v>
      </c>
      <c r="AR276" s="178">
        <f t="shared" ref="AR276:AR291" si="327">(U276+20)*(V276+20)*IF(W276="BL",0.01335,IF(W276="Pli",0.0077))</f>
        <v>920.92000000000007</v>
      </c>
      <c r="AS276" s="178" t="str">
        <f t="shared" ref="AS276:AS291" si="328">IF(W276="BL","PL15",IF(W276="PLi","BNLC06"))</f>
        <v>BNLC06</v>
      </c>
      <c r="AT276" s="180">
        <f t="shared" ref="AT276:AT291" si="329">AP276+AR276</f>
        <v>1841.8400000000001</v>
      </c>
      <c r="AU276" s="181" t="str">
        <f t="shared" ref="AU276:AU291" si="330">O276&amp;IF(M276="TR","Z",IF(M276="NL","D",IF(M276="Aé","D",)))</f>
        <v>3D</v>
      </c>
      <c r="AV276" s="182" t="s">
        <v>921</v>
      </c>
      <c r="AW276" s="183" t="str">
        <f t="shared" ref="AW276:AW291" si="331">"FJ"&amp;AU276&amp;IF((Q276)&lt;=999,"0"&amp;(Q276),(Q276))</f>
        <v>FJ3D0850</v>
      </c>
      <c r="AX276" s="181">
        <f t="shared" ref="AX276:AX291" si="332">Q276*IF(AU276="1Z",0.239,IF(AU276="2Z",0.276,IF(AU276="3Z",0.374,IF(AU276="4Z",0.458,IF(AU276="5Z",0.541,IF(AU276="2D",0.317,IF(AU276="3D",0.421,IF(AU276="4D",0.53,IF(AU276="5D",0.619,IF(AU276="6D",0.718,IF(AU276="7D",0.738,IF(AU276="8D",0.842,""))))))))))))</f>
        <v>357.84999999999997</v>
      </c>
      <c r="AY276" s="183">
        <f t="shared" ref="AY276:AY291" si="333">AX276*2</f>
        <v>715.69999999999993</v>
      </c>
      <c r="AZ276" s="183" t="str">
        <f t="shared" ref="AZ276:AZ291" si="334">IF(RIGHT(AU276,1)="Z","PJ"&amp;AU276&amp;IF((Q276)&lt;=999,"0"&amp;(Q276),(Q276)),"-")</f>
        <v>-</v>
      </c>
      <c r="BA276" s="181" t="str">
        <f t="shared" ref="BA276:BA291" si="335">IF(RIGHT(AU276,1)="Z",Q276*IF(AU276="1Z",0.239,IF(AU276="2Z",0.276,IF(AU276="3Z",0.374,IF(AU276="4Z",0.458,IF(AU276="5Z",0.541,IF(AU276="2D",0.317,IF(AU276="3D",0.421,IF(AU276="4D",0.53,IF(AU276="5D",0.619,IF(AU276="6D",0.718,IF(AU276="7D",0.738,IF(AU276="8D",0.842,"")))))))))))),"-")</f>
        <v>-</v>
      </c>
      <c r="BB276" s="181"/>
      <c r="BC276" s="184">
        <f t="shared" ref="BC276:BC291" si="336">BB276+AY276</f>
        <v>715.69999999999993</v>
      </c>
    </row>
    <row r="277" spans="1:56" ht="18" customHeight="1" x14ac:dyDescent="0.3">
      <c r="A277" s="1" t="str">
        <f t="shared" si="281"/>
        <v>\\B-TECH03\soneras network\SONERAS\RAD\RAD 2024\C202</v>
      </c>
      <c r="B277" s="17" t="s">
        <v>967</v>
      </c>
      <c r="C277" s="71" t="str">
        <f t="shared" si="196"/>
        <v>FEC202024-10 E7</v>
      </c>
      <c r="D277" s="17" t="s">
        <v>775</v>
      </c>
      <c r="E277" s="244" t="str">
        <f t="shared" si="282"/>
        <v>C202</v>
      </c>
      <c r="F277" s="12">
        <v>45370</v>
      </c>
      <c r="G277" s="17">
        <v>1</v>
      </c>
      <c r="H277" s="13" t="s">
        <v>35</v>
      </c>
      <c r="I277" s="14" t="s">
        <v>36</v>
      </c>
      <c r="M277" s="36" t="s">
        <v>32</v>
      </c>
      <c r="N277" s="6">
        <v>10</v>
      </c>
      <c r="O277" s="6">
        <v>4</v>
      </c>
      <c r="Q277" s="14">
        <v>850</v>
      </c>
      <c r="R277" s="14">
        <v>860</v>
      </c>
      <c r="S277" s="14">
        <v>900</v>
      </c>
      <c r="T277" s="14">
        <v>110</v>
      </c>
      <c r="U277" s="14">
        <v>900</v>
      </c>
      <c r="V277" s="14">
        <v>110</v>
      </c>
      <c r="W277" s="5" t="s">
        <v>33</v>
      </c>
      <c r="X277" s="5"/>
      <c r="Y277" s="6" t="s">
        <v>38</v>
      </c>
      <c r="Z277" s="239" t="str">
        <f t="shared" si="310"/>
        <v>410AD</v>
      </c>
      <c r="AA277" s="120" t="str">
        <f t="shared" si="311"/>
        <v>FEC202024-10 E7</v>
      </c>
      <c r="AB277" s="168" t="str">
        <f t="shared" si="312"/>
        <v xml:space="preserve">FE 0850X0860 4D7 10 0900X110 PC  </v>
      </c>
      <c r="AC277" s="71" t="str">
        <f t="shared" si="313"/>
        <v>FXC202024-10 E7</v>
      </c>
      <c r="AD277" s="168" t="str">
        <f t="shared" si="314"/>
        <v xml:space="preserve">FX 0850X0860 4D7 10 0900X110 PC  </v>
      </c>
      <c r="AE277" s="169" t="str">
        <f t="shared" si="315"/>
        <v>TUBLS015</v>
      </c>
      <c r="AF277" s="170" t="str">
        <f t="shared" si="316"/>
        <v>TB150865</v>
      </c>
      <c r="AG277" s="171">
        <f t="shared" si="317"/>
        <v>40.014900000000004</v>
      </c>
      <c r="AH277" s="151">
        <f t="shared" si="318"/>
        <v>340</v>
      </c>
      <c r="AI277" s="152">
        <f t="shared" si="319"/>
        <v>13605.066000000001</v>
      </c>
      <c r="AJ277" s="172" t="str">
        <f t="shared" si="320"/>
        <v>BCU4D</v>
      </c>
      <c r="AK277" s="173" t="str">
        <f t="shared" si="321"/>
        <v>AT4D0860</v>
      </c>
      <c r="AL277" s="174">
        <f t="shared" si="322"/>
        <v>39.695704953467427</v>
      </c>
      <c r="AM277" s="175">
        <f t="shared" si="323"/>
        <v>302.81818181818181</v>
      </c>
      <c r="AN277" s="176">
        <v>12020.581200000001</v>
      </c>
      <c r="AO277" s="177" t="str">
        <f t="shared" si="324"/>
        <v>CL4P0900C110</v>
      </c>
      <c r="AP277" s="178">
        <f t="shared" si="325"/>
        <v>920.92000000000007</v>
      </c>
      <c r="AQ277" s="179" t="str">
        <f t="shared" si="326"/>
        <v>CL4P0900C110</v>
      </c>
      <c r="AR277" s="178">
        <f t="shared" si="327"/>
        <v>920.92000000000007</v>
      </c>
      <c r="AS277" s="178" t="str">
        <f t="shared" si="328"/>
        <v>BNLC06</v>
      </c>
      <c r="AT277" s="180">
        <f t="shared" si="329"/>
        <v>1841.8400000000001</v>
      </c>
      <c r="AU277" s="181" t="str">
        <f t="shared" si="330"/>
        <v>4D</v>
      </c>
      <c r="AV277" s="182" t="s">
        <v>921</v>
      </c>
      <c r="AW277" s="183" t="str">
        <f t="shared" si="331"/>
        <v>FJ4D0850</v>
      </c>
      <c r="AX277" s="181">
        <f t="shared" si="332"/>
        <v>450.5</v>
      </c>
      <c r="AY277" s="183">
        <f t="shared" si="333"/>
        <v>901</v>
      </c>
      <c r="AZ277" s="183" t="str">
        <f t="shared" si="334"/>
        <v>-</v>
      </c>
      <c r="BA277" s="181" t="str">
        <f t="shared" si="335"/>
        <v>-</v>
      </c>
      <c r="BB277" s="181"/>
      <c r="BC277" s="184">
        <f t="shared" si="336"/>
        <v>901</v>
      </c>
    </row>
    <row r="278" spans="1:56" ht="18" customHeight="1" x14ac:dyDescent="0.3">
      <c r="A278" s="1" t="str">
        <f t="shared" si="281"/>
        <v>\\B-TECH03\soneras network\SONERAS\RAD\RAD 2024\C203</v>
      </c>
      <c r="B278" s="17" t="s">
        <v>968</v>
      </c>
      <c r="C278" s="71" t="s">
        <v>1029</v>
      </c>
      <c r="D278" s="17" t="s">
        <v>776</v>
      </c>
      <c r="E278" s="244" t="str">
        <f t="shared" si="282"/>
        <v>C203</v>
      </c>
      <c r="F278" s="12">
        <v>45370</v>
      </c>
      <c r="G278" s="17">
        <v>1</v>
      </c>
      <c r="H278" s="13" t="s">
        <v>58</v>
      </c>
      <c r="I278" s="14" t="s">
        <v>966</v>
      </c>
      <c r="K278" s="14" t="s">
        <v>970</v>
      </c>
      <c r="M278" s="36"/>
      <c r="N278" s="6"/>
      <c r="O278" s="6"/>
      <c r="S278" s="14">
        <v>870</v>
      </c>
      <c r="T278" s="14">
        <v>170</v>
      </c>
      <c r="U278" s="14">
        <v>870</v>
      </c>
      <c r="V278" s="14">
        <v>170</v>
      </c>
      <c r="W278" s="5" t="s">
        <v>37</v>
      </c>
      <c r="X278" s="5"/>
      <c r="Y278" s="6"/>
      <c r="Z278" s="239" t="str">
        <f t="shared" si="310"/>
        <v/>
      </c>
      <c r="AA278" s="120" t="s">
        <v>1029</v>
      </c>
      <c r="AB278" s="168" t="str">
        <f>"BOITE SUPERIEUR"&amp;" "&amp;J278&amp;" "&amp;K278</f>
        <v>BOITE SUPERIEUR  FOTON 952</v>
      </c>
      <c r="AC278" s="71"/>
      <c r="AD278" s="168"/>
      <c r="AE278" s="169"/>
      <c r="AF278" s="170"/>
      <c r="AG278" s="171"/>
      <c r="AH278" s="151"/>
      <c r="AI278" s="152"/>
      <c r="AJ278" s="172"/>
      <c r="AK278" s="173"/>
      <c r="AL278" s="174"/>
      <c r="AM278" s="175"/>
      <c r="AN278" s="176"/>
      <c r="AO278" s="177"/>
      <c r="AP278" s="178"/>
      <c r="AQ278" s="179"/>
      <c r="AR278" s="178"/>
      <c r="AS278" s="178"/>
      <c r="AT278" s="180"/>
      <c r="AU278" s="181" t="str">
        <f t="shared" si="330"/>
        <v/>
      </c>
      <c r="AV278" s="182"/>
      <c r="AW278" s="183"/>
      <c r="AX278" s="181"/>
      <c r="AY278" s="183"/>
      <c r="AZ278" s="183"/>
      <c r="BA278" s="181"/>
      <c r="BB278" s="181"/>
      <c r="BC278" s="184"/>
    </row>
    <row r="279" spans="1:56" ht="18" customHeight="1" x14ac:dyDescent="0.3">
      <c r="A279" s="1" t="str">
        <f t="shared" si="281"/>
        <v>\\B-TECH03\soneras network\SONERAS\RAD\RAD 2024\C204</v>
      </c>
      <c r="B279" s="17" t="s">
        <v>969</v>
      </c>
      <c r="C279" s="71" t="str">
        <f t="shared" si="196"/>
        <v>FEC204024-10 E7</v>
      </c>
      <c r="D279" s="17" t="s">
        <v>777</v>
      </c>
      <c r="E279" s="244" t="str">
        <f t="shared" si="282"/>
        <v>C204</v>
      </c>
      <c r="F279" s="12">
        <v>45371</v>
      </c>
      <c r="G279" s="17">
        <v>1</v>
      </c>
      <c r="H279" s="13" t="s">
        <v>35</v>
      </c>
      <c r="I279" s="14" t="s">
        <v>36</v>
      </c>
      <c r="M279" s="36" t="s">
        <v>32</v>
      </c>
      <c r="N279" s="6">
        <v>10</v>
      </c>
      <c r="O279" s="6">
        <v>4</v>
      </c>
      <c r="Q279" s="14">
        <v>1200</v>
      </c>
      <c r="R279" s="14">
        <v>390</v>
      </c>
      <c r="S279" s="14">
        <v>400</v>
      </c>
      <c r="T279" s="14">
        <v>105</v>
      </c>
      <c r="U279" s="14">
        <v>400</v>
      </c>
      <c r="V279" s="14">
        <v>105</v>
      </c>
      <c r="W279" s="5" t="s">
        <v>33</v>
      </c>
      <c r="X279" s="5"/>
      <c r="Y279" s="6" t="s">
        <v>38</v>
      </c>
      <c r="Z279" s="239" t="str">
        <f t="shared" si="310"/>
        <v>410AD</v>
      </c>
      <c r="AA279" s="120" t="str">
        <f t="shared" si="311"/>
        <v>FEC204024-10 E7</v>
      </c>
      <c r="AB279" s="168" t="str">
        <f t="shared" si="312"/>
        <v xml:space="preserve">FE 1200X0390 4D7 10 0400X105 PC  </v>
      </c>
      <c r="AC279" s="71" t="str">
        <f t="shared" si="313"/>
        <v>FXC204024-10 E7</v>
      </c>
      <c r="AD279" s="168" t="str">
        <f t="shared" si="314"/>
        <v xml:space="preserve">FX 1200X0390 4D7 10 0400X105 PC  </v>
      </c>
      <c r="AE279" s="169" t="str">
        <f t="shared" si="315"/>
        <v>TUBLS015</v>
      </c>
      <c r="AF279" s="170" t="str">
        <f t="shared" si="316"/>
        <v>TB151215</v>
      </c>
      <c r="AG279" s="171">
        <f t="shared" si="317"/>
        <v>56.2059</v>
      </c>
      <c r="AH279" s="151">
        <f t="shared" si="318"/>
        <v>152</v>
      </c>
      <c r="AI279" s="152">
        <f t="shared" si="319"/>
        <v>8543.2968000000001</v>
      </c>
      <c r="AJ279" s="172" t="str">
        <f t="shared" si="320"/>
        <v>BCU4D</v>
      </c>
      <c r="AK279" s="173" t="str">
        <f t="shared" si="321"/>
        <v>AT4D0390</v>
      </c>
      <c r="AL279" s="174">
        <f t="shared" si="322"/>
        <v>18.028010906785038</v>
      </c>
      <c r="AM279" s="175">
        <f t="shared" si="323"/>
        <v>430.09090909090907</v>
      </c>
      <c r="AN279" s="176">
        <v>7753.6836000000003</v>
      </c>
      <c r="AO279" s="177" t="str">
        <f t="shared" si="324"/>
        <v>CL4P0400C105</v>
      </c>
      <c r="AP279" s="178">
        <f t="shared" si="325"/>
        <v>404.25</v>
      </c>
      <c r="AQ279" s="179" t="str">
        <f t="shared" si="326"/>
        <v>CL4P0400C105</v>
      </c>
      <c r="AR279" s="178">
        <f t="shared" si="327"/>
        <v>404.25</v>
      </c>
      <c r="AS279" s="178" t="str">
        <f t="shared" si="328"/>
        <v>BNLC06</v>
      </c>
      <c r="AT279" s="180">
        <f t="shared" si="329"/>
        <v>808.5</v>
      </c>
      <c r="AU279" s="181" t="str">
        <f t="shared" si="330"/>
        <v>4D</v>
      </c>
      <c r="AV279" s="182" t="s">
        <v>921</v>
      </c>
      <c r="AW279" s="183" t="str">
        <f t="shared" si="331"/>
        <v>FJ4D1200</v>
      </c>
      <c r="AX279" s="181">
        <f t="shared" si="332"/>
        <v>636</v>
      </c>
      <c r="AY279" s="183">
        <f t="shared" si="333"/>
        <v>1272</v>
      </c>
      <c r="AZ279" s="183" t="str">
        <f t="shared" si="334"/>
        <v>-</v>
      </c>
      <c r="BA279" s="181" t="str">
        <f t="shared" si="335"/>
        <v>-</v>
      </c>
      <c r="BB279" s="181"/>
      <c r="BC279" s="184">
        <f t="shared" si="336"/>
        <v>1272</v>
      </c>
    </row>
    <row r="280" spans="1:56" ht="18" customHeight="1" x14ac:dyDescent="0.3">
      <c r="A280" s="1" t="str">
        <f t="shared" ref="A280" si="337">"\\B-TECH03\soneras network\SONERAS\RAD\RAD 2023\"&amp;B280</f>
        <v>\\B-TECH03\soneras network\SONERAS\RAD\RAD 2023\B005</v>
      </c>
      <c r="B280" s="17" t="s">
        <v>801</v>
      </c>
      <c r="C280" s="71" t="str">
        <f t="shared" si="196"/>
        <v>RAB005012-10 E7</v>
      </c>
      <c r="D280" s="17" t="s">
        <v>778</v>
      </c>
      <c r="E280" s="244" t="str">
        <f t="shared" si="282"/>
        <v>B005</v>
      </c>
      <c r="F280" s="12">
        <v>45371</v>
      </c>
      <c r="G280" s="17">
        <v>1</v>
      </c>
      <c r="H280" s="13" t="s">
        <v>28</v>
      </c>
      <c r="I280" s="14" t="s">
        <v>971</v>
      </c>
      <c r="J280" s="5" t="s">
        <v>550</v>
      </c>
      <c r="K280" s="14" t="s">
        <v>800</v>
      </c>
      <c r="M280" s="36" t="s">
        <v>41</v>
      </c>
      <c r="N280" s="6">
        <v>10</v>
      </c>
      <c r="O280" s="6">
        <v>2</v>
      </c>
      <c r="Q280" s="14">
        <v>500</v>
      </c>
      <c r="R280" s="14">
        <v>355</v>
      </c>
      <c r="S280" s="14">
        <v>355</v>
      </c>
      <c r="T280" s="14">
        <v>57</v>
      </c>
      <c r="U280" s="14">
        <v>355</v>
      </c>
      <c r="V280" s="14">
        <v>57</v>
      </c>
      <c r="W280" s="5" t="s">
        <v>33</v>
      </c>
      <c r="X280" s="6" t="s">
        <v>38</v>
      </c>
      <c r="Y280" s="6" t="s">
        <v>38</v>
      </c>
      <c r="Z280" s="239" t="str">
        <f t="shared" si="310"/>
        <v>210AZ</v>
      </c>
      <c r="AA280" s="120" t="str">
        <f t="shared" si="311"/>
        <v>RAB005012-10 E7</v>
      </c>
      <c r="AB280" s="168" t="str">
        <f t="shared" si="312"/>
        <v>RA 0500X0355 2Z7 10 0355X057 PC PERKINS TPN 440</v>
      </c>
      <c r="AC280" s="71" t="str">
        <f t="shared" si="313"/>
        <v>FXB005012-10 E7</v>
      </c>
      <c r="AD280" s="168" t="str">
        <f t="shared" si="314"/>
        <v>FX 0500X0355 2Z7 10 0355X057 PC PERKINS TPN 440</v>
      </c>
      <c r="AE280" s="169" t="str">
        <f t="shared" si="315"/>
        <v>TUBLS015</v>
      </c>
      <c r="AF280" s="170" t="str">
        <f t="shared" si="316"/>
        <v>TB150515</v>
      </c>
      <c r="AG280" s="171">
        <f t="shared" si="317"/>
        <v>23.823900000000002</v>
      </c>
      <c r="AH280" s="151">
        <f t="shared" si="318"/>
        <v>64</v>
      </c>
      <c r="AI280" s="152">
        <f t="shared" si="319"/>
        <v>1524.7296000000001</v>
      </c>
      <c r="AJ280" s="172" t="str">
        <f t="shared" si="320"/>
        <v>BCU2Z</v>
      </c>
      <c r="AK280" s="173" t="str">
        <f t="shared" si="321"/>
        <v>AT2Z0480</v>
      </c>
      <c r="AL280" s="174">
        <f t="shared" si="322"/>
        <v>33.495563636363634</v>
      </c>
      <c r="AM280" s="175">
        <f t="shared" si="323"/>
        <v>33</v>
      </c>
      <c r="AN280" s="176">
        <v>1105.3535999999999</v>
      </c>
      <c r="AO280" s="177" t="str">
        <f t="shared" si="324"/>
        <v>CL2P0355C057</v>
      </c>
      <c r="AP280" s="178">
        <f t="shared" si="325"/>
        <v>222.33750000000001</v>
      </c>
      <c r="AQ280" s="179" t="str">
        <f t="shared" si="326"/>
        <v>CL2P0355C057</v>
      </c>
      <c r="AR280" s="178">
        <f t="shared" si="327"/>
        <v>222.33750000000001</v>
      </c>
      <c r="AS280" s="178" t="str">
        <f t="shared" si="328"/>
        <v>BNLC06</v>
      </c>
      <c r="AT280" s="180">
        <f t="shared" si="329"/>
        <v>444.67500000000001</v>
      </c>
      <c r="AU280" s="181" t="str">
        <f t="shared" si="330"/>
        <v>2Z</v>
      </c>
      <c r="AV280" s="182" t="s">
        <v>921</v>
      </c>
      <c r="AW280" s="183" t="str">
        <f t="shared" si="331"/>
        <v>FJ2Z0500</v>
      </c>
      <c r="AX280" s="181">
        <f t="shared" si="332"/>
        <v>138</v>
      </c>
      <c r="AY280" s="183">
        <f t="shared" si="333"/>
        <v>276</v>
      </c>
      <c r="AZ280" s="183" t="str">
        <f t="shared" si="334"/>
        <v>PJ2Z0500</v>
      </c>
      <c r="BA280" s="181">
        <f t="shared" si="335"/>
        <v>138</v>
      </c>
      <c r="BB280" s="181"/>
      <c r="BC280" s="184">
        <f t="shared" si="336"/>
        <v>276</v>
      </c>
    </row>
    <row r="281" spans="1:56" ht="18" customHeight="1" x14ac:dyDescent="0.3">
      <c r="A281" s="1" t="str">
        <f t="shared" si="281"/>
        <v>\\B-TECH03\soneras network\SONERAS\RAD\RAD 2024\C205</v>
      </c>
      <c r="B281" s="17" t="s">
        <v>972</v>
      </c>
      <c r="C281" s="71" t="str">
        <f t="shared" si="196"/>
        <v>RAC205027-10 E7</v>
      </c>
      <c r="D281" s="17" t="s">
        <v>779</v>
      </c>
      <c r="E281" s="244" t="str">
        <f t="shared" si="282"/>
        <v>C205</v>
      </c>
      <c r="F281" s="12">
        <v>45374</v>
      </c>
      <c r="H281" s="13" t="s">
        <v>28</v>
      </c>
      <c r="I281" s="14" t="s">
        <v>902</v>
      </c>
      <c r="M281" s="36" t="s">
        <v>32</v>
      </c>
      <c r="N281" s="6">
        <v>10</v>
      </c>
      <c r="O281" s="6">
        <v>7</v>
      </c>
      <c r="Q281" s="14">
        <v>860</v>
      </c>
      <c r="R281" s="14">
        <v>780</v>
      </c>
      <c r="S281" s="14">
        <v>785</v>
      </c>
      <c r="T281" s="14">
        <v>140</v>
      </c>
      <c r="U281" s="14">
        <v>785</v>
      </c>
      <c r="V281" s="14">
        <v>140</v>
      </c>
      <c r="W281" s="5" t="s">
        <v>33</v>
      </c>
      <c r="X281" s="5"/>
      <c r="Y281" s="6" t="s">
        <v>38</v>
      </c>
      <c r="Z281" s="239" t="str">
        <f t="shared" si="310"/>
        <v>710AD</v>
      </c>
      <c r="AA281" s="120" t="str">
        <f t="shared" si="311"/>
        <v>RAC205027-10 E7</v>
      </c>
      <c r="AB281" s="168" t="str">
        <f t="shared" si="312"/>
        <v xml:space="preserve">RA 0860X0780 7D7 10 0785X140 PC  </v>
      </c>
      <c r="AC281" s="71" t="str">
        <f t="shared" si="313"/>
        <v>FXC205027-10 E7</v>
      </c>
      <c r="AD281" s="168" t="str">
        <f t="shared" si="314"/>
        <v xml:space="preserve">FX 0860X0780 7D7 10 0785X140 PC  </v>
      </c>
      <c r="AE281" s="169" t="str">
        <f t="shared" si="315"/>
        <v>TUBLS015</v>
      </c>
      <c r="AF281" s="170" t="str">
        <f t="shared" si="316"/>
        <v>TB150875</v>
      </c>
      <c r="AG281" s="171">
        <f t="shared" si="317"/>
        <v>40.477499999999999</v>
      </c>
      <c r="AH281" s="151">
        <f t="shared" si="318"/>
        <v>539</v>
      </c>
      <c r="AI281" s="152">
        <f t="shared" si="319"/>
        <v>21817.372500000001</v>
      </c>
      <c r="AJ281" s="172" t="str">
        <f t="shared" si="320"/>
        <v>BCU7D</v>
      </c>
      <c r="AK281" s="173" t="str">
        <f t="shared" si="321"/>
        <v>AT7D0780</v>
      </c>
      <c r="AL281" s="174" t="e">
        <f t="shared" si="322"/>
        <v>#N/A</v>
      </c>
      <c r="AM281" s="175">
        <f t="shared" si="323"/>
        <v>306.45454545454544</v>
      </c>
      <c r="AN281" s="176" t="e">
        <v>#N/A</v>
      </c>
      <c r="AO281" s="177" t="str">
        <f t="shared" si="324"/>
        <v>CL7P0785C140</v>
      </c>
      <c r="AP281" s="178">
        <f t="shared" si="325"/>
        <v>991.76</v>
      </c>
      <c r="AQ281" s="179" t="str">
        <f t="shared" si="326"/>
        <v>CL7P0785C140</v>
      </c>
      <c r="AR281" s="178">
        <f t="shared" si="327"/>
        <v>991.76</v>
      </c>
      <c r="AS281" s="178" t="str">
        <f t="shared" si="328"/>
        <v>BNLC06</v>
      </c>
      <c r="AT281" s="180">
        <f t="shared" si="329"/>
        <v>1983.52</v>
      </c>
      <c r="AU281" s="181" t="str">
        <f t="shared" si="330"/>
        <v>7D</v>
      </c>
      <c r="AV281" s="182" t="s">
        <v>921</v>
      </c>
      <c r="AW281" s="183" t="str">
        <f t="shared" si="331"/>
        <v>FJ7D0860</v>
      </c>
      <c r="AX281" s="181">
        <f t="shared" si="332"/>
        <v>634.67999999999995</v>
      </c>
      <c r="AY281" s="183">
        <f t="shared" si="333"/>
        <v>1269.3599999999999</v>
      </c>
      <c r="AZ281" s="183" t="str">
        <f t="shared" si="334"/>
        <v>-</v>
      </c>
      <c r="BA281" s="181" t="str">
        <f t="shared" si="335"/>
        <v>-</v>
      </c>
      <c r="BB281" s="181"/>
      <c r="BC281" s="184">
        <f t="shared" si="336"/>
        <v>1269.3599999999999</v>
      </c>
    </row>
    <row r="282" spans="1:56" ht="18" customHeight="1" x14ac:dyDescent="0.3">
      <c r="A282" s="1" t="str">
        <f t="shared" ref="A282" si="338">"\\B-TECH03\soneras network\SONERAS\RAD\RAD 2023\"&amp;B282</f>
        <v>\\B-TECH03\soneras network\SONERAS\RAD\RAD 2023\B139</v>
      </c>
      <c r="B282" s="17" t="s">
        <v>237</v>
      </c>
      <c r="C282" s="71" t="str">
        <f t="shared" si="196"/>
        <v>RAB139024-10 E7</v>
      </c>
      <c r="D282" s="17" t="s">
        <v>780</v>
      </c>
      <c r="E282" s="244" t="str">
        <f t="shared" si="282"/>
        <v>B139</v>
      </c>
      <c r="F282" s="12">
        <v>45374</v>
      </c>
      <c r="H282" s="13" t="s">
        <v>28</v>
      </c>
      <c r="I282" s="14" t="s">
        <v>902</v>
      </c>
      <c r="J282" s="5" t="s">
        <v>236</v>
      </c>
      <c r="K282" s="14" t="s">
        <v>978</v>
      </c>
      <c r="M282" s="6" t="s">
        <v>32</v>
      </c>
      <c r="N282" s="6">
        <v>10</v>
      </c>
      <c r="O282" s="6">
        <v>4</v>
      </c>
      <c r="P282" s="6"/>
      <c r="Q282" s="6">
        <v>605</v>
      </c>
      <c r="R282" s="6">
        <v>480</v>
      </c>
      <c r="S282" s="6">
        <v>495</v>
      </c>
      <c r="T282" s="6">
        <v>90</v>
      </c>
      <c r="U282" s="6">
        <v>495</v>
      </c>
      <c r="V282" s="6">
        <v>90</v>
      </c>
      <c r="W282" s="5" t="s">
        <v>33</v>
      </c>
      <c r="X282" s="5"/>
      <c r="Y282" s="6" t="s">
        <v>38</v>
      </c>
      <c r="Z282" s="239" t="str">
        <f t="shared" si="310"/>
        <v>410AD</v>
      </c>
      <c r="AA282" s="120" t="str">
        <f t="shared" si="311"/>
        <v>RAB139024-10 E7</v>
      </c>
      <c r="AB282" s="168" t="str">
        <f t="shared" si="312"/>
        <v>RA 0605X0480 4D7 10 0495X090 PC VOLVO GM</v>
      </c>
      <c r="AC282" s="71" t="str">
        <f t="shared" si="313"/>
        <v>FXB139024-10 E7</v>
      </c>
      <c r="AD282" s="168" t="str">
        <f t="shared" si="314"/>
        <v>FX 0605X0480 4D7 10 0495X090 PC VOLVO GM</v>
      </c>
      <c r="AE282" s="169" t="str">
        <f t="shared" si="315"/>
        <v>TUBLS015</v>
      </c>
      <c r="AF282" s="170" t="str">
        <f t="shared" si="316"/>
        <v>TB150620</v>
      </c>
      <c r="AG282" s="171">
        <f t="shared" si="317"/>
        <v>28.6812</v>
      </c>
      <c r="AH282" s="151">
        <f t="shared" si="318"/>
        <v>188</v>
      </c>
      <c r="AI282" s="152">
        <f t="shared" si="319"/>
        <v>5392.0655999999999</v>
      </c>
      <c r="AJ282" s="172" t="str">
        <f t="shared" si="320"/>
        <v>BCU4D</v>
      </c>
      <c r="AK282" s="173" t="str">
        <f t="shared" si="321"/>
        <v>AT4D0480</v>
      </c>
      <c r="AL282" s="174">
        <f t="shared" si="322"/>
        <v>22.211843811144199</v>
      </c>
      <c r="AM282" s="175">
        <f t="shared" si="323"/>
        <v>213.72727272727272</v>
      </c>
      <c r="AN282" s="176">
        <v>4747.2768000000005</v>
      </c>
      <c r="AO282" s="177" t="str">
        <f t="shared" si="324"/>
        <v>CL4P0495C090</v>
      </c>
      <c r="AP282" s="178">
        <f t="shared" si="325"/>
        <v>436.20500000000004</v>
      </c>
      <c r="AQ282" s="179" t="str">
        <f t="shared" si="326"/>
        <v>CL4P0495C090</v>
      </c>
      <c r="AR282" s="178">
        <f t="shared" si="327"/>
        <v>436.20500000000004</v>
      </c>
      <c r="AS282" s="178" t="str">
        <f t="shared" si="328"/>
        <v>BNLC06</v>
      </c>
      <c r="AT282" s="180">
        <f t="shared" si="329"/>
        <v>872.41000000000008</v>
      </c>
      <c r="AU282" s="181" t="str">
        <f t="shared" si="330"/>
        <v>4D</v>
      </c>
      <c r="AV282" s="182" t="s">
        <v>921</v>
      </c>
      <c r="AW282" s="183" t="str">
        <f t="shared" si="331"/>
        <v>FJ4D0605</v>
      </c>
      <c r="AX282" s="181">
        <f t="shared" si="332"/>
        <v>320.65000000000003</v>
      </c>
      <c r="AY282" s="183">
        <f t="shared" si="333"/>
        <v>641.30000000000007</v>
      </c>
      <c r="AZ282" s="183" t="str">
        <f t="shared" si="334"/>
        <v>-</v>
      </c>
      <c r="BA282" s="181" t="str">
        <f t="shared" si="335"/>
        <v>-</v>
      </c>
      <c r="BB282" s="181"/>
      <c r="BC282" s="184">
        <f t="shared" si="336"/>
        <v>641.30000000000007</v>
      </c>
    </row>
    <row r="283" spans="1:56" ht="18" customHeight="1" x14ac:dyDescent="0.3">
      <c r="A283" s="1" t="str">
        <f t="shared" si="281"/>
        <v>\\B-TECH03\soneras network\SONERAS\RAD\RAD 2024\C206</v>
      </c>
      <c r="B283" s="17" t="s">
        <v>973</v>
      </c>
      <c r="C283" s="71" t="str">
        <f t="shared" si="196"/>
        <v>RAC206023-10 E7</v>
      </c>
      <c r="D283" s="17" t="s">
        <v>781</v>
      </c>
      <c r="E283" s="244" t="str">
        <f t="shared" si="282"/>
        <v>C206</v>
      </c>
      <c r="F283" s="12">
        <v>45374</v>
      </c>
      <c r="G283" s="17">
        <v>1</v>
      </c>
      <c r="H283" s="13" t="s">
        <v>28</v>
      </c>
      <c r="I283" s="14" t="s">
        <v>979</v>
      </c>
      <c r="J283" s="43" t="s">
        <v>472</v>
      </c>
      <c r="K283" s="6"/>
      <c r="L283" s="6"/>
      <c r="M283" s="6" t="s">
        <v>32</v>
      </c>
      <c r="N283" s="6">
        <v>10</v>
      </c>
      <c r="O283" s="6">
        <v>3</v>
      </c>
      <c r="P283" s="6"/>
      <c r="Q283" s="6">
        <v>900</v>
      </c>
      <c r="R283" s="6">
        <v>730</v>
      </c>
      <c r="S283" s="6">
        <v>735</v>
      </c>
      <c r="T283" s="6">
        <v>75</v>
      </c>
      <c r="U283" s="6">
        <v>735</v>
      </c>
      <c r="V283" s="6">
        <v>75</v>
      </c>
      <c r="W283" s="5" t="s">
        <v>33</v>
      </c>
      <c r="X283" s="5"/>
      <c r="Y283" s="6" t="s">
        <v>38</v>
      </c>
      <c r="Z283" s="239" t="str">
        <f t="shared" si="310"/>
        <v>310AD</v>
      </c>
      <c r="AA283" s="120" t="str">
        <f t="shared" si="311"/>
        <v>RAC206023-10 E7</v>
      </c>
      <c r="AB283" s="168" t="str">
        <f t="shared" si="312"/>
        <v xml:space="preserve">RA 0900X0730 3D7 10 0735X075 PC IVECO </v>
      </c>
      <c r="AC283" s="71" t="str">
        <f t="shared" si="313"/>
        <v>FXC206023-10 E7</v>
      </c>
      <c r="AD283" s="168" t="str">
        <f t="shared" si="314"/>
        <v xml:space="preserve">FX 0900X0730 3D7 10 0735X075 PC IVECO </v>
      </c>
      <c r="AE283" s="169" t="str">
        <f t="shared" si="315"/>
        <v>TUBLS015</v>
      </c>
      <c r="AF283" s="170" t="str">
        <f t="shared" si="316"/>
        <v>TB150915</v>
      </c>
      <c r="AG283" s="171">
        <f t="shared" si="317"/>
        <v>42.3279</v>
      </c>
      <c r="AH283" s="151">
        <f t="shared" si="318"/>
        <v>216</v>
      </c>
      <c r="AI283" s="152">
        <f t="shared" si="319"/>
        <v>9142.8263999999999</v>
      </c>
      <c r="AJ283" s="172" t="str">
        <f t="shared" si="320"/>
        <v>BCU3D</v>
      </c>
      <c r="AK283" s="173" t="str">
        <f t="shared" si="321"/>
        <v>AT3D0730</v>
      </c>
      <c r="AL283" s="174">
        <f t="shared" si="322"/>
        <v>21.776241121495325</v>
      </c>
      <c r="AM283" s="175">
        <f t="shared" si="323"/>
        <v>321</v>
      </c>
      <c r="AN283" s="176">
        <v>6990.1733999999997</v>
      </c>
      <c r="AO283" s="177" t="str">
        <f t="shared" si="324"/>
        <v>CL3P0735C075</v>
      </c>
      <c r="AP283" s="178">
        <f t="shared" si="325"/>
        <v>552.28250000000003</v>
      </c>
      <c r="AQ283" s="179" t="str">
        <f t="shared" si="326"/>
        <v>CL3P0735C075</v>
      </c>
      <c r="AR283" s="178">
        <f t="shared" si="327"/>
        <v>552.28250000000003</v>
      </c>
      <c r="AS283" s="178" t="str">
        <f t="shared" si="328"/>
        <v>BNLC06</v>
      </c>
      <c r="AT283" s="180">
        <f t="shared" si="329"/>
        <v>1104.5650000000001</v>
      </c>
      <c r="AU283" s="181" t="str">
        <f t="shared" si="330"/>
        <v>3D</v>
      </c>
      <c r="AV283" s="182" t="s">
        <v>921</v>
      </c>
      <c r="AW283" s="183" t="str">
        <f t="shared" si="331"/>
        <v>FJ3D0900</v>
      </c>
      <c r="AX283" s="181">
        <f t="shared" si="332"/>
        <v>378.9</v>
      </c>
      <c r="AY283" s="183">
        <f t="shared" si="333"/>
        <v>757.8</v>
      </c>
      <c r="AZ283" s="183" t="str">
        <f t="shared" si="334"/>
        <v>-</v>
      </c>
      <c r="BA283" s="181" t="str">
        <f t="shared" si="335"/>
        <v>-</v>
      </c>
      <c r="BB283" s="181"/>
      <c r="BC283" s="184">
        <f t="shared" si="336"/>
        <v>757.8</v>
      </c>
    </row>
    <row r="284" spans="1:56" ht="18" customHeight="1" x14ac:dyDescent="0.3">
      <c r="A284" s="1" t="str">
        <f t="shared" si="281"/>
        <v>\\B-TECH03\soneras network\SONERAS\RAD\RAD 2024\C207</v>
      </c>
      <c r="B284" s="17" t="s">
        <v>974</v>
      </c>
      <c r="C284" s="71" t="str">
        <f t="shared" si="196"/>
        <v>FEC207013-12 E7</v>
      </c>
      <c r="D284" s="17" t="s">
        <v>782</v>
      </c>
      <c r="E284" s="244" t="str">
        <f t="shared" si="282"/>
        <v>C207</v>
      </c>
      <c r="F284" s="12">
        <v>45374</v>
      </c>
      <c r="G284" s="17">
        <v>1</v>
      </c>
      <c r="H284" s="13" t="s">
        <v>35</v>
      </c>
      <c r="I284" s="14" t="s">
        <v>202</v>
      </c>
      <c r="M284" s="36" t="s">
        <v>41</v>
      </c>
      <c r="N284" s="6">
        <v>12</v>
      </c>
      <c r="O284" s="6">
        <v>3</v>
      </c>
      <c r="Q284" s="14">
        <v>425</v>
      </c>
      <c r="R284" s="14">
        <v>730</v>
      </c>
      <c r="S284" s="14">
        <v>745</v>
      </c>
      <c r="T284" s="14">
        <v>70</v>
      </c>
      <c r="U284" s="14">
        <v>745</v>
      </c>
      <c r="V284" s="14">
        <v>70</v>
      </c>
      <c r="W284" s="5" t="s">
        <v>33</v>
      </c>
      <c r="X284" s="5"/>
      <c r="Y284" s="6" t="s">
        <v>38</v>
      </c>
      <c r="Z284" s="239" t="str">
        <f t="shared" si="310"/>
        <v>312AZ</v>
      </c>
      <c r="AA284" s="120" t="str">
        <f t="shared" si="311"/>
        <v>FEC207013-12 E7</v>
      </c>
      <c r="AB284" s="168" t="str">
        <f t="shared" si="312"/>
        <v xml:space="preserve">FE 0425X0730 3Z7 12 0745X070 PC  </v>
      </c>
      <c r="AC284" s="71" t="str">
        <f t="shared" si="313"/>
        <v>FXC207013-12 E7</v>
      </c>
      <c r="AD284" s="168" t="str">
        <f t="shared" si="314"/>
        <v xml:space="preserve">FX 0425X0730 3Z7 12 0745X070 PC  </v>
      </c>
      <c r="AE284" s="169" t="str">
        <f t="shared" si="315"/>
        <v>TUBLS015</v>
      </c>
      <c r="AF284" s="170" t="str">
        <f t="shared" si="316"/>
        <v>TB150440</v>
      </c>
      <c r="AG284" s="171">
        <f t="shared" si="317"/>
        <v>20.354400000000002</v>
      </c>
      <c r="AH284" s="151">
        <f t="shared" si="318"/>
        <v>174</v>
      </c>
      <c r="AI284" s="152">
        <f t="shared" si="319"/>
        <v>3541.6656000000003</v>
      </c>
      <c r="AJ284" s="172" t="str">
        <f t="shared" si="320"/>
        <v>BCU3Z</v>
      </c>
      <c r="AK284" s="173" t="str">
        <f t="shared" si="321"/>
        <v>AT3Z0405</v>
      </c>
      <c r="AL284" s="174">
        <f t="shared" si="322"/>
        <v>35.690522033898297</v>
      </c>
      <c r="AM284" s="175">
        <f t="shared" si="323"/>
        <v>59</v>
      </c>
      <c r="AN284" s="176">
        <v>2105.7407999999996</v>
      </c>
      <c r="AO284" s="177" t="str">
        <f t="shared" si="324"/>
        <v>CL3P0745C070</v>
      </c>
      <c r="AP284" s="178">
        <f t="shared" si="325"/>
        <v>530.14499999999998</v>
      </c>
      <c r="AQ284" s="179" t="str">
        <f t="shared" si="326"/>
        <v>CL3P0745C070</v>
      </c>
      <c r="AR284" s="178">
        <f t="shared" si="327"/>
        <v>530.14499999999998</v>
      </c>
      <c r="AS284" s="178" t="str">
        <f t="shared" si="328"/>
        <v>BNLC06</v>
      </c>
      <c r="AT284" s="180">
        <f t="shared" si="329"/>
        <v>1060.29</v>
      </c>
      <c r="AU284" s="181" t="str">
        <f t="shared" si="330"/>
        <v>3Z</v>
      </c>
      <c r="AV284" s="182" t="s">
        <v>921</v>
      </c>
      <c r="AW284" s="183" t="str">
        <f t="shared" si="331"/>
        <v>FJ3Z0425</v>
      </c>
      <c r="AX284" s="181">
        <f t="shared" si="332"/>
        <v>158.94999999999999</v>
      </c>
      <c r="AY284" s="183">
        <f t="shared" si="333"/>
        <v>317.89999999999998</v>
      </c>
      <c r="AZ284" s="183" t="str">
        <f t="shared" si="334"/>
        <v>PJ3Z0425</v>
      </c>
      <c r="BA284" s="181">
        <f t="shared" si="335"/>
        <v>158.94999999999999</v>
      </c>
      <c r="BB284" s="181"/>
      <c r="BC284" s="184">
        <f t="shared" si="336"/>
        <v>317.89999999999998</v>
      </c>
    </row>
    <row r="285" spans="1:56" ht="18" customHeight="1" x14ac:dyDescent="0.3">
      <c r="A285" s="1" t="str">
        <f t="shared" si="281"/>
        <v>\\B-TECH03\soneras network\SONERAS\RAD\RAD 2024\C208</v>
      </c>
      <c r="B285" s="17" t="s">
        <v>975</v>
      </c>
      <c r="C285" s="71" t="str">
        <f t="shared" si="196"/>
        <v>FEC208025-10 E7</v>
      </c>
      <c r="D285" s="17" t="s">
        <v>783</v>
      </c>
      <c r="E285" s="244" t="str">
        <f t="shared" si="282"/>
        <v>C208</v>
      </c>
      <c r="F285" s="12">
        <v>45374</v>
      </c>
      <c r="G285" s="17">
        <v>1</v>
      </c>
      <c r="H285" s="13" t="s">
        <v>35</v>
      </c>
      <c r="I285" s="14" t="s">
        <v>202</v>
      </c>
      <c r="M285" s="36" t="s">
        <v>32</v>
      </c>
      <c r="N285" s="6">
        <v>10</v>
      </c>
      <c r="O285" s="6">
        <v>5</v>
      </c>
      <c r="Q285" s="14">
        <v>1100</v>
      </c>
      <c r="R285" s="14">
        <v>1060</v>
      </c>
      <c r="S285" s="14">
        <v>1125</v>
      </c>
      <c r="T285" s="14">
        <v>170</v>
      </c>
      <c r="U285" s="14">
        <v>1125</v>
      </c>
      <c r="V285" s="14">
        <v>170</v>
      </c>
      <c r="W285" s="5" t="s">
        <v>33</v>
      </c>
      <c r="X285" s="5"/>
      <c r="Y285" s="6" t="s">
        <v>38</v>
      </c>
      <c r="Z285" s="239" t="str">
        <f t="shared" si="310"/>
        <v>510AD</v>
      </c>
      <c r="AA285" s="120" t="str">
        <f t="shared" si="311"/>
        <v>FEC208025-10 E7</v>
      </c>
      <c r="AB285" s="168" t="str">
        <f t="shared" si="312"/>
        <v xml:space="preserve">FE 1100X1060 5D7 10 1125X170 PC  </v>
      </c>
      <c r="AC285" s="71" t="str">
        <f t="shared" si="313"/>
        <v>FXC208025-10 E7</v>
      </c>
      <c r="AD285" s="168" t="str">
        <f t="shared" si="314"/>
        <v xml:space="preserve">FX 1100X1060 5D7 10 1125X170 PC  </v>
      </c>
      <c r="AE285" s="169" t="str">
        <f t="shared" si="315"/>
        <v>TUBLS015</v>
      </c>
      <c r="AF285" s="170" t="str">
        <f t="shared" si="316"/>
        <v>TB151115</v>
      </c>
      <c r="AG285" s="171">
        <f t="shared" si="317"/>
        <v>51.579900000000002</v>
      </c>
      <c r="AH285" s="151">
        <f t="shared" si="318"/>
        <v>525</v>
      </c>
      <c r="AI285" s="152">
        <f t="shared" si="319"/>
        <v>27079.447500000002</v>
      </c>
      <c r="AJ285" s="172" t="str">
        <f t="shared" si="320"/>
        <v>BCU5D</v>
      </c>
      <c r="AK285" s="173" t="str">
        <f t="shared" si="321"/>
        <v>AT5D1060</v>
      </c>
      <c r="AL285" s="174">
        <f t="shared" si="322"/>
        <v>59.94623800507965</v>
      </c>
      <c r="AM285" s="175">
        <f t="shared" si="323"/>
        <v>393.72727272727275</v>
      </c>
      <c r="AN285" s="176">
        <v>23602.468799999999</v>
      </c>
      <c r="AO285" s="177" t="str">
        <f t="shared" si="324"/>
        <v>CL5P1125C170</v>
      </c>
      <c r="AP285" s="178">
        <f t="shared" si="325"/>
        <v>1675.135</v>
      </c>
      <c r="AQ285" s="179" t="str">
        <f t="shared" si="326"/>
        <v>CL5P1125C170</v>
      </c>
      <c r="AR285" s="178">
        <f t="shared" si="327"/>
        <v>1675.135</v>
      </c>
      <c r="AS285" s="178" t="str">
        <f t="shared" si="328"/>
        <v>BNLC06</v>
      </c>
      <c r="AT285" s="180">
        <f t="shared" si="329"/>
        <v>3350.27</v>
      </c>
      <c r="AU285" s="181" t="str">
        <f t="shared" si="330"/>
        <v>5D</v>
      </c>
      <c r="AV285" s="182" t="s">
        <v>921</v>
      </c>
      <c r="AW285" s="183" t="str">
        <f t="shared" si="331"/>
        <v>FJ5D1100</v>
      </c>
      <c r="AX285" s="181">
        <f t="shared" si="332"/>
        <v>680.9</v>
      </c>
      <c r="AY285" s="183">
        <f t="shared" si="333"/>
        <v>1361.8</v>
      </c>
      <c r="AZ285" s="183" t="str">
        <f t="shared" si="334"/>
        <v>-</v>
      </c>
      <c r="BA285" s="181" t="str">
        <f t="shared" si="335"/>
        <v>-</v>
      </c>
      <c r="BB285" s="181"/>
      <c r="BC285" s="184">
        <f t="shared" si="336"/>
        <v>1361.8</v>
      </c>
    </row>
    <row r="286" spans="1:56" ht="18" customHeight="1" x14ac:dyDescent="0.3">
      <c r="A286" s="1" t="str">
        <f t="shared" ref="A286" si="339">"\\B-TECH03\soneras network\SONERAS\RAD\RAD 2023\"&amp;B286</f>
        <v>\\B-TECH03\soneras network\SONERAS\RAD\RAD 2023\B350</v>
      </c>
      <c r="B286" s="17" t="s">
        <v>977</v>
      </c>
      <c r="C286" s="71" t="str">
        <f t="shared" si="196"/>
        <v>RAB350026-10 E7</v>
      </c>
      <c r="D286" s="17" t="s">
        <v>784</v>
      </c>
      <c r="E286" s="244" t="str">
        <f t="shared" si="282"/>
        <v>B350</v>
      </c>
      <c r="F286" s="12">
        <v>45374</v>
      </c>
      <c r="G286" s="17">
        <v>1</v>
      </c>
      <c r="H286" s="13" t="s">
        <v>28</v>
      </c>
      <c r="I286" s="14" t="s">
        <v>865</v>
      </c>
      <c r="M286" s="6" t="s">
        <v>32</v>
      </c>
      <c r="N286" s="6">
        <v>10</v>
      </c>
      <c r="O286" s="6">
        <v>6</v>
      </c>
      <c r="P286" s="6"/>
      <c r="Q286" s="6">
        <v>635</v>
      </c>
      <c r="R286" s="6">
        <v>630</v>
      </c>
      <c r="S286" s="6">
        <v>645</v>
      </c>
      <c r="T286" s="6">
        <v>125</v>
      </c>
      <c r="U286" s="6">
        <v>645</v>
      </c>
      <c r="V286" s="6">
        <v>125</v>
      </c>
      <c r="W286" s="5" t="s">
        <v>33</v>
      </c>
      <c r="X286" s="78"/>
      <c r="Y286" s="6" t="s">
        <v>38</v>
      </c>
      <c r="Z286" s="239" t="str">
        <f t="shared" si="310"/>
        <v>610AD</v>
      </c>
      <c r="AA286" s="120" t="str">
        <f t="shared" si="311"/>
        <v>RAB350026-10 E7</v>
      </c>
      <c r="AB286" s="168" t="str">
        <f t="shared" si="312"/>
        <v xml:space="preserve">RA 0635X0630 6D7 10 0645X125 PC  </v>
      </c>
      <c r="AC286" s="71" t="str">
        <f t="shared" si="313"/>
        <v>FXB350026-10 E7</v>
      </c>
      <c r="AD286" s="168" t="str">
        <f t="shared" si="314"/>
        <v xml:space="preserve">FX 0635X0630 6D7 10 0645X125 PC  </v>
      </c>
      <c r="AE286" s="169" t="str">
        <f t="shared" si="315"/>
        <v>TUBLS015</v>
      </c>
      <c r="AF286" s="170" t="str">
        <f t="shared" si="316"/>
        <v>TB150650</v>
      </c>
      <c r="AG286" s="171">
        <f t="shared" si="317"/>
        <v>30.069000000000003</v>
      </c>
      <c r="AH286" s="151">
        <f t="shared" si="318"/>
        <v>372</v>
      </c>
      <c r="AI286" s="152">
        <f t="shared" si="319"/>
        <v>11185.668000000001</v>
      </c>
      <c r="AJ286" s="172" t="str">
        <f t="shared" si="320"/>
        <v>BCU6D</v>
      </c>
      <c r="AK286" s="173" t="str">
        <f t="shared" si="321"/>
        <v>AT6D0630</v>
      </c>
      <c r="AL286" s="174">
        <f t="shared" si="322"/>
        <v>48.541186402266298</v>
      </c>
      <c r="AM286" s="175">
        <f t="shared" si="323"/>
        <v>224.63636363636363</v>
      </c>
      <c r="AN286" s="176">
        <v>10904.115600000001</v>
      </c>
      <c r="AO286" s="177" t="str">
        <f t="shared" si="324"/>
        <v>CL6P0645C125</v>
      </c>
      <c r="AP286" s="178">
        <f t="shared" si="325"/>
        <v>742.47249999999997</v>
      </c>
      <c r="AQ286" s="179" t="str">
        <f t="shared" si="326"/>
        <v>CL6P0645C125</v>
      </c>
      <c r="AR286" s="178">
        <f t="shared" si="327"/>
        <v>742.47249999999997</v>
      </c>
      <c r="AS286" s="178" t="str">
        <f t="shared" si="328"/>
        <v>BNLC06</v>
      </c>
      <c r="AT286" s="180">
        <f t="shared" si="329"/>
        <v>1484.9449999999999</v>
      </c>
      <c r="AU286" s="181" t="str">
        <f t="shared" si="330"/>
        <v>6D</v>
      </c>
      <c r="AV286" s="182" t="s">
        <v>921</v>
      </c>
      <c r="AW286" s="183" t="str">
        <f t="shared" si="331"/>
        <v>FJ6D0635</v>
      </c>
      <c r="AX286" s="181">
        <f t="shared" si="332"/>
        <v>455.93</v>
      </c>
      <c r="AY286" s="183">
        <f t="shared" si="333"/>
        <v>911.86</v>
      </c>
      <c r="AZ286" s="183" t="str">
        <f t="shared" si="334"/>
        <v>-</v>
      </c>
      <c r="BA286" s="181" t="str">
        <f t="shared" si="335"/>
        <v>-</v>
      </c>
      <c r="BB286" s="181"/>
      <c r="BC286" s="184">
        <f t="shared" si="336"/>
        <v>911.86</v>
      </c>
    </row>
    <row r="287" spans="1:56" ht="18" customHeight="1" x14ac:dyDescent="0.3">
      <c r="A287" s="1" t="str">
        <f t="shared" si="281"/>
        <v>\\B-TECH03\soneras network\SONERAS\RAD\RAD 2024\C209</v>
      </c>
      <c r="B287" s="17" t="s">
        <v>976</v>
      </c>
      <c r="C287" s="71" t="str">
        <f t="shared" si="196"/>
        <v>FEC209026-10 E7</v>
      </c>
      <c r="D287" s="17" t="s">
        <v>785</v>
      </c>
      <c r="E287" s="244" t="str">
        <f t="shared" si="282"/>
        <v>C209</v>
      </c>
      <c r="F287" s="12">
        <v>45374</v>
      </c>
      <c r="G287" s="17">
        <v>1</v>
      </c>
      <c r="H287" s="13" t="s">
        <v>35</v>
      </c>
      <c r="I287" s="14" t="s">
        <v>607</v>
      </c>
      <c r="M287" s="36" t="s">
        <v>32</v>
      </c>
      <c r="N287" s="6">
        <v>10</v>
      </c>
      <c r="O287" s="6">
        <v>6</v>
      </c>
      <c r="Q287" s="14">
        <v>850</v>
      </c>
      <c r="R287" s="14">
        <v>435</v>
      </c>
      <c r="S287" s="14">
        <v>445</v>
      </c>
      <c r="T287" s="14">
        <v>155</v>
      </c>
      <c r="U287" s="14">
        <v>455</v>
      </c>
      <c r="V287" s="14">
        <v>155</v>
      </c>
      <c r="W287" s="5" t="s">
        <v>33</v>
      </c>
      <c r="X287" s="5"/>
      <c r="Y287" s="6" t="s">
        <v>38</v>
      </c>
      <c r="Z287" s="239" t="str">
        <f t="shared" si="310"/>
        <v>610AD</v>
      </c>
      <c r="AA287" s="120" t="str">
        <f t="shared" si="311"/>
        <v>FEC209026-10 E7</v>
      </c>
      <c r="AB287" s="168" t="str">
        <f t="shared" si="312"/>
        <v xml:space="preserve">FE 0850X0435 6D7 10 0445X155 PC  </v>
      </c>
      <c r="AC287" s="71" t="str">
        <f t="shared" si="313"/>
        <v>FXC209026-10 E7</v>
      </c>
      <c r="AD287" s="168" t="str">
        <f t="shared" si="314"/>
        <v xml:space="preserve">FX 0850X0435 6D7 10 0445X155 PC  </v>
      </c>
      <c r="AE287" s="169" t="str">
        <f t="shared" si="315"/>
        <v>TUBLS015</v>
      </c>
      <c r="AF287" s="170" t="str">
        <f t="shared" si="316"/>
        <v>TB150865</v>
      </c>
      <c r="AG287" s="171">
        <f t="shared" si="317"/>
        <v>40.014900000000004</v>
      </c>
      <c r="AH287" s="151">
        <f t="shared" si="318"/>
        <v>255</v>
      </c>
      <c r="AI287" s="152">
        <f t="shared" si="319"/>
        <v>10203.799500000001</v>
      </c>
      <c r="AJ287" s="172" t="str">
        <f t="shared" si="320"/>
        <v>BCU6D</v>
      </c>
      <c r="AK287" s="173" t="str">
        <f t="shared" si="321"/>
        <v>AT6D0435</v>
      </c>
      <c r="AL287" s="174">
        <f t="shared" si="322"/>
        <v>33.432569468628039</v>
      </c>
      <c r="AM287" s="175">
        <f t="shared" si="323"/>
        <v>302.81818181818181</v>
      </c>
      <c r="AN287" s="176">
        <v>10123.989899999999</v>
      </c>
      <c r="AO287" s="177" t="str">
        <f t="shared" si="324"/>
        <v>CL6P0445C155</v>
      </c>
      <c r="AP287" s="178">
        <f t="shared" si="325"/>
        <v>626.58749999999998</v>
      </c>
      <c r="AQ287" s="179" t="str">
        <f t="shared" si="326"/>
        <v>CL6P0455C155</v>
      </c>
      <c r="AR287" s="178">
        <f t="shared" si="327"/>
        <v>640.0625</v>
      </c>
      <c r="AS287" s="178" t="str">
        <f t="shared" si="328"/>
        <v>BNLC06</v>
      </c>
      <c r="AT287" s="180">
        <f t="shared" si="329"/>
        <v>1266.6500000000001</v>
      </c>
      <c r="AU287" s="181" t="str">
        <f t="shared" si="330"/>
        <v>6D</v>
      </c>
      <c r="AV287" s="182" t="s">
        <v>921</v>
      </c>
      <c r="AW287" s="183" t="str">
        <f t="shared" si="331"/>
        <v>FJ6D0850</v>
      </c>
      <c r="AX287" s="181">
        <f t="shared" si="332"/>
        <v>610.29999999999995</v>
      </c>
      <c r="AY287" s="183">
        <f t="shared" si="333"/>
        <v>1220.5999999999999</v>
      </c>
      <c r="AZ287" s="183" t="str">
        <f t="shared" si="334"/>
        <v>-</v>
      </c>
      <c r="BA287" s="181" t="str">
        <f t="shared" si="335"/>
        <v>-</v>
      </c>
      <c r="BB287" s="181"/>
      <c r="BC287" s="184">
        <f t="shared" si="336"/>
        <v>1220.5999999999999</v>
      </c>
    </row>
    <row r="288" spans="1:56" ht="18" customHeight="1" x14ac:dyDescent="0.3">
      <c r="A288" s="1" t="str">
        <f t="shared" ref="A288" si="340">"\\B-TECH03\soneras network\SONERAS\RAD\RAD 2023\"&amp;B288</f>
        <v>\\B-TECH03\soneras network\SONERAS\RAD\RAD 2023\B130</v>
      </c>
      <c r="B288" s="17" t="s">
        <v>980</v>
      </c>
      <c r="C288" s="71" t="str">
        <f t="shared" si="196"/>
        <v>FEB130026-10 E7</v>
      </c>
      <c r="D288" s="17" t="s">
        <v>786</v>
      </c>
      <c r="E288" s="244" t="str">
        <f t="shared" si="282"/>
        <v>B130</v>
      </c>
      <c r="F288" s="12">
        <v>45374</v>
      </c>
      <c r="G288" s="17">
        <v>1</v>
      </c>
      <c r="H288" s="13" t="s">
        <v>35</v>
      </c>
      <c r="I288" s="14" t="s">
        <v>76</v>
      </c>
      <c r="M288" s="36" t="s">
        <v>32</v>
      </c>
      <c r="N288" s="6">
        <v>10</v>
      </c>
      <c r="O288" s="6">
        <v>6</v>
      </c>
      <c r="Q288" s="14">
        <v>895</v>
      </c>
      <c r="R288" s="14">
        <v>535</v>
      </c>
      <c r="S288" s="14">
        <v>590</v>
      </c>
      <c r="T288" s="14">
        <v>210</v>
      </c>
      <c r="U288" s="14">
        <v>590</v>
      </c>
      <c r="V288" s="14">
        <v>210</v>
      </c>
      <c r="W288" s="5" t="s">
        <v>33</v>
      </c>
      <c r="X288" s="5"/>
      <c r="Y288" s="6" t="s">
        <v>38</v>
      </c>
      <c r="Z288" s="239" t="str">
        <f t="shared" si="310"/>
        <v>610AD</v>
      </c>
      <c r="AA288" s="120" t="str">
        <f t="shared" si="311"/>
        <v>FEB130026-10 E7</v>
      </c>
      <c r="AB288" s="168" t="str">
        <f t="shared" si="312"/>
        <v xml:space="preserve">FE 0895X0535 6D7 10 0590X210 PC  </v>
      </c>
      <c r="AC288" s="71" t="str">
        <f t="shared" si="313"/>
        <v>FXB130026-10 E7</v>
      </c>
      <c r="AD288" s="168" t="str">
        <f t="shared" si="314"/>
        <v xml:space="preserve">FX 0895X0535 6D7 10 0590X210 PC  </v>
      </c>
      <c r="AE288" s="169" t="str">
        <f t="shared" si="315"/>
        <v>TUBLS015</v>
      </c>
      <c r="AF288" s="170" t="str">
        <f t="shared" si="316"/>
        <v>TB150910</v>
      </c>
      <c r="AG288" s="171">
        <f t="shared" si="317"/>
        <v>42.096600000000002</v>
      </c>
      <c r="AH288" s="151">
        <f t="shared" si="318"/>
        <v>315</v>
      </c>
      <c r="AI288" s="152">
        <f t="shared" si="319"/>
        <v>13260.429</v>
      </c>
      <c r="AJ288" s="172" t="str">
        <f t="shared" si="320"/>
        <v>BCU6D</v>
      </c>
      <c r="AK288" s="173" t="str">
        <f t="shared" si="321"/>
        <v>AT6D0535</v>
      </c>
      <c r="AL288" s="174">
        <f t="shared" si="322"/>
        <v>41.122656906864144</v>
      </c>
      <c r="AM288" s="175">
        <f t="shared" si="323"/>
        <v>319.18181818181819</v>
      </c>
      <c r="AN288" s="176">
        <v>13125.6044</v>
      </c>
      <c r="AO288" s="177" t="str">
        <f t="shared" si="324"/>
        <v>CL6P0590C210</v>
      </c>
      <c r="AP288" s="178">
        <f t="shared" si="325"/>
        <v>1080.31</v>
      </c>
      <c r="AQ288" s="179" t="str">
        <f t="shared" si="326"/>
        <v>CL6P0590C210</v>
      </c>
      <c r="AR288" s="178">
        <f t="shared" si="327"/>
        <v>1080.31</v>
      </c>
      <c r="AS288" s="178" t="str">
        <f t="shared" si="328"/>
        <v>BNLC06</v>
      </c>
      <c r="AT288" s="180">
        <f t="shared" si="329"/>
        <v>2160.62</v>
      </c>
      <c r="AU288" s="181" t="str">
        <f t="shared" si="330"/>
        <v>6D</v>
      </c>
      <c r="AV288" s="182" t="s">
        <v>921</v>
      </c>
      <c r="AW288" s="183" t="str">
        <f t="shared" si="331"/>
        <v>FJ6D0895</v>
      </c>
      <c r="AX288" s="181">
        <f t="shared" si="332"/>
        <v>642.61</v>
      </c>
      <c r="AY288" s="183">
        <f t="shared" si="333"/>
        <v>1285.22</v>
      </c>
      <c r="AZ288" s="183" t="str">
        <f t="shared" si="334"/>
        <v>-</v>
      </c>
      <c r="BA288" s="181" t="str">
        <f t="shared" si="335"/>
        <v>-</v>
      </c>
      <c r="BB288" s="181"/>
      <c r="BC288" s="184">
        <f t="shared" si="336"/>
        <v>1285.22</v>
      </c>
      <c r="BD288" s="237"/>
    </row>
    <row r="289" spans="1:56" ht="18" customHeight="1" x14ac:dyDescent="0.3">
      <c r="A289" s="1" t="str">
        <f t="shared" si="281"/>
        <v>\\B-TECH03\soneras network\SONERAS\RAD\RAD 2024\C210</v>
      </c>
      <c r="B289" s="17" t="s">
        <v>981</v>
      </c>
      <c r="C289" s="71" t="str">
        <f t="shared" si="196"/>
        <v>FEC210024-10 E7</v>
      </c>
      <c r="D289" s="17" t="s">
        <v>787</v>
      </c>
      <c r="E289" s="244" t="str">
        <f t="shared" si="282"/>
        <v>C210</v>
      </c>
      <c r="F289" s="12">
        <v>45374</v>
      </c>
      <c r="G289" s="17">
        <v>2</v>
      </c>
      <c r="H289" s="13" t="s">
        <v>35</v>
      </c>
      <c r="I289" s="14" t="s">
        <v>76</v>
      </c>
      <c r="M289" s="36" t="s">
        <v>32</v>
      </c>
      <c r="N289" s="6">
        <v>10</v>
      </c>
      <c r="O289" s="6">
        <v>4</v>
      </c>
      <c r="Q289" s="14">
        <v>860</v>
      </c>
      <c r="R289" s="14">
        <v>780</v>
      </c>
      <c r="S289" s="14">
        <v>815</v>
      </c>
      <c r="T289" s="14">
        <v>90</v>
      </c>
      <c r="U289" s="14">
        <v>815</v>
      </c>
      <c r="V289" s="14">
        <v>90</v>
      </c>
      <c r="W289" s="5" t="s">
        <v>33</v>
      </c>
      <c r="X289" s="5"/>
      <c r="Y289" s="6" t="s">
        <v>38</v>
      </c>
      <c r="Z289" s="239" t="str">
        <f t="shared" si="310"/>
        <v>410AD</v>
      </c>
      <c r="AA289" s="120" t="str">
        <f t="shared" si="311"/>
        <v>FEC210024-10 E7</v>
      </c>
      <c r="AB289" s="168" t="str">
        <f t="shared" si="312"/>
        <v xml:space="preserve">FE 0860X0780 4D7 10 0815X090 PC  </v>
      </c>
      <c r="AC289" s="71" t="str">
        <f t="shared" si="313"/>
        <v>FXC210024-10 E7</v>
      </c>
      <c r="AD289" s="168" t="str">
        <f t="shared" si="314"/>
        <v xml:space="preserve">FX 0860X0780 4D7 10 0815X090 PC  </v>
      </c>
      <c r="AE289" s="169" t="str">
        <f t="shared" si="315"/>
        <v>TUBLS015</v>
      </c>
      <c r="AF289" s="170" t="str">
        <f t="shared" si="316"/>
        <v>TB150875</v>
      </c>
      <c r="AG289" s="171">
        <f t="shared" si="317"/>
        <v>40.477499999999999</v>
      </c>
      <c r="AH289" s="151">
        <f t="shared" si="318"/>
        <v>308</v>
      </c>
      <c r="AI289" s="152">
        <f t="shared" si="319"/>
        <v>12467.07</v>
      </c>
      <c r="AJ289" s="172" t="str">
        <f t="shared" si="320"/>
        <v>BCU4D</v>
      </c>
      <c r="AK289" s="173" t="str">
        <f t="shared" si="321"/>
        <v>AT4D0780</v>
      </c>
      <c r="AL289" s="174">
        <f t="shared" si="322"/>
        <v>36.08960272916049</v>
      </c>
      <c r="AM289" s="175">
        <f t="shared" si="323"/>
        <v>306.45454545454544</v>
      </c>
      <c r="AN289" s="176">
        <v>11059.8228</v>
      </c>
      <c r="AO289" s="177" t="str">
        <f t="shared" si="324"/>
        <v>CL4P0815C090</v>
      </c>
      <c r="AP289" s="178">
        <f t="shared" si="325"/>
        <v>707.245</v>
      </c>
      <c r="AQ289" s="179" t="str">
        <f t="shared" si="326"/>
        <v>CL4P0815C090</v>
      </c>
      <c r="AR289" s="178">
        <f t="shared" si="327"/>
        <v>707.245</v>
      </c>
      <c r="AS289" s="178" t="str">
        <f t="shared" si="328"/>
        <v>BNLC06</v>
      </c>
      <c r="AT289" s="180">
        <f t="shared" si="329"/>
        <v>1414.49</v>
      </c>
      <c r="AU289" s="181" t="str">
        <f t="shared" si="330"/>
        <v>4D</v>
      </c>
      <c r="AV289" s="182" t="s">
        <v>921</v>
      </c>
      <c r="AW289" s="183" t="str">
        <f t="shared" si="331"/>
        <v>FJ4D0860</v>
      </c>
      <c r="AX289" s="181">
        <f t="shared" si="332"/>
        <v>455.8</v>
      </c>
      <c r="AY289" s="183">
        <f t="shared" si="333"/>
        <v>911.6</v>
      </c>
      <c r="AZ289" s="183" t="str">
        <f t="shared" si="334"/>
        <v>-</v>
      </c>
      <c r="BA289" s="181" t="str">
        <f t="shared" si="335"/>
        <v>-</v>
      </c>
      <c r="BB289" s="181"/>
      <c r="BC289" s="184">
        <f t="shared" si="336"/>
        <v>911.6</v>
      </c>
      <c r="BD289" s="237"/>
    </row>
    <row r="290" spans="1:56" ht="18" customHeight="1" x14ac:dyDescent="0.3">
      <c r="A290" s="1" t="str">
        <f t="shared" si="281"/>
        <v>\\B-TECH03\soneras network\SONERAS\RAD\RAD 2024\C211</v>
      </c>
      <c r="B290" s="17" t="s">
        <v>982</v>
      </c>
      <c r="C290" s="71" t="str">
        <f t="shared" si="196"/>
        <v>FEC211035-10 E7</v>
      </c>
      <c r="D290" s="17" t="s">
        <v>788</v>
      </c>
      <c r="E290" s="244" t="str">
        <f t="shared" si="282"/>
        <v>C211</v>
      </c>
      <c r="F290" s="12">
        <v>45374</v>
      </c>
      <c r="G290" s="17">
        <v>1</v>
      </c>
      <c r="H290" s="13" t="s">
        <v>35</v>
      </c>
      <c r="I290" s="14" t="s">
        <v>182</v>
      </c>
      <c r="M290" s="36" t="s">
        <v>77</v>
      </c>
      <c r="N290" s="6">
        <v>10</v>
      </c>
      <c r="O290" s="6">
        <v>5</v>
      </c>
      <c r="Q290" s="14">
        <v>360</v>
      </c>
      <c r="R290" s="14">
        <v>430</v>
      </c>
      <c r="S290" s="14">
        <v>430</v>
      </c>
      <c r="T290" s="14">
        <v>110</v>
      </c>
      <c r="U290" s="14">
        <v>430</v>
      </c>
      <c r="V290" s="14">
        <v>110</v>
      </c>
      <c r="W290" s="5" t="s">
        <v>33</v>
      </c>
      <c r="X290" s="5"/>
      <c r="Y290" s="6" t="s">
        <v>38</v>
      </c>
      <c r="Z290" s="239" t="str">
        <f t="shared" si="310"/>
        <v>510AD</v>
      </c>
      <c r="AA290" s="120" t="str">
        <f t="shared" si="311"/>
        <v>FEC211035-10 E7</v>
      </c>
      <c r="AB290" s="168" t="str">
        <f t="shared" si="312"/>
        <v xml:space="preserve">FE 0360X0430 5D7 10 0430X110 PC  </v>
      </c>
      <c r="AC290" s="71" t="str">
        <f t="shared" si="313"/>
        <v>FXC211035-10 E7</v>
      </c>
      <c r="AD290" s="168" t="str">
        <f t="shared" si="314"/>
        <v xml:space="preserve">FX 0360X0430 5D7 10 0430X110 PC  </v>
      </c>
      <c r="AE290" s="169" t="str">
        <f t="shared" si="315"/>
        <v>TUBLS015</v>
      </c>
      <c r="AF290" s="170" t="str">
        <f t="shared" si="316"/>
        <v>TB150375</v>
      </c>
      <c r="AG290" s="171">
        <f t="shared" si="317"/>
        <v>17.3475</v>
      </c>
      <c r="AH290" s="151">
        <f t="shared" si="318"/>
        <v>210</v>
      </c>
      <c r="AI290" s="152">
        <f t="shared" si="319"/>
        <v>3642.9749999999999</v>
      </c>
      <c r="AJ290" s="172" t="str">
        <f t="shared" si="320"/>
        <v>BCU5D</v>
      </c>
      <c r="AK290" s="173" t="str">
        <f t="shared" si="321"/>
        <v>AT5D0430</v>
      </c>
      <c r="AL290" s="174">
        <f t="shared" si="322"/>
        <v>48.518000875273522</v>
      </c>
      <c r="AM290" s="175">
        <f t="shared" si="323"/>
        <v>62.31818181818182</v>
      </c>
      <c r="AN290" s="176">
        <v>3023.5536000000002</v>
      </c>
      <c r="AO290" s="177" t="str">
        <f t="shared" si="324"/>
        <v>CL5P0430C110</v>
      </c>
      <c r="AP290" s="178">
        <f t="shared" si="325"/>
        <v>450.45</v>
      </c>
      <c r="AQ290" s="179" t="str">
        <f t="shared" si="326"/>
        <v>CL5P0430C110</v>
      </c>
      <c r="AR290" s="178">
        <f t="shared" si="327"/>
        <v>450.45</v>
      </c>
      <c r="AS290" s="178" t="str">
        <f t="shared" si="328"/>
        <v>BNLC06</v>
      </c>
      <c r="AT290" s="180">
        <f t="shared" si="329"/>
        <v>900.9</v>
      </c>
      <c r="AU290" s="181" t="str">
        <f t="shared" si="330"/>
        <v>5D</v>
      </c>
      <c r="AV290" s="182" t="s">
        <v>921</v>
      </c>
      <c r="AW290" s="183" t="str">
        <f t="shared" si="331"/>
        <v>FJ5D0360</v>
      </c>
      <c r="AX290" s="181">
        <f t="shared" si="332"/>
        <v>222.84</v>
      </c>
      <c r="AY290" s="183">
        <f t="shared" si="333"/>
        <v>445.68</v>
      </c>
      <c r="AZ290" s="183" t="str">
        <f t="shared" si="334"/>
        <v>-</v>
      </c>
      <c r="BA290" s="181" t="str">
        <f t="shared" si="335"/>
        <v>-</v>
      </c>
      <c r="BB290" s="181"/>
      <c r="BC290" s="184">
        <f t="shared" si="336"/>
        <v>445.68</v>
      </c>
    </row>
    <row r="291" spans="1:56" ht="18" customHeight="1" x14ac:dyDescent="0.3">
      <c r="A291" s="1" t="str">
        <f t="shared" ref="A291" si="341">"\\B-TECH03\soneras network\SONERAS\RAD\RAD 2023\"&amp;B291</f>
        <v>\\B-TECH03\soneras network\SONERAS\RAD\RAD 2023\B261</v>
      </c>
      <c r="B291" s="17" t="s">
        <v>1028</v>
      </c>
      <c r="C291" s="71" t="str">
        <f t="shared" si="196"/>
        <v>REB261026-10 E7</v>
      </c>
      <c r="D291" s="17" t="s">
        <v>789</v>
      </c>
      <c r="E291" s="244" t="str">
        <f t="shared" si="282"/>
        <v>B261</v>
      </c>
      <c r="F291" s="12">
        <v>45375</v>
      </c>
      <c r="G291" s="17">
        <v>1</v>
      </c>
      <c r="H291" s="13" t="s">
        <v>58</v>
      </c>
      <c r="I291" s="14" t="s">
        <v>606</v>
      </c>
      <c r="K291" s="6" t="s">
        <v>1027</v>
      </c>
      <c r="L291" s="6"/>
      <c r="M291" s="6" t="s">
        <v>32</v>
      </c>
      <c r="N291" s="6">
        <v>10</v>
      </c>
      <c r="O291" s="6">
        <v>6</v>
      </c>
      <c r="P291" s="6"/>
      <c r="Q291" s="6">
        <v>1500</v>
      </c>
      <c r="R291" s="6">
        <v>630</v>
      </c>
      <c r="S291" s="6">
        <v>705</v>
      </c>
      <c r="T291" s="6">
        <v>310</v>
      </c>
      <c r="U291" s="6">
        <v>705</v>
      </c>
      <c r="V291" s="6">
        <v>190</v>
      </c>
      <c r="W291" s="5" t="s">
        <v>37</v>
      </c>
      <c r="X291" s="78"/>
      <c r="Y291" s="6" t="s">
        <v>38</v>
      </c>
      <c r="Z291" s="239" t="str">
        <f t="shared" si="310"/>
        <v>610AD</v>
      </c>
      <c r="AA291" s="120" t="str">
        <f t="shared" si="311"/>
        <v>REB261026-10 E7</v>
      </c>
      <c r="AB291" s="168" t="str">
        <f t="shared" si="312"/>
        <v>RE 1500X0630 6D7 10 0705X310 BC  CAT C18</v>
      </c>
      <c r="AC291" s="71" t="str">
        <f t="shared" si="313"/>
        <v>FXB261026-10 E7</v>
      </c>
      <c r="AD291" s="168" t="str">
        <f t="shared" si="314"/>
        <v>FX 1500X0630 6D7 10 0705X310 BC  CAT C18</v>
      </c>
      <c r="AE291" s="169" t="str">
        <f t="shared" si="315"/>
        <v>TUBLS015</v>
      </c>
      <c r="AF291" s="170" t="str">
        <f t="shared" si="316"/>
        <v>TB151515</v>
      </c>
      <c r="AG291" s="171">
        <f t="shared" si="317"/>
        <v>70.0839</v>
      </c>
      <c r="AH291" s="151">
        <f t="shared" si="318"/>
        <v>372</v>
      </c>
      <c r="AI291" s="152">
        <f t="shared" si="319"/>
        <v>26071.210800000001</v>
      </c>
      <c r="AJ291" s="172" t="str">
        <f t="shared" si="320"/>
        <v>BCU6D</v>
      </c>
      <c r="AK291" s="173" t="str">
        <f t="shared" si="321"/>
        <v>AT6D0630</v>
      </c>
      <c r="AL291" s="174">
        <f t="shared" si="322"/>
        <v>48.497006980273142</v>
      </c>
      <c r="AM291" s="175">
        <f t="shared" si="323"/>
        <v>539.18181818181813</v>
      </c>
      <c r="AN291" s="176">
        <v>26148.704399999999</v>
      </c>
      <c r="AO291" s="177" t="str">
        <f t="shared" si="324"/>
        <v>CL6B0705C310</v>
      </c>
      <c r="AP291" s="178">
        <f t="shared" si="325"/>
        <v>2917.6425000000004</v>
      </c>
      <c r="AQ291" s="179" t="str">
        <f t="shared" si="326"/>
        <v>CL6B0705C190</v>
      </c>
      <c r="AR291" s="178">
        <f t="shared" si="327"/>
        <v>2032.5375000000001</v>
      </c>
      <c r="AS291" s="178" t="str">
        <f t="shared" si="328"/>
        <v>PL15</v>
      </c>
      <c r="AT291" s="180">
        <f t="shared" si="329"/>
        <v>4950.18</v>
      </c>
      <c r="AU291" s="181" t="str">
        <f t="shared" si="330"/>
        <v>6D</v>
      </c>
      <c r="AV291" s="182" t="s">
        <v>921</v>
      </c>
      <c r="AW291" s="183" t="str">
        <f t="shared" si="331"/>
        <v>FJ6D1500</v>
      </c>
      <c r="AX291" s="181">
        <f t="shared" si="332"/>
        <v>1077</v>
      </c>
      <c r="AY291" s="183">
        <f t="shared" si="333"/>
        <v>2154</v>
      </c>
      <c r="AZ291" s="183" t="str">
        <f t="shared" si="334"/>
        <v>-</v>
      </c>
      <c r="BA291" s="181" t="str">
        <f t="shared" si="335"/>
        <v>-</v>
      </c>
      <c r="BB291" s="181"/>
      <c r="BC291" s="184">
        <f t="shared" si="336"/>
        <v>2154</v>
      </c>
    </row>
    <row r="292" spans="1:56" ht="18" customHeight="1" x14ac:dyDescent="0.3">
      <c r="A292" s="1" t="str">
        <f t="shared" si="281"/>
        <v>\\B-TECH03\soneras network\SONERAS\RAD\RAD 2024\C212</v>
      </c>
      <c r="B292" s="17" t="s">
        <v>1057</v>
      </c>
      <c r="C292" s="43" t="str">
        <f t="shared" si="196"/>
        <v>FEC212025-10 E7</v>
      </c>
      <c r="D292" s="17" t="s">
        <v>790</v>
      </c>
      <c r="E292" s="244" t="str">
        <f t="shared" si="282"/>
        <v>C212</v>
      </c>
      <c r="F292" s="33">
        <v>45376</v>
      </c>
      <c r="G292" s="17">
        <v>2</v>
      </c>
      <c r="H292" s="34" t="s">
        <v>35</v>
      </c>
      <c r="I292" s="14" t="s">
        <v>1030</v>
      </c>
      <c r="M292" s="36" t="s">
        <v>32</v>
      </c>
      <c r="N292" s="6">
        <v>10</v>
      </c>
      <c r="O292" s="6">
        <v>5</v>
      </c>
      <c r="Q292" s="14">
        <v>1060</v>
      </c>
      <c r="R292" s="14">
        <v>1040</v>
      </c>
      <c r="S292" s="14">
        <v>1110</v>
      </c>
      <c r="T292" s="14">
        <v>222</v>
      </c>
      <c r="U292" s="14">
        <v>1110</v>
      </c>
      <c r="V292" s="14">
        <v>222</v>
      </c>
      <c r="W292" s="5" t="s">
        <v>37</v>
      </c>
      <c r="X292" s="5"/>
      <c r="Y292" s="6" t="s">
        <v>38</v>
      </c>
      <c r="Z292" s="240" t="str">
        <f t="shared" si="310"/>
        <v>510AD</v>
      </c>
      <c r="AA292" s="120" t="str">
        <f t="shared" ref="AA292:AA337" si="342">IF(H292="Fx","FE",IF(H292="Rén","RE",IF(H292="Con","RA","")))&amp;B292&amp;0&amp;IF(M292="TR","1",IF(M292="NL","2",IF(M292="Aé","3","")))&amp;O292&amp;"-"&amp;N292&amp;" "&amp;IF(Y292="ET7","E7","")</f>
        <v>FEC212025-10 E7</v>
      </c>
      <c r="AB292" s="168" t="str">
        <f t="shared" ref="AB292:AB337" si="343">IF(H292="FX","FE",IF(H292="Rén","RE",IF(H292="Con","RA","")))&amp;" "&amp;IF((Q292)&lt;=999,"0"&amp;(Q292),(Q292))&amp;"X"&amp;IF((R292)&lt;=999,"0"&amp;(R292),(R292))&amp;" "&amp;O292&amp;IF(M292="TR","Z",IF(M292="NL","D",IF(M292="Aé","D","")))&amp;IF(Y292="ET7","7",IF(Y292="ET9","9","M"))&amp;" "&amp;N292&amp;" "&amp;IF((S292)&lt;=999,"0"&amp;(S292),(S292))&amp;"X"&amp;IF((T292)&lt;=99,"0"&amp;(T292),(T292))&amp;" "&amp;IF(W292="PLi","P",IF(W292="BL","B",""))&amp;IF(X292="DEP","D",IF(X292="DEP","D","C"))&amp;" "&amp;J292&amp;" "&amp;K292</f>
        <v xml:space="preserve">FE 1060X1040 5D7 10 1110X222 BC  </v>
      </c>
      <c r="AC292" s="71" t="str">
        <f t="shared" ref="AC292:AC337" si="344">"FX"&amp;B292&amp;0&amp;IF(M292="TR","1",IF(M292="NL","2",IF(M292="Aé","3","")))&amp;O292&amp;"-"&amp;N292&amp;" "&amp;IF(Y292="ET7","E7","")</f>
        <v>FXC212025-10 E7</v>
      </c>
      <c r="AD292" s="168" t="str">
        <f t="shared" ref="AD292:AD337" si="345">"FX"&amp;" "&amp;IF((Q292)&lt;=999,"0"&amp;(Q292),(Q292))&amp;"X"&amp;IF((R292)&lt;=999,"0"&amp;(R292),(R292))&amp;" "&amp;O292&amp;IF(M292="TR","Z",IF(M292="NL","D",IF(M292="Aé","D","")))&amp;IF(Y292="ET7","7",IF(Y292="ET9","9","M"))&amp;" "&amp;N292&amp;" "&amp;IF((S292)&lt;=999,"0"&amp;(S292),(S292))&amp;"X"&amp;IF((T292)&lt;=99,"0"&amp;(T292),(T292))&amp;" "&amp;IF(W292="PLi","P",IF(W292="BL","B",""))&amp;IF(X292="DEP","D","C")&amp;" "&amp;J292&amp;" "&amp;K292</f>
        <v xml:space="preserve">FX 1060X1040 5D7 10 1110X222 BC  </v>
      </c>
      <c r="AE292" s="169" t="str">
        <f t="shared" ref="AE292:AE337" si="346">IF(Y292="Mach-P","BNLT33",IF(Y292="Mach-G","BNLT53",IF(Y292="Et7","TUBLS015",IF(Y292="Et9","TUBLS30"))))</f>
        <v>TUBLS015</v>
      </c>
      <c r="AF292" s="170" t="str">
        <f t="shared" ref="AF292:AF337" si="347">"TB"&amp;IF(Y292="Mach-P","33",IF(Y292="Mach-G","53",IF(Y292="Et7","15",IF(Y292="Et9","30",""))))&amp;IF((Q292+15)&lt;=999,"0"&amp;(Q292+15),(Q292+15))</f>
        <v>TB151075</v>
      </c>
      <c r="AG292" s="171">
        <f t="shared" ref="AG292:AG337" si="348">(Q292+15)*IF(Y292="Mach-P",0.03367,IF(Y292="Mach-G",0.05407,0.04626))</f>
        <v>49.729500000000002</v>
      </c>
      <c r="AH292" s="151">
        <f t="shared" ref="AH292:AH337" si="349">IF(M292="TR",INT((R292-20-N292-IF(N292=8,5.4,IF(N292=10,7.4,9.4)))/N292)+1,INT(R292-10)/10)*O292</f>
        <v>515</v>
      </c>
      <c r="AI292" s="152">
        <f t="shared" ref="AI292:AI337" si="350">AG292*AH292</f>
        <v>25610.692500000001</v>
      </c>
      <c r="AJ292" s="172" t="str">
        <f t="shared" ref="AJ292:AJ337" si="351">"BCU"&amp;O292&amp;IF(M292="TR","Z",IF(M292="NL","D",IF(M292="Aé","D","")))</f>
        <v>BCU5D</v>
      </c>
      <c r="AK292" s="173" t="str">
        <f t="shared" ref="AK292:AK337" si="352">"AT"&amp;O292&amp;IF(M292="TR","Z",IF(M292="NL","D",IF(M292="Aé","D","")))&amp;IF(M292="TR",IF(Q292&lt;=999,"0"&amp;Q292-20,Q292-20),IF(R292&lt;=999,"0"&amp;R292,R292))</f>
        <v>AT5D1040</v>
      </c>
      <c r="AL292" s="174">
        <f t="shared" ref="AL292:AL337" si="353">AN292/AM292</f>
        <v>58.702915943418837</v>
      </c>
      <c r="AM292" s="175">
        <f t="shared" ref="AM292:AM337" si="354">IF(M292="NL",((Q292-20)/2.75)+1,IF(M292="TR",(AH292/O292)+1,IF(M292="Aé",((Q292-20)/2.75)+1)/2))</f>
        <v>379.18181818181819</v>
      </c>
      <c r="AN292" s="176">
        <v>22259.078399999999</v>
      </c>
      <c r="AO292" s="177" t="str">
        <f t="shared" ref="AO292:AO337" si="355">"CL"&amp;O292&amp;IF(W292="PLi","P",IF(W292="BL","B",""))&amp;IF((S292)&lt;=999,"0"&amp;(S292),(S292))&amp;IF(X292="DEP","D","C")&amp;IF((T292)&lt;=99,"0"&amp;(T292),(T292))</f>
        <v>CL5B1110C222</v>
      </c>
      <c r="AP292" s="178">
        <f t="shared" ref="AP292:AP337" si="356">IF(W292="BL",(S292)*(T292)*0.01335,IF(W292="PLi",(S292+20)*(T292+20)*0.0077))</f>
        <v>3289.7070000000003</v>
      </c>
      <c r="AQ292" s="179" t="str">
        <f t="shared" ref="AQ292:AQ337" si="357">"CL"&amp;O292&amp;IF(W292="PLi","P",IF(W292="BL","B",""))&amp;IF((U292)&lt;=999,"0"&amp;(U292),(U292))&amp;IF(X292="DEP","D","C")&amp;IF((V292)&lt;=99,"0"&amp;(V292),(V292))</f>
        <v>CL5B1110C222</v>
      </c>
      <c r="AR292" s="178">
        <f t="shared" ref="AR292:AR337" si="358">(U292+20)*(V292+20)*IF(W292="BL",0.01335,IF(W292="Pli",0.0077))</f>
        <v>3650.6910000000003</v>
      </c>
      <c r="AS292" s="178" t="str">
        <f t="shared" ref="AS292:AS337" si="359">IF(W292="BL","PL15",IF(W292="PLi","BNLC06"))</f>
        <v>PL15</v>
      </c>
      <c r="AT292" s="180">
        <f t="shared" ref="AT292:AT337" si="360">AP292+AR292</f>
        <v>6940.398000000001</v>
      </c>
      <c r="AU292" s="181" t="str">
        <f t="shared" ref="AU292:AU337" si="361">O292&amp;IF(M292="TR","Z",IF(M292="NL","D",IF(M292="Aé","D",)))</f>
        <v>5D</v>
      </c>
      <c r="AV292" s="182" t="s">
        <v>921</v>
      </c>
      <c r="AW292" s="183" t="str">
        <f t="shared" ref="AW292:AW337" si="362">"FJ"&amp;AU292&amp;IF((Q292)&lt;=999,"0"&amp;(Q292),(Q292))</f>
        <v>FJ5D1060</v>
      </c>
      <c r="AX292" s="181">
        <f t="shared" ref="AX292:AX337" si="363">Q292*IF(AU292="1Z",0.239,IF(AU292="2Z",0.276,IF(AU292="3Z",0.374,IF(AU292="4Z",0.458,IF(AU292="5Z",0.541,IF(AU292="2D",0.317,IF(AU292="3D",0.421,IF(AU292="4D",0.53,IF(AU292="5D",0.619,IF(AU292="6D",0.718,IF(AU292="7D",0.738,IF(AU292="8D",0.842,""))))))))))))</f>
        <v>656.14</v>
      </c>
      <c r="AY292" s="183">
        <f t="shared" ref="AY292:AY337" si="364">AX292*2</f>
        <v>1312.28</v>
      </c>
      <c r="AZ292" s="183" t="str">
        <f t="shared" ref="AZ292:AZ337" si="365">IF(RIGHT(AU292,1)="Z","PJ"&amp;AU292&amp;IF((Q292)&lt;=999,"0"&amp;(Q292),(Q292)),"-")</f>
        <v>-</v>
      </c>
      <c r="BA292" s="181" t="str">
        <f t="shared" ref="BA292:BA337" si="366">IF(RIGHT(AU292,1)="Z",Q292*IF(AU292="1Z",0.239,IF(AU292="2Z",0.276,IF(AU292="3Z",0.374,IF(AU292="4Z",0.458,IF(AU292="5Z",0.541,IF(AU292="2D",0.317,IF(AU292="3D",0.421,IF(AU292="4D",0.53,IF(AU292="5D",0.619,IF(AU292="6D",0.718,IF(AU292="7D",0.738,IF(AU292="8D",0.842,"")))))))))))),"-")</f>
        <v>-</v>
      </c>
      <c r="BB292" s="181"/>
      <c r="BC292" s="184">
        <f t="shared" ref="BC292:BC337" si="367">BB292+AY292</f>
        <v>1312.28</v>
      </c>
    </row>
    <row r="293" spans="1:56" ht="18" customHeight="1" x14ac:dyDescent="0.3">
      <c r="A293" s="1" t="str">
        <f t="shared" si="281"/>
        <v>\\B-TECH03\soneras network\SONERAS\RAD\RAD 2024\C213</v>
      </c>
      <c r="B293" s="17" t="s">
        <v>1031</v>
      </c>
      <c r="C293" s="71" t="str">
        <f t="shared" si="196"/>
        <v>RAC213014-12 E7</v>
      </c>
      <c r="D293" s="17" t="s">
        <v>791</v>
      </c>
      <c r="E293" s="244" t="str">
        <f t="shared" si="282"/>
        <v>C213</v>
      </c>
      <c r="F293" s="12">
        <v>45376</v>
      </c>
      <c r="G293" s="17">
        <v>1</v>
      </c>
      <c r="H293" s="13" t="s">
        <v>28</v>
      </c>
      <c r="I293" s="14" t="s">
        <v>1032</v>
      </c>
      <c r="K293" s="14" t="s">
        <v>1034</v>
      </c>
      <c r="M293" s="36" t="s">
        <v>41</v>
      </c>
      <c r="N293" s="6">
        <v>12</v>
      </c>
      <c r="O293" s="6">
        <v>4</v>
      </c>
      <c r="Q293" s="14">
        <v>435</v>
      </c>
      <c r="R293" s="14">
        <v>475</v>
      </c>
      <c r="S293" s="14">
        <v>475</v>
      </c>
      <c r="T293" s="14">
        <v>75</v>
      </c>
      <c r="U293" s="14">
        <v>475</v>
      </c>
      <c r="V293" s="14">
        <v>75</v>
      </c>
      <c r="W293" s="5" t="s">
        <v>33</v>
      </c>
      <c r="X293" s="5"/>
      <c r="Y293" s="6" t="s">
        <v>38</v>
      </c>
      <c r="Z293" s="240" t="str">
        <f t="shared" si="310"/>
        <v>412AZ</v>
      </c>
      <c r="AA293" s="120" t="str">
        <f t="shared" si="342"/>
        <v>RAC213014-12 E7</v>
      </c>
      <c r="AB293" s="168" t="str">
        <f t="shared" si="343"/>
        <v>RA 0435X0475 4Z7 12 0475X075 PC  CLARK BALNKAR</v>
      </c>
      <c r="AC293" s="71" t="str">
        <f t="shared" si="344"/>
        <v>FXC213014-12 E7</v>
      </c>
      <c r="AD293" s="168" t="str">
        <f t="shared" si="345"/>
        <v>FX 0435X0475 4Z7 12 0475X075 PC  CLARK BALNKAR</v>
      </c>
      <c r="AE293" s="169" t="str">
        <f t="shared" si="346"/>
        <v>TUBLS015</v>
      </c>
      <c r="AF293" s="170" t="str">
        <f t="shared" si="347"/>
        <v>TB150450</v>
      </c>
      <c r="AG293" s="171">
        <f t="shared" si="348"/>
        <v>20.817</v>
      </c>
      <c r="AH293" s="151">
        <f t="shared" si="349"/>
        <v>148</v>
      </c>
      <c r="AI293" s="152">
        <f t="shared" si="350"/>
        <v>3080.9160000000002</v>
      </c>
      <c r="AJ293" s="172" t="str">
        <f t="shared" si="351"/>
        <v>BCU4Z</v>
      </c>
      <c r="AK293" s="173" t="str">
        <f t="shared" si="352"/>
        <v>AT4Z0415</v>
      </c>
      <c r="AL293" s="174">
        <f t="shared" si="353"/>
        <v>60.016961447368416</v>
      </c>
      <c r="AM293" s="175">
        <f t="shared" si="354"/>
        <v>38</v>
      </c>
      <c r="AN293" s="176">
        <v>2280.6445349999999</v>
      </c>
      <c r="AO293" s="177" t="str">
        <f t="shared" si="355"/>
        <v>CL4P0475C075</v>
      </c>
      <c r="AP293" s="178">
        <f t="shared" si="356"/>
        <v>362.09250000000003</v>
      </c>
      <c r="AQ293" s="179" t="str">
        <f t="shared" si="357"/>
        <v>CL4P0475C075</v>
      </c>
      <c r="AR293" s="178">
        <f t="shared" si="358"/>
        <v>362.09250000000003</v>
      </c>
      <c r="AS293" s="178" t="str">
        <f t="shared" si="359"/>
        <v>BNLC06</v>
      </c>
      <c r="AT293" s="180">
        <f t="shared" si="360"/>
        <v>724.18500000000006</v>
      </c>
      <c r="AU293" s="181" t="str">
        <f t="shared" si="361"/>
        <v>4Z</v>
      </c>
      <c r="AV293" s="182" t="s">
        <v>921</v>
      </c>
      <c r="AW293" s="183" t="str">
        <f t="shared" si="362"/>
        <v>FJ4Z0435</v>
      </c>
      <c r="AX293" s="181">
        <f t="shared" si="363"/>
        <v>199.23000000000002</v>
      </c>
      <c r="AY293" s="183">
        <f t="shared" si="364"/>
        <v>398.46000000000004</v>
      </c>
      <c r="AZ293" s="183" t="str">
        <f t="shared" si="365"/>
        <v>PJ4Z0435</v>
      </c>
      <c r="BA293" s="181">
        <f t="shared" si="366"/>
        <v>199.23000000000002</v>
      </c>
      <c r="BB293" s="181"/>
      <c r="BC293" s="184">
        <f t="shared" si="367"/>
        <v>398.46000000000004</v>
      </c>
    </row>
    <row r="294" spans="1:56" ht="18" customHeight="1" x14ac:dyDescent="0.3">
      <c r="A294" s="1" t="str">
        <f t="shared" si="281"/>
        <v>\\B-TECH03\soneras network\SONERAS\RAD\RAD 2024\C214</v>
      </c>
      <c r="B294" s="17" t="s">
        <v>1033</v>
      </c>
      <c r="C294" s="71" t="str">
        <f t="shared" si="196"/>
        <v>FEC214013-10 E7</v>
      </c>
      <c r="D294" s="17" t="s">
        <v>792</v>
      </c>
      <c r="E294" s="244" t="str">
        <f t="shared" si="282"/>
        <v>C214</v>
      </c>
      <c r="F294" s="12">
        <v>45377</v>
      </c>
      <c r="G294" s="17">
        <v>3</v>
      </c>
      <c r="H294" s="13" t="s">
        <v>35</v>
      </c>
      <c r="I294" s="14" t="s">
        <v>182</v>
      </c>
      <c r="M294" s="36" t="s">
        <v>41</v>
      </c>
      <c r="N294" s="6">
        <v>10</v>
      </c>
      <c r="O294" s="6">
        <v>3</v>
      </c>
      <c r="Q294" s="14">
        <v>920</v>
      </c>
      <c r="R294" s="14">
        <v>690</v>
      </c>
      <c r="S294" s="14">
        <v>710</v>
      </c>
      <c r="T294" s="14">
        <v>70</v>
      </c>
      <c r="U294" s="14">
        <v>710</v>
      </c>
      <c r="V294" s="14">
        <v>70</v>
      </c>
      <c r="W294" s="5" t="s">
        <v>33</v>
      </c>
      <c r="X294" s="5"/>
      <c r="Y294" s="6" t="s">
        <v>38</v>
      </c>
      <c r="Z294" s="240" t="str">
        <f t="shared" si="310"/>
        <v>310AZ</v>
      </c>
      <c r="AA294" s="120" t="str">
        <f t="shared" si="342"/>
        <v>FEC214013-10 E7</v>
      </c>
      <c r="AB294" s="168" t="str">
        <f t="shared" si="343"/>
        <v xml:space="preserve">FE 0920X0690 3Z7 10 0710X070 PC  </v>
      </c>
      <c r="AC294" s="71" t="str">
        <f t="shared" si="344"/>
        <v>FXC214013-10 E7</v>
      </c>
      <c r="AD294" s="168" t="str">
        <f t="shared" si="345"/>
        <v xml:space="preserve">FX 0920X0690 3Z7 10 0710X070 PC  </v>
      </c>
      <c r="AE294" s="169" t="str">
        <f t="shared" si="346"/>
        <v>TUBLS015</v>
      </c>
      <c r="AF294" s="170" t="str">
        <f t="shared" si="347"/>
        <v>TB150935</v>
      </c>
      <c r="AG294" s="171">
        <f t="shared" si="348"/>
        <v>43.253100000000003</v>
      </c>
      <c r="AH294" s="151">
        <f t="shared" si="349"/>
        <v>198</v>
      </c>
      <c r="AI294" s="152">
        <f t="shared" si="350"/>
        <v>8564.113800000001</v>
      </c>
      <c r="AJ294" s="172" t="str">
        <f t="shared" si="351"/>
        <v>BCU3Z</v>
      </c>
      <c r="AK294" s="173" t="str">
        <f t="shared" si="352"/>
        <v>AT3Z0900</v>
      </c>
      <c r="AL294" s="174">
        <f t="shared" si="353"/>
        <v>93.741044776119395</v>
      </c>
      <c r="AM294" s="175">
        <f t="shared" si="354"/>
        <v>67</v>
      </c>
      <c r="AN294" s="176">
        <v>6280.65</v>
      </c>
      <c r="AO294" s="177" t="str">
        <f t="shared" si="355"/>
        <v>CL3P0710C070</v>
      </c>
      <c r="AP294" s="178">
        <f t="shared" si="356"/>
        <v>505.89000000000004</v>
      </c>
      <c r="AQ294" s="179" t="str">
        <f t="shared" si="357"/>
        <v>CL3P0710C070</v>
      </c>
      <c r="AR294" s="178">
        <f t="shared" si="358"/>
        <v>505.89000000000004</v>
      </c>
      <c r="AS294" s="178" t="str">
        <f t="shared" si="359"/>
        <v>BNLC06</v>
      </c>
      <c r="AT294" s="180">
        <f t="shared" si="360"/>
        <v>1011.7800000000001</v>
      </c>
      <c r="AU294" s="181" t="str">
        <f t="shared" si="361"/>
        <v>3Z</v>
      </c>
      <c r="AV294" s="182" t="s">
        <v>921</v>
      </c>
      <c r="AW294" s="183" t="str">
        <f t="shared" si="362"/>
        <v>FJ3Z0920</v>
      </c>
      <c r="AX294" s="181">
        <f t="shared" si="363"/>
        <v>344.08</v>
      </c>
      <c r="AY294" s="183">
        <f t="shared" si="364"/>
        <v>688.16</v>
      </c>
      <c r="AZ294" s="183" t="str">
        <f t="shared" si="365"/>
        <v>PJ3Z0920</v>
      </c>
      <c r="BA294" s="181">
        <f t="shared" si="366"/>
        <v>344.08</v>
      </c>
      <c r="BB294" s="181"/>
      <c r="BC294" s="184">
        <f t="shared" si="367"/>
        <v>688.16</v>
      </c>
    </row>
    <row r="295" spans="1:56" ht="18" customHeight="1" x14ac:dyDescent="0.3">
      <c r="A295" s="1" t="str">
        <f t="shared" si="281"/>
        <v>\\B-TECH03\soneras network\SONERAS\RAD\RAD 2024\C215</v>
      </c>
      <c r="B295" s="17" t="s">
        <v>1045</v>
      </c>
      <c r="C295" s="71" t="str">
        <f t="shared" ref="C295:C319" si="368">IF(H295="Fx","FE",IF(H295="Rén","RE",IF(H295="Con","RA","")))&amp;B295&amp;0&amp;IF(M295="TR","1",IF(M295="NL","2",IF(M295="Aé","3","")))&amp;O295&amp;"-"&amp;N295&amp;" "&amp;IF(Y295="ET7","E7","")</f>
        <v>REC215036-10 E7</v>
      </c>
      <c r="D295" s="17" t="s">
        <v>793</v>
      </c>
      <c r="E295" s="244" t="str">
        <f t="shared" si="282"/>
        <v>C215</v>
      </c>
      <c r="F295" s="12">
        <v>45382</v>
      </c>
      <c r="G295" s="17">
        <v>1</v>
      </c>
      <c r="H295" s="13" t="s">
        <v>58</v>
      </c>
      <c r="I295" s="14" t="s">
        <v>1035</v>
      </c>
      <c r="M295" s="36" t="s">
        <v>77</v>
      </c>
      <c r="N295" s="6">
        <v>10</v>
      </c>
      <c r="O295" s="6">
        <v>6</v>
      </c>
      <c r="Q295" s="14">
        <v>560</v>
      </c>
      <c r="R295" s="14">
        <v>590</v>
      </c>
      <c r="S295" s="14">
        <v>600</v>
      </c>
      <c r="T295" s="14">
        <v>130</v>
      </c>
      <c r="U295" s="14">
        <v>600</v>
      </c>
      <c r="V295" s="14">
        <v>130</v>
      </c>
      <c r="W295" s="5" t="s">
        <v>33</v>
      </c>
      <c r="X295" s="5"/>
      <c r="Y295" s="6" t="s">
        <v>38</v>
      </c>
      <c r="Z295" s="240" t="str">
        <f t="shared" si="310"/>
        <v>610AD</v>
      </c>
      <c r="AA295" s="120" t="str">
        <f t="shared" si="342"/>
        <v>REC215036-10 E7</v>
      </c>
      <c r="AB295" s="168" t="str">
        <f t="shared" si="343"/>
        <v xml:space="preserve">RE 0560X0590 6D7 10 0600X130 PC  </v>
      </c>
      <c r="AC295" s="71" t="str">
        <f t="shared" si="344"/>
        <v>FXC215036-10 E7</v>
      </c>
      <c r="AD295" s="168" t="str">
        <f t="shared" si="345"/>
        <v xml:space="preserve">FX 0560X0590 6D7 10 0600X130 PC  </v>
      </c>
      <c r="AE295" s="169" t="str">
        <f t="shared" si="346"/>
        <v>TUBLS015</v>
      </c>
      <c r="AF295" s="170" t="str">
        <f t="shared" si="347"/>
        <v>TB150575</v>
      </c>
      <c r="AG295" s="171">
        <f t="shared" si="348"/>
        <v>26.599500000000003</v>
      </c>
      <c r="AH295" s="151">
        <f t="shared" si="349"/>
        <v>348</v>
      </c>
      <c r="AI295" s="152">
        <f t="shared" si="350"/>
        <v>9256.6260000000002</v>
      </c>
      <c r="AJ295" s="172" t="str">
        <f t="shared" si="351"/>
        <v>BCU6D</v>
      </c>
      <c r="AK295" s="173" t="str">
        <f t="shared" si="352"/>
        <v>AT6D0590</v>
      </c>
      <c r="AL295" s="174">
        <f t="shared" si="353"/>
        <v>90.923494979272206</v>
      </c>
      <c r="AM295" s="175">
        <f t="shared" si="354"/>
        <v>98.681818181818187</v>
      </c>
      <c r="AN295" s="176">
        <v>8972.4957999999988</v>
      </c>
      <c r="AO295" s="177" t="str">
        <f t="shared" si="355"/>
        <v>CL6P0600C130</v>
      </c>
      <c r="AP295" s="178">
        <f t="shared" si="356"/>
        <v>716.1</v>
      </c>
      <c r="AQ295" s="179" t="str">
        <f t="shared" si="357"/>
        <v>CL6P0600C130</v>
      </c>
      <c r="AR295" s="178">
        <f t="shared" si="358"/>
        <v>716.1</v>
      </c>
      <c r="AS295" s="178" t="str">
        <f t="shared" si="359"/>
        <v>BNLC06</v>
      </c>
      <c r="AT295" s="180">
        <f t="shared" si="360"/>
        <v>1432.2</v>
      </c>
      <c r="AU295" s="181" t="str">
        <f t="shared" si="361"/>
        <v>6D</v>
      </c>
      <c r="AV295" s="182" t="s">
        <v>921</v>
      </c>
      <c r="AW295" s="183" t="str">
        <f t="shared" si="362"/>
        <v>FJ6D0560</v>
      </c>
      <c r="AX295" s="181">
        <f t="shared" si="363"/>
        <v>402.08</v>
      </c>
      <c r="AY295" s="183">
        <f t="shared" si="364"/>
        <v>804.16</v>
      </c>
      <c r="AZ295" s="183" t="str">
        <f t="shared" si="365"/>
        <v>-</v>
      </c>
      <c r="BA295" s="181" t="str">
        <f t="shared" si="366"/>
        <v>-</v>
      </c>
      <c r="BB295" s="181"/>
      <c r="BC295" s="184">
        <f t="shared" si="367"/>
        <v>804.16</v>
      </c>
    </row>
    <row r="296" spans="1:56" ht="18" customHeight="1" x14ac:dyDescent="0.3">
      <c r="A296" s="1" t="str">
        <f t="shared" si="281"/>
        <v>\\B-TECH03\soneras network\SONERAS\RAD\RAD 2024\C216</v>
      </c>
      <c r="B296" s="17" t="s">
        <v>1046</v>
      </c>
      <c r="C296" s="71" t="str">
        <f t="shared" si="368"/>
        <v>RAC216024-10 E7</v>
      </c>
      <c r="D296" s="17" t="s">
        <v>794</v>
      </c>
      <c r="E296" s="244" t="str">
        <f t="shared" si="282"/>
        <v>C216</v>
      </c>
      <c r="F296" s="12">
        <v>45382</v>
      </c>
      <c r="G296" s="17">
        <v>6</v>
      </c>
      <c r="H296" s="13" t="s">
        <v>28</v>
      </c>
      <c r="I296" s="14" t="s">
        <v>545</v>
      </c>
      <c r="J296" s="5" t="s">
        <v>714</v>
      </c>
      <c r="K296" s="14" t="s">
        <v>1036</v>
      </c>
      <c r="M296" s="36" t="s">
        <v>32</v>
      </c>
      <c r="N296" s="6">
        <v>10</v>
      </c>
      <c r="O296" s="6">
        <v>4</v>
      </c>
      <c r="Q296" s="14">
        <v>1225</v>
      </c>
      <c r="R296" s="14">
        <v>1620</v>
      </c>
      <c r="S296" s="14">
        <v>1700</v>
      </c>
      <c r="T296" s="14">
        <v>230</v>
      </c>
      <c r="U296" s="14">
        <v>170</v>
      </c>
      <c r="V296" s="14">
        <v>230</v>
      </c>
      <c r="W296" s="5" t="s">
        <v>37</v>
      </c>
      <c r="X296" s="5"/>
      <c r="Y296" s="6" t="s">
        <v>38</v>
      </c>
      <c r="Z296" s="240" t="str">
        <f t="shared" si="310"/>
        <v>410AD</v>
      </c>
      <c r="AA296" s="120" t="str">
        <f t="shared" si="342"/>
        <v>RAC216024-10 E7</v>
      </c>
      <c r="AB296" s="168" t="str">
        <f t="shared" si="343"/>
        <v>RA 1225X1620 4D7 10 1700X230 BC CAT 4BZ</v>
      </c>
      <c r="AC296" s="71" t="str">
        <f t="shared" si="344"/>
        <v>FXC216024-10 E7</v>
      </c>
      <c r="AD296" s="168" t="str">
        <f t="shared" si="345"/>
        <v>FX 1225X1620 4D7 10 1700X230 BC CAT 4BZ</v>
      </c>
      <c r="AE296" s="169" t="str">
        <f t="shared" si="346"/>
        <v>TUBLS015</v>
      </c>
      <c r="AF296" s="170" t="str">
        <f t="shared" si="347"/>
        <v>TB151240</v>
      </c>
      <c r="AG296" s="171">
        <f t="shared" si="348"/>
        <v>57.362400000000001</v>
      </c>
      <c r="AH296" s="151">
        <f t="shared" si="349"/>
        <v>644</v>
      </c>
      <c r="AI296" s="152">
        <f t="shared" si="350"/>
        <v>36941.385600000001</v>
      </c>
      <c r="AJ296" s="172" t="str">
        <f t="shared" si="351"/>
        <v>BCU4D</v>
      </c>
      <c r="AK296" s="173" t="str">
        <f t="shared" si="352"/>
        <v>AT4D1620</v>
      </c>
      <c r="AL296" s="174">
        <f t="shared" si="353"/>
        <v>74.824523783895685</v>
      </c>
      <c r="AM296" s="175">
        <f t="shared" si="354"/>
        <v>439.18181818181819</v>
      </c>
      <c r="AN296" s="176">
        <v>32861.570400000004</v>
      </c>
      <c r="AO296" s="177" t="str">
        <f t="shared" si="355"/>
        <v>CL4B1700C230</v>
      </c>
      <c r="AP296" s="178">
        <f t="shared" si="356"/>
        <v>5219.8500000000004</v>
      </c>
      <c r="AQ296" s="179" t="str">
        <f t="shared" si="357"/>
        <v>CL4B0170C230</v>
      </c>
      <c r="AR296" s="178">
        <f t="shared" si="358"/>
        <v>634.125</v>
      </c>
      <c r="AS296" s="178" t="str">
        <f t="shared" si="359"/>
        <v>PL15</v>
      </c>
      <c r="AT296" s="180">
        <f t="shared" si="360"/>
        <v>5853.9750000000004</v>
      </c>
      <c r="AU296" s="181" t="str">
        <f t="shared" si="361"/>
        <v>4D</v>
      </c>
      <c r="AV296" s="182" t="s">
        <v>921</v>
      </c>
      <c r="AW296" s="183" t="str">
        <f t="shared" si="362"/>
        <v>FJ4D1225</v>
      </c>
      <c r="AX296" s="181">
        <f t="shared" si="363"/>
        <v>649.25</v>
      </c>
      <c r="AY296" s="183">
        <f t="shared" si="364"/>
        <v>1298.5</v>
      </c>
      <c r="AZ296" s="183" t="str">
        <f t="shared" si="365"/>
        <v>-</v>
      </c>
      <c r="BA296" s="181" t="str">
        <f t="shared" si="366"/>
        <v>-</v>
      </c>
      <c r="BB296" s="181"/>
      <c r="BC296" s="184">
        <f t="shared" si="367"/>
        <v>1298.5</v>
      </c>
    </row>
    <row r="297" spans="1:56" ht="18" customHeight="1" x14ac:dyDescent="0.3">
      <c r="A297" s="1" t="str">
        <f t="shared" si="281"/>
        <v>\\B-TECH03\soneras network\SONERAS\RAD\RAD 2024\C217</v>
      </c>
      <c r="B297" s="17" t="s">
        <v>1047</v>
      </c>
      <c r="C297" s="71" t="str">
        <f t="shared" si="368"/>
        <v>FEC217023-12 E7</v>
      </c>
      <c r="D297" s="17" t="s">
        <v>795</v>
      </c>
      <c r="E297" s="244" t="str">
        <f t="shared" si="282"/>
        <v>C217</v>
      </c>
      <c r="F297" s="12">
        <v>45385</v>
      </c>
      <c r="G297" s="17">
        <v>1</v>
      </c>
      <c r="H297" s="13" t="s">
        <v>35</v>
      </c>
      <c r="I297" s="14" t="s">
        <v>40</v>
      </c>
      <c r="M297" s="36" t="s">
        <v>32</v>
      </c>
      <c r="N297" s="6">
        <v>12</v>
      </c>
      <c r="O297" s="6">
        <v>3</v>
      </c>
      <c r="Q297" s="14">
        <v>970</v>
      </c>
      <c r="R297" s="14">
        <v>870</v>
      </c>
      <c r="S297" s="14">
        <v>950</v>
      </c>
      <c r="T297" s="14">
        <v>145</v>
      </c>
      <c r="U297" s="14">
        <v>950</v>
      </c>
      <c r="V297" s="14">
        <v>145</v>
      </c>
      <c r="W297" s="5" t="s">
        <v>33</v>
      </c>
      <c r="X297" s="5"/>
      <c r="Y297" s="6" t="s">
        <v>38</v>
      </c>
      <c r="Z297" s="240" t="str">
        <f t="shared" si="310"/>
        <v>312AD</v>
      </c>
      <c r="AA297" s="120" t="str">
        <f t="shared" si="342"/>
        <v>FEC217023-12 E7</v>
      </c>
      <c r="AB297" s="168" t="str">
        <f t="shared" si="343"/>
        <v xml:space="preserve">FE 0970X0870 3D7 12 0950X145 PC  </v>
      </c>
      <c r="AC297" s="71" t="str">
        <f t="shared" si="344"/>
        <v>FXC217023-12 E7</v>
      </c>
      <c r="AD297" s="168" t="str">
        <f t="shared" si="345"/>
        <v xml:space="preserve">FX 0970X0870 3D7 12 0950X145 PC  </v>
      </c>
      <c r="AE297" s="169" t="str">
        <f t="shared" si="346"/>
        <v>TUBLS015</v>
      </c>
      <c r="AF297" s="170" t="str">
        <f t="shared" si="347"/>
        <v>TB150985</v>
      </c>
      <c r="AG297" s="171">
        <f t="shared" si="348"/>
        <v>45.566100000000006</v>
      </c>
      <c r="AH297" s="151">
        <f t="shared" si="349"/>
        <v>258</v>
      </c>
      <c r="AI297" s="152">
        <f t="shared" si="350"/>
        <v>11756.053800000002</v>
      </c>
      <c r="AJ297" s="172" t="str">
        <f t="shared" si="351"/>
        <v>BCU3D</v>
      </c>
      <c r="AK297" s="173" t="str">
        <f t="shared" si="352"/>
        <v>AT3D0870</v>
      </c>
      <c r="AL297" s="174" t="e">
        <f t="shared" si="353"/>
        <v>#N/A</v>
      </c>
      <c r="AM297" s="175">
        <f t="shared" si="354"/>
        <v>346.45454545454544</v>
      </c>
      <c r="AN297" s="176" t="e">
        <v>#N/A</v>
      </c>
      <c r="AO297" s="177" t="str">
        <f t="shared" si="355"/>
        <v>CL3P0950C145</v>
      </c>
      <c r="AP297" s="178">
        <f t="shared" si="356"/>
        <v>1232.385</v>
      </c>
      <c r="AQ297" s="179" t="str">
        <f t="shared" si="357"/>
        <v>CL3P0950C145</v>
      </c>
      <c r="AR297" s="178">
        <f t="shared" si="358"/>
        <v>1232.385</v>
      </c>
      <c r="AS297" s="178" t="str">
        <f t="shared" si="359"/>
        <v>BNLC06</v>
      </c>
      <c r="AT297" s="180">
        <f t="shared" si="360"/>
        <v>2464.77</v>
      </c>
      <c r="AU297" s="181" t="str">
        <f t="shared" si="361"/>
        <v>3D</v>
      </c>
      <c r="AV297" s="182" t="s">
        <v>921</v>
      </c>
      <c r="AW297" s="183" t="str">
        <f t="shared" si="362"/>
        <v>FJ3D0970</v>
      </c>
      <c r="AX297" s="181">
        <f t="shared" si="363"/>
        <v>408.37</v>
      </c>
      <c r="AY297" s="183">
        <f t="shared" si="364"/>
        <v>816.74</v>
      </c>
      <c r="AZ297" s="183" t="str">
        <f t="shared" si="365"/>
        <v>-</v>
      </c>
      <c r="BA297" s="181" t="str">
        <f t="shared" si="366"/>
        <v>-</v>
      </c>
      <c r="BB297" s="181"/>
      <c r="BC297" s="184">
        <f t="shared" si="367"/>
        <v>816.74</v>
      </c>
    </row>
    <row r="298" spans="1:56" ht="18" customHeight="1" x14ac:dyDescent="0.3">
      <c r="A298" s="1" t="str">
        <f t="shared" si="281"/>
        <v>\\B-TECH03\soneras network\SONERAS\RAD\RAD 2024\C218</v>
      </c>
      <c r="B298" s="17" t="s">
        <v>1048</v>
      </c>
      <c r="C298" s="71" t="str">
        <f t="shared" si="368"/>
        <v>FEC218026-10 E7</v>
      </c>
      <c r="D298" s="17" t="s">
        <v>796</v>
      </c>
      <c r="E298" s="244" t="str">
        <f t="shared" si="282"/>
        <v>C218</v>
      </c>
      <c r="F298" s="12">
        <v>45395</v>
      </c>
      <c r="G298" s="17">
        <v>1</v>
      </c>
      <c r="H298" s="13" t="s">
        <v>35</v>
      </c>
      <c r="I298" s="14" t="s">
        <v>1030</v>
      </c>
      <c r="M298" s="36" t="s">
        <v>32</v>
      </c>
      <c r="N298" s="6">
        <v>10</v>
      </c>
      <c r="O298" s="6">
        <v>6</v>
      </c>
      <c r="Q298" s="14">
        <v>1400</v>
      </c>
      <c r="R298" s="14">
        <v>1340</v>
      </c>
      <c r="S298" s="14">
        <v>1410</v>
      </c>
      <c r="T298" s="14">
        <v>205</v>
      </c>
      <c r="U298" s="14">
        <v>1410</v>
      </c>
      <c r="V298" s="14">
        <v>205</v>
      </c>
      <c r="W298" s="5" t="s">
        <v>33</v>
      </c>
      <c r="X298" s="5"/>
      <c r="Y298" s="6" t="s">
        <v>38</v>
      </c>
      <c r="Z298" s="240" t="str">
        <f t="shared" si="310"/>
        <v>610AD</v>
      </c>
      <c r="AA298" s="120" t="str">
        <f t="shared" si="342"/>
        <v>FEC218026-10 E7</v>
      </c>
      <c r="AB298" s="168" t="str">
        <f t="shared" si="343"/>
        <v xml:space="preserve">FE 1400X1340 6D7 10 1410X205 PC  </v>
      </c>
      <c r="AC298" s="71" t="str">
        <f t="shared" si="344"/>
        <v>FXC218026-10 E7</v>
      </c>
      <c r="AD298" s="168" t="str">
        <f t="shared" si="345"/>
        <v xml:space="preserve">FX 1400X1340 6D7 10 1410X205 PC  </v>
      </c>
      <c r="AE298" s="169" t="str">
        <f t="shared" si="346"/>
        <v>TUBLS015</v>
      </c>
      <c r="AF298" s="170" t="str">
        <f t="shared" si="347"/>
        <v>TB151415</v>
      </c>
      <c r="AG298" s="171">
        <f t="shared" si="348"/>
        <v>65.457900000000009</v>
      </c>
      <c r="AH298" s="151">
        <f t="shared" si="349"/>
        <v>798</v>
      </c>
      <c r="AI298" s="152">
        <f t="shared" si="350"/>
        <v>52235.404200000004</v>
      </c>
      <c r="AJ298" s="172" t="str">
        <f t="shared" si="351"/>
        <v>BCU6D</v>
      </c>
      <c r="AK298" s="173" t="str">
        <f t="shared" si="352"/>
        <v>AT6D1340</v>
      </c>
      <c r="AL298" s="174">
        <f t="shared" si="353"/>
        <v>103.22322596275538</v>
      </c>
      <c r="AM298" s="175">
        <f t="shared" si="354"/>
        <v>502.81818181818181</v>
      </c>
      <c r="AN298" s="176">
        <v>51902.514799999997</v>
      </c>
      <c r="AO298" s="177" t="str">
        <f t="shared" si="355"/>
        <v>CL6P1410C205</v>
      </c>
      <c r="AP298" s="178">
        <f t="shared" si="356"/>
        <v>2477.4749999999999</v>
      </c>
      <c r="AQ298" s="179" t="str">
        <f t="shared" si="357"/>
        <v>CL6P1410C205</v>
      </c>
      <c r="AR298" s="178">
        <f t="shared" si="358"/>
        <v>2477.4749999999999</v>
      </c>
      <c r="AS298" s="178" t="str">
        <f t="shared" si="359"/>
        <v>BNLC06</v>
      </c>
      <c r="AT298" s="180">
        <f t="shared" si="360"/>
        <v>4954.95</v>
      </c>
      <c r="AU298" s="181" t="str">
        <f t="shared" si="361"/>
        <v>6D</v>
      </c>
      <c r="AV298" s="182" t="s">
        <v>921</v>
      </c>
      <c r="AW298" s="183" t="str">
        <f t="shared" si="362"/>
        <v>FJ6D1400</v>
      </c>
      <c r="AX298" s="181">
        <f t="shared" si="363"/>
        <v>1005.1999999999999</v>
      </c>
      <c r="AY298" s="183">
        <f t="shared" si="364"/>
        <v>2010.3999999999999</v>
      </c>
      <c r="AZ298" s="183" t="str">
        <f t="shared" si="365"/>
        <v>-</v>
      </c>
      <c r="BA298" s="181" t="str">
        <f t="shared" si="366"/>
        <v>-</v>
      </c>
      <c r="BB298" s="181"/>
      <c r="BC298" s="184">
        <f t="shared" si="367"/>
        <v>2010.3999999999999</v>
      </c>
    </row>
    <row r="299" spans="1:56" ht="18" customHeight="1" x14ac:dyDescent="0.3">
      <c r="A299" s="1" t="str">
        <f t="shared" si="281"/>
        <v>\\B-TECH03\soneras network\SONERAS\RAD\RAD 2024\C219</v>
      </c>
      <c r="B299" s="17" t="s">
        <v>1049</v>
      </c>
      <c r="C299" s="71" t="str">
        <f t="shared" si="368"/>
        <v>FEC219025-10 E7</v>
      </c>
      <c r="D299" s="17" t="s">
        <v>797</v>
      </c>
      <c r="E299" s="244" t="str">
        <f t="shared" si="282"/>
        <v>C219</v>
      </c>
      <c r="F299" s="12">
        <v>45395</v>
      </c>
      <c r="G299" s="17">
        <v>1</v>
      </c>
      <c r="H299" s="13" t="s">
        <v>35</v>
      </c>
      <c r="I299" s="14" t="s">
        <v>100</v>
      </c>
      <c r="M299" s="36" t="s">
        <v>32</v>
      </c>
      <c r="N299" s="6">
        <v>10</v>
      </c>
      <c r="O299" s="6">
        <v>5</v>
      </c>
      <c r="Q299" s="14">
        <v>1075</v>
      </c>
      <c r="R299" s="14">
        <v>1060</v>
      </c>
      <c r="S299" s="14">
        <v>1085</v>
      </c>
      <c r="T299" s="14">
        <v>160</v>
      </c>
      <c r="U299" s="14">
        <v>1085</v>
      </c>
      <c r="V299" s="14">
        <v>160</v>
      </c>
      <c r="W299" s="5" t="s">
        <v>33</v>
      </c>
      <c r="X299" s="5"/>
      <c r="Y299" s="6" t="s">
        <v>38</v>
      </c>
      <c r="Z299" s="240" t="str">
        <f t="shared" si="310"/>
        <v>510AD</v>
      </c>
      <c r="AA299" s="120" t="str">
        <f t="shared" si="342"/>
        <v>FEC219025-10 E7</v>
      </c>
      <c r="AB299" s="168" t="str">
        <f t="shared" si="343"/>
        <v xml:space="preserve">FE 1075X1060 5D7 10 1085X160 PC  </v>
      </c>
      <c r="AC299" s="71" t="str">
        <f t="shared" si="344"/>
        <v>FXC219025-10 E7</v>
      </c>
      <c r="AD299" s="168" t="str">
        <f t="shared" si="345"/>
        <v xml:space="preserve">FX 1075X1060 5D7 10 1085X160 PC  </v>
      </c>
      <c r="AE299" s="169" t="str">
        <f t="shared" si="346"/>
        <v>TUBLS015</v>
      </c>
      <c r="AF299" s="170" t="str">
        <f t="shared" si="347"/>
        <v>TB151090</v>
      </c>
      <c r="AG299" s="171">
        <f t="shared" si="348"/>
        <v>50.423400000000001</v>
      </c>
      <c r="AH299" s="151">
        <f t="shared" si="349"/>
        <v>525</v>
      </c>
      <c r="AI299" s="152">
        <f t="shared" si="350"/>
        <v>26472.285</v>
      </c>
      <c r="AJ299" s="172" t="str">
        <f t="shared" si="351"/>
        <v>BCU5D</v>
      </c>
      <c r="AK299" s="173" t="str">
        <f t="shared" si="352"/>
        <v>AT5D1060</v>
      </c>
      <c r="AL299" s="174">
        <f t="shared" si="353"/>
        <v>59.833244528480257</v>
      </c>
      <c r="AM299" s="175">
        <f t="shared" si="354"/>
        <v>384.63636363636363</v>
      </c>
      <c r="AN299" s="176">
        <v>23014.041599999997</v>
      </c>
      <c r="AO299" s="177" t="str">
        <f t="shared" si="355"/>
        <v>CL5P1085C160</v>
      </c>
      <c r="AP299" s="178">
        <f t="shared" si="356"/>
        <v>1531.53</v>
      </c>
      <c r="AQ299" s="179" t="str">
        <f t="shared" si="357"/>
        <v>CL5P1085C160</v>
      </c>
      <c r="AR299" s="178">
        <f t="shared" si="358"/>
        <v>1531.53</v>
      </c>
      <c r="AS299" s="178" t="str">
        <f t="shared" si="359"/>
        <v>BNLC06</v>
      </c>
      <c r="AT299" s="180">
        <f t="shared" si="360"/>
        <v>3063.06</v>
      </c>
      <c r="AU299" s="181" t="str">
        <f t="shared" si="361"/>
        <v>5D</v>
      </c>
      <c r="AV299" s="182" t="s">
        <v>921</v>
      </c>
      <c r="AW299" s="183" t="str">
        <f t="shared" si="362"/>
        <v>FJ5D1075</v>
      </c>
      <c r="AX299" s="181">
        <f t="shared" si="363"/>
        <v>665.42499999999995</v>
      </c>
      <c r="AY299" s="183">
        <f t="shared" si="364"/>
        <v>1330.85</v>
      </c>
      <c r="AZ299" s="183" t="str">
        <f t="shared" si="365"/>
        <v>-</v>
      </c>
      <c r="BA299" s="181" t="str">
        <f t="shared" si="366"/>
        <v>-</v>
      </c>
      <c r="BB299" s="181"/>
      <c r="BC299" s="184">
        <f t="shared" si="367"/>
        <v>1330.85</v>
      </c>
    </row>
    <row r="300" spans="1:56" ht="18" customHeight="1" x14ac:dyDescent="0.3">
      <c r="A300" s="1" t="str">
        <f t="shared" si="281"/>
        <v>\\B-TECH03\soneras network\SONERAS\RAD\RAD 2024\C220</v>
      </c>
      <c r="B300" s="17" t="s">
        <v>1050</v>
      </c>
      <c r="C300" s="44" t="str">
        <f t="shared" si="368"/>
        <v>FEC220023-10 E7</v>
      </c>
      <c r="D300" s="17" t="s">
        <v>983</v>
      </c>
      <c r="E300" s="244" t="str">
        <f t="shared" si="282"/>
        <v>C220</v>
      </c>
      <c r="F300" s="12">
        <v>45395</v>
      </c>
      <c r="G300" s="17">
        <v>1</v>
      </c>
      <c r="H300" s="13" t="s">
        <v>35</v>
      </c>
      <c r="I300" s="14" t="s">
        <v>100</v>
      </c>
      <c r="M300" s="36" t="s">
        <v>32</v>
      </c>
      <c r="N300" s="6">
        <v>10</v>
      </c>
      <c r="O300" s="6">
        <v>3</v>
      </c>
      <c r="Q300" s="14">
        <v>395</v>
      </c>
      <c r="R300" s="14">
        <v>450</v>
      </c>
      <c r="S300" s="14">
        <v>460</v>
      </c>
      <c r="T300" s="14">
        <v>80</v>
      </c>
      <c r="U300" s="14">
        <v>460</v>
      </c>
      <c r="V300" s="14">
        <v>80</v>
      </c>
      <c r="W300" s="5" t="s">
        <v>33</v>
      </c>
      <c r="X300" s="5"/>
      <c r="Y300" s="6" t="s">
        <v>38</v>
      </c>
      <c r="Z300" s="240" t="str">
        <f t="shared" si="310"/>
        <v>310AD</v>
      </c>
      <c r="AA300" s="120" t="str">
        <f t="shared" si="342"/>
        <v>FEC220023-10 E7</v>
      </c>
      <c r="AB300" s="168" t="str">
        <f t="shared" si="343"/>
        <v xml:space="preserve">FE 0395X0450 3D7 10 0460X080 PC  </v>
      </c>
      <c r="AC300" s="71" t="str">
        <f t="shared" si="344"/>
        <v>FXC220023-10 E7</v>
      </c>
      <c r="AD300" s="168" t="str">
        <f t="shared" si="345"/>
        <v xml:space="preserve">FX 0395X0450 3D7 10 0460X080 PC  </v>
      </c>
      <c r="AE300" s="169" t="str">
        <f t="shared" si="346"/>
        <v>TUBLS015</v>
      </c>
      <c r="AF300" s="170" t="str">
        <f t="shared" si="347"/>
        <v>TB150410</v>
      </c>
      <c r="AG300" s="171">
        <f t="shared" si="348"/>
        <v>18.9666</v>
      </c>
      <c r="AH300" s="151">
        <f t="shared" si="349"/>
        <v>132</v>
      </c>
      <c r="AI300" s="152">
        <f t="shared" si="350"/>
        <v>2503.5911999999998</v>
      </c>
      <c r="AJ300" s="172" t="str">
        <f t="shared" si="351"/>
        <v>BCU3D</v>
      </c>
      <c r="AK300" s="173" t="str">
        <f t="shared" si="352"/>
        <v>AT3D0450</v>
      </c>
      <c r="AL300" s="174">
        <f t="shared" si="353"/>
        <v>13.444016545334215</v>
      </c>
      <c r="AM300" s="175">
        <f t="shared" si="354"/>
        <v>137.36363636363637</v>
      </c>
      <c r="AN300" s="176">
        <v>1846.7190000000001</v>
      </c>
      <c r="AO300" s="177" t="str">
        <f t="shared" si="355"/>
        <v>CL3P0460C080</v>
      </c>
      <c r="AP300" s="178">
        <f t="shared" si="356"/>
        <v>369.6</v>
      </c>
      <c r="AQ300" s="179" t="str">
        <f t="shared" si="357"/>
        <v>CL3P0460C080</v>
      </c>
      <c r="AR300" s="178">
        <f t="shared" si="358"/>
        <v>369.6</v>
      </c>
      <c r="AS300" s="178" t="str">
        <f t="shared" si="359"/>
        <v>BNLC06</v>
      </c>
      <c r="AT300" s="180">
        <f t="shared" si="360"/>
        <v>739.2</v>
      </c>
      <c r="AU300" s="181" t="str">
        <f t="shared" si="361"/>
        <v>3D</v>
      </c>
      <c r="AV300" s="182" t="s">
        <v>921</v>
      </c>
      <c r="AW300" s="183" t="str">
        <f t="shared" si="362"/>
        <v>FJ3D0395</v>
      </c>
      <c r="AX300" s="181">
        <f t="shared" si="363"/>
        <v>166.29499999999999</v>
      </c>
      <c r="AY300" s="183">
        <f t="shared" si="364"/>
        <v>332.59</v>
      </c>
      <c r="AZ300" s="183" t="str">
        <f t="shared" si="365"/>
        <v>-</v>
      </c>
      <c r="BA300" s="181" t="str">
        <f t="shared" si="366"/>
        <v>-</v>
      </c>
      <c r="BB300" s="181"/>
      <c r="BC300" s="184">
        <f t="shared" si="367"/>
        <v>332.59</v>
      </c>
    </row>
    <row r="301" spans="1:56" ht="18" customHeight="1" x14ac:dyDescent="0.3">
      <c r="A301" s="1" t="str">
        <f t="shared" ref="A301" si="369">"\\B-TECH03\soneras network\SONERAS\RAD\RAD 2023\"&amp;B301</f>
        <v>\\B-TECH03\soneras network\SONERAS\RAD\RAD 2023\B111</v>
      </c>
      <c r="B301" s="17" t="s">
        <v>1038</v>
      </c>
      <c r="C301" s="44" t="str">
        <f t="shared" si="368"/>
        <v>RAB1110- E7</v>
      </c>
      <c r="D301" s="17" t="s">
        <v>984</v>
      </c>
      <c r="E301" s="244" t="str">
        <f t="shared" si="282"/>
        <v>B111</v>
      </c>
      <c r="F301" s="12">
        <v>45395</v>
      </c>
      <c r="G301" s="17">
        <v>2</v>
      </c>
      <c r="H301" s="13" t="s">
        <v>28</v>
      </c>
      <c r="I301" s="14" t="s">
        <v>1037</v>
      </c>
      <c r="J301" s="5" t="s">
        <v>236</v>
      </c>
      <c r="K301" s="14" t="s">
        <v>831</v>
      </c>
      <c r="M301" s="36"/>
      <c r="N301" s="6"/>
      <c r="O301" s="6"/>
      <c r="W301" s="5"/>
      <c r="X301" s="5"/>
      <c r="Y301" s="6" t="s">
        <v>38</v>
      </c>
      <c r="Z301" s="240" t="str">
        <f t="shared" si="310"/>
        <v/>
      </c>
      <c r="AA301" s="120" t="str">
        <f t="shared" si="342"/>
        <v>RAB1110- E7</v>
      </c>
      <c r="AB301" s="168" t="str">
        <f t="shared" si="343"/>
        <v>RA 0X0 7  0X0 C VOLVO VASE</v>
      </c>
      <c r="AC301" s="71" t="str">
        <f t="shared" si="344"/>
        <v>FXB1110- E7</v>
      </c>
      <c r="AD301" s="168" t="str">
        <f t="shared" si="345"/>
        <v>FX 0X0 7  0X0 C VOLVO VASE</v>
      </c>
      <c r="AE301" s="169" t="str">
        <f t="shared" si="346"/>
        <v>TUBLS015</v>
      </c>
      <c r="AF301" s="170" t="str">
        <f t="shared" si="347"/>
        <v>TB15015</v>
      </c>
      <c r="AG301" s="171">
        <f t="shared" si="348"/>
        <v>0.69390000000000007</v>
      </c>
      <c r="AH301" s="151">
        <f t="shared" si="349"/>
        <v>0</v>
      </c>
      <c r="AI301" s="152">
        <f t="shared" si="350"/>
        <v>0</v>
      </c>
      <c r="AJ301" s="172" t="str">
        <f t="shared" si="351"/>
        <v>BCU</v>
      </c>
      <c r="AK301" s="173" t="str">
        <f t="shared" si="352"/>
        <v>AT0</v>
      </c>
      <c r="AL301" s="174" t="e">
        <f t="shared" si="353"/>
        <v>#N/A</v>
      </c>
      <c r="AM301" s="175">
        <f t="shared" si="354"/>
        <v>0</v>
      </c>
      <c r="AN301" s="176" t="e">
        <v>#N/A</v>
      </c>
      <c r="AO301" s="177" t="str">
        <f t="shared" si="355"/>
        <v>CL0C0</v>
      </c>
      <c r="AP301" s="178" t="b">
        <f t="shared" si="356"/>
        <v>0</v>
      </c>
      <c r="AQ301" s="179" t="str">
        <f t="shared" si="357"/>
        <v>CL0C0</v>
      </c>
      <c r="AR301" s="178">
        <f t="shared" si="358"/>
        <v>0</v>
      </c>
      <c r="AS301" s="178" t="b">
        <f t="shared" si="359"/>
        <v>0</v>
      </c>
      <c r="AT301" s="180">
        <f t="shared" si="360"/>
        <v>0</v>
      </c>
      <c r="AU301" s="181" t="str">
        <f t="shared" si="361"/>
        <v/>
      </c>
      <c r="AV301" s="182" t="s">
        <v>921</v>
      </c>
      <c r="AW301" s="183" t="str">
        <f t="shared" si="362"/>
        <v>FJ0</v>
      </c>
      <c r="AX301" s="181" t="e">
        <f t="shared" si="363"/>
        <v>#VALUE!</v>
      </c>
      <c r="AY301" s="183" t="e">
        <f t="shared" si="364"/>
        <v>#VALUE!</v>
      </c>
      <c r="AZ301" s="183" t="str">
        <f t="shared" si="365"/>
        <v>-</v>
      </c>
      <c r="BA301" s="181" t="str">
        <f t="shared" si="366"/>
        <v>-</v>
      </c>
      <c r="BB301" s="181"/>
      <c r="BC301" s="184" t="e">
        <f t="shared" si="367"/>
        <v>#VALUE!</v>
      </c>
    </row>
    <row r="302" spans="1:56" ht="18" customHeight="1" x14ac:dyDescent="0.3">
      <c r="A302" s="1" t="str">
        <f t="shared" si="281"/>
        <v>\\B-TECH03\soneras network\SONERAS\RAD\RAD 2024\C221</v>
      </c>
      <c r="B302" s="17" t="s">
        <v>1051</v>
      </c>
      <c r="C302" s="44" t="str">
        <f t="shared" si="368"/>
        <v>RAC221025-10 E7</v>
      </c>
      <c r="D302" s="17" t="s">
        <v>985</v>
      </c>
      <c r="E302" s="244" t="str">
        <f t="shared" si="282"/>
        <v>C221</v>
      </c>
      <c r="F302" s="12">
        <v>45395</v>
      </c>
      <c r="G302" s="17">
        <v>7</v>
      </c>
      <c r="H302" s="13" t="s">
        <v>28</v>
      </c>
      <c r="I302" s="14" t="s">
        <v>1039</v>
      </c>
      <c r="J302" s="5" t="s">
        <v>1040</v>
      </c>
      <c r="K302" s="14" t="s">
        <v>1041</v>
      </c>
      <c r="M302" s="36" t="s">
        <v>32</v>
      </c>
      <c r="N302" s="6">
        <v>10</v>
      </c>
      <c r="O302" s="6">
        <v>5</v>
      </c>
      <c r="Q302" s="14">
        <v>965</v>
      </c>
      <c r="R302" s="14">
        <v>630</v>
      </c>
      <c r="S302" s="14">
        <v>630</v>
      </c>
      <c r="T302" s="14">
        <v>115</v>
      </c>
      <c r="U302" s="14">
        <v>630</v>
      </c>
      <c r="V302" s="14">
        <v>115</v>
      </c>
      <c r="W302" s="5" t="s">
        <v>33</v>
      </c>
      <c r="X302" s="5"/>
      <c r="Y302" s="6" t="s">
        <v>38</v>
      </c>
      <c r="Z302" s="240" t="str">
        <f t="shared" si="310"/>
        <v>510AD</v>
      </c>
      <c r="AA302" s="120" t="str">
        <f t="shared" si="342"/>
        <v>RAC221025-10 E7</v>
      </c>
      <c r="AB302" s="168" t="str">
        <f t="shared" si="343"/>
        <v xml:space="preserve">RA 0965X0630 5D7 10 0630X115 PC NOMADE C13 </v>
      </c>
      <c r="AC302" s="71" t="str">
        <f t="shared" si="344"/>
        <v>FXC221025-10 E7</v>
      </c>
      <c r="AD302" s="168" t="str">
        <f t="shared" si="345"/>
        <v xml:space="preserve">FX 0965X0630 5D7 10 0630X115 PC NOMADE C13 </v>
      </c>
      <c r="AE302" s="169" t="str">
        <f t="shared" si="346"/>
        <v>TUBLS015</v>
      </c>
      <c r="AF302" s="170" t="str">
        <f t="shared" si="347"/>
        <v>TB150980</v>
      </c>
      <c r="AG302" s="171">
        <f t="shared" si="348"/>
        <v>45.334800000000001</v>
      </c>
      <c r="AH302" s="151">
        <f t="shared" si="349"/>
        <v>310</v>
      </c>
      <c r="AI302" s="152">
        <f t="shared" si="350"/>
        <v>14053.788</v>
      </c>
      <c r="AJ302" s="172" t="str">
        <f t="shared" si="351"/>
        <v>BCU5D</v>
      </c>
      <c r="AK302" s="173" t="str">
        <f t="shared" si="352"/>
        <v>AT5D0630</v>
      </c>
      <c r="AL302" s="174">
        <f t="shared" si="353"/>
        <v>35.629595990503823</v>
      </c>
      <c r="AM302" s="175">
        <f t="shared" si="354"/>
        <v>344.63636363636363</v>
      </c>
      <c r="AN302" s="176">
        <v>12279.254399999998</v>
      </c>
      <c r="AO302" s="177" t="str">
        <f t="shared" si="355"/>
        <v>CL5P0630C115</v>
      </c>
      <c r="AP302" s="178">
        <f t="shared" si="356"/>
        <v>675.67500000000007</v>
      </c>
      <c r="AQ302" s="179" t="str">
        <f t="shared" si="357"/>
        <v>CL5P0630C115</v>
      </c>
      <c r="AR302" s="178">
        <f t="shared" si="358"/>
        <v>675.67500000000007</v>
      </c>
      <c r="AS302" s="178" t="str">
        <f t="shared" si="359"/>
        <v>BNLC06</v>
      </c>
      <c r="AT302" s="180">
        <f t="shared" si="360"/>
        <v>1351.3500000000001</v>
      </c>
      <c r="AU302" s="181" t="str">
        <f t="shared" si="361"/>
        <v>5D</v>
      </c>
      <c r="AV302" s="182" t="s">
        <v>921</v>
      </c>
      <c r="AW302" s="183" t="str">
        <f t="shared" si="362"/>
        <v>FJ5D0965</v>
      </c>
      <c r="AX302" s="181">
        <f t="shared" si="363"/>
        <v>597.33500000000004</v>
      </c>
      <c r="AY302" s="183">
        <f t="shared" si="364"/>
        <v>1194.67</v>
      </c>
      <c r="AZ302" s="183" t="str">
        <f t="shared" si="365"/>
        <v>-</v>
      </c>
      <c r="BA302" s="181" t="str">
        <f t="shared" si="366"/>
        <v>-</v>
      </c>
      <c r="BB302" s="181"/>
      <c r="BC302" s="184">
        <f t="shared" si="367"/>
        <v>1194.67</v>
      </c>
    </row>
    <row r="303" spans="1:56" ht="18" customHeight="1" x14ac:dyDescent="0.3">
      <c r="A303" s="1" t="str">
        <f t="shared" si="281"/>
        <v>\\B-TECH03\soneras network\SONERAS\RAD\RAD 2024\C222</v>
      </c>
      <c r="B303" s="17" t="s">
        <v>1052</v>
      </c>
      <c r="C303" s="44" t="str">
        <f t="shared" si="368"/>
        <v>RAC222013-10 E7</v>
      </c>
      <c r="D303" s="17" t="s">
        <v>986</v>
      </c>
      <c r="E303" s="244" t="str">
        <f t="shared" si="282"/>
        <v>C222</v>
      </c>
      <c r="F303" s="12">
        <v>45395</v>
      </c>
      <c r="G303" s="17">
        <v>2</v>
      </c>
      <c r="H303" s="13" t="s">
        <v>28</v>
      </c>
      <c r="I303" s="14" t="s">
        <v>1042</v>
      </c>
      <c r="M303" s="36" t="s">
        <v>41</v>
      </c>
      <c r="N303" s="6">
        <v>10</v>
      </c>
      <c r="O303" s="6">
        <v>3</v>
      </c>
      <c r="Q303" s="14">
        <v>550</v>
      </c>
      <c r="R303" s="14">
        <v>550</v>
      </c>
      <c r="S303" s="14">
        <v>550</v>
      </c>
      <c r="T303" s="14">
        <v>78</v>
      </c>
      <c r="U303" s="14">
        <v>550</v>
      </c>
      <c r="V303" s="14">
        <v>78</v>
      </c>
      <c r="W303" s="5" t="s">
        <v>33</v>
      </c>
      <c r="X303" s="5"/>
      <c r="Y303" s="6" t="s">
        <v>38</v>
      </c>
      <c r="Z303" s="240" t="str">
        <f t="shared" si="310"/>
        <v>310AZ</v>
      </c>
      <c r="AA303" s="120" t="str">
        <f t="shared" si="342"/>
        <v>RAC222013-10 E7</v>
      </c>
      <c r="AB303" s="168" t="str">
        <f t="shared" si="343"/>
        <v xml:space="preserve">RA 0550X0550 3Z7 10 0550X078 PC  </v>
      </c>
      <c r="AC303" s="71" t="str">
        <f t="shared" si="344"/>
        <v>FXC222013-10 E7</v>
      </c>
      <c r="AD303" s="168" t="str">
        <f t="shared" si="345"/>
        <v xml:space="preserve">FX 0550X0550 3Z7 10 0550X078 PC  </v>
      </c>
      <c r="AE303" s="169" t="str">
        <f t="shared" si="346"/>
        <v>TUBLS015</v>
      </c>
      <c r="AF303" s="170" t="str">
        <f t="shared" si="347"/>
        <v>TB150565</v>
      </c>
      <c r="AG303" s="171">
        <f t="shared" si="348"/>
        <v>26.136900000000001</v>
      </c>
      <c r="AH303" s="151">
        <f t="shared" si="349"/>
        <v>156</v>
      </c>
      <c r="AI303" s="152">
        <f t="shared" si="350"/>
        <v>4077.3564000000001</v>
      </c>
      <c r="AJ303" s="172" t="str">
        <f t="shared" si="351"/>
        <v>BCU3Z</v>
      </c>
      <c r="AK303" s="173" t="str">
        <f t="shared" si="352"/>
        <v>AT3Z0530</v>
      </c>
      <c r="AL303" s="174">
        <f t="shared" si="353"/>
        <v>55.41749999999999</v>
      </c>
      <c r="AM303" s="175">
        <f t="shared" si="354"/>
        <v>53</v>
      </c>
      <c r="AN303" s="176">
        <v>2937.1274999999996</v>
      </c>
      <c r="AO303" s="177" t="str">
        <f t="shared" si="355"/>
        <v>CL3P0550C078</v>
      </c>
      <c r="AP303" s="178">
        <f t="shared" si="356"/>
        <v>430.12200000000001</v>
      </c>
      <c r="AQ303" s="179" t="str">
        <f t="shared" si="357"/>
        <v>CL3P0550C078</v>
      </c>
      <c r="AR303" s="178">
        <f t="shared" si="358"/>
        <v>430.12200000000001</v>
      </c>
      <c r="AS303" s="178" t="str">
        <f t="shared" si="359"/>
        <v>BNLC06</v>
      </c>
      <c r="AT303" s="180">
        <f t="shared" si="360"/>
        <v>860.24400000000003</v>
      </c>
      <c r="AU303" s="181" t="str">
        <f t="shared" si="361"/>
        <v>3Z</v>
      </c>
      <c r="AV303" s="182" t="s">
        <v>921</v>
      </c>
      <c r="AW303" s="183" t="str">
        <f t="shared" si="362"/>
        <v>FJ3Z0550</v>
      </c>
      <c r="AX303" s="181">
        <f t="shared" si="363"/>
        <v>205.7</v>
      </c>
      <c r="AY303" s="183">
        <f t="shared" si="364"/>
        <v>411.4</v>
      </c>
      <c r="AZ303" s="183" t="str">
        <f t="shared" si="365"/>
        <v>PJ3Z0550</v>
      </c>
      <c r="BA303" s="181">
        <f t="shared" si="366"/>
        <v>205.7</v>
      </c>
      <c r="BB303" s="181"/>
      <c r="BC303" s="184">
        <f t="shared" si="367"/>
        <v>411.4</v>
      </c>
    </row>
    <row r="304" spans="1:56" ht="18" customHeight="1" x14ac:dyDescent="0.3">
      <c r="A304" s="1" t="str">
        <f t="shared" ref="A304" si="370">"\\B-TECH03\soneras network\SONERAS\RAD\RAD 2023\"&amp;B304</f>
        <v>\\B-TECH03\soneras network\SONERAS\RAD\RAD 2023\B189</v>
      </c>
      <c r="B304" s="17" t="s">
        <v>1044</v>
      </c>
      <c r="C304" s="44" t="str">
        <f t="shared" si="368"/>
        <v>REB189013-12 E7</v>
      </c>
      <c r="D304" s="17" t="s">
        <v>987</v>
      </c>
      <c r="E304" s="244" t="str">
        <f t="shared" si="282"/>
        <v>B189</v>
      </c>
      <c r="F304" s="12">
        <v>45395</v>
      </c>
      <c r="G304" s="17">
        <v>3</v>
      </c>
      <c r="H304" s="13" t="s">
        <v>58</v>
      </c>
      <c r="I304" s="14" t="s">
        <v>492</v>
      </c>
      <c r="J304" s="5" t="s">
        <v>244</v>
      </c>
      <c r="K304" s="14" t="s">
        <v>1043</v>
      </c>
      <c r="M304" s="36" t="s">
        <v>41</v>
      </c>
      <c r="N304" s="6">
        <v>12</v>
      </c>
      <c r="O304" s="6">
        <v>3</v>
      </c>
      <c r="Q304" s="14">
        <v>520</v>
      </c>
      <c r="R304" s="14">
        <v>480</v>
      </c>
      <c r="S304" s="14">
        <v>490</v>
      </c>
      <c r="T304" s="14">
        <v>80</v>
      </c>
      <c r="U304" s="14">
        <v>490</v>
      </c>
      <c r="V304" s="14">
        <v>80</v>
      </c>
      <c r="W304" s="5" t="s">
        <v>33</v>
      </c>
      <c r="X304" s="5"/>
      <c r="Y304" s="6" t="s">
        <v>38</v>
      </c>
      <c r="Z304" s="240" t="str">
        <f t="shared" si="310"/>
        <v>312AZ</v>
      </c>
      <c r="AA304" s="120" t="str">
        <f t="shared" si="342"/>
        <v>REB189013-12 E7</v>
      </c>
      <c r="AB304" s="168" t="str">
        <f t="shared" si="343"/>
        <v>RE 0520X0480 3Z7 12 0490X080 PC ISUZU BUS</v>
      </c>
      <c r="AC304" s="71" t="str">
        <f t="shared" si="344"/>
        <v>FXB189013-12 E7</v>
      </c>
      <c r="AD304" s="168" t="str">
        <f t="shared" si="345"/>
        <v>FX 0520X0480 3Z7 12 0490X080 PC ISUZU BUS</v>
      </c>
      <c r="AE304" s="169" t="str">
        <f t="shared" si="346"/>
        <v>TUBLS015</v>
      </c>
      <c r="AF304" s="170" t="str">
        <f t="shared" si="347"/>
        <v>TB150535</v>
      </c>
      <c r="AG304" s="171">
        <f t="shared" si="348"/>
        <v>24.749100000000002</v>
      </c>
      <c r="AH304" s="151">
        <f t="shared" si="349"/>
        <v>111</v>
      </c>
      <c r="AI304" s="152">
        <f t="shared" si="350"/>
        <v>2747.1501000000003</v>
      </c>
      <c r="AJ304" s="172" t="str">
        <f t="shared" si="351"/>
        <v>BCU3Z</v>
      </c>
      <c r="AK304" s="173" t="str">
        <f t="shared" si="352"/>
        <v>AT3Z0500</v>
      </c>
      <c r="AL304" s="174">
        <f t="shared" si="353"/>
        <v>44.468210526315772</v>
      </c>
      <c r="AM304" s="175">
        <f t="shared" si="354"/>
        <v>38</v>
      </c>
      <c r="AN304" s="176">
        <v>1689.7919999999995</v>
      </c>
      <c r="AO304" s="177" t="str">
        <f t="shared" si="355"/>
        <v>CL3P0490C080</v>
      </c>
      <c r="AP304" s="178">
        <f t="shared" si="356"/>
        <v>392.7</v>
      </c>
      <c r="AQ304" s="179" t="str">
        <f t="shared" si="357"/>
        <v>CL3P0490C080</v>
      </c>
      <c r="AR304" s="178">
        <f t="shared" si="358"/>
        <v>392.7</v>
      </c>
      <c r="AS304" s="178" t="str">
        <f t="shared" si="359"/>
        <v>BNLC06</v>
      </c>
      <c r="AT304" s="180">
        <f t="shared" si="360"/>
        <v>785.4</v>
      </c>
      <c r="AU304" s="181" t="str">
        <f t="shared" si="361"/>
        <v>3Z</v>
      </c>
      <c r="AV304" s="182" t="s">
        <v>921</v>
      </c>
      <c r="AW304" s="183" t="str">
        <f t="shared" si="362"/>
        <v>FJ3Z0520</v>
      </c>
      <c r="AX304" s="181">
        <f t="shared" si="363"/>
        <v>194.48</v>
      </c>
      <c r="AY304" s="183">
        <f t="shared" si="364"/>
        <v>388.96</v>
      </c>
      <c r="AZ304" s="183" t="str">
        <f t="shared" si="365"/>
        <v>PJ3Z0520</v>
      </c>
      <c r="BA304" s="181">
        <f t="shared" si="366"/>
        <v>194.48</v>
      </c>
      <c r="BB304" s="181"/>
      <c r="BC304" s="184">
        <f t="shared" si="367"/>
        <v>388.96</v>
      </c>
    </row>
    <row r="305" spans="1:56" ht="18" customHeight="1" x14ac:dyDescent="0.3">
      <c r="A305" s="1" t="str">
        <f t="shared" si="281"/>
        <v>\\B-TECH03\soneras network\SONERAS\RAD\RAD 2024\C223</v>
      </c>
      <c r="B305" s="17" t="s">
        <v>1053</v>
      </c>
      <c r="C305" s="44" t="str">
        <f t="shared" si="368"/>
        <v>FEC223024-10 E7</v>
      </c>
      <c r="D305" s="17" t="s">
        <v>988</v>
      </c>
      <c r="E305" s="244" t="str">
        <f t="shared" si="282"/>
        <v>C223</v>
      </c>
      <c r="F305" s="12">
        <v>45395</v>
      </c>
      <c r="G305" s="17">
        <v>1</v>
      </c>
      <c r="H305" s="13" t="s">
        <v>35</v>
      </c>
      <c r="I305" s="14" t="s">
        <v>40</v>
      </c>
      <c r="M305" s="36" t="s">
        <v>32</v>
      </c>
      <c r="N305" s="6">
        <v>10</v>
      </c>
      <c r="O305" s="6">
        <v>4</v>
      </c>
      <c r="Q305" s="14">
        <v>1050</v>
      </c>
      <c r="R305" s="14">
        <v>910</v>
      </c>
      <c r="S305" s="14">
        <v>920</v>
      </c>
      <c r="T305" s="14">
        <v>100</v>
      </c>
      <c r="U305" s="14">
        <v>920</v>
      </c>
      <c r="V305" s="14">
        <v>100</v>
      </c>
      <c r="W305" s="5" t="s">
        <v>33</v>
      </c>
      <c r="X305" s="5"/>
      <c r="Y305" s="6" t="s">
        <v>38</v>
      </c>
      <c r="Z305" s="240" t="str">
        <f t="shared" si="310"/>
        <v>410AD</v>
      </c>
      <c r="AA305" s="120" t="str">
        <f t="shared" si="342"/>
        <v>FEC223024-10 E7</v>
      </c>
      <c r="AB305" s="168" t="str">
        <f t="shared" si="343"/>
        <v xml:space="preserve">FE 1050X0910 4D7 10 0920X100 PC  </v>
      </c>
      <c r="AC305" s="71" t="str">
        <f t="shared" si="344"/>
        <v>FXC223024-10 E7</v>
      </c>
      <c r="AD305" s="168" t="str">
        <f t="shared" si="345"/>
        <v xml:space="preserve">FX 1050X0910 4D7 10 0920X100 PC  </v>
      </c>
      <c r="AE305" s="169" t="str">
        <f t="shared" si="346"/>
        <v>TUBLS015</v>
      </c>
      <c r="AF305" s="170" t="str">
        <f t="shared" si="347"/>
        <v>TB151065</v>
      </c>
      <c r="AG305" s="171">
        <f t="shared" si="348"/>
        <v>49.2669</v>
      </c>
      <c r="AH305" s="151">
        <f t="shared" si="349"/>
        <v>360</v>
      </c>
      <c r="AI305" s="152">
        <f t="shared" si="350"/>
        <v>17736.083999999999</v>
      </c>
      <c r="AJ305" s="172" t="str">
        <f t="shared" si="351"/>
        <v>BCU4D</v>
      </c>
      <c r="AK305" s="173" t="str">
        <f t="shared" si="352"/>
        <v>AT4D0910</v>
      </c>
      <c r="AL305" s="174">
        <f t="shared" si="353"/>
        <v>42.061482062454616</v>
      </c>
      <c r="AM305" s="175">
        <f t="shared" si="354"/>
        <v>375.54545454545456</v>
      </c>
      <c r="AN305" s="176">
        <v>15795.998400000002</v>
      </c>
      <c r="AO305" s="177" t="str">
        <f t="shared" si="355"/>
        <v>CL4P0920C100</v>
      </c>
      <c r="AP305" s="178">
        <f t="shared" si="356"/>
        <v>868.56000000000006</v>
      </c>
      <c r="AQ305" s="179" t="str">
        <f t="shared" si="357"/>
        <v>CL4P0920C100</v>
      </c>
      <c r="AR305" s="178">
        <f t="shared" si="358"/>
        <v>868.56000000000006</v>
      </c>
      <c r="AS305" s="178" t="str">
        <f t="shared" si="359"/>
        <v>BNLC06</v>
      </c>
      <c r="AT305" s="180">
        <f t="shared" si="360"/>
        <v>1737.1200000000001</v>
      </c>
      <c r="AU305" s="181" t="str">
        <f t="shared" si="361"/>
        <v>4D</v>
      </c>
      <c r="AV305" s="182" t="s">
        <v>921</v>
      </c>
      <c r="AW305" s="183" t="str">
        <f t="shared" si="362"/>
        <v>FJ4D1050</v>
      </c>
      <c r="AX305" s="181">
        <f t="shared" si="363"/>
        <v>556.5</v>
      </c>
      <c r="AY305" s="183">
        <f t="shared" si="364"/>
        <v>1113</v>
      </c>
      <c r="AZ305" s="183" t="str">
        <f t="shared" si="365"/>
        <v>-</v>
      </c>
      <c r="BA305" s="181" t="str">
        <f t="shared" si="366"/>
        <v>-</v>
      </c>
      <c r="BB305" s="181"/>
      <c r="BC305" s="184">
        <f t="shared" si="367"/>
        <v>1113</v>
      </c>
    </row>
    <row r="306" spans="1:56" ht="18" customHeight="1" x14ac:dyDescent="0.3">
      <c r="A306" s="1" t="str">
        <f t="shared" si="281"/>
        <v>\\B-TECH03\soneras network\SONERAS\RAD\RAD 2024\C224</v>
      </c>
      <c r="B306" s="17" t="s">
        <v>1054</v>
      </c>
      <c r="C306" s="44" t="str">
        <f t="shared" si="368"/>
        <v>FEC224022-10 E7</v>
      </c>
      <c r="D306" s="17" t="s">
        <v>989</v>
      </c>
      <c r="E306" s="244" t="str">
        <f t="shared" si="282"/>
        <v>C224</v>
      </c>
      <c r="F306" s="12">
        <v>45395</v>
      </c>
      <c r="G306" s="17">
        <v>1</v>
      </c>
      <c r="H306" s="13" t="s">
        <v>35</v>
      </c>
      <c r="I306" s="14" t="s">
        <v>100</v>
      </c>
      <c r="M306" s="36" t="s">
        <v>32</v>
      </c>
      <c r="N306" s="6">
        <v>10</v>
      </c>
      <c r="O306" s="6">
        <v>2</v>
      </c>
      <c r="Q306" s="14">
        <v>630</v>
      </c>
      <c r="R306" s="14">
        <v>370</v>
      </c>
      <c r="S306" s="14">
        <v>405</v>
      </c>
      <c r="T306" s="14">
        <v>70</v>
      </c>
      <c r="U306" s="14">
        <v>405</v>
      </c>
      <c r="V306" s="14">
        <v>70</v>
      </c>
      <c r="W306" s="5" t="s">
        <v>33</v>
      </c>
      <c r="X306" s="5"/>
      <c r="Y306" s="6" t="s">
        <v>38</v>
      </c>
      <c r="Z306" s="240" t="str">
        <f t="shared" si="310"/>
        <v>210AD</v>
      </c>
      <c r="AA306" s="120" t="str">
        <f t="shared" si="342"/>
        <v>FEC224022-10 E7</v>
      </c>
      <c r="AB306" s="168" t="str">
        <f t="shared" si="343"/>
        <v xml:space="preserve">FE 0630X0370 2D7 10 0405X070 PC  </v>
      </c>
      <c r="AC306" s="71" t="str">
        <f t="shared" si="344"/>
        <v>FXC224022-10 E7</v>
      </c>
      <c r="AD306" s="168" t="str">
        <f t="shared" si="345"/>
        <v xml:space="preserve">FX 0630X0370 2D7 10 0405X070 PC  </v>
      </c>
      <c r="AE306" s="169" t="str">
        <f t="shared" si="346"/>
        <v>TUBLS015</v>
      </c>
      <c r="AF306" s="170" t="str">
        <f t="shared" si="347"/>
        <v>TB150645</v>
      </c>
      <c r="AG306" s="171">
        <f t="shared" si="348"/>
        <v>29.837700000000002</v>
      </c>
      <c r="AH306" s="151">
        <f t="shared" si="349"/>
        <v>72</v>
      </c>
      <c r="AI306" s="152">
        <f t="shared" si="350"/>
        <v>2148.3144000000002</v>
      </c>
      <c r="AJ306" s="172" t="str">
        <f t="shared" si="351"/>
        <v>BCU2D</v>
      </c>
      <c r="AK306" s="173" t="str">
        <f t="shared" si="352"/>
        <v>AT2D0370</v>
      </c>
      <c r="AL306" s="174">
        <f t="shared" si="353"/>
        <v>7.4152709914320685</v>
      </c>
      <c r="AM306" s="175">
        <f t="shared" si="354"/>
        <v>222.81818181818181</v>
      </c>
      <c r="AN306" s="176">
        <v>1652.2572</v>
      </c>
      <c r="AO306" s="177" t="str">
        <f t="shared" si="355"/>
        <v>CL2P0405C070</v>
      </c>
      <c r="AP306" s="178">
        <f t="shared" si="356"/>
        <v>294.52500000000003</v>
      </c>
      <c r="AQ306" s="179" t="str">
        <f t="shared" si="357"/>
        <v>CL2P0405C070</v>
      </c>
      <c r="AR306" s="178">
        <f t="shared" si="358"/>
        <v>294.52500000000003</v>
      </c>
      <c r="AS306" s="178" t="str">
        <f t="shared" si="359"/>
        <v>BNLC06</v>
      </c>
      <c r="AT306" s="180">
        <f t="shared" si="360"/>
        <v>589.05000000000007</v>
      </c>
      <c r="AU306" s="181" t="str">
        <f t="shared" si="361"/>
        <v>2D</v>
      </c>
      <c r="AV306" s="182" t="s">
        <v>921</v>
      </c>
      <c r="AW306" s="183" t="str">
        <f t="shared" si="362"/>
        <v>FJ2D0630</v>
      </c>
      <c r="AX306" s="181">
        <f t="shared" si="363"/>
        <v>199.71</v>
      </c>
      <c r="AY306" s="183">
        <f t="shared" si="364"/>
        <v>399.42</v>
      </c>
      <c r="AZ306" s="183" t="str">
        <f t="shared" si="365"/>
        <v>-</v>
      </c>
      <c r="BA306" s="181" t="str">
        <f t="shared" si="366"/>
        <v>-</v>
      </c>
      <c r="BB306" s="181"/>
      <c r="BC306" s="184">
        <f t="shared" si="367"/>
        <v>399.42</v>
      </c>
    </row>
    <row r="307" spans="1:56" ht="18" customHeight="1" x14ac:dyDescent="0.3">
      <c r="A307" s="1" t="str">
        <f t="shared" ref="A307" si="371">"\\B-TECH03\soneras network\SONERAS\RAD\RAD 2023\"&amp;B307</f>
        <v>\\B-TECH03\soneras network\SONERAS\RAD\RAD 2023\B107</v>
      </c>
      <c r="B307" s="17" t="s">
        <v>205</v>
      </c>
      <c r="C307" s="44" t="str">
        <f t="shared" si="368"/>
        <v>FEB107024-10 E7</v>
      </c>
      <c r="D307" s="17" t="s">
        <v>990</v>
      </c>
      <c r="E307" s="244" t="str">
        <f t="shared" si="282"/>
        <v>B107</v>
      </c>
      <c r="F307" s="12">
        <v>45395</v>
      </c>
      <c r="G307" s="17">
        <v>2</v>
      </c>
      <c r="H307" s="13" t="s">
        <v>35</v>
      </c>
      <c r="I307" s="14" t="s">
        <v>922</v>
      </c>
      <c r="J307" s="5" t="s">
        <v>204</v>
      </c>
      <c r="K307" s="14" t="s">
        <v>203</v>
      </c>
      <c r="M307" s="36" t="s">
        <v>32</v>
      </c>
      <c r="N307" s="6">
        <v>10</v>
      </c>
      <c r="O307" s="6">
        <v>4</v>
      </c>
      <c r="Q307" s="14">
        <v>1850</v>
      </c>
      <c r="R307" s="14">
        <v>335</v>
      </c>
      <c r="S307" s="14">
        <v>335</v>
      </c>
      <c r="T307" s="14">
        <v>110</v>
      </c>
      <c r="U307" s="14">
        <v>335</v>
      </c>
      <c r="V307" s="14">
        <v>110</v>
      </c>
      <c r="W307" s="5" t="s">
        <v>33</v>
      </c>
      <c r="X307" s="5"/>
      <c r="Y307" s="6" t="s">
        <v>38</v>
      </c>
      <c r="Z307" s="240" t="str">
        <f t="shared" si="310"/>
        <v>410AD</v>
      </c>
      <c r="AA307" s="120" t="str">
        <f t="shared" si="342"/>
        <v>FEB107024-10 E7</v>
      </c>
      <c r="AB307" s="168" t="str">
        <f t="shared" si="343"/>
        <v>FE 1850X0335 4D7 10 0335X110 PC VANHOOL A500</v>
      </c>
      <c r="AC307" s="71" t="str">
        <f t="shared" si="344"/>
        <v>FXB107024-10 E7</v>
      </c>
      <c r="AD307" s="168" t="str">
        <f t="shared" si="345"/>
        <v>FX 1850X0335 4D7 10 0335X110 PC VANHOOL A500</v>
      </c>
      <c r="AE307" s="169" t="str">
        <f t="shared" si="346"/>
        <v>TUBLS015</v>
      </c>
      <c r="AF307" s="170" t="str">
        <f t="shared" si="347"/>
        <v>TB151865</v>
      </c>
      <c r="AG307" s="171">
        <f t="shared" si="348"/>
        <v>86.274900000000002</v>
      </c>
      <c r="AH307" s="151">
        <f t="shared" si="349"/>
        <v>130</v>
      </c>
      <c r="AI307" s="152">
        <f t="shared" si="350"/>
        <v>11215.737000000001</v>
      </c>
      <c r="AJ307" s="172" t="str">
        <f t="shared" si="351"/>
        <v>BCU4D</v>
      </c>
      <c r="AK307" s="173" t="str">
        <f t="shared" si="352"/>
        <v>AT4D0335</v>
      </c>
      <c r="AL307" s="174">
        <f t="shared" si="353"/>
        <v>15.497538685036149</v>
      </c>
      <c r="AM307" s="175">
        <f t="shared" si="354"/>
        <v>666.4545454545455</v>
      </c>
      <c r="AN307" s="176">
        <v>10328.405100000002</v>
      </c>
      <c r="AO307" s="177" t="str">
        <f t="shared" si="355"/>
        <v>CL4P0335C110</v>
      </c>
      <c r="AP307" s="178">
        <f t="shared" si="356"/>
        <v>355.35500000000002</v>
      </c>
      <c r="AQ307" s="179" t="str">
        <f t="shared" si="357"/>
        <v>CL4P0335C110</v>
      </c>
      <c r="AR307" s="178">
        <f t="shared" si="358"/>
        <v>355.35500000000002</v>
      </c>
      <c r="AS307" s="178" t="str">
        <f t="shared" si="359"/>
        <v>BNLC06</v>
      </c>
      <c r="AT307" s="180">
        <f t="shared" si="360"/>
        <v>710.71</v>
      </c>
      <c r="AU307" s="181" t="str">
        <f t="shared" si="361"/>
        <v>4D</v>
      </c>
      <c r="AV307" s="182" t="s">
        <v>921</v>
      </c>
      <c r="AW307" s="183" t="str">
        <f t="shared" si="362"/>
        <v>FJ4D1850</v>
      </c>
      <c r="AX307" s="181">
        <f t="shared" si="363"/>
        <v>980.5</v>
      </c>
      <c r="AY307" s="183">
        <f t="shared" si="364"/>
        <v>1961</v>
      </c>
      <c r="AZ307" s="183" t="str">
        <f t="shared" si="365"/>
        <v>-</v>
      </c>
      <c r="BA307" s="181" t="str">
        <f t="shared" si="366"/>
        <v>-</v>
      </c>
      <c r="BB307" s="181"/>
      <c r="BC307" s="184">
        <f t="shared" si="367"/>
        <v>1961</v>
      </c>
    </row>
    <row r="308" spans="1:56" ht="18" customHeight="1" x14ac:dyDescent="0.3">
      <c r="A308" s="1" t="str">
        <f t="shared" si="281"/>
        <v>\\B-TECH03\soneras network\SONERAS\RAD\RAD 2024\C225</v>
      </c>
      <c r="B308" s="17" t="s">
        <v>1055</v>
      </c>
      <c r="C308" s="44" t="str">
        <f t="shared" si="368"/>
        <v>FEC225024-10 E7</v>
      </c>
      <c r="D308" s="17" t="s">
        <v>991</v>
      </c>
      <c r="E308" s="244" t="str">
        <f t="shared" si="282"/>
        <v>C225</v>
      </c>
      <c r="F308" s="12">
        <v>45395</v>
      </c>
      <c r="G308" s="17">
        <v>3</v>
      </c>
      <c r="H308" s="13" t="s">
        <v>35</v>
      </c>
      <c r="I308" s="14" t="s">
        <v>922</v>
      </c>
      <c r="M308" s="36" t="s">
        <v>32</v>
      </c>
      <c r="N308" s="6">
        <v>10</v>
      </c>
      <c r="O308" s="6">
        <v>4</v>
      </c>
      <c r="Q308" s="14">
        <v>990</v>
      </c>
      <c r="R308" s="14">
        <v>790</v>
      </c>
      <c r="S308" s="14">
        <v>860</v>
      </c>
      <c r="T308" s="14">
        <v>160</v>
      </c>
      <c r="U308" s="14">
        <v>860</v>
      </c>
      <c r="V308" s="14">
        <v>160</v>
      </c>
      <c r="W308" s="5" t="s">
        <v>37</v>
      </c>
      <c r="X308" s="5"/>
      <c r="Y308" s="6" t="s">
        <v>38</v>
      </c>
      <c r="Z308" s="240" t="str">
        <f t="shared" si="310"/>
        <v>410AD</v>
      </c>
      <c r="AA308" s="120" t="str">
        <f t="shared" si="342"/>
        <v>FEC225024-10 E7</v>
      </c>
      <c r="AB308" s="168" t="str">
        <f t="shared" si="343"/>
        <v xml:space="preserve">FE 0990X0790 4D7 10 0860X160 BC  </v>
      </c>
      <c r="AC308" s="71" t="str">
        <f t="shared" si="344"/>
        <v>FXC225024-10 E7</v>
      </c>
      <c r="AD308" s="168" t="str">
        <f t="shared" si="345"/>
        <v xml:space="preserve">FX 0990X0790 4D7 10 0860X160 BC  </v>
      </c>
      <c r="AE308" s="169" t="str">
        <f t="shared" si="346"/>
        <v>TUBLS015</v>
      </c>
      <c r="AF308" s="170" t="str">
        <f t="shared" si="347"/>
        <v>TB151005</v>
      </c>
      <c r="AG308" s="171">
        <f t="shared" si="348"/>
        <v>46.491300000000003</v>
      </c>
      <c r="AH308" s="151">
        <f t="shared" si="349"/>
        <v>312</v>
      </c>
      <c r="AI308" s="152">
        <f t="shared" si="350"/>
        <v>14505.285600000001</v>
      </c>
      <c r="AJ308" s="172" t="str">
        <f t="shared" si="351"/>
        <v>BCU4D</v>
      </c>
      <c r="AK308" s="173" t="str">
        <f t="shared" si="352"/>
        <v>AT4D0790</v>
      </c>
      <c r="AL308" s="174">
        <f t="shared" si="353"/>
        <v>36.513276175790288</v>
      </c>
      <c r="AM308" s="175">
        <f t="shared" si="354"/>
        <v>353.72727272727275</v>
      </c>
      <c r="AN308" s="176">
        <v>12915.741600000001</v>
      </c>
      <c r="AO308" s="177" t="str">
        <f t="shared" si="355"/>
        <v>CL4B0860C160</v>
      </c>
      <c r="AP308" s="178">
        <f t="shared" si="356"/>
        <v>1836.96</v>
      </c>
      <c r="AQ308" s="179" t="str">
        <f t="shared" si="357"/>
        <v>CL4B0860C160</v>
      </c>
      <c r="AR308" s="178">
        <f t="shared" si="358"/>
        <v>2114.6400000000003</v>
      </c>
      <c r="AS308" s="178" t="str">
        <f t="shared" si="359"/>
        <v>PL15</v>
      </c>
      <c r="AT308" s="180">
        <f t="shared" si="360"/>
        <v>3951.6000000000004</v>
      </c>
      <c r="AU308" s="181" t="str">
        <f t="shared" si="361"/>
        <v>4D</v>
      </c>
      <c r="AV308" s="182" t="s">
        <v>921</v>
      </c>
      <c r="AW308" s="183" t="str">
        <f t="shared" si="362"/>
        <v>FJ4D0990</v>
      </c>
      <c r="AX308" s="181">
        <f t="shared" si="363"/>
        <v>524.70000000000005</v>
      </c>
      <c r="AY308" s="183">
        <f t="shared" si="364"/>
        <v>1049.4000000000001</v>
      </c>
      <c r="AZ308" s="183" t="str">
        <f t="shared" si="365"/>
        <v>-</v>
      </c>
      <c r="BA308" s="181" t="str">
        <f t="shared" si="366"/>
        <v>-</v>
      </c>
      <c r="BB308" s="181"/>
      <c r="BC308" s="184">
        <f t="shared" si="367"/>
        <v>1049.4000000000001</v>
      </c>
    </row>
    <row r="309" spans="1:56" ht="18" customHeight="1" x14ac:dyDescent="0.3">
      <c r="A309" s="1" t="str">
        <f t="shared" si="281"/>
        <v>\\B-TECH03\soneras network\SONERAS\RAD\RAD 2024\C226</v>
      </c>
      <c r="B309" s="17" t="s">
        <v>1056</v>
      </c>
      <c r="C309" s="44" t="str">
        <f t="shared" si="368"/>
        <v>FEC226013-10 E7</v>
      </c>
      <c r="D309" s="17" t="s">
        <v>992</v>
      </c>
      <c r="E309" s="244" t="str">
        <f t="shared" si="282"/>
        <v>C226</v>
      </c>
      <c r="F309" s="12">
        <v>45395</v>
      </c>
      <c r="G309" s="17">
        <v>3</v>
      </c>
      <c r="H309" s="13" t="s">
        <v>35</v>
      </c>
      <c r="I309" s="14" t="s">
        <v>100</v>
      </c>
      <c r="M309" s="36" t="s">
        <v>41</v>
      </c>
      <c r="N309" s="6">
        <v>10</v>
      </c>
      <c r="O309" s="6">
        <v>3</v>
      </c>
      <c r="Q309" s="14">
        <v>700</v>
      </c>
      <c r="R309" s="14">
        <v>735</v>
      </c>
      <c r="S309" s="14">
        <v>740</v>
      </c>
      <c r="T309" s="14">
        <v>80</v>
      </c>
      <c r="U309" s="14">
        <v>740</v>
      </c>
      <c r="V309" s="14">
        <v>80</v>
      </c>
      <c r="W309" s="5" t="s">
        <v>33</v>
      </c>
      <c r="X309" s="5"/>
      <c r="Y309" s="6" t="s">
        <v>38</v>
      </c>
      <c r="Z309" s="240" t="str">
        <f t="shared" si="310"/>
        <v>310AZ</v>
      </c>
      <c r="AA309" s="120" t="str">
        <f t="shared" si="342"/>
        <v>FEC226013-10 E7</v>
      </c>
      <c r="AB309" s="168" t="str">
        <f t="shared" si="343"/>
        <v xml:space="preserve">FE 0700X0735 3Z7 10 0740X080 PC  </v>
      </c>
      <c r="AC309" s="71" t="str">
        <f t="shared" si="344"/>
        <v>FXC226013-10 E7</v>
      </c>
      <c r="AD309" s="168" t="str">
        <f t="shared" si="345"/>
        <v xml:space="preserve">FX 0700X0735 3Z7 10 0740X080 PC  </v>
      </c>
      <c r="AE309" s="169" t="str">
        <f t="shared" si="346"/>
        <v>TUBLS015</v>
      </c>
      <c r="AF309" s="170" t="str">
        <f t="shared" si="347"/>
        <v>TB150715</v>
      </c>
      <c r="AG309" s="171">
        <f t="shared" si="348"/>
        <v>33.075900000000004</v>
      </c>
      <c r="AH309" s="151">
        <f t="shared" si="349"/>
        <v>210</v>
      </c>
      <c r="AI309" s="152">
        <f t="shared" si="350"/>
        <v>6945.9390000000012</v>
      </c>
      <c r="AJ309" s="172" t="str">
        <f t="shared" si="351"/>
        <v>BCU3Z</v>
      </c>
      <c r="AK309" s="173" t="str">
        <f t="shared" si="352"/>
        <v>AT3Z0680</v>
      </c>
      <c r="AL309" s="174">
        <f t="shared" si="353"/>
        <v>70.767887323943654</v>
      </c>
      <c r="AM309" s="175">
        <f t="shared" si="354"/>
        <v>71</v>
      </c>
      <c r="AN309" s="176">
        <v>5024.5199999999995</v>
      </c>
      <c r="AO309" s="177" t="str">
        <f t="shared" si="355"/>
        <v>CL3P0740C080</v>
      </c>
      <c r="AP309" s="178">
        <f t="shared" si="356"/>
        <v>585.20000000000005</v>
      </c>
      <c r="AQ309" s="179" t="str">
        <f t="shared" si="357"/>
        <v>CL3P0740C080</v>
      </c>
      <c r="AR309" s="178">
        <f t="shared" si="358"/>
        <v>585.20000000000005</v>
      </c>
      <c r="AS309" s="178" t="str">
        <f t="shared" si="359"/>
        <v>BNLC06</v>
      </c>
      <c r="AT309" s="180">
        <f t="shared" si="360"/>
        <v>1170.4000000000001</v>
      </c>
      <c r="AU309" s="181" t="str">
        <f t="shared" si="361"/>
        <v>3Z</v>
      </c>
      <c r="AV309" s="182" t="s">
        <v>921</v>
      </c>
      <c r="AW309" s="183" t="str">
        <f t="shared" si="362"/>
        <v>FJ3Z0700</v>
      </c>
      <c r="AX309" s="181">
        <f t="shared" si="363"/>
        <v>261.8</v>
      </c>
      <c r="AY309" s="183">
        <f t="shared" si="364"/>
        <v>523.6</v>
      </c>
      <c r="AZ309" s="183" t="str">
        <f t="shared" si="365"/>
        <v>PJ3Z0700</v>
      </c>
      <c r="BA309" s="181">
        <f t="shared" si="366"/>
        <v>261.8</v>
      </c>
      <c r="BB309" s="181"/>
      <c r="BC309" s="184">
        <f t="shared" si="367"/>
        <v>523.6</v>
      </c>
    </row>
    <row r="310" spans="1:56" s="204" customFormat="1" ht="18" customHeight="1" x14ac:dyDescent="0.3">
      <c r="A310" s="1" t="str">
        <f t="shared" si="281"/>
        <v>\\B-TECH03\soneras network\SONERAS\RAD\RAD 2024\C227</v>
      </c>
      <c r="B310" s="64" t="s">
        <v>1059</v>
      </c>
      <c r="C310" s="80" t="str">
        <f t="shared" si="368"/>
        <v>FEC227012-10 E7</v>
      </c>
      <c r="D310" s="64" t="s">
        <v>993</v>
      </c>
      <c r="E310" s="245" t="str">
        <f t="shared" si="282"/>
        <v>C227</v>
      </c>
      <c r="F310" s="12">
        <v>45396</v>
      </c>
      <c r="G310" s="64">
        <v>3</v>
      </c>
      <c r="H310" s="13" t="s">
        <v>35</v>
      </c>
      <c r="I310" s="68" t="s">
        <v>182</v>
      </c>
      <c r="J310" s="16" t="s">
        <v>842</v>
      </c>
      <c r="K310" s="68" t="s">
        <v>1058</v>
      </c>
      <c r="L310" s="185"/>
      <c r="M310" s="67" t="s">
        <v>41</v>
      </c>
      <c r="N310" s="6">
        <v>10</v>
      </c>
      <c r="O310" s="68">
        <v>2</v>
      </c>
      <c r="P310" s="64"/>
      <c r="Q310" s="68">
        <v>610</v>
      </c>
      <c r="R310" s="68">
        <v>400</v>
      </c>
      <c r="S310" s="68">
        <v>410</v>
      </c>
      <c r="T310" s="68">
        <v>50</v>
      </c>
      <c r="U310" s="68">
        <v>410</v>
      </c>
      <c r="V310" s="68">
        <v>50</v>
      </c>
      <c r="W310" s="16" t="s">
        <v>33</v>
      </c>
      <c r="X310" s="16"/>
      <c r="Y310" s="15" t="s">
        <v>38</v>
      </c>
      <c r="Z310" s="241" t="str">
        <f t="shared" si="310"/>
        <v>210AZ</v>
      </c>
      <c r="AA310" s="120" t="str">
        <f t="shared" si="342"/>
        <v>FEC227012-10 E7</v>
      </c>
      <c r="AB310" s="168" t="str">
        <f t="shared" si="343"/>
        <v>FE 0610X0400 2Z7 10 0410X050 PC PEUGEOT 504 DZL</v>
      </c>
      <c r="AC310" s="71" t="str">
        <f t="shared" si="344"/>
        <v>FXC227012-10 E7</v>
      </c>
      <c r="AD310" s="168" t="str">
        <f t="shared" si="345"/>
        <v>FX 0610X0400 2Z7 10 0410X050 PC PEUGEOT 504 DZL</v>
      </c>
      <c r="AE310" s="186" t="str">
        <f t="shared" si="346"/>
        <v>TUBLS015</v>
      </c>
      <c r="AF310" s="187" t="str">
        <f t="shared" si="347"/>
        <v>TB150625</v>
      </c>
      <c r="AG310" s="188">
        <f t="shared" si="348"/>
        <v>28.912500000000001</v>
      </c>
      <c r="AH310" s="189">
        <f t="shared" si="349"/>
        <v>74</v>
      </c>
      <c r="AI310" s="190">
        <f t="shared" si="350"/>
        <v>2139.5250000000001</v>
      </c>
      <c r="AJ310" s="191" t="str">
        <f t="shared" si="351"/>
        <v>BCU2Z</v>
      </c>
      <c r="AK310" s="192" t="str">
        <f t="shared" si="352"/>
        <v>AT2Z0590</v>
      </c>
      <c r="AL310" s="193">
        <f t="shared" si="353"/>
        <v>41.012297368421045</v>
      </c>
      <c r="AM310" s="194">
        <f t="shared" si="354"/>
        <v>38</v>
      </c>
      <c r="AN310" s="195">
        <v>1558.4672999999998</v>
      </c>
      <c r="AO310" s="196" t="str">
        <f t="shared" si="355"/>
        <v>CL2P0410C050</v>
      </c>
      <c r="AP310" s="197">
        <f t="shared" si="356"/>
        <v>231.77</v>
      </c>
      <c r="AQ310" s="198" t="str">
        <f t="shared" si="357"/>
        <v>CL2P0410C050</v>
      </c>
      <c r="AR310" s="197">
        <f t="shared" si="358"/>
        <v>231.77</v>
      </c>
      <c r="AS310" s="197" t="str">
        <f t="shared" si="359"/>
        <v>BNLC06</v>
      </c>
      <c r="AT310" s="199">
        <f t="shared" si="360"/>
        <v>463.54</v>
      </c>
      <c r="AU310" s="200" t="str">
        <f t="shared" si="361"/>
        <v>2Z</v>
      </c>
      <c r="AV310" s="201" t="s">
        <v>921</v>
      </c>
      <c r="AW310" s="202" t="str">
        <f t="shared" si="362"/>
        <v>FJ2Z0610</v>
      </c>
      <c r="AX310" s="200">
        <f t="shared" si="363"/>
        <v>168.36</v>
      </c>
      <c r="AY310" s="202">
        <f t="shared" si="364"/>
        <v>336.72</v>
      </c>
      <c r="AZ310" s="202" t="str">
        <f t="shared" si="365"/>
        <v>PJ2Z0610</v>
      </c>
      <c r="BA310" s="200">
        <f t="shared" si="366"/>
        <v>168.36</v>
      </c>
      <c r="BB310" s="200"/>
      <c r="BC310" s="203">
        <f t="shared" si="367"/>
        <v>336.72</v>
      </c>
      <c r="BD310" s="93"/>
    </row>
    <row r="311" spans="1:56" ht="18" customHeight="1" x14ac:dyDescent="0.3">
      <c r="A311" s="1" t="str">
        <f t="shared" si="281"/>
        <v>\\B-TECH03\soneras network\SONERAS\RAD\RAD 2024\C228</v>
      </c>
      <c r="B311" s="17" t="s">
        <v>1061</v>
      </c>
      <c r="C311" s="44" t="str">
        <f t="shared" si="368"/>
        <v>FEC228012-10 E7</v>
      </c>
      <c r="D311" s="17" t="s">
        <v>994</v>
      </c>
      <c r="E311" s="245" t="str">
        <f t="shared" si="282"/>
        <v>C228</v>
      </c>
      <c r="F311" s="12">
        <v>45396</v>
      </c>
      <c r="G311" s="17">
        <v>4</v>
      </c>
      <c r="H311" s="13" t="s">
        <v>35</v>
      </c>
      <c r="I311" s="68" t="s">
        <v>182</v>
      </c>
      <c r="J311" s="5" t="s">
        <v>556</v>
      </c>
      <c r="K311" s="14" t="s">
        <v>1060</v>
      </c>
      <c r="M311" s="36" t="s">
        <v>41</v>
      </c>
      <c r="N311" s="6">
        <v>10</v>
      </c>
      <c r="O311" s="17">
        <v>2</v>
      </c>
      <c r="Q311" s="14">
        <v>360</v>
      </c>
      <c r="R311" s="14">
        <v>560</v>
      </c>
      <c r="S311" s="14">
        <v>560</v>
      </c>
      <c r="T311" s="14">
        <v>50</v>
      </c>
      <c r="U311" s="14">
        <v>560</v>
      </c>
      <c r="V311" s="14">
        <v>50</v>
      </c>
      <c r="W311" s="5" t="s">
        <v>33</v>
      </c>
      <c r="X311" s="5"/>
      <c r="Y311" s="6" t="s">
        <v>38</v>
      </c>
      <c r="Z311" s="240" t="str">
        <f t="shared" si="310"/>
        <v>210AZ</v>
      </c>
      <c r="AA311" s="120" t="str">
        <f t="shared" si="342"/>
        <v>FEC228012-10 E7</v>
      </c>
      <c r="AB311" s="168" t="str">
        <f t="shared" si="343"/>
        <v>FE 0360X0560 2Z7 10 0560X050 PC MAZDA E2000</v>
      </c>
      <c r="AC311" s="71" t="str">
        <f t="shared" si="344"/>
        <v>FXC228012-10 E7</v>
      </c>
      <c r="AD311" s="168" t="str">
        <f t="shared" si="345"/>
        <v>FX 0360X0560 2Z7 10 0560X050 PC MAZDA E2000</v>
      </c>
      <c r="AE311" s="169" t="str">
        <f t="shared" si="346"/>
        <v>TUBLS015</v>
      </c>
      <c r="AF311" s="170" t="str">
        <f t="shared" si="347"/>
        <v>TB150375</v>
      </c>
      <c r="AG311" s="171">
        <f t="shared" si="348"/>
        <v>17.3475</v>
      </c>
      <c r="AH311" s="151">
        <f t="shared" si="349"/>
        <v>106</v>
      </c>
      <c r="AI311" s="152">
        <f t="shared" si="350"/>
        <v>1838.835</v>
      </c>
      <c r="AJ311" s="172" t="str">
        <f t="shared" si="351"/>
        <v>BCU2Z</v>
      </c>
      <c r="AK311" s="173" t="str">
        <f t="shared" si="352"/>
        <v>AT2Z0340</v>
      </c>
      <c r="AL311" s="174">
        <f t="shared" si="353"/>
        <v>23.454648148148149</v>
      </c>
      <c r="AM311" s="175">
        <f t="shared" si="354"/>
        <v>54</v>
      </c>
      <c r="AN311" s="176">
        <v>1266.5509999999999</v>
      </c>
      <c r="AO311" s="177" t="str">
        <f t="shared" si="355"/>
        <v>CL2P0560C050</v>
      </c>
      <c r="AP311" s="178">
        <f t="shared" si="356"/>
        <v>312.62</v>
      </c>
      <c r="AQ311" s="179" t="str">
        <f t="shared" si="357"/>
        <v>CL2P0560C050</v>
      </c>
      <c r="AR311" s="178">
        <f t="shared" si="358"/>
        <v>312.62</v>
      </c>
      <c r="AS311" s="178" t="str">
        <f t="shared" si="359"/>
        <v>BNLC06</v>
      </c>
      <c r="AT311" s="180">
        <f t="shared" si="360"/>
        <v>625.24</v>
      </c>
      <c r="AU311" s="181" t="str">
        <f t="shared" si="361"/>
        <v>2Z</v>
      </c>
      <c r="AV311" s="182" t="s">
        <v>921</v>
      </c>
      <c r="AW311" s="183" t="str">
        <f t="shared" si="362"/>
        <v>FJ2Z0360</v>
      </c>
      <c r="AX311" s="181">
        <f t="shared" si="363"/>
        <v>99.360000000000014</v>
      </c>
      <c r="AY311" s="183">
        <f t="shared" si="364"/>
        <v>198.72000000000003</v>
      </c>
      <c r="AZ311" s="183" t="str">
        <f t="shared" si="365"/>
        <v>PJ2Z0360</v>
      </c>
      <c r="BA311" s="181">
        <f t="shared" si="366"/>
        <v>99.360000000000014</v>
      </c>
      <c r="BB311" s="181"/>
      <c r="BC311" s="184">
        <f t="shared" si="367"/>
        <v>198.72000000000003</v>
      </c>
    </row>
    <row r="312" spans="1:56" ht="18" customHeight="1" x14ac:dyDescent="0.3">
      <c r="A312" s="1" t="str">
        <f t="shared" si="281"/>
        <v>\\B-TECH03\soneras network\SONERAS\RAD\RAD 2024\C092</v>
      </c>
      <c r="B312" s="17" t="s">
        <v>455</v>
      </c>
      <c r="C312" s="44" t="str">
        <f t="shared" si="368"/>
        <v>FEC092013-10 E7</v>
      </c>
      <c r="D312" s="17" t="s">
        <v>995</v>
      </c>
      <c r="E312" s="245" t="str">
        <f t="shared" si="282"/>
        <v>C092</v>
      </c>
      <c r="F312" s="12">
        <v>45396</v>
      </c>
      <c r="G312" s="17">
        <v>2</v>
      </c>
      <c r="H312" s="13" t="s">
        <v>35</v>
      </c>
      <c r="I312" s="68" t="s">
        <v>182</v>
      </c>
      <c r="J312" s="5" t="s">
        <v>236</v>
      </c>
      <c r="K312" s="14" t="s">
        <v>964</v>
      </c>
      <c r="M312" s="36" t="s">
        <v>41</v>
      </c>
      <c r="N312" s="6">
        <v>10</v>
      </c>
      <c r="O312" s="6">
        <v>3</v>
      </c>
      <c r="Q312" s="14">
        <v>825</v>
      </c>
      <c r="R312" s="14">
        <v>790</v>
      </c>
      <c r="S312" s="14">
        <v>810</v>
      </c>
      <c r="T312" s="14">
        <v>105</v>
      </c>
      <c r="U312" s="14">
        <v>810</v>
      </c>
      <c r="V312" s="14">
        <v>105</v>
      </c>
      <c r="W312" s="5" t="s">
        <v>33</v>
      </c>
      <c r="X312" s="5"/>
      <c r="Y312" s="6" t="s">
        <v>38</v>
      </c>
      <c r="Z312" s="240" t="str">
        <f t="shared" si="310"/>
        <v>310AZ</v>
      </c>
      <c r="AA312" s="120" t="str">
        <f t="shared" si="342"/>
        <v>FEC092013-10 E7</v>
      </c>
      <c r="AB312" s="168" t="str">
        <f t="shared" si="343"/>
        <v>FE 0825X0790 3Z7 10 0810X105 PC VOLVO F10/12</v>
      </c>
      <c r="AC312" s="71" t="str">
        <f t="shared" si="344"/>
        <v>FXC092013-10 E7</v>
      </c>
      <c r="AD312" s="168" t="str">
        <f t="shared" si="345"/>
        <v>FX 0825X0790 3Z7 10 0810X105 PC VOLVO F10/12</v>
      </c>
      <c r="AE312" s="169" t="str">
        <f t="shared" si="346"/>
        <v>TUBLS015</v>
      </c>
      <c r="AF312" s="170" t="str">
        <f t="shared" si="347"/>
        <v>TB150840</v>
      </c>
      <c r="AG312" s="171">
        <f t="shared" si="348"/>
        <v>38.858400000000003</v>
      </c>
      <c r="AH312" s="151">
        <f t="shared" si="349"/>
        <v>228</v>
      </c>
      <c r="AI312" s="152">
        <f t="shared" si="350"/>
        <v>8859.7152000000006</v>
      </c>
      <c r="AJ312" s="172" t="str">
        <f t="shared" si="351"/>
        <v>BCU3Z</v>
      </c>
      <c r="AK312" s="173" t="str">
        <f t="shared" si="352"/>
        <v>AT3Z0805</v>
      </c>
      <c r="AL312" s="174">
        <f t="shared" si="353"/>
        <v>83.686022727272729</v>
      </c>
      <c r="AM312" s="175">
        <f t="shared" si="354"/>
        <v>77</v>
      </c>
      <c r="AN312" s="176">
        <v>6443.8237499999996</v>
      </c>
      <c r="AO312" s="177" t="str">
        <f t="shared" si="355"/>
        <v>CL3P0810C105</v>
      </c>
      <c r="AP312" s="178">
        <f t="shared" si="356"/>
        <v>798.875</v>
      </c>
      <c r="AQ312" s="179" t="str">
        <f t="shared" si="357"/>
        <v>CL3P0810C105</v>
      </c>
      <c r="AR312" s="178">
        <f t="shared" si="358"/>
        <v>798.875</v>
      </c>
      <c r="AS312" s="178" t="str">
        <f t="shared" si="359"/>
        <v>BNLC06</v>
      </c>
      <c r="AT312" s="180">
        <f t="shared" si="360"/>
        <v>1597.75</v>
      </c>
      <c r="AU312" s="181" t="str">
        <f t="shared" si="361"/>
        <v>3Z</v>
      </c>
      <c r="AV312" s="182" t="s">
        <v>921</v>
      </c>
      <c r="AW312" s="183" t="str">
        <f t="shared" si="362"/>
        <v>FJ3Z0825</v>
      </c>
      <c r="AX312" s="181">
        <f t="shared" si="363"/>
        <v>308.55</v>
      </c>
      <c r="AY312" s="183">
        <f t="shared" si="364"/>
        <v>617.1</v>
      </c>
      <c r="AZ312" s="183" t="str">
        <f t="shared" si="365"/>
        <v>PJ3Z0825</v>
      </c>
      <c r="BA312" s="181">
        <f t="shared" si="366"/>
        <v>308.55</v>
      </c>
      <c r="BB312" s="181"/>
      <c r="BC312" s="184">
        <f t="shared" si="367"/>
        <v>617.1</v>
      </c>
    </row>
    <row r="313" spans="1:56" ht="18" customHeight="1" x14ac:dyDescent="0.3">
      <c r="A313" s="1" t="str">
        <f t="shared" si="281"/>
        <v>\\B-TECH03\soneras network\SONERAS\RAD\RAD 2024\C229</v>
      </c>
      <c r="B313" s="17" t="s">
        <v>1064</v>
      </c>
      <c r="C313" s="44" t="str">
        <f t="shared" si="368"/>
        <v>FEC229013-10 E7</v>
      </c>
      <c r="D313" s="17" t="s">
        <v>996</v>
      </c>
      <c r="E313" s="245" t="str">
        <f t="shared" si="282"/>
        <v>C229</v>
      </c>
      <c r="F313" s="12">
        <v>45396</v>
      </c>
      <c r="G313" s="17">
        <v>6</v>
      </c>
      <c r="H313" s="13" t="s">
        <v>35</v>
      </c>
      <c r="I313" s="68" t="s">
        <v>182</v>
      </c>
      <c r="J313" s="5" t="s">
        <v>244</v>
      </c>
      <c r="M313" s="36" t="s">
        <v>41</v>
      </c>
      <c r="N313" s="6">
        <v>10</v>
      </c>
      <c r="O313" s="6">
        <v>3</v>
      </c>
      <c r="Q313" s="14">
        <v>525</v>
      </c>
      <c r="R313" s="14">
        <v>550</v>
      </c>
      <c r="S313" s="14">
        <v>570</v>
      </c>
      <c r="T313" s="14">
        <v>65</v>
      </c>
      <c r="U313" s="14">
        <v>570</v>
      </c>
      <c r="V313" s="14">
        <v>65</v>
      </c>
      <c r="W313" s="5" t="s">
        <v>33</v>
      </c>
      <c r="X313" s="5"/>
      <c r="Y313" s="6" t="s">
        <v>38</v>
      </c>
      <c r="Z313" s="240" t="str">
        <f t="shared" si="310"/>
        <v>310AZ</v>
      </c>
      <c r="AA313" s="120" t="str">
        <f t="shared" si="342"/>
        <v>FEC229013-10 E7</v>
      </c>
      <c r="AB313" s="168" t="str">
        <f t="shared" si="343"/>
        <v xml:space="preserve">FE 0525X0550 3Z7 10 0570X065 PC ISUZU </v>
      </c>
      <c r="AC313" s="71" t="str">
        <f t="shared" si="344"/>
        <v>FXC229013-10 E7</v>
      </c>
      <c r="AD313" s="168" t="str">
        <f t="shared" si="345"/>
        <v xml:space="preserve">FX 0525X0550 3Z7 10 0570X065 PC ISUZU </v>
      </c>
      <c r="AE313" s="169" t="str">
        <f t="shared" si="346"/>
        <v>TUBLS015</v>
      </c>
      <c r="AF313" s="170" t="str">
        <f t="shared" si="347"/>
        <v>TB150540</v>
      </c>
      <c r="AG313" s="171">
        <f t="shared" si="348"/>
        <v>24.980400000000003</v>
      </c>
      <c r="AH313" s="151">
        <f t="shared" si="349"/>
        <v>156</v>
      </c>
      <c r="AI313" s="152">
        <f t="shared" si="350"/>
        <v>3896.9424000000004</v>
      </c>
      <c r="AJ313" s="172" t="str">
        <f t="shared" si="351"/>
        <v>BCU3Z</v>
      </c>
      <c r="AK313" s="173" t="str">
        <f t="shared" si="352"/>
        <v>AT3Z0505</v>
      </c>
      <c r="AL313" s="174">
        <f t="shared" si="353"/>
        <v>52.803466981132068</v>
      </c>
      <c r="AM313" s="175">
        <f t="shared" si="354"/>
        <v>53</v>
      </c>
      <c r="AN313" s="176">
        <v>2798.5837499999998</v>
      </c>
      <c r="AO313" s="177" t="str">
        <f t="shared" si="355"/>
        <v>CL3P0570C065</v>
      </c>
      <c r="AP313" s="178">
        <f t="shared" si="356"/>
        <v>386.15500000000003</v>
      </c>
      <c r="AQ313" s="179" t="str">
        <f t="shared" si="357"/>
        <v>CL3P0570C065</v>
      </c>
      <c r="AR313" s="178">
        <f t="shared" si="358"/>
        <v>386.15500000000003</v>
      </c>
      <c r="AS313" s="178" t="str">
        <f t="shared" si="359"/>
        <v>BNLC06</v>
      </c>
      <c r="AT313" s="180">
        <f t="shared" si="360"/>
        <v>772.31000000000006</v>
      </c>
      <c r="AU313" s="181" t="str">
        <f t="shared" si="361"/>
        <v>3Z</v>
      </c>
      <c r="AV313" s="182" t="s">
        <v>921</v>
      </c>
      <c r="AW313" s="183" t="str">
        <f t="shared" si="362"/>
        <v>FJ3Z0525</v>
      </c>
      <c r="AX313" s="181">
        <f t="shared" si="363"/>
        <v>196.35</v>
      </c>
      <c r="AY313" s="183">
        <f t="shared" si="364"/>
        <v>392.7</v>
      </c>
      <c r="AZ313" s="183" t="str">
        <f t="shared" si="365"/>
        <v>PJ3Z0525</v>
      </c>
      <c r="BA313" s="181">
        <f t="shared" si="366"/>
        <v>196.35</v>
      </c>
      <c r="BB313" s="181"/>
      <c r="BC313" s="184">
        <f t="shared" si="367"/>
        <v>392.7</v>
      </c>
    </row>
    <row r="314" spans="1:56" ht="18" customHeight="1" x14ac:dyDescent="0.3">
      <c r="A314" s="1" t="str">
        <f t="shared" si="281"/>
        <v>\\B-TECH03\soneras network\SONERAS\RAD\RAD 2024\C230</v>
      </c>
      <c r="B314" s="17" t="s">
        <v>1065</v>
      </c>
      <c r="C314" s="44" t="str">
        <f t="shared" si="368"/>
        <v>FEC230013-10 E7</v>
      </c>
      <c r="D314" s="17" t="s">
        <v>997</v>
      </c>
      <c r="E314" s="245" t="str">
        <f t="shared" si="282"/>
        <v>C230</v>
      </c>
      <c r="F314" s="12">
        <v>45396</v>
      </c>
      <c r="G314" s="17">
        <v>4</v>
      </c>
      <c r="H314" s="13" t="s">
        <v>35</v>
      </c>
      <c r="I314" s="68" t="s">
        <v>182</v>
      </c>
      <c r="M314" s="36" t="s">
        <v>41</v>
      </c>
      <c r="N314" s="6">
        <v>10</v>
      </c>
      <c r="O314" s="6">
        <v>3</v>
      </c>
      <c r="Q314" s="14">
        <v>500</v>
      </c>
      <c r="R314" s="14">
        <v>500</v>
      </c>
      <c r="S314" s="14">
        <v>520</v>
      </c>
      <c r="T314" s="14">
        <v>80</v>
      </c>
      <c r="U314" s="14">
        <v>520</v>
      </c>
      <c r="V314" s="14">
        <v>80</v>
      </c>
      <c r="W314" s="5" t="s">
        <v>33</v>
      </c>
      <c r="X314" s="5"/>
      <c r="Y314" s="6" t="s">
        <v>38</v>
      </c>
      <c r="Z314" s="240" t="str">
        <f t="shared" si="310"/>
        <v>310AZ</v>
      </c>
      <c r="AA314" s="120" t="str">
        <f t="shared" si="342"/>
        <v>FEC230013-10 E7</v>
      </c>
      <c r="AB314" s="168" t="str">
        <f t="shared" si="343"/>
        <v xml:space="preserve">FE 0500X0500 3Z7 10 0520X080 PC  </v>
      </c>
      <c r="AC314" s="71" t="str">
        <f t="shared" si="344"/>
        <v>FXC230013-10 E7</v>
      </c>
      <c r="AD314" s="168" t="str">
        <f t="shared" si="345"/>
        <v xml:space="preserve">FX 0500X0500 3Z7 10 0520X080 PC  </v>
      </c>
      <c r="AE314" s="169" t="str">
        <f t="shared" si="346"/>
        <v>TUBLS015</v>
      </c>
      <c r="AF314" s="170" t="str">
        <f t="shared" si="347"/>
        <v>TB150515</v>
      </c>
      <c r="AG314" s="171">
        <f t="shared" si="348"/>
        <v>23.823900000000002</v>
      </c>
      <c r="AH314" s="151">
        <f t="shared" si="349"/>
        <v>141</v>
      </c>
      <c r="AI314" s="152">
        <f t="shared" si="350"/>
        <v>3359.1699000000003</v>
      </c>
      <c r="AJ314" s="172" t="str">
        <f t="shared" si="351"/>
        <v>BCU3Z</v>
      </c>
      <c r="AK314" s="173" t="str">
        <f t="shared" si="352"/>
        <v>AT3Z0480</v>
      </c>
      <c r="AL314" s="174">
        <f t="shared" si="353"/>
        <v>50.286249999999995</v>
      </c>
      <c r="AM314" s="175">
        <f t="shared" si="354"/>
        <v>48</v>
      </c>
      <c r="AN314" s="176">
        <v>2413.7399999999998</v>
      </c>
      <c r="AO314" s="177" t="str">
        <f t="shared" si="355"/>
        <v>CL3P0520C080</v>
      </c>
      <c r="AP314" s="178">
        <f t="shared" si="356"/>
        <v>415.8</v>
      </c>
      <c r="AQ314" s="179" t="str">
        <f t="shared" si="357"/>
        <v>CL3P0520C080</v>
      </c>
      <c r="AR314" s="178">
        <f t="shared" si="358"/>
        <v>415.8</v>
      </c>
      <c r="AS314" s="178" t="str">
        <f t="shared" si="359"/>
        <v>BNLC06</v>
      </c>
      <c r="AT314" s="180">
        <f t="shared" si="360"/>
        <v>831.6</v>
      </c>
      <c r="AU314" s="181" t="str">
        <f t="shared" si="361"/>
        <v>3Z</v>
      </c>
      <c r="AV314" s="182" t="s">
        <v>921</v>
      </c>
      <c r="AW314" s="183" t="str">
        <f t="shared" si="362"/>
        <v>FJ3Z0500</v>
      </c>
      <c r="AX314" s="181">
        <f t="shared" si="363"/>
        <v>187</v>
      </c>
      <c r="AY314" s="183">
        <f t="shared" si="364"/>
        <v>374</v>
      </c>
      <c r="AZ314" s="183" t="str">
        <f t="shared" si="365"/>
        <v>PJ3Z0500</v>
      </c>
      <c r="BA314" s="181">
        <f t="shared" si="366"/>
        <v>187</v>
      </c>
      <c r="BB314" s="181"/>
      <c r="BC314" s="184">
        <f t="shared" si="367"/>
        <v>374</v>
      </c>
    </row>
    <row r="315" spans="1:56" ht="18" customHeight="1" x14ac:dyDescent="0.3">
      <c r="A315" s="1" t="str">
        <f t="shared" si="281"/>
        <v>\\B-TECH03\soneras network\SONERAS\RAD\RAD 2024\C231</v>
      </c>
      <c r="B315" s="17" t="s">
        <v>1066</v>
      </c>
      <c r="C315" s="44" t="str">
        <f t="shared" si="368"/>
        <v>FEC231013-10 E7</v>
      </c>
      <c r="D315" s="17" t="s">
        <v>998</v>
      </c>
      <c r="E315" s="245" t="str">
        <f t="shared" si="282"/>
        <v>C231</v>
      </c>
      <c r="F315" s="12">
        <v>45396</v>
      </c>
      <c r="G315" s="17">
        <v>4</v>
      </c>
      <c r="H315" s="13" t="s">
        <v>35</v>
      </c>
      <c r="I315" s="68" t="s">
        <v>182</v>
      </c>
      <c r="M315" s="36" t="s">
        <v>41</v>
      </c>
      <c r="N315" s="6">
        <v>10</v>
      </c>
      <c r="O315" s="6">
        <v>3</v>
      </c>
      <c r="Q315" s="14">
        <v>500</v>
      </c>
      <c r="R315" s="14">
        <v>480</v>
      </c>
      <c r="S315" s="14">
        <v>500</v>
      </c>
      <c r="T315" s="14">
        <v>80</v>
      </c>
      <c r="U315" s="14">
        <v>500</v>
      </c>
      <c r="V315" s="14">
        <v>80</v>
      </c>
      <c r="W315" s="5" t="s">
        <v>33</v>
      </c>
      <c r="X315" s="5"/>
      <c r="Y315" s="6" t="s">
        <v>38</v>
      </c>
      <c r="Z315" s="240" t="str">
        <f t="shared" si="310"/>
        <v>310AZ</v>
      </c>
      <c r="AA315" s="120" t="str">
        <f t="shared" si="342"/>
        <v>FEC231013-10 E7</v>
      </c>
      <c r="AB315" s="168" t="str">
        <f t="shared" si="343"/>
        <v xml:space="preserve">FE 0500X0480 3Z7 10 0500X080 PC  </v>
      </c>
      <c r="AC315" s="71" t="str">
        <f t="shared" si="344"/>
        <v>FXC231013-10 E7</v>
      </c>
      <c r="AD315" s="168" t="str">
        <f t="shared" si="345"/>
        <v xml:space="preserve">FX 0500X0480 3Z7 10 0500X080 PC  </v>
      </c>
      <c r="AE315" s="169" t="str">
        <f t="shared" si="346"/>
        <v>TUBLS015</v>
      </c>
      <c r="AF315" s="170" t="str">
        <f t="shared" si="347"/>
        <v>TB150515</v>
      </c>
      <c r="AG315" s="171">
        <f t="shared" si="348"/>
        <v>23.823900000000002</v>
      </c>
      <c r="AH315" s="151">
        <f t="shared" si="349"/>
        <v>135</v>
      </c>
      <c r="AI315" s="152">
        <f t="shared" si="350"/>
        <v>3216.2265000000002</v>
      </c>
      <c r="AJ315" s="172" t="str">
        <f t="shared" si="351"/>
        <v>BCU3Z</v>
      </c>
      <c r="AK315" s="173" t="str">
        <f t="shared" si="352"/>
        <v>AT3Z0480</v>
      </c>
      <c r="AL315" s="174">
        <f t="shared" si="353"/>
        <v>50.330869565217377</v>
      </c>
      <c r="AM315" s="175">
        <f t="shared" si="354"/>
        <v>46</v>
      </c>
      <c r="AN315" s="176">
        <v>2315.2199999999993</v>
      </c>
      <c r="AO315" s="177" t="str">
        <f t="shared" si="355"/>
        <v>CL3P0500C080</v>
      </c>
      <c r="AP315" s="178">
        <f t="shared" si="356"/>
        <v>400.40000000000003</v>
      </c>
      <c r="AQ315" s="179" t="str">
        <f t="shared" si="357"/>
        <v>CL3P0500C080</v>
      </c>
      <c r="AR315" s="178">
        <f t="shared" si="358"/>
        <v>400.40000000000003</v>
      </c>
      <c r="AS315" s="178" t="str">
        <f t="shared" si="359"/>
        <v>BNLC06</v>
      </c>
      <c r="AT315" s="180">
        <f t="shared" si="360"/>
        <v>800.80000000000007</v>
      </c>
      <c r="AU315" s="181" t="str">
        <f t="shared" si="361"/>
        <v>3Z</v>
      </c>
      <c r="AV315" s="182" t="s">
        <v>921</v>
      </c>
      <c r="AW315" s="183" t="str">
        <f t="shared" si="362"/>
        <v>FJ3Z0500</v>
      </c>
      <c r="AX315" s="181">
        <f t="shared" si="363"/>
        <v>187</v>
      </c>
      <c r="AY315" s="183">
        <f t="shared" si="364"/>
        <v>374</v>
      </c>
      <c r="AZ315" s="183" t="str">
        <f t="shared" si="365"/>
        <v>PJ3Z0500</v>
      </c>
      <c r="BA315" s="181">
        <f t="shared" si="366"/>
        <v>187</v>
      </c>
      <c r="BB315" s="181"/>
      <c r="BC315" s="184">
        <f t="shared" si="367"/>
        <v>374</v>
      </c>
    </row>
    <row r="316" spans="1:56" ht="18" customHeight="1" x14ac:dyDescent="0.3">
      <c r="A316" s="1" t="str">
        <f t="shared" si="281"/>
        <v>\\B-TECH03\soneras network\SONERAS\RAD\RAD 2024\C232</v>
      </c>
      <c r="B316" s="17" t="s">
        <v>1067</v>
      </c>
      <c r="C316" s="44" t="str">
        <f t="shared" si="368"/>
        <v>FEC232013-10 E7</v>
      </c>
      <c r="D316" s="17" t="s">
        <v>999</v>
      </c>
      <c r="E316" s="245" t="str">
        <f t="shared" si="282"/>
        <v>C232</v>
      </c>
      <c r="F316" s="12">
        <v>45396</v>
      </c>
      <c r="G316" s="17">
        <v>2</v>
      </c>
      <c r="H316" s="13" t="s">
        <v>35</v>
      </c>
      <c r="I316" s="68" t="s">
        <v>182</v>
      </c>
      <c r="J316" s="5" t="s">
        <v>842</v>
      </c>
      <c r="K316" s="14" t="s">
        <v>1062</v>
      </c>
      <c r="M316" s="36" t="s">
        <v>41</v>
      </c>
      <c r="N316" s="6">
        <v>10</v>
      </c>
      <c r="O316" s="6">
        <v>3</v>
      </c>
      <c r="Q316" s="14">
        <v>470</v>
      </c>
      <c r="R316" s="14">
        <v>480</v>
      </c>
      <c r="S316" s="14">
        <v>480</v>
      </c>
      <c r="T316" s="14">
        <v>70</v>
      </c>
      <c r="U316" s="14">
        <v>480</v>
      </c>
      <c r="V316" s="14">
        <v>70</v>
      </c>
      <c r="W316" s="5" t="s">
        <v>33</v>
      </c>
      <c r="X316" s="5"/>
      <c r="Y316" s="6" t="s">
        <v>38</v>
      </c>
      <c r="Z316" s="240" t="str">
        <f t="shared" si="310"/>
        <v>310AZ</v>
      </c>
      <c r="AA316" s="120" t="str">
        <f t="shared" si="342"/>
        <v>FEC232013-10 E7</v>
      </c>
      <c r="AB316" s="168" t="str">
        <f t="shared" si="343"/>
        <v>FE 0470X0480 3Z7 10 0480X070 PC PEUGEOT J9 DZL</v>
      </c>
      <c r="AC316" s="71" t="str">
        <f t="shared" si="344"/>
        <v>FXC232013-10 E7</v>
      </c>
      <c r="AD316" s="168" t="str">
        <f t="shared" si="345"/>
        <v>FX 0470X0480 3Z7 10 0480X070 PC PEUGEOT J9 DZL</v>
      </c>
      <c r="AE316" s="169" t="str">
        <f t="shared" si="346"/>
        <v>TUBLS015</v>
      </c>
      <c r="AF316" s="170" t="str">
        <f t="shared" si="347"/>
        <v>TB150485</v>
      </c>
      <c r="AG316" s="171">
        <f t="shared" si="348"/>
        <v>22.4361</v>
      </c>
      <c r="AH316" s="151">
        <f t="shared" si="349"/>
        <v>135</v>
      </c>
      <c r="AI316" s="152">
        <f t="shared" si="350"/>
        <v>3028.8735000000001</v>
      </c>
      <c r="AJ316" s="172" t="str">
        <f t="shared" si="351"/>
        <v>BCU3Z</v>
      </c>
      <c r="AK316" s="173" t="str">
        <f t="shared" si="352"/>
        <v>AT3Z0450</v>
      </c>
      <c r="AL316" s="174">
        <f t="shared" si="353"/>
        <v>47.185190217391302</v>
      </c>
      <c r="AM316" s="175">
        <f t="shared" si="354"/>
        <v>46</v>
      </c>
      <c r="AN316" s="176">
        <v>2170.5187499999997</v>
      </c>
      <c r="AO316" s="177" t="str">
        <f t="shared" si="355"/>
        <v>CL3P0480C070</v>
      </c>
      <c r="AP316" s="178">
        <f t="shared" si="356"/>
        <v>346.5</v>
      </c>
      <c r="AQ316" s="179" t="str">
        <f t="shared" si="357"/>
        <v>CL3P0480C070</v>
      </c>
      <c r="AR316" s="178">
        <f t="shared" si="358"/>
        <v>346.5</v>
      </c>
      <c r="AS316" s="178" t="str">
        <f t="shared" si="359"/>
        <v>BNLC06</v>
      </c>
      <c r="AT316" s="180">
        <f t="shared" si="360"/>
        <v>693</v>
      </c>
      <c r="AU316" s="181" t="str">
        <f t="shared" si="361"/>
        <v>3Z</v>
      </c>
      <c r="AV316" s="182" t="s">
        <v>921</v>
      </c>
      <c r="AW316" s="183" t="str">
        <f t="shared" si="362"/>
        <v>FJ3Z0470</v>
      </c>
      <c r="AX316" s="181">
        <f t="shared" si="363"/>
        <v>175.78</v>
      </c>
      <c r="AY316" s="183">
        <f t="shared" si="364"/>
        <v>351.56</v>
      </c>
      <c r="AZ316" s="183" t="str">
        <f t="shared" si="365"/>
        <v>PJ3Z0470</v>
      </c>
      <c r="BA316" s="181">
        <f t="shared" si="366"/>
        <v>175.78</v>
      </c>
      <c r="BB316" s="181"/>
      <c r="BC316" s="184">
        <f t="shared" si="367"/>
        <v>351.56</v>
      </c>
    </row>
    <row r="317" spans="1:56" ht="18" customHeight="1" x14ac:dyDescent="0.3">
      <c r="A317" s="1" t="str">
        <f t="shared" si="281"/>
        <v>\\B-TECH03\soneras network\SONERAS\RAD\RAD 2024\C233</v>
      </c>
      <c r="B317" s="17" t="s">
        <v>1068</v>
      </c>
      <c r="C317" s="44" t="str">
        <f t="shared" si="368"/>
        <v>FEC233013-10 E7</v>
      </c>
      <c r="D317" s="17" t="s">
        <v>1000</v>
      </c>
      <c r="E317" s="245" t="str">
        <f t="shared" si="282"/>
        <v>C233</v>
      </c>
      <c r="F317" s="12">
        <v>45396</v>
      </c>
      <c r="G317" s="17">
        <v>2</v>
      </c>
      <c r="H317" s="13" t="s">
        <v>35</v>
      </c>
      <c r="I317" s="68" t="s">
        <v>182</v>
      </c>
      <c r="M317" s="36" t="s">
        <v>41</v>
      </c>
      <c r="N317" s="6">
        <v>10</v>
      </c>
      <c r="O317" s="6">
        <v>3</v>
      </c>
      <c r="Q317" s="14">
        <v>450</v>
      </c>
      <c r="R317" s="14">
        <v>610</v>
      </c>
      <c r="S317" s="14">
        <v>630</v>
      </c>
      <c r="T317" s="14">
        <v>65</v>
      </c>
      <c r="U317" s="14">
        <v>630</v>
      </c>
      <c r="V317" s="14">
        <v>65</v>
      </c>
      <c r="W317" s="5" t="s">
        <v>33</v>
      </c>
      <c r="X317" s="5"/>
      <c r="Y317" s="6" t="s">
        <v>38</v>
      </c>
      <c r="Z317" s="240" t="str">
        <f t="shared" si="310"/>
        <v>310AZ</v>
      </c>
      <c r="AA317" s="120" t="str">
        <f t="shared" si="342"/>
        <v>FEC233013-10 E7</v>
      </c>
      <c r="AB317" s="168" t="str">
        <f t="shared" si="343"/>
        <v xml:space="preserve">FE 0450X0610 3Z7 10 0630X065 PC  </v>
      </c>
      <c r="AC317" s="71" t="str">
        <f t="shared" si="344"/>
        <v>FXC233013-10 E7</v>
      </c>
      <c r="AD317" s="168" t="str">
        <f t="shared" si="345"/>
        <v xml:space="preserve">FX 0450X0610 3Z7 10 0630X065 PC  </v>
      </c>
      <c r="AE317" s="169" t="str">
        <f t="shared" si="346"/>
        <v>TUBLS015</v>
      </c>
      <c r="AF317" s="170" t="str">
        <f t="shared" si="347"/>
        <v>TB150465</v>
      </c>
      <c r="AG317" s="171">
        <f t="shared" si="348"/>
        <v>21.510899999999999</v>
      </c>
      <c r="AH317" s="151">
        <f t="shared" si="349"/>
        <v>174</v>
      </c>
      <c r="AI317" s="152">
        <f t="shared" si="350"/>
        <v>3742.8966</v>
      </c>
      <c r="AJ317" s="172" t="str">
        <f t="shared" si="351"/>
        <v>BCU3Z</v>
      </c>
      <c r="AK317" s="173" t="str">
        <f t="shared" si="352"/>
        <v>AT3Z0430</v>
      </c>
      <c r="AL317" s="174">
        <f t="shared" si="353"/>
        <v>44.876694915254227</v>
      </c>
      <c r="AM317" s="175">
        <f t="shared" si="354"/>
        <v>59</v>
      </c>
      <c r="AN317" s="176">
        <v>2647.7249999999995</v>
      </c>
      <c r="AO317" s="177" t="str">
        <f t="shared" si="355"/>
        <v>CL3P0630C065</v>
      </c>
      <c r="AP317" s="178">
        <f t="shared" si="356"/>
        <v>425.42500000000001</v>
      </c>
      <c r="AQ317" s="179" t="str">
        <f t="shared" si="357"/>
        <v>CL3P0630C065</v>
      </c>
      <c r="AR317" s="178">
        <f t="shared" si="358"/>
        <v>425.42500000000001</v>
      </c>
      <c r="AS317" s="178" t="str">
        <f t="shared" si="359"/>
        <v>BNLC06</v>
      </c>
      <c r="AT317" s="180">
        <f t="shared" si="360"/>
        <v>850.85</v>
      </c>
      <c r="AU317" s="181" t="str">
        <f t="shared" si="361"/>
        <v>3Z</v>
      </c>
      <c r="AV317" s="182" t="s">
        <v>921</v>
      </c>
      <c r="AW317" s="183" t="str">
        <f t="shared" si="362"/>
        <v>FJ3Z0450</v>
      </c>
      <c r="AX317" s="181">
        <f t="shared" si="363"/>
        <v>168.3</v>
      </c>
      <c r="AY317" s="183">
        <f t="shared" si="364"/>
        <v>336.6</v>
      </c>
      <c r="AZ317" s="183" t="str">
        <f t="shared" si="365"/>
        <v>PJ3Z0450</v>
      </c>
      <c r="BA317" s="181">
        <f t="shared" si="366"/>
        <v>168.3</v>
      </c>
      <c r="BB317" s="181"/>
      <c r="BC317" s="184">
        <f t="shared" si="367"/>
        <v>336.6</v>
      </c>
    </row>
    <row r="318" spans="1:56" ht="18" customHeight="1" x14ac:dyDescent="0.3">
      <c r="A318" s="1" t="str">
        <f t="shared" si="281"/>
        <v>\\B-TECH03\soneras network\SONERAS\RAD\RAD 2024\C234</v>
      </c>
      <c r="B318" s="17" t="s">
        <v>1069</v>
      </c>
      <c r="C318" s="44" t="str">
        <f t="shared" si="368"/>
        <v>FEC234013-10 E7</v>
      </c>
      <c r="D318" s="17" t="s">
        <v>1001</v>
      </c>
      <c r="E318" s="245" t="str">
        <f t="shared" si="282"/>
        <v>C234</v>
      </c>
      <c r="F318" s="12">
        <v>45396</v>
      </c>
      <c r="G318" s="17">
        <v>2</v>
      </c>
      <c r="H318" s="13" t="s">
        <v>35</v>
      </c>
      <c r="I318" s="68" t="s">
        <v>182</v>
      </c>
      <c r="J318" s="5" t="s">
        <v>489</v>
      </c>
      <c r="K318" s="14" t="s">
        <v>1063</v>
      </c>
      <c r="M318" s="36" t="s">
        <v>41</v>
      </c>
      <c r="N318" s="6">
        <v>10</v>
      </c>
      <c r="O318" s="6">
        <v>3</v>
      </c>
      <c r="Q318" s="14">
        <v>440</v>
      </c>
      <c r="R318" s="14">
        <v>490</v>
      </c>
      <c r="S318" s="14">
        <v>500</v>
      </c>
      <c r="T318" s="14">
        <v>85</v>
      </c>
      <c r="U318" s="14">
        <v>500</v>
      </c>
      <c r="V318" s="14">
        <v>85</v>
      </c>
      <c r="W318" s="5" t="s">
        <v>33</v>
      </c>
      <c r="X318" s="5"/>
      <c r="Y318" s="6" t="s">
        <v>38</v>
      </c>
      <c r="Z318" s="240" t="str">
        <f t="shared" si="310"/>
        <v>310AZ</v>
      </c>
      <c r="AA318" s="120" t="str">
        <f t="shared" si="342"/>
        <v>FEC234013-10 E7</v>
      </c>
      <c r="AB318" s="168" t="str">
        <f t="shared" si="343"/>
        <v>FE 0440X0490 3Z7 10 0500X085 PC TOYOTA FJ 45</v>
      </c>
      <c r="AC318" s="71" t="str">
        <f t="shared" si="344"/>
        <v>FXC234013-10 E7</v>
      </c>
      <c r="AD318" s="168" t="str">
        <f t="shared" si="345"/>
        <v>FX 0440X0490 3Z7 10 0500X085 PC TOYOTA FJ 45</v>
      </c>
      <c r="AE318" s="169" t="str">
        <f t="shared" si="346"/>
        <v>TUBLS015</v>
      </c>
      <c r="AF318" s="170" t="str">
        <f t="shared" si="347"/>
        <v>TB150455</v>
      </c>
      <c r="AG318" s="171">
        <f t="shared" si="348"/>
        <v>21.048300000000001</v>
      </c>
      <c r="AH318" s="151">
        <f t="shared" si="349"/>
        <v>138</v>
      </c>
      <c r="AI318" s="152">
        <f t="shared" si="350"/>
        <v>2904.6654000000003</v>
      </c>
      <c r="AJ318" s="172" t="str">
        <f t="shared" si="351"/>
        <v>BCU3Z</v>
      </c>
      <c r="AK318" s="173" t="str">
        <f t="shared" si="352"/>
        <v>AT3Z0420</v>
      </c>
      <c r="AL318" s="174">
        <f t="shared" si="353"/>
        <v>44.019574468085111</v>
      </c>
      <c r="AM318" s="175">
        <f t="shared" si="354"/>
        <v>47</v>
      </c>
      <c r="AN318" s="176">
        <v>2068.92</v>
      </c>
      <c r="AO318" s="177" t="str">
        <f t="shared" si="355"/>
        <v>CL3P0500C085</v>
      </c>
      <c r="AP318" s="178">
        <f t="shared" si="356"/>
        <v>420.42</v>
      </c>
      <c r="AQ318" s="179" t="str">
        <f t="shared" si="357"/>
        <v>CL3P0500C085</v>
      </c>
      <c r="AR318" s="178">
        <f t="shared" si="358"/>
        <v>420.42</v>
      </c>
      <c r="AS318" s="178" t="str">
        <f t="shared" si="359"/>
        <v>BNLC06</v>
      </c>
      <c r="AT318" s="180">
        <f t="shared" si="360"/>
        <v>840.84</v>
      </c>
      <c r="AU318" s="181" t="str">
        <f t="shared" si="361"/>
        <v>3Z</v>
      </c>
      <c r="AV318" s="182" t="s">
        <v>921</v>
      </c>
      <c r="AW318" s="183" t="str">
        <f t="shared" si="362"/>
        <v>FJ3Z0440</v>
      </c>
      <c r="AX318" s="181">
        <f t="shared" si="363"/>
        <v>164.56</v>
      </c>
      <c r="AY318" s="183">
        <f t="shared" si="364"/>
        <v>329.12</v>
      </c>
      <c r="AZ318" s="183" t="str">
        <f t="shared" si="365"/>
        <v>PJ3Z0440</v>
      </c>
      <c r="BA318" s="181">
        <f t="shared" si="366"/>
        <v>164.56</v>
      </c>
      <c r="BB318" s="181"/>
      <c r="BC318" s="184">
        <f t="shared" si="367"/>
        <v>329.12</v>
      </c>
    </row>
    <row r="319" spans="1:56" ht="18" customHeight="1" x14ac:dyDescent="0.3">
      <c r="A319" s="1" t="str">
        <f t="shared" si="281"/>
        <v>\\B-TECH03\soneras network\SONERAS\RAD\RAD 2024\C235</v>
      </c>
      <c r="B319" s="17" t="s">
        <v>1070</v>
      </c>
      <c r="C319" s="44" t="str">
        <f t="shared" si="368"/>
        <v>FEC235013-10 E7</v>
      </c>
      <c r="D319" s="17" t="s">
        <v>1002</v>
      </c>
      <c r="E319" s="245" t="str">
        <f t="shared" si="282"/>
        <v>C235</v>
      </c>
      <c r="F319" s="12">
        <v>45396</v>
      </c>
      <c r="G319" s="17">
        <v>2</v>
      </c>
      <c r="H319" s="13" t="s">
        <v>35</v>
      </c>
      <c r="I319" s="68" t="s">
        <v>182</v>
      </c>
      <c r="M319" s="36" t="s">
        <v>41</v>
      </c>
      <c r="N319" s="6">
        <v>10</v>
      </c>
      <c r="O319" s="14">
        <v>3</v>
      </c>
      <c r="Q319" s="14">
        <v>360</v>
      </c>
      <c r="R319" s="14">
        <v>460</v>
      </c>
      <c r="S319" s="14">
        <v>470</v>
      </c>
      <c r="T319" s="14">
        <v>80</v>
      </c>
      <c r="U319" s="14">
        <v>470</v>
      </c>
      <c r="V319" s="14">
        <v>80</v>
      </c>
      <c r="W319" s="5" t="s">
        <v>33</v>
      </c>
      <c r="X319" s="5"/>
      <c r="Y319" s="6" t="s">
        <v>38</v>
      </c>
      <c r="Z319" s="240" t="str">
        <f t="shared" si="310"/>
        <v>310AZ</v>
      </c>
      <c r="AA319" s="120" t="str">
        <f t="shared" si="342"/>
        <v>FEC235013-10 E7</v>
      </c>
      <c r="AB319" s="168" t="str">
        <f t="shared" si="343"/>
        <v xml:space="preserve">FE 0360X0460 3Z7 10 0470X080 PC  </v>
      </c>
      <c r="AC319" s="71" t="str">
        <f t="shared" si="344"/>
        <v>FXC235013-10 E7</v>
      </c>
      <c r="AD319" s="168" t="str">
        <f t="shared" si="345"/>
        <v xml:space="preserve">FX 0360X0460 3Z7 10 0470X080 PC  </v>
      </c>
      <c r="AE319" s="169" t="str">
        <f t="shared" si="346"/>
        <v>TUBLS015</v>
      </c>
      <c r="AF319" s="170" t="str">
        <f t="shared" si="347"/>
        <v>TB150375</v>
      </c>
      <c r="AG319" s="171">
        <f t="shared" si="348"/>
        <v>17.3475</v>
      </c>
      <c r="AH319" s="151">
        <f t="shared" si="349"/>
        <v>129</v>
      </c>
      <c r="AI319" s="152">
        <f t="shared" si="350"/>
        <v>2237.8274999999999</v>
      </c>
      <c r="AJ319" s="172" t="str">
        <f t="shared" si="351"/>
        <v>BCU3Z</v>
      </c>
      <c r="AK319" s="173" t="str">
        <f t="shared" si="352"/>
        <v>AT3Z0340</v>
      </c>
      <c r="AL319" s="174">
        <f t="shared" si="353"/>
        <v>35.685511363636358</v>
      </c>
      <c r="AM319" s="175">
        <f t="shared" si="354"/>
        <v>44</v>
      </c>
      <c r="AN319" s="176">
        <v>1570.1624999999999</v>
      </c>
      <c r="AO319" s="177" t="str">
        <f t="shared" si="355"/>
        <v>CL3P0470C080</v>
      </c>
      <c r="AP319" s="178">
        <f t="shared" si="356"/>
        <v>377.3</v>
      </c>
      <c r="AQ319" s="179" t="str">
        <f t="shared" si="357"/>
        <v>CL3P0470C080</v>
      </c>
      <c r="AR319" s="178">
        <f t="shared" si="358"/>
        <v>377.3</v>
      </c>
      <c r="AS319" s="178" t="str">
        <f t="shared" si="359"/>
        <v>BNLC06</v>
      </c>
      <c r="AT319" s="180">
        <f t="shared" si="360"/>
        <v>754.6</v>
      </c>
      <c r="AU319" s="181" t="str">
        <f t="shared" si="361"/>
        <v>3Z</v>
      </c>
      <c r="AV319" s="182" t="s">
        <v>921</v>
      </c>
      <c r="AW319" s="183" t="str">
        <f t="shared" si="362"/>
        <v>FJ3Z0360</v>
      </c>
      <c r="AX319" s="181">
        <f t="shared" si="363"/>
        <v>134.63999999999999</v>
      </c>
      <c r="AY319" s="183">
        <f t="shared" si="364"/>
        <v>269.27999999999997</v>
      </c>
      <c r="AZ319" s="183" t="str">
        <f t="shared" si="365"/>
        <v>PJ3Z0360</v>
      </c>
      <c r="BA319" s="181">
        <f t="shared" si="366"/>
        <v>134.63999999999999</v>
      </c>
      <c r="BB319" s="181"/>
      <c r="BC319" s="184">
        <f t="shared" si="367"/>
        <v>269.27999999999997</v>
      </c>
    </row>
    <row r="320" spans="1:56" ht="18" customHeight="1" x14ac:dyDescent="0.3">
      <c r="A320" s="1" t="str">
        <f t="shared" si="281"/>
        <v>\\B-TECH03\soneras network\SONERAS\RAD\RAD 2024\C236</v>
      </c>
      <c r="B320" s="17" t="s">
        <v>1071</v>
      </c>
      <c r="C320" s="44" t="str">
        <f t="shared" ref="C320:C383" si="372">IF(H320="Fx","FE",IF(H320="Rén","RE",IF(H320="Con","RA","")))&amp;B320&amp;0&amp;IF(M320="TR","1",IF(M320="NL","2",IF(M320="Aé","3","")))&amp;O320&amp;"-"&amp;N320&amp;" "&amp;IF(Y320="ET7","E7","")</f>
        <v>FEC236014-10 E7</v>
      </c>
      <c r="D320" s="17" t="s">
        <v>1003</v>
      </c>
      <c r="E320" s="245" t="str">
        <f t="shared" si="282"/>
        <v>C236</v>
      </c>
      <c r="F320" s="12">
        <v>45396</v>
      </c>
      <c r="G320" s="17">
        <v>1</v>
      </c>
      <c r="H320" s="13" t="s">
        <v>35</v>
      </c>
      <c r="I320" s="68" t="s">
        <v>182</v>
      </c>
      <c r="M320" s="36" t="s">
        <v>41</v>
      </c>
      <c r="N320" s="6">
        <v>10</v>
      </c>
      <c r="O320" s="6">
        <v>4</v>
      </c>
      <c r="Q320" s="14">
        <v>880</v>
      </c>
      <c r="R320" s="14">
        <v>830</v>
      </c>
      <c r="S320" s="14">
        <v>840</v>
      </c>
      <c r="T320" s="14">
        <v>100</v>
      </c>
      <c r="U320" s="14">
        <v>840</v>
      </c>
      <c r="V320" s="14">
        <v>100</v>
      </c>
      <c r="W320" s="5" t="s">
        <v>33</v>
      </c>
      <c r="X320" s="5"/>
      <c r="Y320" s="6" t="s">
        <v>38</v>
      </c>
      <c r="Z320" s="240" t="str">
        <f t="shared" si="310"/>
        <v>410AZ</v>
      </c>
      <c r="AA320" s="120" t="str">
        <f t="shared" si="342"/>
        <v>FEC236014-10 E7</v>
      </c>
      <c r="AB320" s="168" t="str">
        <f t="shared" si="343"/>
        <v xml:space="preserve">FE 0880X0830 4Z7 10 0840X100 PC  </v>
      </c>
      <c r="AC320" s="71" t="str">
        <f t="shared" si="344"/>
        <v>FXC236014-10 E7</v>
      </c>
      <c r="AD320" s="168" t="str">
        <f t="shared" si="345"/>
        <v xml:space="preserve">FX 0880X0830 4Z7 10 0840X100 PC  </v>
      </c>
      <c r="AE320" s="169" t="str">
        <f t="shared" si="346"/>
        <v>TUBLS015</v>
      </c>
      <c r="AF320" s="170" t="str">
        <f t="shared" si="347"/>
        <v>TB150895</v>
      </c>
      <c r="AG320" s="171">
        <f t="shared" si="348"/>
        <v>41.402700000000003</v>
      </c>
      <c r="AH320" s="151">
        <f t="shared" si="349"/>
        <v>320</v>
      </c>
      <c r="AI320" s="152">
        <f t="shared" si="350"/>
        <v>13248.864000000001</v>
      </c>
      <c r="AJ320" s="172" t="str">
        <f t="shared" si="351"/>
        <v>BCU4Z</v>
      </c>
      <c r="AK320" s="173" t="str">
        <f t="shared" si="352"/>
        <v>AT4Z0860</v>
      </c>
      <c r="AL320" s="174">
        <f t="shared" si="353"/>
        <v>145.28600049382717</v>
      </c>
      <c r="AM320" s="175">
        <f t="shared" si="354"/>
        <v>81</v>
      </c>
      <c r="AN320" s="176">
        <v>11768.16604</v>
      </c>
      <c r="AO320" s="177" t="str">
        <f t="shared" si="355"/>
        <v>CL4P0840C100</v>
      </c>
      <c r="AP320" s="178">
        <f t="shared" si="356"/>
        <v>794.64</v>
      </c>
      <c r="AQ320" s="179" t="str">
        <f t="shared" si="357"/>
        <v>CL4P0840C100</v>
      </c>
      <c r="AR320" s="178">
        <f t="shared" si="358"/>
        <v>794.64</v>
      </c>
      <c r="AS320" s="178" t="str">
        <f t="shared" si="359"/>
        <v>BNLC06</v>
      </c>
      <c r="AT320" s="180">
        <f t="shared" si="360"/>
        <v>1589.28</v>
      </c>
      <c r="AU320" s="181" t="str">
        <f t="shared" si="361"/>
        <v>4Z</v>
      </c>
      <c r="AV320" s="182" t="s">
        <v>921</v>
      </c>
      <c r="AW320" s="183" t="str">
        <f t="shared" si="362"/>
        <v>FJ4Z0880</v>
      </c>
      <c r="AX320" s="181">
        <f t="shared" si="363"/>
        <v>403.04</v>
      </c>
      <c r="AY320" s="183">
        <f t="shared" si="364"/>
        <v>806.08</v>
      </c>
      <c r="AZ320" s="183" t="str">
        <f t="shared" si="365"/>
        <v>PJ4Z0880</v>
      </c>
      <c r="BA320" s="181">
        <f t="shared" si="366"/>
        <v>403.04</v>
      </c>
      <c r="BB320" s="181"/>
      <c r="BC320" s="184">
        <f t="shared" si="367"/>
        <v>806.08</v>
      </c>
    </row>
    <row r="321" spans="1:55" ht="18" customHeight="1" x14ac:dyDescent="0.3">
      <c r="A321" s="1" t="str">
        <f t="shared" ref="A321:A323" si="373">"\\B-TECH03\soneras network\SONERAS\RAD\RAD 2023\"&amp;B321</f>
        <v>\\B-TECH03\soneras network\SONERAS\RAD\RAD 2023\B171</v>
      </c>
      <c r="B321" s="17" t="s">
        <v>440</v>
      </c>
      <c r="C321" s="44" t="str">
        <f t="shared" si="372"/>
        <v>FEB171014-10 E7</v>
      </c>
      <c r="D321" s="17" t="s">
        <v>1004</v>
      </c>
      <c r="E321" s="245" t="str">
        <f t="shared" si="282"/>
        <v>B171</v>
      </c>
      <c r="F321" s="12">
        <v>45396</v>
      </c>
      <c r="G321" s="17">
        <v>40</v>
      </c>
      <c r="H321" s="13" t="s">
        <v>35</v>
      </c>
      <c r="I321" s="68" t="s">
        <v>182</v>
      </c>
      <c r="J321" s="14" t="s">
        <v>465</v>
      </c>
      <c r="M321" s="36" t="s">
        <v>41</v>
      </c>
      <c r="N321" s="6">
        <v>10</v>
      </c>
      <c r="O321" s="6">
        <v>4</v>
      </c>
      <c r="Q321" s="14">
        <v>870</v>
      </c>
      <c r="R321" s="14">
        <v>650</v>
      </c>
      <c r="S321" s="14">
        <v>665</v>
      </c>
      <c r="T321" s="14">
        <v>95</v>
      </c>
      <c r="U321" s="14">
        <v>665</v>
      </c>
      <c r="V321" s="14">
        <v>95</v>
      </c>
      <c r="W321" s="5" t="s">
        <v>33</v>
      </c>
      <c r="X321" s="5"/>
      <c r="Y321" s="6" t="s">
        <v>38</v>
      </c>
      <c r="Z321" s="240" t="str">
        <f t="shared" si="310"/>
        <v>410AZ</v>
      </c>
      <c r="AA321" s="120" t="str">
        <f t="shared" si="342"/>
        <v>FEB171014-10 E7</v>
      </c>
      <c r="AB321" s="168" t="str">
        <f t="shared" si="343"/>
        <v xml:space="preserve">FE 0870X0650 4Z7 10 0665X095 PC HIGER </v>
      </c>
      <c r="AC321" s="71" t="str">
        <f t="shared" si="344"/>
        <v>FXB171014-10 E7</v>
      </c>
      <c r="AD321" s="168" t="str">
        <f t="shared" si="345"/>
        <v xml:space="preserve">FX 0870X0650 4Z7 10 0665X095 PC HIGER </v>
      </c>
      <c r="AE321" s="169" t="str">
        <f t="shared" si="346"/>
        <v>TUBLS015</v>
      </c>
      <c r="AF321" s="170" t="str">
        <f t="shared" si="347"/>
        <v>TB150885</v>
      </c>
      <c r="AG321" s="171">
        <f t="shared" si="348"/>
        <v>40.940100000000001</v>
      </c>
      <c r="AH321" s="151">
        <f t="shared" si="349"/>
        <v>248</v>
      </c>
      <c r="AI321" s="152">
        <f t="shared" si="350"/>
        <v>10153.1448</v>
      </c>
      <c r="AJ321" s="172" t="str">
        <f t="shared" si="351"/>
        <v>BCU4Z</v>
      </c>
      <c r="AK321" s="173" t="str">
        <f t="shared" si="352"/>
        <v>AT4Z0850</v>
      </c>
      <c r="AL321" s="174">
        <f t="shared" si="353"/>
        <v>144.09696507936508</v>
      </c>
      <c r="AM321" s="175">
        <f t="shared" si="354"/>
        <v>63</v>
      </c>
      <c r="AN321" s="176">
        <v>9078.1088</v>
      </c>
      <c r="AO321" s="177" t="str">
        <f t="shared" si="355"/>
        <v>CL4P0665C095</v>
      </c>
      <c r="AP321" s="178">
        <f t="shared" si="356"/>
        <v>606.5675</v>
      </c>
      <c r="AQ321" s="179" t="str">
        <f t="shared" si="357"/>
        <v>CL4P0665C095</v>
      </c>
      <c r="AR321" s="178">
        <f t="shared" si="358"/>
        <v>606.5675</v>
      </c>
      <c r="AS321" s="178" t="str">
        <f t="shared" si="359"/>
        <v>BNLC06</v>
      </c>
      <c r="AT321" s="180">
        <f t="shared" si="360"/>
        <v>1213.135</v>
      </c>
      <c r="AU321" s="181" t="str">
        <f t="shared" si="361"/>
        <v>4Z</v>
      </c>
      <c r="AV321" s="182" t="s">
        <v>921</v>
      </c>
      <c r="AW321" s="183" t="str">
        <f t="shared" si="362"/>
        <v>FJ4Z0870</v>
      </c>
      <c r="AX321" s="181">
        <f t="shared" si="363"/>
        <v>398.46000000000004</v>
      </c>
      <c r="AY321" s="183">
        <f t="shared" si="364"/>
        <v>796.92000000000007</v>
      </c>
      <c r="AZ321" s="183" t="str">
        <f t="shared" si="365"/>
        <v>PJ4Z0870</v>
      </c>
      <c r="BA321" s="181">
        <f t="shared" si="366"/>
        <v>398.46000000000004</v>
      </c>
      <c r="BB321" s="181"/>
      <c r="BC321" s="184">
        <f t="shared" si="367"/>
        <v>796.92000000000007</v>
      </c>
    </row>
    <row r="322" spans="1:55" ht="18" customHeight="1" x14ac:dyDescent="0.3">
      <c r="A322" s="1" t="str">
        <f t="shared" si="281"/>
        <v>\\B-TECH03\soneras network\SONERAS\RAD\RAD 2024\C079</v>
      </c>
      <c r="B322" s="17" t="s">
        <v>441</v>
      </c>
      <c r="C322" s="71" t="str">
        <f t="shared" si="372"/>
        <v>FEC079014-10 E7</v>
      </c>
      <c r="D322" s="17" t="s">
        <v>1005</v>
      </c>
      <c r="E322" s="245" t="str">
        <f t="shared" si="282"/>
        <v>C079</v>
      </c>
      <c r="F322" s="12">
        <v>45396</v>
      </c>
      <c r="G322" s="17">
        <v>2</v>
      </c>
      <c r="H322" s="13" t="s">
        <v>35</v>
      </c>
      <c r="I322" s="68" t="s">
        <v>182</v>
      </c>
      <c r="K322" s="14" t="s">
        <v>467</v>
      </c>
      <c r="M322" s="36" t="s">
        <v>41</v>
      </c>
      <c r="N322" s="6">
        <v>10</v>
      </c>
      <c r="O322" s="6">
        <v>4</v>
      </c>
      <c r="Q322" s="14">
        <v>850</v>
      </c>
      <c r="R322" s="14">
        <v>700</v>
      </c>
      <c r="S322" s="14">
        <v>710</v>
      </c>
      <c r="T322" s="14">
        <v>105</v>
      </c>
      <c r="U322" s="14">
        <v>710</v>
      </c>
      <c r="V322" s="14">
        <v>105</v>
      </c>
      <c r="W322" s="5" t="s">
        <v>33</v>
      </c>
      <c r="X322" s="5"/>
      <c r="Y322" s="6" t="s">
        <v>38</v>
      </c>
      <c r="Z322" s="240" t="str">
        <f t="shared" si="310"/>
        <v>410AZ</v>
      </c>
      <c r="AA322" s="120" t="str">
        <f t="shared" si="342"/>
        <v>FEC079014-10 E7</v>
      </c>
      <c r="AB322" s="168" t="str">
        <f t="shared" si="343"/>
        <v>FE 0850X0700 4Z7 10 0710X105 PC  GBH</v>
      </c>
      <c r="AC322" s="71" t="str">
        <f t="shared" si="344"/>
        <v>FXC079014-10 E7</v>
      </c>
      <c r="AD322" s="168" t="str">
        <f t="shared" si="345"/>
        <v>FX 0850X0700 4Z7 10 0710X105 PC  GBH</v>
      </c>
      <c r="AE322" s="169" t="str">
        <f t="shared" si="346"/>
        <v>TUBLS015</v>
      </c>
      <c r="AF322" s="170" t="str">
        <f t="shared" si="347"/>
        <v>TB150865</v>
      </c>
      <c r="AG322" s="171">
        <f t="shared" si="348"/>
        <v>40.014900000000004</v>
      </c>
      <c r="AH322" s="151">
        <f t="shared" si="349"/>
        <v>268</v>
      </c>
      <c r="AI322" s="152">
        <f t="shared" si="350"/>
        <v>10723.993200000001</v>
      </c>
      <c r="AJ322" s="172" t="str">
        <f t="shared" si="351"/>
        <v>BCU4Z</v>
      </c>
      <c r="AK322" s="173" t="str">
        <f t="shared" si="352"/>
        <v>AT4Z0830</v>
      </c>
      <c r="AL322" s="174">
        <f t="shared" si="353"/>
        <v>140.54479102941175</v>
      </c>
      <c r="AM322" s="175">
        <f t="shared" si="354"/>
        <v>68</v>
      </c>
      <c r="AN322" s="176">
        <v>9557.0457900000001</v>
      </c>
      <c r="AO322" s="177" t="str">
        <f t="shared" si="355"/>
        <v>CL4P0710C105</v>
      </c>
      <c r="AP322" s="178">
        <f t="shared" si="356"/>
        <v>702.625</v>
      </c>
      <c r="AQ322" s="179" t="str">
        <f t="shared" si="357"/>
        <v>CL4P0710C105</v>
      </c>
      <c r="AR322" s="178">
        <f t="shared" si="358"/>
        <v>702.625</v>
      </c>
      <c r="AS322" s="178" t="str">
        <f t="shared" si="359"/>
        <v>BNLC06</v>
      </c>
      <c r="AT322" s="180">
        <f t="shared" si="360"/>
        <v>1405.25</v>
      </c>
      <c r="AU322" s="181" t="str">
        <f t="shared" si="361"/>
        <v>4Z</v>
      </c>
      <c r="AV322" s="182" t="s">
        <v>921</v>
      </c>
      <c r="AW322" s="183" t="str">
        <f t="shared" si="362"/>
        <v>FJ4Z0850</v>
      </c>
      <c r="AX322" s="181">
        <f t="shared" si="363"/>
        <v>389.3</v>
      </c>
      <c r="AY322" s="183">
        <f t="shared" si="364"/>
        <v>778.6</v>
      </c>
      <c r="AZ322" s="183" t="str">
        <f t="shared" si="365"/>
        <v>PJ4Z0850</v>
      </c>
      <c r="BA322" s="181">
        <f t="shared" si="366"/>
        <v>389.3</v>
      </c>
      <c r="BB322" s="181"/>
      <c r="BC322" s="184">
        <f t="shared" si="367"/>
        <v>778.6</v>
      </c>
    </row>
    <row r="323" spans="1:55" ht="18" customHeight="1" x14ac:dyDescent="0.3">
      <c r="A323" s="1" t="str">
        <f t="shared" si="373"/>
        <v>\\B-TECH03\soneras network\SONERAS\RAD\RAD 2023\B170</v>
      </c>
      <c r="B323" s="17" t="s">
        <v>445</v>
      </c>
      <c r="C323" s="71" t="str">
        <f t="shared" si="372"/>
        <v>FEB170014-10 E7</v>
      </c>
      <c r="D323" s="17" t="s">
        <v>1006</v>
      </c>
      <c r="E323" s="245" t="str">
        <f t="shared" si="282"/>
        <v>B170</v>
      </c>
      <c r="F323" s="12">
        <v>45396</v>
      </c>
      <c r="G323" s="17">
        <v>10</v>
      </c>
      <c r="H323" s="13" t="s">
        <v>35</v>
      </c>
      <c r="I323" s="68" t="s">
        <v>182</v>
      </c>
      <c r="J323" s="14" t="s">
        <v>468</v>
      </c>
      <c r="M323" s="36" t="s">
        <v>41</v>
      </c>
      <c r="N323" s="6">
        <v>10</v>
      </c>
      <c r="O323" s="6">
        <v>4</v>
      </c>
      <c r="Q323" s="14">
        <v>840</v>
      </c>
      <c r="R323" s="14">
        <v>650</v>
      </c>
      <c r="S323" s="14">
        <v>665</v>
      </c>
      <c r="T323" s="14">
        <v>95</v>
      </c>
      <c r="U323" s="14">
        <v>665</v>
      </c>
      <c r="V323" s="14">
        <v>95</v>
      </c>
      <c r="W323" s="5" t="s">
        <v>33</v>
      </c>
      <c r="X323" s="5"/>
      <c r="Y323" s="6" t="s">
        <v>38</v>
      </c>
      <c r="Z323" s="240" t="str">
        <f t="shared" si="310"/>
        <v>410AZ</v>
      </c>
      <c r="AA323" s="120" t="str">
        <f t="shared" si="342"/>
        <v>FEB170014-10 E7</v>
      </c>
      <c r="AB323" s="168" t="str">
        <f t="shared" si="343"/>
        <v xml:space="preserve">FE 0840X0650 4Z7 10 0665X095 PC KING LONG </v>
      </c>
      <c r="AC323" s="71" t="str">
        <f t="shared" si="344"/>
        <v>FXB170014-10 E7</v>
      </c>
      <c r="AD323" s="168" t="str">
        <f t="shared" si="345"/>
        <v xml:space="preserve">FX 0840X0650 4Z7 10 0665X095 PC KING LONG </v>
      </c>
      <c r="AE323" s="169" t="str">
        <f t="shared" si="346"/>
        <v>TUBLS015</v>
      </c>
      <c r="AF323" s="170" t="str">
        <f t="shared" si="347"/>
        <v>TB150855</v>
      </c>
      <c r="AG323" s="171">
        <f t="shared" si="348"/>
        <v>39.552300000000002</v>
      </c>
      <c r="AH323" s="151">
        <f t="shared" si="349"/>
        <v>248</v>
      </c>
      <c r="AI323" s="152">
        <f t="shared" si="350"/>
        <v>9808.9704000000002</v>
      </c>
      <c r="AJ323" s="172" t="str">
        <f t="shared" si="351"/>
        <v>BCU4Z</v>
      </c>
      <c r="AK323" s="173" t="str">
        <f t="shared" si="352"/>
        <v>AT4Z0820</v>
      </c>
      <c r="AL323" s="174">
        <f t="shared" si="353"/>
        <v>139.01118984126987</v>
      </c>
      <c r="AM323" s="175">
        <f t="shared" si="354"/>
        <v>63</v>
      </c>
      <c r="AN323" s="176">
        <v>8757.7049600000009</v>
      </c>
      <c r="AO323" s="177" t="str">
        <f t="shared" si="355"/>
        <v>CL4P0665C095</v>
      </c>
      <c r="AP323" s="178">
        <f t="shared" si="356"/>
        <v>606.5675</v>
      </c>
      <c r="AQ323" s="179" t="str">
        <f t="shared" si="357"/>
        <v>CL4P0665C095</v>
      </c>
      <c r="AR323" s="178">
        <f t="shared" si="358"/>
        <v>606.5675</v>
      </c>
      <c r="AS323" s="178" t="str">
        <f t="shared" si="359"/>
        <v>BNLC06</v>
      </c>
      <c r="AT323" s="180">
        <f t="shared" si="360"/>
        <v>1213.135</v>
      </c>
      <c r="AU323" s="181" t="str">
        <f t="shared" si="361"/>
        <v>4Z</v>
      </c>
      <c r="AV323" s="182" t="s">
        <v>921</v>
      </c>
      <c r="AW323" s="183" t="str">
        <f t="shared" si="362"/>
        <v>FJ4Z0840</v>
      </c>
      <c r="AX323" s="181">
        <f t="shared" si="363"/>
        <v>384.72</v>
      </c>
      <c r="AY323" s="183">
        <f t="shared" si="364"/>
        <v>769.44</v>
      </c>
      <c r="AZ323" s="183" t="str">
        <f t="shared" si="365"/>
        <v>PJ4Z0840</v>
      </c>
      <c r="BA323" s="181">
        <f t="shared" si="366"/>
        <v>384.72</v>
      </c>
      <c r="BB323" s="181"/>
      <c r="BC323" s="184">
        <f t="shared" si="367"/>
        <v>769.44</v>
      </c>
    </row>
    <row r="324" spans="1:55" ht="18" customHeight="1" x14ac:dyDescent="0.3">
      <c r="A324" s="1" t="str">
        <f t="shared" si="281"/>
        <v>\\B-TECH03\soneras network\SONERAS\RAD\RAD 2024\C194</v>
      </c>
      <c r="B324" s="17" t="s">
        <v>956</v>
      </c>
      <c r="C324" s="71" t="str">
        <f t="shared" si="372"/>
        <v>FEC194014-10 E7</v>
      </c>
      <c r="D324" s="17" t="s">
        <v>1007</v>
      </c>
      <c r="E324" s="245" t="str">
        <f t="shared" si="282"/>
        <v>C194</v>
      </c>
      <c r="F324" s="12">
        <v>45396</v>
      </c>
      <c r="G324" s="17">
        <v>4</v>
      </c>
      <c r="H324" s="13" t="s">
        <v>35</v>
      </c>
      <c r="I324" s="68" t="s">
        <v>182</v>
      </c>
      <c r="K324" s="14" t="s">
        <v>941</v>
      </c>
      <c r="M324" s="36" t="s">
        <v>41</v>
      </c>
      <c r="N324" s="6">
        <v>10</v>
      </c>
      <c r="O324" s="6">
        <v>4</v>
      </c>
      <c r="Q324" s="14">
        <v>775</v>
      </c>
      <c r="R324" s="14">
        <v>700</v>
      </c>
      <c r="S324" s="14">
        <v>710</v>
      </c>
      <c r="T324" s="14">
        <v>105</v>
      </c>
      <c r="U324" s="14">
        <v>710</v>
      </c>
      <c r="V324" s="14">
        <v>105</v>
      </c>
      <c r="W324" s="5" t="s">
        <v>33</v>
      </c>
      <c r="X324" s="5"/>
      <c r="Y324" s="6" t="s">
        <v>38</v>
      </c>
      <c r="Z324" s="240" t="str">
        <f t="shared" si="310"/>
        <v>410AZ</v>
      </c>
      <c r="AA324" s="120" t="str">
        <f t="shared" si="342"/>
        <v>FEC194014-10 E7</v>
      </c>
      <c r="AB324" s="168" t="str">
        <f t="shared" si="343"/>
        <v>FE 0775X0700 4Z7 10 0710X105 PC  R310</v>
      </c>
      <c r="AC324" s="71" t="str">
        <f t="shared" si="344"/>
        <v>FXC194014-10 E7</v>
      </c>
      <c r="AD324" s="168" t="str">
        <f t="shared" si="345"/>
        <v>FX 0775X0700 4Z7 10 0710X105 PC  R310</v>
      </c>
      <c r="AE324" s="169" t="str">
        <f t="shared" si="346"/>
        <v>TUBLS015</v>
      </c>
      <c r="AF324" s="170" t="str">
        <f t="shared" si="347"/>
        <v>TB150790</v>
      </c>
      <c r="AG324" s="171">
        <f t="shared" si="348"/>
        <v>36.545400000000001</v>
      </c>
      <c r="AH324" s="151">
        <f t="shared" si="349"/>
        <v>268</v>
      </c>
      <c r="AI324" s="152">
        <f t="shared" si="350"/>
        <v>9794.1671999999999</v>
      </c>
      <c r="AJ324" s="172" t="str">
        <f t="shared" si="351"/>
        <v>BCU4Z</v>
      </c>
      <c r="AK324" s="173" t="str">
        <f t="shared" si="352"/>
        <v>AT4Z0755</v>
      </c>
      <c r="AL324" s="174">
        <f t="shared" si="353"/>
        <v>127.8449605147059</v>
      </c>
      <c r="AM324" s="175">
        <f t="shared" si="354"/>
        <v>68</v>
      </c>
      <c r="AN324" s="176">
        <v>8693.4573150000015</v>
      </c>
      <c r="AO324" s="177" t="str">
        <f t="shared" si="355"/>
        <v>CL4P0710C105</v>
      </c>
      <c r="AP324" s="178">
        <f t="shared" si="356"/>
        <v>702.625</v>
      </c>
      <c r="AQ324" s="179" t="str">
        <f t="shared" si="357"/>
        <v>CL4P0710C105</v>
      </c>
      <c r="AR324" s="178">
        <f t="shared" si="358"/>
        <v>702.625</v>
      </c>
      <c r="AS324" s="178" t="str">
        <f t="shared" si="359"/>
        <v>BNLC06</v>
      </c>
      <c r="AT324" s="180">
        <f t="shared" si="360"/>
        <v>1405.25</v>
      </c>
      <c r="AU324" s="181" t="str">
        <f t="shared" si="361"/>
        <v>4Z</v>
      </c>
      <c r="AV324" s="182" t="s">
        <v>921</v>
      </c>
      <c r="AW324" s="183" t="str">
        <f t="shared" si="362"/>
        <v>FJ4Z0775</v>
      </c>
      <c r="AX324" s="181">
        <f t="shared" si="363"/>
        <v>354.95</v>
      </c>
      <c r="AY324" s="183">
        <f t="shared" si="364"/>
        <v>709.9</v>
      </c>
      <c r="AZ324" s="183" t="str">
        <f t="shared" si="365"/>
        <v>PJ4Z0775</v>
      </c>
      <c r="BA324" s="181">
        <f t="shared" si="366"/>
        <v>354.95</v>
      </c>
      <c r="BB324" s="181"/>
      <c r="BC324" s="184">
        <f t="shared" si="367"/>
        <v>709.9</v>
      </c>
    </row>
    <row r="325" spans="1:55" ht="18" customHeight="1" x14ac:dyDescent="0.3">
      <c r="A325" s="1" t="str">
        <f t="shared" ref="A325:A388" si="374">"\\B-TECH03\soneras network\SONERAS\RAD\RAD 2024\"&amp;B325</f>
        <v>\\B-TECH03\soneras network\SONERAS\RAD\RAD 2024\C237</v>
      </c>
      <c r="B325" s="17" t="s">
        <v>1144</v>
      </c>
      <c r="C325" s="71" t="str">
        <f t="shared" si="372"/>
        <v>FEC237014-10 E7</v>
      </c>
      <c r="D325" s="17" t="s">
        <v>1008</v>
      </c>
      <c r="E325" s="245" t="str">
        <f t="shared" si="282"/>
        <v>C237</v>
      </c>
      <c r="F325" s="12">
        <v>45396</v>
      </c>
      <c r="G325" s="17">
        <v>4</v>
      </c>
      <c r="H325" s="13" t="s">
        <v>35</v>
      </c>
      <c r="I325" s="68" t="s">
        <v>182</v>
      </c>
      <c r="M325" s="36" t="s">
        <v>41</v>
      </c>
      <c r="N325" s="6">
        <v>10</v>
      </c>
      <c r="O325" s="6">
        <v>4</v>
      </c>
      <c r="Q325" s="14">
        <v>770</v>
      </c>
      <c r="R325" s="14">
        <v>650</v>
      </c>
      <c r="S325" s="14">
        <v>665</v>
      </c>
      <c r="T325" s="14">
        <v>95</v>
      </c>
      <c r="U325" s="14">
        <v>665</v>
      </c>
      <c r="V325" s="14">
        <v>95</v>
      </c>
      <c r="W325" s="5" t="s">
        <v>33</v>
      </c>
      <c r="X325" s="5"/>
      <c r="Y325" s="6" t="s">
        <v>38</v>
      </c>
      <c r="Z325" s="240" t="str">
        <f t="shared" si="310"/>
        <v>410AZ</v>
      </c>
      <c r="AA325" s="120" t="str">
        <f t="shared" si="342"/>
        <v>FEC237014-10 E7</v>
      </c>
      <c r="AB325" s="168" t="str">
        <f t="shared" si="343"/>
        <v xml:space="preserve">FE 0770X0650 4Z7 10 0665X095 PC  </v>
      </c>
      <c r="AC325" s="71" t="str">
        <f t="shared" si="344"/>
        <v>FXC237014-10 E7</v>
      </c>
      <c r="AD325" s="168" t="str">
        <f t="shared" si="345"/>
        <v xml:space="preserve">FX 0770X0650 4Z7 10 0665X095 PC  </v>
      </c>
      <c r="AE325" s="169" t="str">
        <f t="shared" si="346"/>
        <v>TUBLS015</v>
      </c>
      <c r="AF325" s="170" t="str">
        <f t="shared" si="347"/>
        <v>TB150785</v>
      </c>
      <c r="AG325" s="171">
        <f t="shared" si="348"/>
        <v>36.314100000000003</v>
      </c>
      <c r="AH325" s="151">
        <f t="shared" si="349"/>
        <v>248</v>
      </c>
      <c r="AI325" s="152">
        <f t="shared" si="350"/>
        <v>9005.8968000000004</v>
      </c>
      <c r="AJ325" s="172" t="str">
        <f t="shared" si="351"/>
        <v>BCU4Z</v>
      </c>
      <c r="AK325" s="173" t="str">
        <f t="shared" si="352"/>
        <v>AT4Z0750</v>
      </c>
      <c r="AL325" s="174">
        <f t="shared" si="353"/>
        <v>127.14438095238097</v>
      </c>
      <c r="AM325" s="175">
        <f t="shared" si="354"/>
        <v>63</v>
      </c>
      <c r="AN325" s="176">
        <v>8010.0960000000014</v>
      </c>
      <c r="AO325" s="177" t="str">
        <f t="shared" si="355"/>
        <v>CL4P0665C095</v>
      </c>
      <c r="AP325" s="178">
        <f t="shared" si="356"/>
        <v>606.5675</v>
      </c>
      <c r="AQ325" s="179" t="str">
        <f t="shared" si="357"/>
        <v>CL4P0665C095</v>
      </c>
      <c r="AR325" s="178">
        <f t="shared" si="358"/>
        <v>606.5675</v>
      </c>
      <c r="AS325" s="178" t="str">
        <f t="shared" si="359"/>
        <v>BNLC06</v>
      </c>
      <c r="AT325" s="180">
        <f t="shared" si="360"/>
        <v>1213.135</v>
      </c>
      <c r="AU325" s="181" t="str">
        <f t="shared" si="361"/>
        <v>4Z</v>
      </c>
      <c r="AV325" s="182" t="s">
        <v>921</v>
      </c>
      <c r="AW325" s="183" t="str">
        <f t="shared" si="362"/>
        <v>FJ4Z0770</v>
      </c>
      <c r="AX325" s="181">
        <f t="shared" si="363"/>
        <v>352.66</v>
      </c>
      <c r="AY325" s="183">
        <f t="shared" si="364"/>
        <v>705.32</v>
      </c>
      <c r="AZ325" s="183" t="str">
        <f t="shared" si="365"/>
        <v>PJ4Z0770</v>
      </c>
      <c r="BA325" s="181">
        <f t="shared" si="366"/>
        <v>352.66</v>
      </c>
      <c r="BB325" s="181"/>
      <c r="BC325" s="184">
        <f t="shared" si="367"/>
        <v>705.32</v>
      </c>
    </row>
    <row r="326" spans="1:55" ht="18" customHeight="1" x14ac:dyDescent="0.3">
      <c r="A326" s="1" t="str">
        <f t="shared" si="374"/>
        <v>\\B-TECH03\soneras network\SONERAS\RAD\RAD 2024\C238</v>
      </c>
      <c r="B326" s="17" t="s">
        <v>1153</v>
      </c>
      <c r="C326" s="71" t="str">
        <f t="shared" si="372"/>
        <v>FEC238014-10 E7</v>
      </c>
      <c r="D326" s="17" t="s">
        <v>1009</v>
      </c>
      <c r="E326" s="245" t="str">
        <f t="shared" si="282"/>
        <v>C238</v>
      </c>
      <c r="F326" s="12">
        <v>45396</v>
      </c>
      <c r="G326" s="65">
        <v>5</v>
      </c>
      <c r="H326" s="13" t="s">
        <v>35</v>
      </c>
      <c r="I326" s="68" t="s">
        <v>182</v>
      </c>
      <c r="M326" s="36" t="s">
        <v>41</v>
      </c>
      <c r="N326" s="6">
        <v>10</v>
      </c>
      <c r="O326" s="6">
        <v>4</v>
      </c>
      <c r="Q326" s="14">
        <v>720</v>
      </c>
      <c r="R326" s="14">
        <v>700</v>
      </c>
      <c r="S326" s="14">
        <v>710</v>
      </c>
      <c r="T326" s="14">
        <v>85</v>
      </c>
      <c r="U326" s="14">
        <v>710</v>
      </c>
      <c r="V326" s="14">
        <v>85</v>
      </c>
      <c r="W326" s="5" t="s">
        <v>33</v>
      </c>
      <c r="X326" s="5"/>
      <c r="Y326" s="6" t="s">
        <v>38</v>
      </c>
      <c r="Z326" s="240" t="str">
        <f t="shared" si="310"/>
        <v>410AZ</v>
      </c>
      <c r="AA326" s="120" t="str">
        <f t="shared" si="342"/>
        <v>FEC238014-10 E7</v>
      </c>
      <c r="AB326" s="168" t="str">
        <f t="shared" si="343"/>
        <v xml:space="preserve">FE 0720X0700 4Z7 10 0710X085 PC  </v>
      </c>
      <c r="AC326" s="71" t="str">
        <f t="shared" si="344"/>
        <v>FXC238014-10 E7</v>
      </c>
      <c r="AD326" s="168" t="str">
        <f t="shared" si="345"/>
        <v xml:space="preserve">FX 0720X0700 4Z7 10 0710X085 PC  </v>
      </c>
      <c r="AE326" s="169" t="str">
        <f t="shared" si="346"/>
        <v>TUBLS015</v>
      </c>
      <c r="AF326" s="170" t="str">
        <f t="shared" si="347"/>
        <v>TB150735</v>
      </c>
      <c r="AG326" s="171">
        <f t="shared" si="348"/>
        <v>34.001100000000001</v>
      </c>
      <c r="AH326" s="151">
        <f t="shared" si="349"/>
        <v>268</v>
      </c>
      <c r="AI326" s="152">
        <f t="shared" si="350"/>
        <v>9112.2947999999997</v>
      </c>
      <c r="AJ326" s="172" t="str">
        <f t="shared" si="351"/>
        <v>BCU4Z</v>
      </c>
      <c r="AK326" s="173" t="str">
        <f t="shared" si="352"/>
        <v>AT4Z0700</v>
      </c>
      <c r="AL326" s="174">
        <f t="shared" si="353"/>
        <v>118.53175147058826</v>
      </c>
      <c r="AM326" s="175">
        <f t="shared" si="354"/>
        <v>68</v>
      </c>
      <c r="AN326" s="176">
        <v>8060.1591000000017</v>
      </c>
      <c r="AO326" s="177" t="str">
        <f t="shared" si="355"/>
        <v>CL4P0710C085</v>
      </c>
      <c r="AP326" s="178">
        <f t="shared" si="356"/>
        <v>590.20500000000004</v>
      </c>
      <c r="AQ326" s="179" t="str">
        <f t="shared" si="357"/>
        <v>CL4P0710C085</v>
      </c>
      <c r="AR326" s="178">
        <f t="shared" si="358"/>
        <v>590.20500000000004</v>
      </c>
      <c r="AS326" s="178" t="str">
        <f t="shared" si="359"/>
        <v>BNLC06</v>
      </c>
      <c r="AT326" s="180">
        <f t="shared" si="360"/>
        <v>1180.4100000000001</v>
      </c>
      <c r="AU326" s="181" t="str">
        <f t="shared" si="361"/>
        <v>4Z</v>
      </c>
      <c r="AV326" s="182" t="s">
        <v>921</v>
      </c>
      <c r="AW326" s="183" t="str">
        <f t="shared" si="362"/>
        <v>FJ4Z0720</v>
      </c>
      <c r="AX326" s="181">
        <f t="shared" si="363"/>
        <v>329.76</v>
      </c>
      <c r="AY326" s="183">
        <f t="shared" si="364"/>
        <v>659.52</v>
      </c>
      <c r="AZ326" s="183" t="str">
        <f t="shared" si="365"/>
        <v>PJ4Z0720</v>
      </c>
      <c r="BA326" s="181">
        <f t="shared" si="366"/>
        <v>329.76</v>
      </c>
      <c r="BB326" s="181"/>
      <c r="BC326" s="184">
        <f t="shared" si="367"/>
        <v>659.52</v>
      </c>
    </row>
    <row r="327" spans="1:55" ht="18" customHeight="1" x14ac:dyDescent="0.3">
      <c r="A327" s="1" t="str">
        <f t="shared" ref="A327" si="375">"\\B-TECH03\soneras network\SONERAS\RAD\RAD 2023\"&amp;B327</f>
        <v>\\B-TECH03\soneras network\SONERAS\RAD\RAD 2023\B174</v>
      </c>
      <c r="B327" s="17" t="s">
        <v>1154</v>
      </c>
      <c r="C327" s="71" t="str">
        <f t="shared" si="372"/>
        <v>FEB174014-10 E7</v>
      </c>
      <c r="D327" s="17" t="s">
        <v>1010</v>
      </c>
      <c r="E327" s="245" t="str">
        <f t="shared" si="282"/>
        <v>B174</v>
      </c>
      <c r="F327" s="12">
        <v>45396</v>
      </c>
      <c r="G327" s="65">
        <v>10</v>
      </c>
      <c r="H327" s="13" t="s">
        <v>35</v>
      </c>
      <c r="I327" s="68" t="s">
        <v>182</v>
      </c>
      <c r="M327" s="36" t="s">
        <v>41</v>
      </c>
      <c r="N327" s="6">
        <v>10</v>
      </c>
      <c r="O327" s="6">
        <v>4</v>
      </c>
      <c r="Q327" s="14">
        <v>725</v>
      </c>
      <c r="R327" s="14">
        <v>630</v>
      </c>
      <c r="S327" s="14">
        <v>645</v>
      </c>
      <c r="T327" s="14">
        <v>80</v>
      </c>
      <c r="U327" s="14">
        <v>645</v>
      </c>
      <c r="V327" s="14">
        <v>80</v>
      </c>
      <c r="W327" s="5" t="s">
        <v>33</v>
      </c>
      <c r="X327" s="5"/>
      <c r="Y327" s="6" t="s">
        <v>38</v>
      </c>
      <c r="Z327" s="240" t="str">
        <f t="shared" si="310"/>
        <v>410AZ</v>
      </c>
      <c r="AA327" s="120" t="str">
        <f t="shared" si="342"/>
        <v>FEB174014-10 E7</v>
      </c>
      <c r="AB327" s="168" t="str">
        <f t="shared" si="343"/>
        <v xml:space="preserve">FE 0725X0630 4Z7 10 0645X080 PC  </v>
      </c>
      <c r="AC327" s="71" t="str">
        <f t="shared" si="344"/>
        <v>FXB174014-10 E7</v>
      </c>
      <c r="AD327" s="168" t="str">
        <f t="shared" si="345"/>
        <v xml:space="preserve">FX 0725X0630 4Z7 10 0645X080 PC  </v>
      </c>
      <c r="AE327" s="169" t="str">
        <f t="shared" si="346"/>
        <v>TUBLS015</v>
      </c>
      <c r="AF327" s="170" t="str">
        <f t="shared" si="347"/>
        <v>TB150740</v>
      </c>
      <c r="AG327" s="171">
        <f t="shared" si="348"/>
        <v>34.232399999999998</v>
      </c>
      <c r="AH327" s="151">
        <f t="shared" si="349"/>
        <v>240</v>
      </c>
      <c r="AI327" s="152">
        <f t="shared" si="350"/>
        <v>8215.7759999999998</v>
      </c>
      <c r="AJ327" s="172" t="str">
        <f t="shared" si="351"/>
        <v>BCU4Z</v>
      </c>
      <c r="AK327" s="173" t="str">
        <f t="shared" si="352"/>
        <v>AT4Z0705</v>
      </c>
      <c r="AL327" s="174">
        <f t="shared" si="353"/>
        <v>119.57694540983606</v>
      </c>
      <c r="AM327" s="175">
        <f t="shared" si="354"/>
        <v>61</v>
      </c>
      <c r="AN327" s="176">
        <v>7294.1936699999997</v>
      </c>
      <c r="AO327" s="177" t="str">
        <f t="shared" si="355"/>
        <v>CL4P0645C080</v>
      </c>
      <c r="AP327" s="178">
        <f t="shared" si="356"/>
        <v>512.05000000000007</v>
      </c>
      <c r="AQ327" s="179" t="str">
        <f t="shared" si="357"/>
        <v>CL4P0645C080</v>
      </c>
      <c r="AR327" s="178">
        <f t="shared" si="358"/>
        <v>512.05000000000007</v>
      </c>
      <c r="AS327" s="178" t="str">
        <f t="shared" si="359"/>
        <v>BNLC06</v>
      </c>
      <c r="AT327" s="180">
        <f t="shared" si="360"/>
        <v>1024.1000000000001</v>
      </c>
      <c r="AU327" s="181" t="str">
        <f t="shared" si="361"/>
        <v>4Z</v>
      </c>
      <c r="AV327" s="182" t="s">
        <v>921</v>
      </c>
      <c r="AW327" s="183" t="str">
        <f t="shared" si="362"/>
        <v>FJ4Z0725</v>
      </c>
      <c r="AX327" s="181">
        <f t="shared" si="363"/>
        <v>332.05</v>
      </c>
      <c r="AY327" s="183">
        <f t="shared" si="364"/>
        <v>664.1</v>
      </c>
      <c r="AZ327" s="183" t="str">
        <f t="shared" si="365"/>
        <v>PJ4Z0725</v>
      </c>
      <c r="BA327" s="181">
        <f t="shared" si="366"/>
        <v>332.05</v>
      </c>
      <c r="BB327" s="181"/>
      <c r="BC327" s="184">
        <f t="shared" si="367"/>
        <v>664.1</v>
      </c>
    </row>
    <row r="328" spans="1:55" ht="18" customHeight="1" x14ac:dyDescent="0.3">
      <c r="A328" s="1" t="str">
        <f t="shared" si="374"/>
        <v>\\B-TECH03\soneras network\SONERAS\RAD\RAD 2024\C239</v>
      </c>
      <c r="B328" s="17" t="s">
        <v>1155</v>
      </c>
      <c r="C328" s="71" t="str">
        <f t="shared" si="372"/>
        <v>FEC239014-10 E7</v>
      </c>
      <c r="D328" s="17" t="s">
        <v>1011</v>
      </c>
      <c r="E328" s="245" t="str">
        <f t="shared" si="282"/>
        <v>C239</v>
      </c>
      <c r="F328" s="12">
        <v>45396</v>
      </c>
      <c r="G328" s="65">
        <v>3</v>
      </c>
      <c r="H328" s="13" t="s">
        <v>35</v>
      </c>
      <c r="I328" s="68" t="s">
        <v>182</v>
      </c>
      <c r="K328" s="14" t="s">
        <v>97</v>
      </c>
      <c r="M328" s="36" t="s">
        <v>41</v>
      </c>
      <c r="N328" s="6">
        <v>10</v>
      </c>
      <c r="O328" s="6">
        <v>4</v>
      </c>
      <c r="Q328" s="14">
        <v>720</v>
      </c>
      <c r="R328" s="14">
        <v>600</v>
      </c>
      <c r="S328" s="14">
        <v>620</v>
      </c>
      <c r="T328" s="14">
        <v>85</v>
      </c>
      <c r="U328" s="14">
        <v>620</v>
      </c>
      <c r="V328" s="14">
        <v>85</v>
      </c>
      <c r="W328" s="5" t="s">
        <v>33</v>
      </c>
      <c r="X328" s="5"/>
      <c r="Y328" s="6" t="s">
        <v>38</v>
      </c>
      <c r="Z328" s="240" t="str">
        <f t="shared" si="310"/>
        <v>410AZ</v>
      </c>
      <c r="AA328" s="120" t="str">
        <f t="shared" si="342"/>
        <v>FEC239014-10 E7</v>
      </c>
      <c r="AB328" s="168" t="str">
        <f t="shared" si="343"/>
        <v xml:space="preserve">FE 0720X0600 4Z7 10 0620X085 PC   </v>
      </c>
      <c r="AC328" s="71" t="str">
        <f t="shared" si="344"/>
        <v>FXC239014-10 E7</v>
      </c>
      <c r="AD328" s="168" t="str">
        <f t="shared" si="345"/>
        <v xml:space="preserve">FX 0720X0600 4Z7 10 0620X085 PC   </v>
      </c>
      <c r="AE328" s="169" t="str">
        <f t="shared" si="346"/>
        <v>TUBLS015</v>
      </c>
      <c r="AF328" s="170" t="str">
        <f t="shared" si="347"/>
        <v>TB150735</v>
      </c>
      <c r="AG328" s="171">
        <f t="shared" si="348"/>
        <v>34.001100000000001</v>
      </c>
      <c r="AH328" s="151">
        <f t="shared" si="349"/>
        <v>228</v>
      </c>
      <c r="AI328" s="152">
        <f t="shared" si="350"/>
        <v>7752.2507999999998</v>
      </c>
      <c r="AJ328" s="172" t="str">
        <f t="shared" si="351"/>
        <v>BCU4Z</v>
      </c>
      <c r="AK328" s="173" t="str">
        <f t="shared" si="352"/>
        <v>AT4Z0700</v>
      </c>
      <c r="AL328" s="174">
        <f t="shared" si="353"/>
        <v>118.8279327586207</v>
      </c>
      <c r="AM328" s="175">
        <f t="shared" si="354"/>
        <v>58</v>
      </c>
      <c r="AN328" s="176">
        <v>6892.0201000000006</v>
      </c>
      <c r="AO328" s="177" t="str">
        <f t="shared" si="355"/>
        <v>CL4P0620C085</v>
      </c>
      <c r="AP328" s="178">
        <f t="shared" si="356"/>
        <v>517.44000000000005</v>
      </c>
      <c r="AQ328" s="179" t="str">
        <f t="shared" si="357"/>
        <v>CL4P0620C085</v>
      </c>
      <c r="AR328" s="178">
        <f t="shared" si="358"/>
        <v>517.44000000000005</v>
      </c>
      <c r="AS328" s="178" t="str">
        <f t="shared" si="359"/>
        <v>BNLC06</v>
      </c>
      <c r="AT328" s="180">
        <f t="shared" si="360"/>
        <v>1034.8800000000001</v>
      </c>
      <c r="AU328" s="181" t="str">
        <f t="shared" si="361"/>
        <v>4Z</v>
      </c>
      <c r="AV328" s="182" t="s">
        <v>921</v>
      </c>
      <c r="AW328" s="183" t="str">
        <f t="shared" si="362"/>
        <v>FJ4Z0720</v>
      </c>
      <c r="AX328" s="181">
        <f t="shared" si="363"/>
        <v>329.76</v>
      </c>
      <c r="AY328" s="183">
        <f t="shared" si="364"/>
        <v>659.52</v>
      </c>
      <c r="AZ328" s="183" t="str">
        <f t="shared" si="365"/>
        <v>PJ4Z0720</v>
      </c>
      <c r="BA328" s="181">
        <f t="shared" si="366"/>
        <v>329.76</v>
      </c>
      <c r="BB328" s="181"/>
      <c r="BC328" s="184">
        <f t="shared" si="367"/>
        <v>659.52</v>
      </c>
    </row>
    <row r="329" spans="1:55" ht="18" customHeight="1" x14ac:dyDescent="0.3">
      <c r="A329" s="1" t="str">
        <f t="shared" si="374"/>
        <v>\\B-TECH03\soneras network\SONERAS\RAD\RAD 2024\C240</v>
      </c>
      <c r="B329" s="17" t="s">
        <v>1156</v>
      </c>
      <c r="C329" s="71" t="str">
        <f t="shared" si="372"/>
        <v>FEC240014-10 E7</v>
      </c>
      <c r="D329" s="17" t="s">
        <v>1012</v>
      </c>
      <c r="E329" s="245" t="str">
        <f t="shared" si="282"/>
        <v>C240</v>
      </c>
      <c r="F329" s="12">
        <v>45396</v>
      </c>
      <c r="G329" s="65">
        <v>4</v>
      </c>
      <c r="H329" s="13" t="s">
        <v>35</v>
      </c>
      <c r="I329" s="68" t="s">
        <v>182</v>
      </c>
      <c r="K329" s="14" t="s">
        <v>470</v>
      </c>
      <c r="M329" s="36" t="s">
        <v>41</v>
      </c>
      <c r="N329" s="6">
        <v>10</v>
      </c>
      <c r="O329" s="6">
        <v>4</v>
      </c>
      <c r="Q329" s="14">
        <v>715</v>
      </c>
      <c r="R329" s="14">
        <v>650</v>
      </c>
      <c r="S329" s="14">
        <v>665</v>
      </c>
      <c r="T329" s="14">
        <v>95</v>
      </c>
      <c r="U329" s="14">
        <v>665</v>
      </c>
      <c r="V329" s="14">
        <v>95</v>
      </c>
      <c r="W329" s="5" t="s">
        <v>33</v>
      </c>
      <c r="X329" s="5"/>
      <c r="Y329" s="6" t="s">
        <v>38</v>
      </c>
      <c r="Z329" s="240" t="str">
        <f t="shared" si="310"/>
        <v>410AZ</v>
      </c>
      <c r="AA329" s="120" t="str">
        <f t="shared" si="342"/>
        <v>FEC240014-10 E7</v>
      </c>
      <c r="AB329" s="168" t="str">
        <f t="shared" si="343"/>
        <v>FE 0715X0650 4Z7 10 0665X095 PC  SHACMAN</v>
      </c>
      <c r="AC329" s="71" t="str">
        <f t="shared" si="344"/>
        <v>FXC240014-10 E7</v>
      </c>
      <c r="AD329" s="168" t="str">
        <f t="shared" si="345"/>
        <v>FX 0715X0650 4Z7 10 0665X095 PC  SHACMAN</v>
      </c>
      <c r="AE329" s="169" t="str">
        <f t="shared" si="346"/>
        <v>TUBLS015</v>
      </c>
      <c r="AF329" s="170" t="str">
        <f t="shared" si="347"/>
        <v>TB150730</v>
      </c>
      <c r="AG329" s="171">
        <f t="shared" si="348"/>
        <v>33.769800000000004</v>
      </c>
      <c r="AH329" s="151">
        <f t="shared" si="349"/>
        <v>248</v>
      </c>
      <c r="AI329" s="152">
        <f t="shared" si="350"/>
        <v>8374.9104000000007</v>
      </c>
      <c r="AJ329" s="172" t="str">
        <f t="shared" si="351"/>
        <v>BCU4Z</v>
      </c>
      <c r="AK329" s="173" t="str">
        <f t="shared" si="352"/>
        <v>AT4Z0695</v>
      </c>
      <c r="AL329" s="174">
        <f t="shared" si="353"/>
        <v>117.82045968253969</v>
      </c>
      <c r="AM329" s="175">
        <f t="shared" si="354"/>
        <v>63</v>
      </c>
      <c r="AN329" s="176">
        <v>7422.6889600000004</v>
      </c>
      <c r="AO329" s="177" t="str">
        <f t="shared" si="355"/>
        <v>CL4P0665C095</v>
      </c>
      <c r="AP329" s="178">
        <f t="shared" si="356"/>
        <v>606.5675</v>
      </c>
      <c r="AQ329" s="179" t="str">
        <f t="shared" si="357"/>
        <v>CL4P0665C095</v>
      </c>
      <c r="AR329" s="178">
        <f t="shared" si="358"/>
        <v>606.5675</v>
      </c>
      <c r="AS329" s="178" t="str">
        <f t="shared" si="359"/>
        <v>BNLC06</v>
      </c>
      <c r="AT329" s="180">
        <f t="shared" si="360"/>
        <v>1213.135</v>
      </c>
      <c r="AU329" s="181" t="str">
        <f t="shared" si="361"/>
        <v>4Z</v>
      </c>
      <c r="AV329" s="182" t="s">
        <v>921</v>
      </c>
      <c r="AW329" s="183" t="str">
        <f t="shared" si="362"/>
        <v>FJ4Z0715</v>
      </c>
      <c r="AX329" s="181">
        <f t="shared" si="363"/>
        <v>327.47000000000003</v>
      </c>
      <c r="AY329" s="183">
        <f t="shared" si="364"/>
        <v>654.94000000000005</v>
      </c>
      <c r="AZ329" s="183" t="str">
        <f t="shared" si="365"/>
        <v>PJ4Z0715</v>
      </c>
      <c r="BA329" s="181">
        <f t="shared" si="366"/>
        <v>327.47000000000003</v>
      </c>
      <c r="BB329" s="181"/>
      <c r="BC329" s="184">
        <f t="shared" si="367"/>
        <v>654.94000000000005</v>
      </c>
    </row>
    <row r="330" spans="1:55" ht="18" customHeight="1" x14ac:dyDescent="0.3">
      <c r="A330" s="1" t="str">
        <f t="shared" si="374"/>
        <v>\\B-TECH03\soneras network\SONERAS\RAD\RAD 2024\C241</v>
      </c>
      <c r="B330" s="17" t="s">
        <v>1157</v>
      </c>
      <c r="C330" s="71" t="str">
        <f t="shared" si="372"/>
        <v>FEC241014-10 E7</v>
      </c>
      <c r="D330" s="17" t="s">
        <v>1013</v>
      </c>
      <c r="E330" s="245" t="str">
        <f t="shared" si="282"/>
        <v>C241</v>
      </c>
      <c r="F330" s="12">
        <v>45396</v>
      </c>
      <c r="G330" s="65">
        <v>1</v>
      </c>
      <c r="H330" s="13" t="s">
        <v>35</v>
      </c>
      <c r="I330" s="68" t="s">
        <v>182</v>
      </c>
      <c r="M330" s="36" t="s">
        <v>41</v>
      </c>
      <c r="N330" s="6">
        <v>10</v>
      </c>
      <c r="O330" s="6">
        <v>4</v>
      </c>
      <c r="Q330" s="14">
        <v>630</v>
      </c>
      <c r="R330" s="14">
        <v>730</v>
      </c>
      <c r="S330" s="14">
        <v>740</v>
      </c>
      <c r="T330" s="14">
        <v>105</v>
      </c>
      <c r="U330" s="14">
        <v>740</v>
      </c>
      <c r="V330" s="14">
        <v>105</v>
      </c>
      <c r="W330" s="5" t="s">
        <v>33</v>
      </c>
      <c r="X330" s="5"/>
      <c r="Y330" s="6" t="s">
        <v>38</v>
      </c>
      <c r="Z330" s="240" t="str">
        <f t="shared" si="310"/>
        <v>410AZ</v>
      </c>
      <c r="AA330" s="120" t="str">
        <f t="shared" si="342"/>
        <v>FEC241014-10 E7</v>
      </c>
      <c r="AB330" s="168" t="str">
        <f t="shared" si="343"/>
        <v xml:space="preserve">FE 0630X0730 4Z7 10 0740X105 PC  </v>
      </c>
      <c r="AC330" s="71" t="str">
        <f t="shared" si="344"/>
        <v>FXC241014-10 E7</v>
      </c>
      <c r="AD330" s="168" t="str">
        <f t="shared" si="345"/>
        <v xml:space="preserve">FX 0630X0730 4Z7 10 0740X105 PC  </v>
      </c>
      <c r="AE330" s="169" t="str">
        <f t="shared" si="346"/>
        <v>TUBLS015</v>
      </c>
      <c r="AF330" s="170" t="str">
        <f t="shared" si="347"/>
        <v>TB150645</v>
      </c>
      <c r="AG330" s="171">
        <f t="shared" si="348"/>
        <v>29.837700000000002</v>
      </c>
      <c r="AH330" s="151">
        <f t="shared" si="349"/>
        <v>280</v>
      </c>
      <c r="AI330" s="152">
        <f t="shared" si="350"/>
        <v>8354.5560000000005</v>
      </c>
      <c r="AJ330" s="172" t="str">
        <f t="shared" si="351"/>
        <v>BCU4Z</v>
      </c>
      <c r="AK330" s="173" t="str">
        <f t="shared" si="352"/>
        <v>AT4Z0610</v>
      </c>
      <c r="AL330" s="174">
        <f t="shared" si="353"/>
        <v>103.228701971831</v>
      </c>
      <c r="AM330" s="175">
        <f t="shared" si="354"/>
        <v>71</v>
      </c>
      <c r="AN330" s="176">
        <v>7329.2378400000007</v>
      </c>
      <c r="AO330" s="177" t="str">
        <f t="shared" si="355"/>
        <v>CL4P0740C105</v>
      </c>
      <c r="AP330" s="178">
        <f t="shared" si="356"/>
        <v>731.5</v>
      </c>
      <c r="AQ330" s="179" t="str">
        <f t="shared" si="357"/>
        <v>CL4P0740C105</v>
      </c>
      <c r="AR330" s="178">
        <f t="shared" si="358"/>
        <v>731.5</v>
      </c>
      <c r="AS330" s="178" t="str">
        <f t="shared" si="359"/>
        <v>BNLC06</v>
      </c>
      <c r="AT330" s="180">
        <f t="shared" si="360"/>
        <v>1463</v>
      </c>
      <c r="AU330" s="181" t="str">
        <f t="shared" si="361"/>
        <v>4Z</v>
      </c>
      <c r="AV330" s="182" t="s">
        <v>921</v>
      </c>
      <c r="AW330" s="183" t="str">
        <f t="shared" si="362"/>
        <v>FJ4Z0630</v>
      </c>
      <c r="AX330" s="181">
        <f t="shared" si="363"/>
        <v>288.54000000000002</v>
      </c>
      <c r="AY330" s="183">
        <f t="shared" si="364"/>
        <v>577.08000000000004</v>
      </c>
      <c r="AZ330" s="183" t="str">
        <f t="shared" si="365"/>
        <v>PJ4Z0630</v>
      </c>
      <c r="BA330" s="181">
        <f t="shared" si="366"/>
        <v>288.54000000000002</v>
      </c>
      <c r="BB330" s="181"/>
      <c r="BC330" s="184">
        <f t="shared" si="367"/>
        <v>577.08000000000004</v>
      </c>
    </row>
    <row r="331" spans="1:55" ht="18" customHeight="1" x14ac:dyDescent="0.3">
      <c r="A331" s="1" t="str">
        <f t="shared" si="374"/>
        <v>\\B-TECH03\soneras network\SONERAS\RAD\RAD 2024\C242</v>
      </c>
      <c r="B331" s="17" t="s">
        <v>1158</v>
      </c>
      <c r="C331" s="71" t="str">
        <f t="shared" si="372"/>
        <v>FEC242014-10 E7</v>
      </c>
      <c r="D331" s="17" t="s">
        <v>1014</v>
      </c>
      <c r="E331" s="245" t="str">
        <f t="shared" si="282"/>
        <v>C242</v>
      </c>
      <c r="F331" s="12">
        <v>45396</v>
      </c>
      <c r="G331" s="65">
        <v>1</v>
      </c>
      <c r="H331" s="13" t="s">
        <v>35</v>
      </c>
      <c r="I331" s="68" t="s">
        <v>182</v>
      </c>
      <c r="M331" s="36" t="s">
        <v>41</v>
      </c>
      <c r="N331" s="6">
        <v>10</v>
      </c>
      <c r="O331" s="6">
        <v>4</v>
      </c>
      <c r="Q331" s="14">
        <v>630</v>
      </c>
      <c r="R331" s="14">
        <v>700</v>
      </c>
      <c r="S331" s="14">
        <v>720</v>
      </c>
      <c r="T331" s="14">
        <v>105</v>
      </c>
      <c r="U331" s="14">
        <v>720</v>
      </c>
      <c r="V331" s="14">
        <v>105</v>
      </c>
      <c r="W331" s="5" t="s">
        <v>33</v>
      </c>
      <c r="Y331" s="6" t="s">
        <v>38</v>
      </c>
      <c r="Z331" s="240" t="str">
        <f t="shared" si="310"/>
        <v>410AZ</v>
      </c>
      <c r="AA331" s="120" t="str">
        <f t="shared" si="342"/>
        <v>FEC242014-10 E7</v>
      </c>
      <c r="AB331" s="168" t="str">
        <f t="shared" si="343"/>
        <v xml:space="preserve">FE 0630X0700 4Z7 10 0720X105 PC  </v>
      </c>
      <c r="AC331" s="71" t="str">
        <f t="shared" si="344"/>
        <v>FXC242014-10 E7</v>
      </c>
      <c r="AD331" s="168" t="str">
        <f t="shared" si="345"/>
        <v xml:space="preserve">FX 0630X0700 4Z7 10 0720X105 PC  </v>
      </c>
      <c r="AE331" s="169" t="str">
        <f t="shared" si="346"/>
        <v>TUBLS015</v>
      </c>
      <c r="AF331" s="170" t="str">
        <f t="shared" si="347"/>
        <v>TB150645</v>
      </c>
      <c r="AG331" s="171">
        <f t="shared" si="348"/>
        <v>29.837700000000002</v>
      </c>
      <c r="AH331" s="151">
        <f t="shared" si="349"/>
        <v>268</v>
      </c>
      <c r="AI331" s="152">
        <f t="shared" si="350"/>
        <v>7996.5036</v>
      </c>
      <c r="AJ331" s="172" t="str">
        <f t="shared" si="351"/>
        <v>BCU4Z</v>
      </c>
      <c r="AK331" s="173" t="str">
        <f t="shared" si="352"/>
        <v>AT4Z0610</v>
      </c>
      <c r="AL331" s="174">
        <f t="shared" si="353"/>
        <v>103.29195485294117</v>
      </c>
      <c r="AM331" s="175">
        <f t="shared" si="354"/>
        <v>68</v>
      </c>
      <c r="AN331" s="176">
        <v>7023.85293</v>
      </c>
      <c r="AO331" s="177" t="str">
        <f t="shared" si="355"/>
        <v>CL4P0720C105</v>
      </c>
      <c r="AP331" s="178">
        <f t="shared" si="356"/>
        <v>712.25</v>
      </c>
      <c r="AQ331" s="179" t="str">
        <f t="shared" si="357"/>
        <v>CL4P0720C105</v>
      </c>
      <c r="AR331" s="178">
        <f t="shared" si="358"/>
        <v>712.25</v>
      </c>
      <c r="AS331" s="178" t="str">
        <f t="shared" si="359"/>
        <v>BNLC06</v>
      </c>
      <c r="AT331" s="180">
        <f t="shared" si="360"/>
        <v>1424.5</v>
      </c>
      <c r="AU331" s="181" t="str">
        <f t="shared" si="361"/>
        <v>4Z</v>
      </c>
      <c r="AV331" s="182" t="s">
        <v>921</v>
      </c>
      <c r="AW331" s="183" t="str">
        <f t="shared" si="362"/>
        <v>FJ4Z0630</v>
      </c>
      <c r="AX331" s="181">
        <f t="shared" si="363"/>
        <v>288.54000000000002</v>
      </c>
      <c r="AY331" s="183">
        <f t="shared" si="364"/>
        <v>577.08000000000004</v>
      </c>
      <c r="AZ331" s="183" t="str">
        <f t="shared" si="365"/>
        <v>PJ4Z0630</v>
      </c>
      <c r="BA331" s="181">
        <f t="shared" si="366"/>
        <v>288.54000000000002</v>
      </c>
      <c r="BB331" s="181"/>
      <c r="BC331" s="184">
        <f t="shared" si="367"/>
        <v>577.08000000000004</v>
      </c>
    </row>
    <row r="332" spans="1:55" ht="18" customHeight="1" x14ac:dyDescent="0.3">
      <c r="A332" s="1" t="str">
        <f t="shared" si="374"/>
        <v>\\B-TECH03\soneras network\SONERAS\RAD\RAD 2024\C243</v>
      </c>
      <c r="B332" s="17" t="s">
        <v>1159</v>
      </c>
      <c r="C332" s="71" t="str">
        <f t="shared" si="372"/>
        <v>FEC243014-10 E7</v>
      </c>
      <c r="D332" s="17" t="s">
        <v>1015</v>
      </c>
      <c r="E332" s="245" t="str">
        <f t="shared" si="282"/>
        <v>C243</v>
      </c>
      <c r="F332" s="12">
        <v>45396</v>
      </c>
      <c r="G332" s="65">
        <v>2</v>
      </c>
      <c r="H332" s="13" t="s">
        <v>35</v>
      </c>
      <c r="I332" s="68" t="s">
        <v>182</v>
      </c>
      <c r="M332" s="36" t="s">
        <v>41</v>
      </c>
      <c r="N332" s="6">
        <v>10</v>
      </c>
      <c r="O332" s="6">
        <v>4</v>
      </c>
      <c r="Q332" s="14">
        <v>480</v>
      </c>
      <c r="R332" s="14">
        <v>590</v>
      </c>
      <c r="S332" s="14">
        <v>600</v>
      </c>
      <c r="T332" s="14">
        <v>100</v>
      </c>
      <c r="U332" s="14">
        <v>600</v>
      </c>
      <c r="V332" s="14">
        <v>100</v>
      </c>
      <c r="W332" s="5" t="s">
        <v>33</v>
      </c>
      <c r="Y332" s="6" t="s">
        <v>38</v>
      </c>
      <c r="Z332" s="240" t="str">
        <f t="shared" si="310"/>
        <v>410AZ</v>
      </c>
      <c r="AA332" s="120" t="str">
        <f t="shared" si="342"/>
        <v>FEC243014-10 E7</v>
      </c>
      <c r="AB332" s="168" t="str">
        <f t="shared" si="343"/>
        <v xml:space="preserve">FE 0480X0590 4Z7 10 0600X100 PC  </v>
      </c>
      <c r="AC332" s="71" t="str">
        <f t="shared" si="344"/>
        <v>FXC243014-10 E7</v>
      </c>
      <c r="AD332" s="168" t="str">
        <f t="shared" si="345"/>
        <v xml:space="preserve">FX 0480X0590 4Z7 10 0600X100 PC  </v>
      </c>
      <c r="AE332" s="169" t="str">
        <f t="shared" si="346"/>
        <v>TUBLS015</v>
      </c>
      <c r="AF332" s="170" t="str">
        <f t="shared" si="347"/>
        <v>TB150495</v>
      </c>
      <c r="AG332" s="171">
        <f t="shared" si="348"/>
        <v>22.898700000000002</v>
      </c>
      <c r="AH332" s="151">
        <f t="shared" si="349"/>
        <v>224</v>
      </c>
      <c r="AI332" s="152">
        <f t="shared" si="350"/>
        <v>5129.3088000000007</v>
      </c>
      <c r="AJ332" s="172" t="str">
        <f t="shared" si="351"/>
        <v>BCU4Z</v>
      </c>
      <c r="AK332" s="173" t="str">
        <f t="shared" si="352"/>
        <v>AT4Z0460</v>
      </c>
      <c r="AL332" s="174">
        <f t="shared" si="353"/>
        <v>78.110146666666665</v>
      </c>
      <c r="AM332" s="175">
        <f t="shared" si="354"/>
        <v>57</v>
      </c>
      <c r="AN332" s="176">
        <v>4452.2783600000002</v>
      </c>
      <c r="AO332" s="177" t="str">
        <f t="shared" si="355"/>
        <v>CL4P0600C100</v>
      </c>
      <c r="AP332" s="178">
        <f t="shared" si="356"/>
        <v>572.88</v>
      </c>
      <c r="AQ332" s="179" t="str">
        <f t="shared" si="357"/>
        <v>CL4P0600C100</v>
      </c>
      <c r="AR332" s="178">
        <f t="shared" si="358"/>
        <v>572.88</v>
      </c>
      <c r="AS332" s="178" t="str">
        <f t="shared" si="359"/>
        <v>BNLC06</v>
      </c>
      <c r="AT332" s="180">
        <f t="shared" si="360"/>
        <v>1145.76</v>
      </c>
      <c r="AU332" s="181" t="str">
        <f t="shared" si="361"/>
        <v>4Z</v>
      </c>
      <c r="AV332" s="182" t="s">
        <v>921</v>
      </c>
      <c r="AW332" s="183" t="str">
        <f t="shared" si="362"/>
        <v>FJ4Z0480</v>
      </c>
      <c r="AX332" s="181">
        <f t="shared" si="363"/>
        <v>219.84</v>
      </c>
      <c r="AY332" s="183">
        <f t="shared" si="364"/>
        <v>439.68</v>
      </c>
      <c r="AZ332" s="183" t="str">
        <f t="shared" si="365"/>
        <v>PJ4Z0480</v>
      </c>
      <c r="BA332" s="181">
        <f t="shared" si="366"/>
        <v>219.84</v>
      </c>
      <c r="BB332" s="181"/>
      <c r="BC332" s="184">
        <f t="shared" si="367"/>
        <v>439.68</v>
      </c>
    </row>
    <row r="333" spans="1:55" ht="18" customHeight="1" x14ac:dyDescent="0.3">
      <c r="A333" s="1" t="str">
        <f t="shared" si="374"/>
        <v>\\B-TECH03\soneras network\SONERAS\RAD\RAD 2024\C234</v>
      </c>
      <c r="B333" s="17" t="s">
        <v>1069</v>
      </c>
      <c r="C333" s="71" t="str">
        <f t="shared" si="372"/>
        <v>FEC234014-10 E7</v>
      </c>
      <c r="D333" s="17" t="s">
        <v>1016</v>
      </c>
      <c r="E333" s="245" t="str">
        <f t="shared" si="282"/>
        <v>C234</v>
      </c>
      <c r="F333" s="12">
        <v>45396</v>
      </c>
      <c r="G333" s="65">
        <v>2</v>
      </c>
      <c r="H333" s="13" t="s">
        <v>35</v>
      </c>
      <c r="I333" s="68" t="s">
        <v>182</v>
      </c>
      <c r="K333" s="14" t="s">
        <v>1063</v>
      </c>
      <c r="M333" s="36" t="s">
        <v>41</v>
      </c>
      <c r="N333" s="6">
        <v>10</v>
      </c>
      <c r="O333" s="6">
        <v>4</v>
      </c>
      <c r="Q333" s="14">
        <v>440</v>
      </c>
      <c r="R333" s="14">
        <v>490</v>
      </c>
      <c r="S333" s="14">
        <v>500</v>
      </c>
      <c r="T333" s="14">
        <v>85</v>
      </c>
      <c r="U333" s="14">
        <v>500</v>
      </c>
      <c r="V333" s="14">
        <v>85</v>
      </c>
      <c r="W333" s="5" t="s">
        <v>33</v>
      </c>
      <c r="Y333" s="6" t="s">
        <v>38</v>
      </c>
      <c r="Z333" s="240" t="str">
        <f t="shared" si="310"/>
        <v>410AZ</v>
      </c>
      <c r="AA333" s="120" t="str">
        <f t="shared" si="342"/>
        <v>FEC234014-10 E7</v>
      </c>
      <c r="AB333" s="168" t="str">
        <f t="shared" si="343"/>
        <v>FE 0440X0490 4Z7 10 0500X085 PC  FJ 45</v>
      </c>
      <c r="AC333" s="71" t="str">
        <f t="shared" si="344"/>
        <v>FXC234014-10 E7</v>
      </c>
      <c r="AD333" s="168" t="str">
        <f t="shared" si="345"/>
        <v>FX 0440X0490 4Z7 10 0500X085 PC  FJ 45</v>
      </c>
      <c r="AE333" s="169" t="str">
        <f t="shared" si="346"/>
        <v>TUBLS015</v>
      </c>
      <c r="AF333" s="170" t="str">
        <f t="shared" si="347"/>
        <v>TB150455</v>
      </c>
      <c r="AG333" s="171">
        <f t="shared" si="348"/>
        <v>21.048300000000001</v>
      </c>
      <c r="AH333" s="151">
        <f t="shared" si="349"/>
        <v>184</v>
      </c>
      <c r="AI333" s="152">
        <f t="shared" si="350"/>
        <v>3872.8872000000001</v>
      </c>
      <c r="AJ333" s="172" t="str">
        <f t="shared" si="351"/>
        <v>BCU4Z</v>
      </c>
      <c r="AK333" s="173" t="str">
        <f t="shared" si="352"/>
        <v>AT4Z0420</v>
      </c>
      <c r="AL333" s="174">
        <f t="shared" si="353"/>
        <v>71.579581276595761</v>
      </c>
      <c r="AM333" s="175">
        <f t="shared" si="354"/>
        <v>47</v>
      </c>
      <c r="AN333" s="176">
        <v>3364.2403200000008</v>
      </c>
      <c r="AO333" s="177" t="str">
        <f t="shared" si="355"/>
        <v>CL4P0500C085</v>
      </c>
      <c r="AP333" s="178">
        <f t="shared" si="356"/>
        <v>420.42</v>
      </c>
      <c r="AQ333" s="179" t="str">
        <f t="shared" si="357"/>
        <v>CL4P0500C085</v>
      </c>
      <c r="AR333" s="178">
        <f t="shared" si="358"/>
        <v>420.42</v>
      </c>
      <c r="AS333" s="178" t="str">
        <f t="shared" si="359"/>
        <v>BNLC06</v>
      </c>
      <c r="AT333" s="180">
        <f t="shared" si="360"/>
        <v>840.84</v>
      </c>
      <c r="AU333" s="181" t="str">
        <f t="shared" si="361"/>
        <v>4Z</v>
      </c>
      <c r="AV333" s="182" t="s">
        <v>921</v>
      </c>
      <c r="AW333" s="183" t="str">
        <f t="shared" si="362"/>
        <v>FJ4Z0440</v>
      </c>
      <c r="AX333" s="181">
        <f t="shared" si="363"/>
        <v>201.52</v>
      </c>
      <c r="AY333" s="183">
        <f t="shared" si="364"/>
        <v>403.04</v>
      </c>
      <c r="AZ333" s="183" t="str">
        <f t="shared" si="365"/>
        <v>PJ4Z0440</v>
      </c>
      <c r="BA333" s="181">
        <f t="shared" si="366"/>
        <v>201.52</v>
      </c>
      <c r="BB333" s="181"/>
      <c r="BC333" s="184">
        <f t="shared" si="367"/>
        <v>403.04</v>
      </c>
    </row>
    <row r="334" spans="1:55" ht="18" customHeight="1" x14ac:dyDescent="0.3">
      <c r="A334" s="1" t="str">
        <f t="shared" si="374"/>
        <v>\\B-TECH03\soneras network\SONERAS\RAD\RAD 2024\</v>
      </c>
      <c r="B334" s="81"/>
      <c r="C334" s="82" t="str">
        <f t="shared" si="372"/>
        <v>FE014-10 E7</v>
      </c>
      <c r="D334" s="81" t="s">
        <v>1017</v>
      </c>
      <c r="E334" s="245">
        <f t="shared" si="282"/>
        <v>0</v>
      </c>
      <c r="F334" s="246">
        <v>45396</v>
      </c>
      <c r="G334" s="81">
        <v>2</v>
      </c>
      <c r="H334" s="83" t="s">
        <v>35</v>
      </c>
      <c r="I334" s="84" t="s">
        <v>182</v>
      </c>
      <c r="J334" s="84"/>
      <c r="K334" s="84" t="s">
        <v>1146</v>
      </c>
      <c r="L334" s="205"/>
      <c r="M334" s="85" t="s">
        <v>41</v>
      </c>
      <c r="N334" s="84">
        <v>10</v>
      </c>
      <c r="O334" s="84">
        <v>4</v>
      </c>
      <c r="P334" s="81"/>
      <c r="Q334" s="84">
        <v>890</v>
      </c>
      <c r="R334" s="84">
        <v>700</v>
      </c>
      <c r="S334" s="84">
        <v>710</v>
      </c>
      <c r="T334" s="84">
        <v>105</v>
      </c>
      <c r="U334" s="84">
        <v>710</v>
      </c>
      <c r="V334" s="84">
        <v>105</v>
      </c>
      <c r="W334" s="84" t="s">
        <v>33</v>
      </c>
      <c r="X334" s="84"/>
      <c r="Y334" s="84" t="s">
        <v>38</v>
      </c>
      <c r="Z334" s="240" t="str">
        <f t="shared" si="310"/>
        <v>410AZ</v>
      </c>
      <c r="AA334" s="120" t="str">
        <f t="shared" si="342"/>
        <v>FE014-10 E7</v>
      </c>
      <c r="AB334" s="168" t="str">
        <f t="shared" si="343"/>
        <v>FE 0890X0700 4Z7 10 0710X105 PC  TB 340</v>
      </c>
      <c r="AC334" s="71" t="str">
        <f t="shared" si="344"/>
        <v>FX014-10 E7</v>
      </c>
      <c r="AD334" s="168" t="str">
        <f t="shared" si="345"/>
        <v>FX 0890X0700 4Z7 10 0710X105 PC  TB 340</v>
      </c>
      <c r="AE334" s="169" t="str">
        <f t="shared" si="346"/>
        <v>TUBLS015</v>
      </c>
      <c r="AF334" s="170" t="str">
        <f t="shared" si="347"/>
        <v>TB150905</v>
      </c>
      <c r="AG334" s="171">
        <f t="shared" si="348"/>
        <v>41.865300000000005</v>
      </c>
      <c r="AH334" s="151">
        <f t="shared" si="349"/>
        <v>268</v>
      </c>
      <c r="AI334" s="152">
        <f t="shared" si="350"/>
        <v>11219.9004</v>
      </c>
      <c r="AJ334" s="172" t="str">
        <f t="shared" si="351"/>
        <v>BCU4Z</v>
      </c>
      <c r="AK334" s="173" t="str">
        <f t="shared" si="352"/>
        <v>AT4Z0870</v>
      </c>
      <c r="AL334" s="174">
        <f t="shared" si="353"/>
        <v>4.9081470588235296E-2</v>
      </c>
      <c r="AM334" s="175">
        <f t="shared" si="354"/>
        <v>68</v>
      </c>
      <c r="AN334" s="176">
        <v>3.3375400000000002</v>
      </c>
      <c r="AO334" s="177" t="str">
        <f t="shared" si="355"/>
        <v>CL4P0710C105</v>
      </c>
      <c r="AP334" s="178">
        <f t="shared" si="356"/>
        <v>702.625</v>
      </c>
      <c r="AQ334" s="179" t="str">
        <f t="shared" si="357"/>
        <v>CL4P0710C105</v>
      </c>
      <c r="AR334" s="178">
        <f t="shared" si="358"/>
        <v>702.625</v>
      </c>
      <c r="AS334" s="178" t="str">
        <f t="shared" si="359"/>
        <v>BNLC06</v>
      </c>
      <c r="AT334" s="180">
        <f t="shared" si="360"/>
        <v>1405.25</v>
      </c>
      <c r="AU334" s="181" t="str">
        <f t="shared" si="361"/>
        <v>4Z</v>
      </c>
      <c r="AV334" s="182" t="s">
        <v>921</v>
      </c>
      <c r="AW334" s="183" t="str">
        <f t="shared" si="362"/>
        <v>FJ4Z0890</v>
      </c>
      <c r="AX334" s="181">
        <f t="shared" si="363"/>
        <v>407.62</v>
      </c>
      <c r="AY334" s="183">
        <f t="shared" si="364"/>
        <v>815.24</v>
      </c>
      <c r="AZ334" s="183" t="str">
        <f t="shared" si="365"/>
        <v>PJ4Z0890</v>
      </c>
      <c r="BA334" s="181">
        <f t="shared" si="366"/>
        <v>407.62</v>
      </c>
      <c r="BB334" s="181"/>
      <c r="BC334" s="184">
        <f t="shared" si="367"/>
        <v>815.24</v>
      </c>
    </row>
    <row r="335" spans="1:55" ht="18" customHeight="1" x14ac:dyDescent="0.3">
      <c r="A335" s="1" t="str">
        <f t="shared" si="374"/>
        <v>\\B-TECH03\soneras network\SONERAS\RAD\RAD 2024\C244</v>
      </c>
      <c r="B335" s="17" t="s">
        <v>1160</v>
      </c>
      <c r="C335" s="71" t="str">
        <f t="shared" si="372"/>
        <v>FEC244034-10 E7</v>
      </c>
      <c r="D335" s="17" t="s">
        <v>1018</v>
      </c>
      <c r="E335" s="245" t="str">
        <f t="shared" ref="E335:E368" si="376">HYPERLINK(A335,B335)</f>
        <v>C244</v>
      </c>
      <c r="F335" s="12">
        <v>45396</v>
      </c>
      <c r="G335" s="65">
        <v>2</v>
      </c>
      <c r="H335" s="13" t="s">
        <v>35</v>
      </c>
      <c r="I335" s="68" t="s">
        <v>182</v>
      </c>
      <c r="M335" s="36" t="s">
        <v>77</v>
      </c>
      <c r="N335" s="6">
        <v>10</v>
      </c>
      <c r="O335" s="6">
        <v>4</v>
      </c>
      <c r="Q335" s="14">
        <v>500</v>
      </c>
      <c r="R335" s="14">
        <v>460</v>
      </c>
      <c r="S335" s="14">
        <v>470</v>
      </c>
      <c r="T335" s="14">
        <v>100</v>
      </c>
      <c r="U335" s="14">
        <v>470</v>
      </c>
      <c r="V335" s="14">
        <v>100</v>
      </c>
      <c r="W335" s="5" t="s">
        <v>33</v>
      </c>
      <c r="Y335" s="6" t="s">
        <v>38</v>
      </c>
      <c r="Z335" s="240" t="str">
        <f t="shared" si="310"/>
        <v>410AD</v>
      </c>
      <c r="AA335" s="120" t="str">
        <f t="shared" si="342"/>
        <v>FEC244034-10 E7</v>
      </c>
      <c r="AB335" s="168" t="str">
        <f t="shared" si="343"/>
        <v xml:space="preserve">FE 0500X0460 4D7 10 0470X100 PC  </v>
      </c>
      <c r="AC335" s="71" t="str">
        <f t="shared" si="344"/>
        <v>FXC244034-10 E7</v>
      </c>
      <c r="AD335" s="168" t="str">
        <f t="shared" si="345"/>
        <v xml:space="preserve">FX 0500X0460 4D7 10 0470X100 PC  </v>
      </c>
      <c r="AE335" s="169" t="str">
        <f t="shared" si="346"/>
        <v>TUBLS015</v>
      </c>
      <c r="AF335" s="170" t="str">
        <f t="shared" si="347"/>
        <v>TB150515</v>
      </c>
      <c r="AG335" s="171">
        <f t="shared" si="348"/>
        <v>23.823900000000002</v>
      </c>
      <c r="AH335" s="151">
        <f t="shared" si="349"/>
        <v>180</v>
      </c>
      <c r="AI335" s="152">
        <f t="shared" si="350"/>
        <v>4288.3020000000006</v>
      </c>
      <c r="AJ335" s="172" t="str">
        <f t="shared" si="351"/>
        <v>BCU4D</v>
      </c>
      <c r="AK335" s="173" t="str">
        <f t="shared" si="352"/>
        <v>AT4D0460</v>
      </c>
      <c r="AL335" s="174">
        <f t="shared" si="353"/>
        <v>42.576637597099953</v>
      </c>
      <c r="AM335" s="175">
        <f t="shared" si="354"/>
        <v>87.772727272727266</v>
      </c>
      <c r="AN335" s="176">
        <v>3737.0676000000003</v>
      </c>
      <c r="AO335" s="177" t="str">
        <f t="shared" si="355"/>
        <v>CL4P0470C100</v>
      </c>
      <c r="AP335" s="178">
        <f t="shared" si="356"/>
        <v>452.76</v>
      </c>
      <c r="AQ335" s="179" t="str">
        <f t="shared" si="357"/>
        <v>CL4P0470C100</v>
      </c>
      <c r="AR335" s="178">
        <f t="shared" si="358"/>
        <v>452.76</v>
      </c>
      <c r="AS335" s="178" t="str">
        <f t="shared" si="359"/>
        <v>BNLC06</v>
      </c>
      <c r="AT335" s="180">
        <f t="shared" si="360"/>
        <v>905.52</v>
      </c>
      <c r="AU335" s="181" t="str">
        <f t="shared" si="361"/>
        <v>4D</v>
      </c>
      <c r="AV335" s="182" t="s">
        <v>921</v>
      </c>
      <c r="AW335" s="183" t="str">
        <f t="shared" si="362"/>
        <v>FJ4D0500</v>
      </c>
      <c r="AX335" s="181">
        <f t="shared" si="363"/>
        <v>265</v>
      </c>
      <c r="AY335" s="183">
        <f t="shared" si="364"/>
        <v>530</v>
      </c>
      <c r="AZ335" s="183" t="str">
        <f t="shared" si="365"/>
        <v>-</v>
      </c>
      <c r="BA335" s="181" t="str">
        <f t="shared" si="366"/>
        <v>-</v>
      </c>
      <c r="BB335" s="181"/>
      <c r="BC335" s="184">
        <f t="shared" si="367"/>
        <v>530</v>
      </c>
    </row>
    <row r="336" spans="1:55" ht="18" customHeight="1" x14ac:dyDescent="0.3">
      <c r="A336" s="1" t="str">
        <f t="shared" si="374"/>
        <v>\\B-TECH03\soneras network\SONERAS\RAD\RAD 2024\C245</v>
      </c>
      <c r="B336" s="17" t="s">
        <v>1161</v>
      </c>
      <c r="C336" s="71" t="str">
        <f t="shared" si="372"/>
        <v>FEC245034-10 E7</v>
      </c>
      <c r="D336" s="17" t="s">
        <v>1019</v>
      </c>
      <c r="E336" s="245" t="str">
        <f t="shared" si="376"/>
        <v>C245</v>
      </c>
      <c r="F336" s="12">
        <v>45396</v>
      </c>
      <c r="G336" s="65">
        <v>10</v>
      </c>
      <c r="H336" s="13" t="s">
        <v>35</v>
      </c>
      <c r="I336" s="68" t="s">
        <v>182</v>
      </c>
      <c r="M336" s="36" t="s">
        <v>77</v>
      </c>
      <c r="N336" s="6">
        <v>10</v>
      </c>
      <c r="O336" s="6">
        <v>4</v>
      </c>
      <c r="Q336" s="14">
        <v>465</v>
      </c>
      <c r="R336" s="14">
        <v>470</v>
      </c>
      <c r="S336" s="14">
        <v>480</v>
      </c>
      <c r="T336" s="14">
        <v>100</v>
      </c>
      <c r="U336" s="14">
        <v>480</v>
      </c>
      <c r="V336" s="14">
        <v>100</v>
      </c>
      <c r="W336" s="5" t="s">
        <v>33</v>
      </c>
      <c r="Y336" s="6" t="s">
        <v>38</v>
      </c>
      <c r="Z336" s="240" t="str">
        <f t="shared" si="310"/>
        <v>410AD</v>
      </c>
      <c r="AA336" s="120" t="str">
        <f t="shared" si="342"/>
        <v>FEC245034-10 E7</v>
      </c>
      <c r="AB336" s="168" t="str">
        <f t="shared" si="343"/>
        <v xml:space="preserve">FE 0465X0470 4D7 10 0480X100 PC  </v>
      </c>
      <c r="AC336" s="71" t="str">
        <f t="shared" si="344"/>
        <v>FXC245034-10 E7</v>
      </c>
      <c r="AD336" s="168" t="str">
        <f t="shared" si="345"/>
        <v xml:space="preserve">FX 0465X0470 4D7 10 0480X100 PC  </v>
      </c>
      <c r="AE336" s="169" t="str">
        <f t="shared" si="346"/>
        <v>TUBLS015</v>
      </c>
      <c r="AF336" s="170" t="str">
        <f t="shared" si="347"/>
        <v>TB150480</v>
      </c>
      <c r="AG336" s="171">
        <f t="shared" si="348"/>
        <v>22.204800000000002</v>
      </c>
      <c r="AH336" s="151">
        <f t="shared" si="349"/>
        <v>184</v>
      </c>
      <c r="AI336" s="152">
        <f t="shared" si="350"/>
        <v>4085.6832000000004</v>
      </c>
      <c r="AJ336" s="172" t="str">
        <f t="shared" si="351"/>
        <v>BCU4D</v>
      </c>
      <c r="AK336" s="173" t="str">
        <f t="shared" si="352"/>
        <v>AT4D0470</v>
      </c>
      <c r="AL336" s="174">
        <f t="shared" si="353"/>
        <v>43.406869681742045</v>
      </c>
      <c r="AM336" s="175">
        <f t="shared" si="354"/>
        <v>81.409090909090907</v>
      </c>
      <c r="AN336" s="176">
        <v>3533.7138</v>
      </c>
      <c r="AO336" s="177" t="str">
        <f t="shared" si="355"/>
        <v>CL4P0480C100</v>
      </c>
      <c r="AP336" s="178">
        <f t="shared" si="356"/>
        <v>462</v>
      </c>
      <c r="AQ336" s="179" t="str">
        <f t="shared" si="357"/>
        <v>CL4P0480C100</v>
      </c>
      <c r="AR336" s="178">
        <f t="shared" si="358"/>
        <v>462</v>
      </c>
      <c r="AS336" s="178" t="str">
        <f t="shared" si="359"/>
        <v>BNLC06</v>
      </c>
      <c r="AT336" s="180">
        <f t="shared" si="360"/>
        <v>924</v>
      </c>
      <c r="AU336" s="181" t="str">
        <f t="shared" si="361"/>
        <v>4D</v>
      </c>
      <c r="AV336" s="182" t="s">
        <v>921</v>
      </c>
      <c r="AW336" s="183" t="str">
        <f t="shared" si="362"/>
        <v>FJ4D0465</v>
      </c>
      <c r="AX336" s="181">
        <f t="shared" si="363"/>
        <v>246.45000000000002</v>
      </c>
      <c r="AY336" s="183">
        <f t="shared" si="364"/>
        <v>492.90000000000003</v>
      </c>
      <c r="AZ336" s="183" t="str">
        <f t="shared" si="365"/>
        <v>-</v>
      </c>
      <c r="BA336" s="181" t="str">
        <f t="shared" si="366"/>
        <v>-</v>
      </c>
      <c r="BB336" s="181"/>
      <c r="BC336" s="184">
        <f t="shared" si="367"/>
        <v>492.90000000000003</v>
      </c>
    </row>
    <row r="337" spans="1:55" ht="18" customHeight="1" x14ac:dyDescent="0.3">
      <c r="A337" s="1" t="str">
        <f t="shared" si="374"/>
        <v>\\B-TECH03\soneras network\SONERAS\RAD\RAD 2024\C246</v>
      </c>
      <c r="B337" s="17" t="s">
        <v>1162</v>
      </c>
      <c r="C337" s="71" t="str">
        <f t="shared" si="372"/>
        <v>FEC246034-10 E7</v>
      </c>
      <c r="D337" s="17" t="s">
        <v>1020</v>
      </c>
      <c r="E337" s="245" t="str">
        <f t="shared" si="376"/>
        <v>C246</v>
      </c>
      <c r="F337" s="12">
        <v>45396</v>
      </c>
      <c r="G337" s="65">
        <v>4</v>
      </c>
      <c r="H337" s="13" t="s">
        <v>35</v>
      </c>
      <c r="I337" s="68" t="s">
        <v>182</v>
      </c>
      <c r="M337" s="36" t="s">
        <v>77</v>
      </c>
      <c r="N337" s="6">
        <v>10</v>
      </c>
      <c r="O337" s="6">
        <v>4</v>
      </c>
      <c r="Q337" s="14">
        <v>450</v>
      </c>
      <c r="R337" s="14">
        <v>460</v>
      </c>
      <c r="S337" s="14">
        <v>470</v>
      </c>
      <c r="T337" s="14">
        <v>100</v>
      </c>
      <c r="U337" s="14">
        <v>470</v>
      </c>
      <c r="V337" s="14">
        <v>100</v>
      </c>
      <c r="W337" s="5" t="s">
        <v>33</v>
      </c>
      <c r="Y337" s="6" t="s">
        <v>38</v>
      </c>
      <c r="Z337" s="240" t="str">
        <f t="shared" si="310"/>
        <v>410AD</v>
      </c>
      <c r="AA337" s="120" t="str">
        <f t="shared" si="342"/>
        <v>FEC246034-10 E7</v>
      </c>
      <c r="AB337" s="168" t="str">
        <f t="shared" si="343"/>
        <v xml:space="preserve">FE 0450X0460 4D7 10 0470X100 PC  </v>
      </c>
      <c r="AC337" s="71" t="str">
        <f t="shared" si="344"/>
        <v>FXC246034-10 E7</v>
      </c>
      <c r="AD337" s="168" t="str">
        <f t="shared" si="345"/>
        <v xml:space="preserve">FX 0450X0460 4D7 10 0470X100 PC  </v>
      </c>
      <c r="AE337" s="169" t="str">
        <f t="shared" si="346"/>
        <v>TUBLS015</v>
      </c>
      <c r="AF337" s="170" t="str">
        <f t="shared" si="347"/>
        <v>TB150465</v>
      </c>
      <c r="AG337" s="171">
        <f t="shared" si="348"/>
        <v>21.510899999999999</v>
      </c>
      <c r="AH337" s="151">
        <f t="shared" si="349"/>
        <v>180</v>
      </c>
      <c r="AI337" s="152">
        <f t="shared" si="350"/>
        <v>3871.962</v>
      </c>
      <c r="AJ337" s="172" t="str">
        <f t="shared" si="351"/>
        <v>BCU4D</v>
      </c>
      <c r="AK337" s="173" t="str">
        <f t="shared" si="352"/>
        <v>AT4D0460</v>
      </c>
      <c r="AL337" s="174">
        <f t="shared" si="353"/>
        <v>42.480848526863085</v>
      </c>
      <c r="AM337" s="175">
        <f t="shared" si="354"/>
        <v>78.681818181818187</v>
      </c>
      <c r="AN337" s="176">
        <v>3342.4704000000002</v>
      </c>
      <c r="AO337" s="177" t="str">
        <f t="shared" si="355"/>
        <v>CL4P0470C100</v>
      </c>
      <c r="AP337" s="178">
        <f t="shared" si="356"/>
        <v>452.76</v>
      </c>
      <c r="AQ337" s="179" t="str">
        <f t="shared" si="357"/>
        <v>CL4P0470C100</v>
      </c>
      <c r="AR337" s="178">
        <f t="shared" si="358"/>
        <v>452.76</v>
      </c>
      <c r="AS337" s="178" t="str">
        <f t="shared" si="359"/>
        <v>BNLC06</v>
      </c>
      <c r="AT337" s="180">
        <f t="shared" si="360"/>
        <v>905.52</v>
      </c>
      <c r="AU337" s="181" t="str">
        <f t="shared" si="361"/>
        <v>4D</v>
      </c>
      <c r="AV337" s="182" t="s">
        <v>921</v>
      </c>
      <c r="AW337" s="183" t="str">
        <f t="shared" si="362"/>
        <v>FJ4D0450</v>
      </c>
      <c r="AX337" s="181">
        <f t="shared" si="363"/>
        <v>238.5</v>
      </c>
      <c r="AY337" s="183">
        <f t="shared" si="364"/>
        <v>477</v>
      </c>
      <c r="AZ337" s="183" t="str">
        <f t="shared" si="365"/>
        <v>-</v>
      </c>
      <c r="BA337" s="181" t="str">
        <f t="shared" si="366"/>
        <v>-</v>
      </c>
      <c r="BB337" s="181"/>
      <c r="BC337" s="184">
        <f t="shared" si="367"/>
        <v>477</v>
      </c>
    </row>
    <row r="338" spans="1:55" ht="18" customHeight="1" x14ac:dyDescent="0.3">
      <c r="A338" s="1" t="str">
        <f t="shared" si="374"/>
        <v>\\B-TECH03\soneras network\SONERAS\RAD\RAD 2024\C247</v>
      </c>
      <c r="B338" s="17" t="s">
        <v>1163</v>
      </c>
      <c r="C338" s="71" t="str">
        <f t="shared" si="372"/>
        <v>FEC247034-10 E7</v>
      </c>
      <c r="D338" s="17" t="s">
        <v>1021</v>
      </c>
      <c r="E338" s="245" t="str">
        <f t="shared" si="376"/>
        <v>C247</v>
      </c>
      <c r="F338" s="12">
        <v>45396</v>
      </c>
      <c r="G338" s="65">
        <v>6</v>
      </c>
      <c r="H338" s="13" t="s">
        <v>35</v>
      </c>
      <c r="I338" s="68" t="s">
        <v>182</v>
      </c>
      <c r="M338" s="36" t="s">
        <v>77</v>
      </c>
      <c r="N338" s="6">
        <v>10</v>
      </c>
      <c r="O338" s="6">
        <v>4</v>
      </c>
      <c r="Q338" s="14">
        <v>425</v>
      </c>
      <c r="R338" s="14">
        <v>425</v>
      </c>
      <c r="S338" s="14">
        <v>425</v>
      </c>
      <c r="T338" s="14">
        <v>90</v>
      </c>
      <c r="U338" s="14">
        <v>425</v>
      </c>
      <c r="V338" s="14">
        <v>90</v>
      </c>
      <c r="W338" s="5" t="s">
        <v>33</v>
      </c>
      <c r="Y338" s="6" t="s">
        <v>38</v>
      </c>
      <c r="Z338" s="240" t="str">
        <f t="shared" si="310"/>
        <v>410AD</v>
      </c>
      <c r="AA338" s="120" t="str">
        <f t="shared" ref="AA338:AA361" si="377">IF(H338="Fx","FE",IF(H338="Rén","RE",IF(H338="Con","RA","")))&amp;B338&amp;0&amp;IF(M338="TR","1",IF(M338="NL","2",IF(M338="Aé","3","")))&amp;O338&amp;"-"&amp;N338&amp;" "&amp;IF(Y338="ET7","E7","")</f>
        <v>FEC247034-10 E7</v>
      </c>
      <c r="AB338" s="168" t="str">
        <f t="shared" ref="AB338:AB361" si="378">IF(H338="FX","FE",IF(H338="Rén","RE",IF(H338="Con","RA","")))&amp;" "&amp;IF((Q338)&lt;=999,"0"&amp;(Q338),(Q338))&amp;"X"&amp;IF((R338)&lt;=999,"0"&amp;(R338),(R338))&amp;" "&amp;O338&amp;IF(M338="TR","Z",IF(M338="NL","D",IF(M338="Aé","D","")))&amp;IF(Y338="ET7","7",IF(Y338="ET9","9","M"))&amp;" "&amp;N338&amp;" "&amp;IF((S338)&lt;=999,"0"&amp;(S338),(S338))&amp;"X"&amp;IF((T338)&lt;=99,"0"&amp;(T338),(T338))&amp;" "&amp;IF(W338="PLi","P",IF(W338="BL","B",""))&amp;IF(X338="DEP","D",IF(X338="DEP","D","C"))&amp;" "&amp;J338&amp;" "&amp;K338</f>
        <v xml:space="preserve">FE 0425X0425 4D7 10 0425X090 PC  </v>
      </c>
      <c r="AC338" s="71" t="str">
        <f t="shared" ref="AC338:AC361" si="379">"FX"&amp;B338&amp;0&amp;IF(M338="TR","1",IF(M338="NL","2",IF(M338="Aé","3","")))&amp;O338&amp;"-"&amp;N338&amp;" "&amp;IF(Y338="ET7","E7","")</f>
        <v>FXC247034-10 E7</v>
      </c>
      <c r="AD338" s="168" t="str">
        <f t="shared" ref="AD338:AD361" si="380">"FX"&amp;" "&amp;IF((Q338)&lt;=999,"0"&amp;(Q338),(Q338))&amp;"X"&amp;IF((R338)&lt;=999,"0"&amp;(R338),(R338))&amp;" "&amp;O338&amp;IF(M338="TR","Z",IF(M338="NL","D",IF(M338="Aé","D","")))&amp;IF(Y338="ET7","7",IF(Y338="ET9","9","M"))&amp;" "&amp;N338&amp;" "&amp;IF((S338)&lt;=999,"0"&amp;(S338),(S338))&amp;"X"&amp;IF((T338)&lt;=99,"0"&amp;(T338),(T338))&amp;" "&amp;IF(W338="PLi","P",IF(W338="BL","B",""))&amp;IF(X338="DEP","D","C")&amp;" "&amp;J338&amp;" "&amp;K338</f>
        <v xml:space="preserve">FX 0425X0425 4D7 10 0425X090 PC  </v>
      </c>
      <c r="AE338" s="169" t="str">
        <f t="shared" ref="AE338:AE361" si="381">IF(Y338="Mach-P","BNLT33",IF(Y338="Mach-G","BNLT53",IF(Y338="Et7","TUBLS015",IF(Y338="Et9","TUBLS30"))))</f>
        <v>TUBLS015</v>
      </c>
      <c r="AF338" s="170" t="str">
        <f t="shared" ref="AF338:AF361" si="382">"TB"&amp;IF(Y338="Mach-P","33",IF(Y338="Mach-G","53",IF(Y338="Et7","15",IF(Y338="Et9","30",""))))&amp;IF((Q338+15)&lt;=999,"0"&amp;(Q338+15),(Q338+15))</f>
        <v>TB150440</v>
      </c>
      <c r="AG338" s="171">
        <f t="shared" ref="AG338:AG361" si="383">(Q338+15)*IF(Y338="Mach-P",0.03367,IF(Y338="Mach-G",0.05407,0.04626))</f>
        <v>20.354400000000002</v>
      </c>
      <c r="AH338" s="151">
        <f t="shared" ref="AH338:AH361" si="384">IF(M338="TR",INT((R338-20-N338-IF(N338=8,5.4,IF(N338=10,7.4,9.4)))/N338)+1,INT(R338-10)/10)*O338</f>
        <v>166</v>
      </c>
      <c r="AI338" s="152">
        <f t="shared" ref="AI338:AI361" si="385">AG338*AH338</f>
        <v>3378.8304000000003</v>
      </c>
      <c r="AJ338" s="172" t="str">
        <f t="shared" ref="AJ338:AJ361" si="386">"BCU"&amp;O338&amp;IF(M338="TR","Z",IF(M338="NL","D",IF(M338="Aé","D","")))</f>
        <v>BCU4D</v>
      </c>
      <c r="AK338" s="173" t="str">
        <f t="shared" ref="AK338:AK361" si="387">"AT"&amp;O338&amp;IF(M338="TR","Z",IF(M338="NL","D",IF(M338="Aé","D","")))&amp;IF(M338="TR",IF(Q338&lt;=999,"0"&amp;Q338-20,Q338-20),IF(R338&lt;=999,"0"&amp;R338,R338))</f>
        <v>AT4D0425</v>
      </c>
      <c r="AL338" s="174">
        <f t="shared" ref="AL338:AL361" si="388">AN338/AM338</f>
        <v>39.340855916615574</v>
      </c>
      <c r="AM338" s="175">
        <f t="shared" ref="AM338:AM361" si="389">IF(M338="NL",((Q338-20)/2.75)+1,IF(M338="TR",(AH338/O338)+1,IF(M338="Aé",((Q338-20)/2.75)+1)/2))</f>
        <v>74.13636363636364</v>
      </c>
      <c r="AN338" s="176">
        <v>2916.5880000000002</v>
      </c>
      <c r="AO338" s="177" t="str">
        <f t="shared" ref="AO338:AO361" si="390">"CL"&amp;O338&amp;IF(W338="PLi","P",IF(W338="BL","B",""))&amp;IF((S338)&lt;=999,"0"&amp;(S338),(S338))&amp;IF(X338="DEP","D","C")&amp;IF((T338)&lt;=99,"0"&amp;(T338),(T338))</f>
        <v>CL4P0425C090</v>
      </c>
      <c r="AP338" s="178">
        <f t="shared" ref="AP338:AP361" si="391">IF(W338="BL",(S338)*(T338)*0.01335,IF(W338="PLi",(S338+20)*(T338+20)*0.0077))</f>
        <v>376.91500000000002</v>
      </c>
      <c r="AQ338" s="179" t="str">
        <f t="shared" ref="AQ338:AQ361" si="392">"CL"&amp;O338&amp;IF(W338="PLi","P",IF(W338="BL","B",""))&amp;IF((U338)&lt;=999,"0"&amp;(U338),(U338))&amp;IF(X338="DEP","D","C")&amp;IF((V338)&lt;=99,"0"&amp;(V338),(V338))</f>
        <v>CL4P0425C090</v>
      </c>
      <c r="AR338" s="178">
        <f t="shared" ref="AR338:AR361" si="393">(U338+20)*(V338+20)*IF(W338="BL",0.01335,IF(W338="Pli",0.0077))</f>
        <v>376.91500000000002</v>
      </c>
      <c r="AS338" s="178" t="str">
        <f t="shared" ref="AS338:AS361" si="394">IF(W338="BL","PL15",IF(W338="PLi","BNLC06"))</f>
        <v>BNLC06</v>
      </c>
      <c r="AT338" s="180">
        <f t="shared" ref="AT338:AT361" si="395">AP338+AR338</f>
        <v>753.83</v>
      </c>
      <c r="AU338" s="181" t="str">
        <f t="shared" ref="AU338:AU361" si="396">O338&amp;IF(M338="TR","Z",IF(M338="NL","D",IF(M338="Aé","D",)))</f>
        <v>4D</v>
      </c>
      <c r="AV338" s="182" t="s">
        <v>921</v>
      </c>
      <c r="AW338" s="183" t="str">
        <f t="shared" ref="AW338:AW361" si="397">"FJ"&amp;AU338&amp;IF((Q338)&lt;=999,"0"&amp;(Q338),(Q338))</f>
        <v>FJ4D0425</v>
      </c>
      <c r="AX338" s="181">
        <f t="shared" ref="AX338:AX361" si="398">Q338*IF(AU338="1Z",0.239,IF(AU338="2Z",0.276,IF(AU338="3Z",0.374,IF(AU338="4Z",0.458,IF(AU338="5Z",0.541,IF(AU338="2D",0.317,IF(AU338="3D",0.421,IF(AU338="4D",0.53,IF(AU338="5D",0.619,IF(AU338="6D",0.718,IF(AU338="7D",0.738,IF(AU338="8D",0.842,""))))))))))))</f>
        <v>225.25</v>
      </c>
      <c r="AY338" s="183">
        <f t="shared" ref="AY338:AY361" si="399">AX338*2</f>
        <v>450.5</v>
      </c>
      <c r="AZ338" s="183" t="str">
        <f t="shared" ref="AZ338:AZ361" si="400">IF(RIGHT(AU338,1)="Z","PJ"&amp;AU338&amp;IF((Q338)&lt;=999,"0"&amp;(Q338),(Q338)),"-")</f>
        <v>-</v>
      </c>
      <c r="BA338" s="181" t="str">
        <f t="shared" ref="BA338:BA361" si="401">IF(RIGHT(AU338,1)="Z",Q338*IF(AU338="1Z",0.239,IF(AU338="2Z",0.276,IF(AU338="3Z",0.374,IF(AU338="4Z",0.458,IF(AU338="5Z",0.541,IF(AU338="2D",0.317,IF(AU338="3D",0.421,IF(AU338="4D",0.53,IF(AU338="5D",0.619,IF(AU338="6D",0.718,IF(AU338="7D",0.738,IF(AU338="8D",0.842,"")))))))))))),"-")</f>
        <v>-</v>
      </c>
      <c r="BB338" s="181"/>
      <c r="BC338" s="184">
        <f t="shared" ref="BC338:BC361" si="402">BB338+AY338</f>
        <v>450.5</v>
      </c>
    </row>
    <row r="339" spans="1:55" ht="18" customHeight="1" x14ac:dyDescent="0.3">
      <c r="A339" s="1" t="str">
        <f t="shared" si="374"/>
        <v>\\B-TECH03\soneras network\SONERAS\RAD\RAD 2024\C069</v>
      </c>
      <c r="B339" s="17" t="s">
        <v>430</v>
      </c>
      <c r="C339" s="71" t="str">
        <f t="shared" si="372"/>
        <v>FEC069034-10 E7</v>
      </c>
      <c r="D339" s="17" t="s">
        <v>1022</v>
      </c>
      <c r="E339" s="245" t="str">
        <f t="shared" si="376"/>
        <v>C069</v>
      </c>
      <c r="F339" s="12">
        <v>45396</v>
      </c>
      <c r="G339" s="65">
        <v>4</v>
      </c>
      <c r="H339" s="13" t="s">
        <v>35</v>
      </c>
      <c r="I339" s="68" t="s">
        <v>182</v>
      </c>
      <c r="K339" s="14" t="s">
        <v>464</v>
      </c>
      <c r="M339" s="36" t="s">
        <v>77</v>
      </c>
      <c r="N339" s="6">
        <v>10</v>
      </c>
      <c r="O339" s="6">
        <v>4</v>
      </c>
      <c r="Q339" s="14">
        <v>480</v>
      </c>
      <c r="R339" s="14">
        <v>440</v>
      </c>
      <c r="S339" s="14">
        <v>440</v>
      </c>
      <c r="T339" s="14">
        <v>105</v>
      </c>
      <c r="U339" s="14">
        <v>440</v>
      </c>
      <c r="V339" s="14">
        <v>105</v>
      </c>
      <c r="W339" s="5" t="s">
        <v>33</v>
      </c>
      <c r="Y339" s="6" t="s">
        <v>38</v>
      </c>
      <c r="Z339" s="240" t="str">
        <f t="shared" si="310"/>
        <v>410AD</v>
      </c>
      <c r="AA339" s="120" t="str">
        <f t="shared" si="377"/>
        <v>FEC069034-10 E7</v>
      </c>
      <c r="AB339" s="168" t="str">
        <f t="shared" si="378"/>
        <v>FE 0480X0440 4D7 10 0440X105 PC  TRAC YOUGZLAV</v>
      </c>
      <c r="AC339" s="71" t="str">
        <f t="shared" si="379"/>
        <v>FXC069034-10 E7</v>
      </c>
      <c r="AD339" s="168" t="str">
        <f t="shared" si="380"/>
        <v>FX 0480X0440 4D7 10 0440X105 PC  TRAC YOUGZLAV</v>
      </c>
      <c r="AE339" s="169" t="str">
        <f t="shared" si="381"/>
        <v>TUBLS015</v>
      </c>
      <c r="AF339" s="170" t="str">
        <f t="shared" si="382"/>
        <v>TB150495</v>
      </c>
      <c r="AG339" s="171">
        <f t="shared" si="383"/>
        <v>22.898700000000002</v>
      </c>
      <c r="AH339" s="151">
        <f t="shared" si="384"/>
        <v>172</v>
      </c>
      <c r="AI339" s="152">
        <f t="shared" si="385"/>
        <v>3938.5764000000004</v>
      </c>
      <c r="AJ339" s="172" t="str">
        <f t="shared" si="386"/>
        <v>BCU4D</v>
      </c>
      <c r="AK339" s="173" t="str">
        <f t="shared" si="387"/>
        <v>AT4D0440</v>
      </c>
      <c r="AL339" s="174">
        <f t="shared" si="388"/>
        <v>40.638428525121554</v>
      </c>
      <c r="AM339" s="175">
        <f t="shared" si="389"/>
        <v>84.13636363636364</v>
      </c>
      <c r="AN339" s="176">
        <v>3419.1696000000002</v>
      </c>
      <c r="AO339" s="177" t="str">
        <f t="shared" si="390"/>
        <v>CL4P0440C105</v>
      </c>
      <c r="AP339" s="178">
        <f t="shared" si="391"/>
        <v>442.75</v>
      </c>
      <c r="AQ339" s="179" t="str">
        <f t="shared" si="392"/>
        <v>CL4P0440C105</v>
      </c>
      <c r="AR339" s="178">
        <f t="shared" si="393"/>
        <v>442.75</v>
      </c>
      <c r="AS339" s="178" t="str">
        <f t="shared" si="394"/>
        <v>BNLC06</v>
      </c>
      <c r="AT339" s="180">
        <f t="shared" si="395"/>
        <v>885.5</v>
      </c>
      <c r="AU339" s="181" t="str">
        <f t="shared" si="396"/>
        <v>4D</v>
      </c>
      <c r="AV339" s="182" t="s">
        <v>921</v>
      </c>
      <c r="AW339" s="183" t="str">
        <f t="shared" si="397"/>
        <v>FJ4D0480</v>
      </c>
      <c r="AX339" s="181">
        <f t="shared" si="398"/>
        <v>254.4</v>
      </c>
      <c r="AY339" s="183">
        <f t="shared" si="399"/>
        <v>508.8</v>
      </c>
      <c r="AZ339" s="183" t="str">
        <f t="shared" si="400"/>
        <v>-</v>
      </c>
      <c r="BA339" s="181" t="str">
        <f t="shared" si="401"/>
        <v>-</v>
      </c>
      <c r="BB339" s="181"/>
      <c r="BC339" s="184">
        <f t="shared" si="402"/>
        <v>508.8</v>
      </c>
    </row>
    <row r="340" spans="1:55" ht="18" customHeight="1" x14ac:dyDescent="0.3">
      <c r="A340" s="1" t="str">
        <f t="shared" si="374"/>
        <v>\\B-TECH03\soneras network\SONERAS\RAD\RAD 2024\C248</v>
      </c>
      <c r="B340" s="17" t="s">
        <v>1164</v>
      </c>
      <c r="C340" s="71" t="str">
        <f t="shared" si="372"/>
        <v>FEC248024-10 E7</v>
      </c>
      <c r="D340" s="17" t="s">
        <v>1023</v>
      </c>
      <c r="E340" s="245" t="str">
        <f t="shared" si="376"/>
        <v>C248</v>
      </c>
      <c r="F340" s="12">
        <v>45396</v>
      </c>
      <c r="G340" s="65">
        <v>1</v>
      </c>
      <c r="H340" s="13" t="s">
        <v>35</v>
      </c>
      <c r="I340" s="68" t="s">
        <v>182</v>
      </c>
      <c r="M340" s="36" t="s">
        <v>32</v>
      </c>
      <c r="N340" s="6">
        <v>10</v>
      </c>
      <c r="O340" s="6">
        <v>4</v>
      </c>
      <c r="Q340" s="14">
        <v>1150</v>
      </c>
      <c r="R340" s="14">
        <v>1150</v>
      </c>
      <c r="S340" s="14">
        <v>1170</v>
      </c>
      <c r="T340" s="14">
        <v>150</v>
      </c>
      <c r="U340" s="14">
        <v>1170</v>
      </c>
      <c r="V340" s="14">
        <v>150</v>
      </c>
      <c r="W340" s="5" t="s">
        <v>33</v>
      </c>
      <c r="Y340" s="6" t="s">
        <v>38</v>
      </c>
      <c r="Z340" s="240" t="str">
        <f t="shared" ref="Z340:Z403" si="403">O340&amp;N340&amp;IF(M340="NL","AD",IF(M340="TR","AZ",IF(M340="Aé","AD",)))</f>
        <v>410AD</v>
      </c>
      <c r="AA340" s="120" t="str">
        <f t="shared" si="377"/>
        <v>FEC248024-10 E7</v>
      </c>
      <c r="AB340" s="168" t="str">
        <f t="shared" si="378"/>
        <v xml:space="preserve">FE 1150X1150 4D7 10 1170X150 PC  </v>
      </c>
      <c r="AC340" s="71" t="str">
        <f t="shared" si="379"/>
        <v>FXC248024-10 E7</v>
      </c>
      <c r="AD340" s="168" t="str">
        <f t="shared" si="380"/>
        <v xml:space="preserve">FX 1150X1150 4D7 10 1170X150 PC  </v>
      </c>
      <c r="AE340" s="169" t="str">
        <f t="shared" si="381"/>
        <v>TUBLS015</v>
      </c>
      <c r="AF340" s="170" t="str">
        <f t="shared" si="382"/>
        <v>TB151165</v>
      </c>
      <c r="AG340" s="171">
        <f t="shared" si="383"/>
        <v>53.892900000000004</v>
      </c>
      <c r="AH340" s="151">
        <f t="shared" si="384"/>
        <v>456</v>
      </c>
      <c r="AI340" s="152">
        <f t="shared" si="385"/>
        <v>24575.162400000001</v>
      </c>
      <c r="AJ340" s="172" t="str">
        <f t="shared" si="386"/>
        <v>BCU4D</v>
      </c>
      <c r="AK340" s="173" t="str">
        <f t="shared" si="387"/>
        <v>AT4D1150</v>
      </c>
      <c r="AL340" s="174">
        <f t="shared" si="388"/>
        <v>53.111071065989847</v>
      </c>
      <c r="AM340" s="175">
        <f t="shared" si="389"/>
        <v>411.90909090909093</v>
      </c>
      <c r="AN340" s="176">
        <v>21876.933000000001</v>
      </c>
      <c r="AO340" s="177" t="str">
        <f t="shared" si="390"/>
        <v>CL4P1170C150</v>
      </c>
      <c r="AP340" s="178">
        <f t="shared" si="391"/>
        <v>1557.71</v>
      </c>
      <c r="AQ340" s="179" t="str">
        <f t="shared" si="392"/>
        <v>CL4P1170C150</v>
      </c>
      <c r="AR340" s="178">
        <f t="shared" si="393"/>
        <v>1557.71</v>
      </c>
      <c r="AS340" s="178" t="str">
        <f t="shared" si="394"/>
        <v>BNLC06</v>
      </c>
      <c r="AT340" s="180">
        <f t="shared" si="395"/>
        <v>3115.42</v>
      </c>
      <c r="AU340" s="181" t="str">
        <f t="shared" si="396"/>
        <v>4D</v>
      </c>
      <c r="AV340" s="182" t="s">
        <v>921</v>
      </c>
      <c r="AW340" s="183" t="str">
        <f t="shared" si="397"/>
        <v>FJ4D1150</v>
      </c>
      <c r="AX340" s="181">
        <f t="shared" si="398"/>
        <v>609.5</v>
      </c>
      <c r="AY340" s="183">
        <f t="shared" si="399"/>
        <v>1219</v>
      </c>
      <c r="AZ340" s="183" t="str">
        <f t="shared" si="400"/>
        <v>-</v>
      </c>
      <c r="BA340" s="181" t="str">
        <f t="shared" si="401"/>
        <v>-</v>
      </c>
      <c r="BB340" s="181"/>
      <c r="BC340" s="184">
        <f t="shared" si="402"/>
        <v>1219</v>
      </c>
    </row>
    <row r="341" spans="1:55" ht="18" customHeight="1" x14ac:dyDescent="0.3">
      <c r="A341" s="1" t="str">
        <f t="shared" si="374"/>
        <v>\\B-TECH03\soneras network\SONERAS\RAD\RAD 2024\C249</v>
      </c>
      <c r="B341" s="17" t="s">
        <v>1165</v>
      </c>
      <c r="C341" s="71" t="str">
        <f t="shared" si="372"/>
        <v>FEC249024-10 E7</v>
      </c>
      <c r="D341" s="17" t="s">
        <v>1024</v>
      </c>
      <c r="E341" s="245" t="str">
        <f t="shared" si="376"/>
        <v>C249</v>
      </c>
      <c r="F341" s="12">
        <v>45396</v>
      </c>
      <c r="G341" s="65">
        <v>1</v>
      </c>
      <c r="H341" s="13" t="s">
        <v>35</v>
      </c>
      <c r="I341" s="68" t="s">
        <v>182</v>
      </c>
      <c r="M341" s="36" t="s">
        <v>32</v>
      </c>
      <c r="N341" s="6">
        <v>10</v>
      </c>
      <c r="O341" s="6">
        <v>4</v>
      </c>
      <c r="Q341" s="14">
        <v>1150</v>
      </c>
      <c r="R341" s="14">
        <v>1100</v>
      </c>
      <c r="S341" s="14">
        <v>1120</v>
      </c>
      <c r="T341" s="14">
        <v>150</v>
      </c>
      <c r="U341" s="14">
        <v>1120</v>
      </c>
      <c r="V341" s="14">
        <v>150</v>
      </c>
      <c r="W341" s="5" t="s">
        <v>33</v>
      </c>
      <c r="Y341" s="6" t="s">
        <v>38</v>
      </c>
      <c r="Z341" s="240" t="str">
        <f t="shared" si="403"/>
        <v>410AD</v>
      </c>
      <c r="AA341" s="120" t="str">
        <f t="shared" si="377"/>
        <v>FEC249024-10 E7</v>
      </c>
      <c r="AB341" s="168" t="str">
        <f t="shared" si="378"/>
        <v xml:space="preserve">FE 1150X1100 4D7 10 1120X150 PC  </v>
      </c>
      <c r="AC341" s="71" t="str">
        <f t="shared" si="379"/>
        <v>FXC249024-10 E7</v>
      </c>
      <c r="AD341" s="168" t="str">
        <f t="shared" si="380"/>
        <v xml:space="preserve">FX 1150X1100 4D7 10 1120X150 PC  </v>
      </c>
      <c r="AE341" s="169" t="str">
        <f t="shared" si="381"/>
        <v>TUBLS015</v>
      </c>
      <c r="AF341" s="170" t="str">
        <f t="shared" si="382"/>
        <v>TB151165</v>
      </c>
      <c r="AG341" s="171">
        <f t="shared" si="383"/>
        <v>53.892900000000004</v>
      </c>
      <c r="AH341" s="151">
        <f t="shared" si="384"/>
        <v>436</v>
      </c>
      <c r="AI341" s="152">
        <f t="shared" si="385"/>
        <v>23497.304400000001</v>
      </c>
      <c r="AJ341" s="172" t="str">
        <f t="shared" si="386"/>
        <v>BCU4D</v>
      </c>
      <c r="AK341" s="173" t="str">
        <f t="shared" si="387"/>
        <v>AT4D1100</v>
      </c>
      <c r="AL341" s="174">
        <f t="shared" si="388"/>
        <v>50.801894063120727</v>
      </c>
      <c r="AM341" s="175">
        <f t="shared" si="389"/>
        <v>411.90909090909093</v>
      </c>
      <c r="AN341" s="176">
        <v>20925.762000000002</v>
      </c>
      <c r="AO341" s="177" t="str">
        <f t="shared" si="390"/>
        <v>CL4P1120C150</v>
      </c>
      <c r="AP341" s="178">
        <f t="shared" si="391"/>
        <v>1492.26</v>
      </c>
      <c r="AQ341" s="179" t="str">
        <f t="shared" si="392"/>
        <v>CL4P1120C150</v>
      </c>
      <c r="AR341" s="178">
        <f t="shared" si="393"/>
        <v>1492.26</v>
      </c>
      <c r="AS341" s="178" t="str">
        <f t="shared" si="394"/>
        <v>BNLC06</v>
      </c>
      <c r="AT341" s="180">
        <f t="shared" si="395"/>
        <v>2984.52</v>
      </c>
      <c r="AU341" s="181" t="str">
        <f t="shared" si="396"/>
        <v>4D</v>
      </c>
      <c r="AV341" s="182" t="s">
        <v>921</v>
      </c>
      <c r="AW341" s="183" t="str">
        <f t="shared" si="397"/>
        <v>FJ4D1150</v>
      </c>
      <c r="AX341" s="181">
        <f t="shared" si="398"/>
        <v>609.5</v>
      </c>
      <c r="AY341" s="183">
        <f t="shared" si="399"/>
        <v>1219</v>
      </c>
      <c r="AZ341" s="183" t="str">
        <f t="shared" si="400"/>
        <v>-</v>
      </c>
      <c r="BA341" s="181" t="str">
        <f t="shared" si="401"/>
        <v>-</v>
      </c>
      <c r="BB341" s="181"/>
      <c r="BC341" s="184">
        <f t="shared" si="402"/>
        <v>1219</v>
      </c>
    </row>
    <row r="342" spans="1:55" ht="18" customHeight="1" x14ac:dyDescent="0.3">
      <c r="A342" s="1" t="str">
        <f t="shared" si="374"/>
        <v>\\B-TECH03\soneras network\SONERAS\RAD\RAD 2024\C250</v>
      </c>
      <c r="B342" s="17" t="s">
        <v>1166</v>
      </c>
      <c r="C342" s="71" t="str">
        <f t="shared" si="372"/>
        <v>FEC250024-10 E7</v>
      </c>
      <c r="D342" s="17" t="s">
        <v>1025</v>
      </c>
      <c r="E342" s="245" t="str">
        <f t="shared" si="376"/>
        <v>C250</v>
      </c>
      <c r="F342" s="12">
        <v>45396</v>
      </c>
      <c r="G342" s="65">
        <v>1</v>
      </c>
      <c r="H342" s="13" t="s">
        <v>35</v>
      </c>
      <c r="I342" s="68" t="s">
        <v>182</v>
      </c>
      <c r="M342" s="36" t="s">
        <v>32</v>
      </c>
      <c r="N342" s="6">
        <v>10</v>
      </c>
      <c r="O342" s="6">
        <v>4</v>
      </c>
      <c r="Q342" s="14">
        <v>1100</v>
      </c>
      <c r="R342" s="14">
        <v>1050</v>
      </c>
      <c r="S342" s="14">
        <v>1070</v>
      </c>
      <c r="T342" s="14">
        <v>150</v>
      </c>
      <c r="U342" s="14">
        <v>1070</v>
      </c>
      <c r="V342" s="14">
        <v>150</v>
      </c>
      <c r="W342" s="5" t="s">
        <v>33</v>
      </c>
      <c r="Y342" s="6" t="s">
        <v>38</v>
      </c>
      <c r="Z342" s="240" t="str">
        <f t="shared" si="403"/>
        <v>410AD</v>
      </c>
      <c r="AA342" s="120" t="str">
        <f t="shared" si="377"/>
        <v>FEC250024-10 E7</v>
      </c>
      <c r="AB342" s="168" t="str">
        <f t="shared" si="378"/>
        <v xml:space="preserve">FE 1100X1050 4D7 10 1070X150 PC  </v>
      </c>
      <c r="AC342" s="71" t="str">
        <f t="shared" si="379"/>
        <v>FXC250024-10 E7</v>
      </c>
      <c r="AD342" s="168" t="str">
        <f t="shared" si="380"/>
        <v xml:space="preserve">FX 1100X1050 4D7 10 1070X150 PC  </v>
      </c>
      <c r="AE342" s="169" t="str">
        <f t="shared" si="381"/>
        <v>TUBLS015</v>
      </c>
      <c r="AF342" s="170" t="str">
        <f t="shared" si="382"/>
        <v>TB151115</v>
      </c>
      <c r="AG342" s="171">
        <f t="shared" si="383"/>
        <v>51.579900000000002</v>
      </c>
      <c r="AH342" s="151">
        <f t="shared" si="384"/>
        <v>416</v>
      </c>
      <c r="AI342" s="152">
        <f t="shared" si="385"/>
        <v>21457.238400000002</v>
      </c>
      <c r="AJ342" s="172" t="str">
        <f t="shared" si="386"/>
        <v>BCU4D</v>
      </c>
      <c r="AK342" s="173" t="str">
        <f t="shared" si="387"/>
        <v>AT4D1050</v>
      </c>
      <c r="AL342" s="174">
        <f t="shared" si="388"/>
        <v>48.578963980604939</v>
      </c>
      <c r="AM342" s="175">
        <f t="shared" si="389"/>
        <v>393.72727272727275</v>
      </c>
      <c r="AN342" s="176">
        <v>19126.863000000001</v>
      </c>
      <c r="AO342" s="177" t="str">
        <f t="shared" si="390"/>
        <v>CL4P1070C150</v>
      </c>
      <c r="AP342" s="178">
        <f t="shared" si="391"/>
        <v>1426.81</v>
      </c>
      <c r="AQ342" s="179" t="str">
        <f t="shared" si="392"/>
        <v>CL4P1070C150</v>
      </c>
      <c r="AR342" s="178">
        <f t="shared" si="393"/>
        <v>1426.81</v>
      </c>
      <c r="AS342" s="178" t="str">
        <f t="shared" si="394"/>
        <v>BNLC06</v>
      </c>
      <c r="AT342" s="180">
        <f t="shared" si="395"/>
        <v>2853.62</v>
      </c>
      <c r="AU342" s="181" t="str">
        <f t="shared" si="396"/>
        <v>4D</v>
      </c>
      <c r="AV342" s="182" t="s">
        <v>921</v>
      </c>
      <c r="AW342" s="183" t="str">
        <f t="shared" si="397"/>
        <v>FJ4D1100</v>
      </c>
      <c r="AX342" s="181">
        <f t="shared" si="398"/>
        <v>583</v>
      </c>
      <c r="AY342" s="183">
        <f t="shared" si="399"/>
        <v>1166</v>
      </c>
      <c r="AZ342" s="183" t="str">
        <f t="shared" si="400"/>
        <v>-</v>
      </c>
      <c r="BA342" s="181" t="str">
        <f t="shared" si="401"/>
        <v>-</v>
      </c>
      <c r="BB342" s="181"/>
      <c r="BC342" s="184">
        <f t="shared" si="402"/>
        <v>1166</v>
      </c>
    </row>
    <row r="343" spans="1:55" ht="18" customHeight="1" x14ac:dyDescent="0.3">
      <c r="A343" s="1" t="str">
        <f t="shared" si="374"/>
        <v>\\B-TECH03\soneras network\SONERAS\RAD\RAD 2024\C251</v>
      </c>
      <c r="B343" s="17" t="s">
        <v>1173</v>
      </c>
      <c r="C343" s="71" t="str">
        <f t="shared" si="372"/>
        <v>FEC251024-10 E7</v>
      </c>
      <c r="D343" s="17" t="s">
        <v>1026</v>
      </c>
      <c r="E343" s="245" t="str">
        <f t="shared" si="376"/>
        <v>C251</v>
      </c>
      <c r="F343" s="12">
        <v>45396</v>
      </c>
      <c r="G343" s="65">
        <v>1</v>
      </c>
      <c r="H343" s="13" t="s">
        <v>35</v>
      </c>
      <c r="I343" s="68" t="s">
        <v>182</v>
      </c>
      <c r="M343" s="36" t="s">
        <v>32</v>
      </c>
      <c r="N343" s="6">
        <v>10</v>
      </c>
      <c r="O343" s="6">
        <v>4</v>
      </c>
      <c r="Q343" s="14">
        <v>1050</v>
      </c>
      <c r="R343" s="14">
        <v>1000</v>
      </c>
      <c r="S343" s="14">
        <v>1020</v>
      </c>
      <c r="T343" s="14">
        <v>150</v>
      </c>
      <c r="U343" s="14">
        <v>1020</v>
      </c>
      <c r="V343" s="14">
        <v>150</v>
      </c>
      <c r="W343" s="5" t="s">
        <v>33</v>
      </c>
      <c r="Y343" s="6" t="s">
        <v>38</v>
      </c>
      <c r="Z343" s="240" t="str">
        <f t="shared" si="403"/>
        <v>410AD</v>
      </c>
      <c r="AA343" s="120" t="str">
        <f t="shared" si="377"/>
        <v>FEC251024-10 E7</v>
      </c>
      <c r="AB343" s="168" t="str">
        <f t="shared" si="378"/>
        <v xml:space="preserve">FE 1050X1000 4D7 10 1020X150 PC  </v>
      </c>
      <c r="AC343" s="71" t="str">
        <f t="shared" si="379"/>
        <v>FXC251024-10 E7</v>
      </c>
      <c r="AD343" s="168" t="str">
        <f t="shared" si="380"/>
        <v xml:space="preserve">FX 1050X1000 4D7 10 1020X150 PC  </v>
      </c>
      <c r="AE343" s="169" t="str">
        <f t="shared" si="381"/>
        <v>TUBLS015</v>
      </c>
      <c r="AF343" s="170" t="str">
        <f t="shared" si="382"/>
        <v>TB151065</v>
      </c>
      <c r="AG343" s="171">
        <f t="shared" si="383"/>
        <v>49.2669</v>
      </c>
      <c r="AH343" s="151">
        <f t="shared" si="384"/>
        <v>396</v>
      </c>
      <c r="AI343" s="152">
        <f t="shared" si="385"/>
        <v>19509.6924</v>
      </c>
      <c r="AJ343" s="172" t="str">
        <f t="shared" si="386"/>
        <v>BCU4D</v>
      </c>
      <c r="AK343" s="173" t="str">
        <f t="shared" si="387"/>
        <v>AT4D1000</v>
      </c>
      <c r="AL343" s="174">
        <f t="shared" si="388"/>
        <v>46.221408859840231</v>
      </c>
      <c r="AM343" s="175">
        <f t="shared" si="389"/>
        <v>375.54545454545456</v>
      </c>
      <c r="AN343" s="176">
        <v>17358.240000000002</v>
      </c>
      <c r="AO343" s="177" t="str">
        <f t="shared" si="390"/>
        <v>CL4P1020C150</v>
      </c>
      <c r="AP343" s="178">
        <f t="shared" si="391"/>
        <v>1361.3600000000001</v>
      </c>
      <c r="AQ343" s="179" t="str">
        <f t="shared" si="392"/>
        <v>CL4P1020C150</v>
      </c>
      <c r="AR343" s="178">
        <f t="shared" si="393"/>
        <v>1361.3600000000001</v>
      </c>
      <c r="AS343" s="178" t="str">
        <f t="shared" si="394"/>
        <v>BNLC06</v>
      </c>
      <c r="AT343" s="180">
        <f t="shared" si="395"/>
        <v>2722.7200000000003</v>
      </c>
      <c r="AU343" s="181" t="str">
        <f t="shared" si="396"/>
        <v>4D</v>
      </c>
      <c r="AV343" s="182" t="s">
        <v>921</v>
      </c>
      <c r="AW343" s="183" t="str">
        <f t="shared" si="397"/>
        <v>FJ4D1050</v>
      </c>
      <c r="AX343" s="181">
        <f t="shared" si="398"/>
        <v>556.5</v>
      </c>
      <c r="AY343" s="183">
        <f t="shared" si="399"/>
        <v>1113</v>
      </c>
      <c r="AZ343" s="183" t="str">
        <f t="shared" si="400"/>
        <v>-</v>
      </c>
      <c r="BA343" s="181" t="str">
        <f t="shared" si="401"/>
        <v>-</v>
      </c>
      <c r="BB343" s="181"/>
      <c r="BC343" s="184">
        <f t="shared" si="402"/>
        <v>1113</v>
      </c>
    </row>
    <row r="344" spans="1:55" ht="18" customHeight="1" x14ac:dyDescent="0.3">
      <c r="A344" s="1" t="str">
        <f t="shared" si="374"/>
        <v>\\B-TECH03\soneras network\SONERAS\RAD\RAD 2024\C252</v>
      </c>
      <c r="B344" s="17" t="s">
        <v>1174</v>
      </c>
      <c r="C344" s="71" t="str">
        <f t="shared" si="372"/>
        <v>FEC252024-10 E7</v>
      </c>
      <c r="D344" s="17" t="s">
        <v>1072</v>
      </c>
      <c r="E344" s="245" t="str">
        <f t="shared" si="376"/>
        <v>C252</v>
      </c>
      <c r="F344" s="12">
        <v>45396</v>
      </c>
      <c r="G344" s="65">
        <v>1</v>
      </c>
      <c r="H344" s="13" t="s">
        <v>35</v>
      </c>
      <c r="I344" s="68" t="s">
        <v>182</v>
      </c>
      <c r="M344" s="36" t="s">
        <v>32</v>
      </c>
      <c r="N344" s="6">
        <v>10</v>
      </c>
      <c r="O344" s="6">
        <v>4</v>
      </c>
      <c r="Q344" s="14">
        <v>1000</v>
      </c>
      <c r="R344" s="14">
        <v>1000</v>
      </c>
      <c r="S344" s="14">
        <v>1020</v>
      </c>
      <c r="T344" s="14">
        <v>150</v>
      </c>
      <c r="U344" s="14">
        <v>1020</v>
      </c>
      <c r="V344" s="14">
        <v>150</v>
      </c>
      <c r="W344" s="5" t="s">
        <v>33</v>
      </c>
      <c r="Y344" s="6" t="s">
        <v>38</v>
      </c>
      <c r="Z344" s="240" t="str">
        <f t="shared" si="403"/>
        <v>410AD</v>
      </c>
      <c r="AA344" s="120" t="str">
        <f t="shared" si="377"/>
        <v>FEC252024-10 E7</v>
      </c>
      <c r="AB344" s="168" t="str">
        <f t="shared" si="378"/>
        <v xml:space="preserve">FE 1000X1000 4D7 10 1020X150 PC  </v>
      </c>
      <c r="AC344" s="71" t="str">
        <f t="shared" si="379"/>
        <v>FXC252024-10 E7</v>
      </c>
      <c r="AD344" s="168" t="str">
        <f t="shared" si="380"/>
        <v xml:space="preserve">FX 1000X1000 4D7 10 1020X150 PC  </v>
      </c>
      <c r="AE344" s="169" t="str">
        <f t="shared" si="381"/>
        <v>TUBLS015</v>
      </c>
      <c r="AF344" s="170" t="str">
        <f t="shared" si="382"/>
        <v>TB151015</v>
      </c>
      <c r="AG344" s="171">
        <f t="shared" si="383"/>
        <v>46.953900000000004</v>
      </c>
      <c r="AH344" s="151">
        <f t="shared" si="384"/>
        <v>396</v>
      </c>
      <c r="AI344" s="152">
        <f t="shared" si="385"/>
        <v>18593.744400000003</v>
      </c>
      <c r="AJ344" s="172" t="str">
        <f t="shared" si="386"/>
        <v>BCU4D</v>
      </c>
      <c r="AK344" s="173" t="str">
        <f t="shared" si="387"/>
        <v>AT4D1000</v>
      </c>
      <c r="AL344" s="174">
        <f t="shared" si="388"/>
        <v>46.172632917832615</v>
      </c>
      <c r="AM344" s="175">
        <f t="shared" si="389"/>
        <v>357.36363636363637</v>
      </c>
      <c r="AN344" s="176">
        <v>16500.420000000002</v>
      </c>
      <c r="AO344" s="177" t="str">
        <f t="shared" si="390"/>
        <v>CL4P1020C150</v>
      </c>
      <c r="AP344" s="178">
        <f t="shared" si="391"/>
        <v>1361.3600000000001</v>
      </c>
      <c r="AQ344" s="179" t="str">
        <f t="shared" si="392"/>
        <v>CL4P1020C150</v>
      </c>
      <c r="AR344" s="178">
        <f t="shared" si="393"/>
        <v>1361.3600000000001</v>
      </c>
      <c r="AS344" s="178" t="str">
        <f t="shared" si="394"/>
        <v>BNLC06</v>
      </c>
      <c r="AT344" s="180">
        <f t="shared" si="395"/>
        <v>2722.7200000000003</v>
      </c>
      <c r="AU344" s="181" t="str">
        <f t="shared" si="396"/>
        <v>4D</v>
      </c>
      <c r="AV344" s="182" t="s">
        <v>921</v>
      </c>
      <c r="AW344" s="183" t="str">
        <f t="shared" si="397"/>
        <v>FJ4D1000</v>
      </c>
      <c r="AX344" s="181">
        <f t="shared" si="398"/>
        <v>530</v>
      </c>
      <c r="AY344" s="183">
        <f t="shared" si="399"/>
        <v>1060</v>
      </c>
      <c r="AZ344" s="183" t="str">
        <f t="shared" si="400"/>
        <v>-</v>
      </c>
      <c r="BA344" s="181" t="str">
        <f t="shared" si="401"/>
        <v>-</v>
      </c>
      <c r="BB344" s="181"/>
      <c r="BC344" s="184">
        <f t="shared" si="402"/>
        <v>1060</v>
      </c>
    </row>
    <row r="345" spans="1:55" ht="18" customHeight="1" x14ac:dyDescent="0.3">
      <c r="A345" s="1" t="str">
        <f t="shared" si="374"/>
        <v>\\B-TECH03\soneras network\SONERAS\RAD\RAD 2024\C253</v>
      </c>
      <c r="B345" s="17" t="s">
        <v>1175</v>
      </c>
      <c r="C345" s="71" t="str">
        <f t="shared" si="372"/>
        <v>FEC253024-10 E7</v>
      </c>
      <c r="D345" s="17" t="s">
        <v>1073</v>
      </c>
      <c r="E345" s="245" t="str">
        <f t="shared" si="376"/>
        <v>C253</v>
      </c>
      <c r="F345" s="12">
        <v>45396</v>
      </c>
      <c r="G345" s="65">
        <v>1</v>
      </c>
      <c r="H345" s="13" t="s">
        <v>35</v>
      </c>
      <c r="I345" s="68" t="s">
        <v>182</v>
      </c>
      <c r="M345" s="36" t="s">
        <v>32</v>
      </c>
      <c r="N345" s="6">
        <v>10</v>
      </c>
      <c r="O345" s="6">
        <v>4</v>
      </c>
      <c r="Q345" s="14">
        <v>990</v>
      </c>
      <c r="R345" s="14">
        <v>800</v>
      </c>
      <c r="S345" s="14">
        <v>870</v>
      </c>
      <c r="T345" s="14">
        <v>170</v>
      </c>
      <c r="U345" s="14">
        <v>870</v>
      </c>
      <c r="V345" s="14">
        <v>170</v>
      </c>
      <c r="W345" s="5" t="s">
        <v>37</v>
      </c>
      <c r="Y345" s="6" t="s">
        <v>38</v>
      </c>
      <c r="Z345" s="240" t="str">
        <f t="shared" si="403"/>
        <v>410AD</v>
      </c>
      <c r="AA345" s="120" t="str">
        <f t="shared" si="377"/>
        <v>FEC253024-10 E7</v>
      </c>
      <c r="AB345" s="168" t="str">
        <f t="shared" si="378"/>
        <v xml:space="preserve">FE 0990X0800 4D7 10 0870X170 BC  </v>
      </c>
      <c r="AC345" s="71" t="str">
        <f t="shared" si="379"/>
        <v>FXC253024-10 E7</v>
      </c>
      <c r="AD345" s="168" t="str">
        <f t="shared" si="380"/>
        <v xml:space="preserve">FX 0990X0800 4D7 10 0870X170 BC  </v>
      </c>
      <c r="AE345" s="169" t="str">
        <f t="shared" si="381"/>
        <v>TUBLS015</v>
      </c>
      <c r="AF345" s="170" t="str">
        <f t="shared" si="382"/>
        <v>TB151005</v>
      </c>
      <c r="AG345" s="171">
        <f t="shared" si="383"/>
        <v>46.491300000000003</v>
      </c>
      <c r="AH345" s="151">
        <f t="shared" si="384"/>
        <v>316</v>
      </c>
      <c r="AI345" s="152">
        <f t="shared" si="385"/>
        <v>14691.250800000002</v>
      </c>
      <c r="AJ345" s="172" t="str">
        <f t="shared" si="386"/>
        <v>BCU4D</v>
      </c>
      <c r="AK345" s="173" t="str">
        <f t="shared" si="387"/>
        <v>AT4D0800</v>
      </c>
      <c r="AL345" s="174">
        <f t="shared" si="388"/>
        <v>36.975469545104083</v>
      </c>
      <c r="AM345" s="175">
        <f t="shared" si="389"/>
        <v>353.72727272727275</v>
      </c>
      <c r="AN345" s="176">
        <v>13079.232</v>
      </c>
      <c r="AO345" s="177" t="str">
        <f t="shared" si="390"/>
        <v>CL4B0870C170</v>
      </c>
      <c r="AP345" s="178">
        <f t="shared" si="391"/>
        <v>1974.4650000000001</v>
      </c>
      <c r="AQ345" s="179" t="str">
        <f t="shared" si="392"/>
        <v>CL4B0870C170</v>
      </c>
      <c r="AR345" s="178">
        <f t="shared" si="393"/>
        <v>2257.4850000000001</v>
      </c>
      <c r="AS345" s="178" t="str">
        <f t="shared" si="394"/>
        <v>PL15</v>
      </c>
      <c r="AT345" s="180">
        <f t="shared" si="395"/>
        <v>4231.9500000000007</v>
      </c>
      <c r="AU345" s="181" t="str">
        <f t="shared" si="396"/>
        <v>4D</v>
      </c>
      <c r="AV345" s="182" t="s">
        <v>921</v>
      </c>
      <c r="AW345" s="183" t="str">
        <f t="shared" si="397"/>
        <v>FJ4D0990</v>
      </c>
      <c r="AX345" s="181">
        <f t="shared" si="398"/>
        <v>524.70000000000005</v>
      </c>
      <c r="AY345" s="183">
        <f t="shared" si="399"/>
        <v>1049.4000000000001</v>
      </c>
      <c r="AZ345" s="183" t="str">
        <f t="shared" si="400"/>
        <v>-</v>
      </c>
      <c r="BA345" s="181" t="str">
        <f t="shared" si="401"/>
        <v>-</v>
      </c>
      <c r="BB345" s="181"/>
      <c r="BC345" s="184">
        <f t="shared" si="402"/>
        <v>1049.4000000000001</v>
      </c>
    </row>
    <row r="346" spans="1:55" ht="18" customHeight="1" x14ac:dyDescent="0.3">
      <c r="A346" s="1" t="str">
        <f t="shared" si="374"/>
        <v>\\B-TECH03\soneras network\SONERAS\RAD\RAD 2024\C254</v>
      </c>
      <c r="B346" s="17" t="s">
        <v>1176</v>
      </c>
      <c r="C346" s="71" t="str">
        <f t="shared" si="372"/>
        <v>FEC254024-10 E7</v>
      </c>
      <c r="D346" s="17" t="s">
        <v>1074</v>
      </c>
      <c r="E346" s="245" t="str">
        <f t="shared" si="376"/>
        <v>C254</v>
      </c>
      <c r="F346" s="12">
        <v>45396</v>
      </c>
      <c r="G346" s="65">
        <v>1</v>
      </c>
      <c r="H346" s="13" t="s">
        <v>35</v>
      </c>
      <c r="I346" s="68" t="s">
        <v>182</v>
      </c>
      <c r="M346" s="36" t="s">
        <v>32</v>
      </c>
      <c r="N346" s="6">
        <v>10</v>
      </c>
      <c r="O346" s="6">
        <v>4</v>
      </c>
      <c r="Q346" s="14">
        <v>960</v>
      </c>
      <c r="R346" s="14">
        <v>860</v>
      </c>
      <c r="S346" s="14">
        <v>930</v>
      </c>
      <c r="T346" s="14">
        <v>170</v>
      </c>
      <c r="U346" s="14">
        <v>930</v>
      </c>
      <c r="V346" s="14">
        <v>170</v>
      </c>
      <c r="W346" s="5" t="s">
        <v>37</v>
      </c>
      <c r="Y346" s="6" t="s">
        <v>38</v>
      </c>
      <c r="Z346" s="240" t="str">
        <f t="shared" si="403"/>
        <v>410AD</v>
      </c>
      <c r="AA346" s="120" t="str">
        <f t="shared" si="377"/>
        <v>FEC254024-10 E7</v>
      </c>
      <c r="AB346" s="168" t="str">
        <f t="shared" si="378"/>
        <v xml:space="preserve">FE 0960X0860 4D7 10 0930X170 BC  </v>
      </c>
      <c r="AC346" s="71" t="str">
        <f t="shared" si="379"/>
        <v>FXC254024-10 E7</v>
      </c>
      <c r="AD346" s="168" t="str">
        <f t="shared" si="380"/>
        <v xml:space="preserve">FX 0960X0860 4D7 10 0930X170 BC  </v>
      </c>
      <c r="AE346" s="169" t="str">
        <f t="shared" si="381"/>
        <v>TUBLS015</v>
      </c>
      <c r="AF346" s="170" t="str">
        <f t="shared" si="382"/>
        <v>TB150975</v>
      </c>
      <c r="AG346" s="171">
        <f t="shared" si="383"/>
        <v>45.103500000000004</v>
      </c>
      <c r="AH346" s="151">
        <f t="shared" si="384"/>
        <v>340</v>
      </c>
      <c r="AI346" s="152">
        <f t="shared" si="385"/>
        <v>15335.19</v>
      </c>
      <c r="AJ346" s="172" t="str">
        <f t="shared" si="386"/>
        <v>BCU4D</v>
      </c>
      <c r="AK346" s="173" t="str">
        <f t="shared" si="387"/>
        <v>AT4D0860</v>
      </c>
      <c r="AL346" s="174">
        <f t="shared" si="388"/>
        <v>39.747653778838504</v>
      </c>
      <c r="AM346" s="175">
        <f t="shared" si="389"/>
        <v>342.81818181818181</v>
      </c>
      <c r="AN346" s="176">
        <v>13626.2184</v>
      </c>
      <c r="AO346" s="177" t="str">
        <f t="shared" si="390"/>
        <v>CL4B0930C170</v>
      </c>
      <c r="AP346" s="178">
        <f t="shared" si="391"/>
        <v>2110.6350000000002</v>
      </c>
      <c r="AQ346" s="179" t="str">
        <f t="shared" si="392"/>
        <v>CL4B0930C170</v>
      </c>
      <c r="AR346" s="178">
        <f t="shared" si="393"/>
        <v>2409.6750000000002</v>
      </c>
      <c r="AS346" s="178" t="str">
        <f t="shared" si="394"/>
        <v>PL15</v>
      </c>
      <c r="AT346" s="180">
        <f t="shared" si="395"/>
        <v>4520.3100000000004</v>
      </c>
      <c r="AU346" s="181" t="str">
        <f t="shared" si="396"/>
        <v>4D</v>
      </c>
      <c r="AV346" s="182" t="s">
        <v>921</v>
      </c>
      <c r="AW346" s="183" t="str">
        <f t="shared" si="397"/>
        <v>FJ4D0960</v>
      </c>
      <c r="AX346" s="181">
        <f t="shared" si="398"/>
        <v>508.8</v>
      </c>
      <c r="AY346" s="183">
        <f t="shared" si="399"/>
        <v>1017.6</v>
      </c>
      <c r="AZ346" s="183" t="str">
        <f t="shared" si="400"/>
        <v>-</v>
      </c>
      <c r="BA346" s="181" t="str">
        <f t="shared" si="401"/>
        <v>-</v>
      </c>
      <c r="BB346" s="181"/>
      <c r="BC346" s="184">
        <f t="shared" si="402"/>
        <v>1017.6</v>
      </c>
    </row>
    <row r="347" spans="1:55" ht="18" customHeight="1" x14ac:dyDescent="0.3">
      <c r="A347" s="1" t="str">
        <f t="shared" si="374"/>
        <v>\\B-TECH03\soneras network\SONERAS\RAD\RAD 2024\C255</v>
      </c>
      <c r="B347" s="17" t="s">
        <v>1177</v>
      </c>
      <c r="C347" s="71" t="str">
        <f t="shared" si="372"/>
        <v>FEC255024-10 E7</v>
      </c>
      <c r="D347" s="17" t="s">
        <v>1075</v>
      </c>
      <c r="E347" s="245" t="str">
        <f t="shared" si="376"/>
        <v>C255</v>
      </c>
      <c r="F347" s="12">
        <v>45396</v>
      </c>
      <c r="G347" s="65">
        <v>1</v>
      </c>
      <c r="H347" s="13" t="s">
        <v>35</v>
      </c>
      <c r="I347" s="68" t="s">
        <v>182</v>
      </c>
      <c r="M347" s="36" t="s">
        <v>32</v>
      </c>
      <c r="N347" s="6">
        <v>10</v>
      </c>
      <c r="O347" s="6">
        <v>4</v>
      </c>
      <c r="Q347" s="14">
        <v>960</v>
      </c>
      <c r="R347" s="14">
        <v>800</v>
      </c>
      <c r="S347" s="14">
        <v>870</v>
      </c>
      <c r="T347" s="14">
        <v>170</v>
      </c>
      <c r="U347" s="14">
        <v>870</v>
      </c>
      <c r="V347" s="14">
        <v>170</v>
      </c>
      <c r="W347" s="5" t="s">
        <v>37</v>
      </c>
      <c r="Y347" s="6" t="s">
        <v>38</v>
      </c>
      <c r="Z347" s="240" t="str">
        <f t="shared" si="403"/>
        <v>410AD</v>
      </c>
      <c r="AA347" s="120" t="str">
        <f t="shared" si="377"/>
        <v>FEC255024-10 E7</v>
      </c>
      <c r="AB347" s="168" t="str">
        <f t="shared" si="378"/>
        <v xml:space="preserve">FE 0960X0800 4D7 10 0870X170 BC  </v>
      </c>
      <c r="AC347" s="71" t="str">
        <f t="shared" si="379"/>
        <v>FXC255024-10 E7</v>
      </c>
      <c r="AD347" s="168" t="str">
        <f t="shared" si="380"/>
        <v xml:space="preserve">FX 0960X0800 4D7 10 0870X170 BC  </v>
      </c>
      <c r="AE347" s="169" t="str">
        <f t="shared" si="381"/>
        <v>TUBLS015</v>
      </c>
      <c r="AF347" s="170" t="str">
        <f t="shared" si="382"/>
        <v>TB150975</v>
      </c>
      <c r="AG347" s="171">
        <f t="shared" si="383"/>
        <v>45.103500000000004</v>
      </c>
      <c r="AH347" s="151">
        <f t="shared" si="384"/>
        <v>316</v>
      </c>
      <c r="AI347" s="152">
        <f t="shared" si="385"/>
        <v>14252.706000000002</v>
      </c>
      <c r="AJ347" s="172" t="str">
        <f t="shared" si="386"/>
        <v>BCU4D</v>
      </c>
      <c r="AK347" s="173" t="str">
        <f t="shared" si="387"/>
        <v>AT4D0800</v>
      </c>
      <c r="AL347" s="174">
        <f t="shared" si="388"/>
        <v>36.974561654733499</v>
      </c>
      <c r="AM347" s="175">
        <f t="shared" si="389"/>
        <v>342.81818181818181</v>
      </c>
      <c r="AN347" s="176">
        <v>12675.552000000001</v>
      </c>
      <c r="AO347" s="177" t="str">
        <f t="shared" si="390"/>
        <v>CL4B0870C170</v>
      </c>
      <c r="AP347" s="178">
        <f t="shared" si="391"/>
        <v>1974.4650000000001</v>
      </c>
      <c r="AQ347" s="179" t="str">
        <f t="shared" si="392"/>
        <v>CL4B0870C170</v>
      </c>
      <c r="AR347" s="178">
        <f t="shared" si="393"/>
        <v>2257.4850000000001</v>
      </c>
      <c r="AS347" s="178" t="str">
        <f t="shared" si="394"/>
        <v>PL15</v>
      </c>
      <c r="AT347" s="180">
        <f t="shared" si="395"/>
        <v>4231.9500000000007</v>
      </c>
      <c r="AU347" s="181" t="str">
        <f t="shared" si="396"/>
        <v>4D</v>
      </c>
      <c r="AV347" s="182" t="s">
        <v>921</v>
      </c>
      <c r="AW347" s="183" t="str">
        <f t="shared" si="397"/>
        <v>FJ4D0960</v>
      </c>
      <c r="AX347" s="181">
        <f t="shared" si="398"/>
        <v>508.8</v>
      </c>
      <c r="AY347" s="183">
        <f t="shared" si="399"/>
        <v>1017.6</v>
      </c>
      <c r="AZ347" s="183" t="str">
        <f t="shared" si="400"/>
        <v>-</v>
      </c>
      <c r="BA347" s="181" t="str">
        <f t="shared" si="401"/>
        <v>-</v>
      </c>
      <c r="BB347" s="181"/>
      <c r="BC347" s="184">
        <f t="shared" si="402"/>
        <v>1017.6</v>
      </c>
    </row>
    <row r="348" spans="1:55" ht="18" customHeight="1" x14ac:dyDescent="0.3">
      <c r="A348" s="1" t="str">
        <f t="shared" si="374"/>
        <v>\\B-TECH03\soneras network\SONERAS\RAD\RAD 2024\C256</v>
      </c>
      <c r="B348" s="17" t="s">
        <v>1178</v>
      </c>
      <c r="C348" s="71" t="str">
        <f t="shared" si="372"/>
        <v>FEC256024-10 E7</v>
      </c>
      <c r="D348" s="17" t="s">
        <v>1076</v>
      </c>
      <c r="E348" s="245" t="str">
        <f t="shared" si="376"/>
        <v>C256</v>
      </c>
      <c r="F348" s="12">
        <v>45396</v>
      </c>
      <c r="G348" s="65">
        <v>1</v>
      </c>
      <c r="H348" s="13" t="s">
        <v>35</v>
      </c>
      <c r="I348" s="68" t="s">
        <v>182</v>
      </c>
      <c r="M348" s="36" t="s">
        <v>32</v>
      </c>
      <c r="N348" s="6">
        <v>10</v>
      </c>
      <c r="O348" s="6">
        <v>4</v>
      </c>
      <c r="Q348" s="14">
        <v>940</v>
      </c>
      <c r="R348" s="14">
        <v>860</v>
      </c>
      <c r="S348" s="14">
        <v>930</v>
      </c>
      <c r="T348" s="14">
        <v>170</v>
      </c>
      <c r="U348" s="14">
        <v>930</v>
      </c>
      <c r="V348" s="14">
        <v>170</v>
      </c>
      <c r="W348" s="5" t="s">
        <v>37</v>
      </c>
      <c r="Y348" s="6" t="s">
        <v>38</v>
      </c>
      <c r="Z348" s="240" t="str">
        <f t="shared" si="403"/>
        <v>410AD</v>
      </c>
      <c r="AA348" s="120" t="str">
        <f t="shared" si="377"/>
        <v>FEC256024-10 E7</v>
      </c>
      <c r="AB348" s="168" t="str">
        <f t="shared" si="378"/>
        <v xml:space="preserve">FE 0940X0860 4D7 10 0930X170 BC  </v>
      </c>
      <c r="AC348" s="71" t="str">
        <f t="shared" si="379"/>
        <v>FXC256024-10 E7</v>
      </c>
      <c r="AD348" s="168" t="str">
        <f t="shared" si="380"/>
        <v xml:space="preserve">FX 0940X0860 4D7 10 0930X170 BC  </v>
      </c>
      <c r="AE348" s="169" t="str">
        <f t="shared" si="381"/>
        <v>TUBLS015</v>
      </c>
      <c r="AF348" s="170" t="str">
        <f t="shared" si="382"/>
        <v>TB150955</v>
      </c>
      <c r="AG348" s="171">
        <f t="shared" si="383"/>
        <v>44.1783</v>
      </c>
      <c r="AH348" s="151">
        <f t="shared" si="384"/>
        <v>340</v>
      </c>
      <c r="AI348" s="152">
        <f t="shared" si="385"/>
        <v>15020.621999999999</v>
      </c>
      <c r="AJ348" s="172" t="str">
        <f t="shared" si="386"/>
        <v>BCU4D</v>
      </c>
      <c r="AK348" s="173" t="str">
        <f t="shared" si="387"/>
        <v>AT4D0860</v>
      </c>
      <c r="AL348" s="174">
        <f t="shared" si="388"/>
        <v>39.703858358168517</v>
      </c>
      <c r="AM348" s="175">
        <f t="shared" si="389"/>
        <v>335.54545454545456</v>
      </c>
      <c r="AN348" s="176">
        <v>13322.449200000001</v>
      </c>
      <c r="AO348" s="177" t="str">
        <f t="shared" si="390"/>
        <v>CL4B0930C170</v>
      </c>
      <c r="AP348" s="178">
        <f t="shared" si="391"/>
        <v>2110.6350000000002</v>
      </c>
      <c r="AQ348" s="179" t="str">
        <f t="shared" si="392"/>
        <v>CL4B0930C170</v>
      </c>
      <c r="AR348" s="178">
        <f t="shared" si="393"/>
        <v>2409.6750000000002</v>
      </c>
      <c r="AS348" s="178" t="str">
        <f t="shared" si="394"/>
        <v>PL15</v>
      </c>
      <c r="AT348" s="180">
        <f t="shared" si="395"/>
        <v>4520.3100000000004</v>
      </c>
      <c r="AU348" s="181" t="str">
        <f t="shared" si="396"/>
        <v>4D</v>
      </c>
      <c r="AV348" s="182" t="s">
        <v>921</v>
      </c>
      <c r="AW348" s="183" t="str">
        <f t="shared" si="397"/>
        <v>FJ4D0940</v>
      </c>
      <c r="AX348" s="181">
        <f t="shared" si="398"/>
        <v>498.20000000000005</v>
      </c>
      <c r="AY348" s="183">
        <f t="shared" si="399"/>
        <v>996.40000000000009</v>
      </c>
      <c r="AZ348" s="183" t="str">
        <f t="shared" si="400"/>
        <v>-</v>
      </c>
      <c r="BA348" s="181" t="str">
        <f t="shared" si="401"/>
        <v>-</v>
      </c>
      <c r="BB348" s="181"/>
      <c r="BC348" s="184">
        <f t="shared" si="402"/>
        <v>996.40000000000009</v>
      </c>
    </row>
    <row r="349" spans="1:55" ht="18" customHeight="1" x14ac:dyDescent="0.3">
      <c r="A349" s="1" t="str">
        <f t="shared" si="374"/>
        <v>\\B-TECH03\soneras network\SONERAS\RAD\RAD 2024\C257</v>
      </c>
      <c r="B349" s="17" t="s">
        <v>1179</v>
      </c>
      <c r="C349" s="71" t="str">
        <f t="shared" si="372"/>
        <v>FEC257024-10 E7</v>
      </c>
      <c r="D349" s="17" t="s">
        <v>1077</v>
      </c>
      <c r="E349" s="245" t="str">
        <f t="shared" si="376"/>
        <v>C257</v>
      </c>
      <c r="F349" s="12">
        <v>45396</v>
      </c>
      <c r="G349" s="65">
        <v>1</v>
      </c>
      <c r="H349" s="13" t="s">
        <v>35</v>
      </c>
      <c r="I349" s="68" t="s">
        <v>182</v>
      </c>
      <c r="M349" s="36" t="s">
        <v>32</v>
      </c>
      <c r="N349" s="6">
        <v>10</v>
      </c>
      <c r="O349" s="6">
        <v>4</v>
      </c>
      <c r="Q349" s="14">
        <v>920</v>
      </c>
      <c r="R349" s="14">
        <v>860</v>
      </c>
      <c r="S349" s="14">
        <v>930</v>
      </c>
      <c r="T349" s="14">
        <v>170</v>
      </c>
      <c r="U349" s="14">
        <v>930</v>
      </c>
      <c r="V349" s="14">
        <v>170</v>
      </c>
      <c r="W349" s="5" t="s">
        <v>37</v>
      </c>
      <c r="Y349" s="6" t="s">
        <v>38</v>
      </c>
      <c r="Z349" s="240" t="str">
        <f t="shared" si="403"/>
        <v>410AD</v>
      </c>
      <c r="AA349" s="120" t="str">
        <f t="shared" si="377"/>
        <v>FEC257024-10 E7</v>
      </c>
      <c r="AB349" s="168" t="str">
        <f t="shared" si="378"/>
        <v xml:space="preserve">FE 0920X0860 4D7 10 0930X170 BC  </v>
      </c>
      <c r="AC349" s="71" t="str">
        <f t="shared" si="379"/>
        <v>FXC257024-10 E7</v>
      </c>
      <c r="AD349" s="168" t="str">
        <f t="shared" si="380"/>
        <v xml:space="preserve">FX 0920X0860 4D7 10 0930X170 BC  </v>
      </c>
      <c r="AE349" s="169" t="str">
        <f t="shared" si="381"/>
        <v>TUBLS015</v>
      </c>
      <c r="AF349" s="170" t="str">
        <f t="shared" si="382"/>
        <v>TB150935</v>
      </c>
      <c r="AG349" s="171">
        <f t="shared" si="383"/>
        <v>43.253100000000003</v>
      </c>
      <c r="AH349" s="151">
        <f t="shared" si="384"/>
        <v>340</v>
      </c>
      <c r="AI349" s="152">
        <f t="shared" si="385"/>
        <v>14706.054000000002</v>
      </c>
      <c r="AJ349" s="172" t="str">
        <f t="shared" si="386"/>
        <v>BCU4D</v>
      </c>
      <c r="AK349" s="173" t="str">
        <f t="shared" si="387"/>
        <v>AT4D0860</v>
      </c>
      <c r="AL349" s="174">
        <f t="shared" si="388"/>
        <v>39.790316145112158</v>
      </c>
      <c r="AM349" s="175">
        <f t="shared" si="389"/>
        <v>328.27272727272725</v>
      </c>
      <c r="AN349" s="176">
        <v>13062.0756</v>
      </c>
      <c r="AO349" s="177" t="str">
        <f t="shared" si="390"/>
        <v>CL4B0930C170</v>
      </c>
      <c r="AP349" s="178">
        <f t="shared" si="391"/>
        <v>2110.6350000000002</v>
      </c>
      <c r="AQ349" s="179" t="str">
        <f t="shared" si="392"/>
        <v>CL4B0930C170</v>
      </c>
      <c r="AR349" s="178">
        <f t="shared" si="393"/>
        <v>2409.6750000000002</v>
      </c>
      <c r="AS349" s="178" t="str">
        <f t="shared" si="394"/>
        <v>PL15</v>
      </c>
      <c r="AT349" s="180">
        <f t="shared" si="395"/>
        <v>4520.3100000000004</v>
      </c>
      <c r="AU349" s="181" t="str">
        <f t="shared" si="396"/>
        <v>4D</v>
      </c>
      <c r="AV349" s="182" t="s">
        <v>921</v>
      </c>
      <c r="AW349" s="183" t="str">
        <f t="shared" si="397"/>
        <v>FJ4D0920</v>
      </c>
      <c r="AX349" s="181">
        <f t="shared" si="398"/>
        <v>487.6</v>
      </c>
      <c r="AY349" s="183">
        <f t="shared" si="399"/>
        <v>975.2</v>
      </c>
      <c r="AZ349" s="183" t="str">
        <f t="shared" si="400"/>
        <v>-</v>
      </c>
      <c r="BA349" s="181" t="str">
        <f t="shared" si="401"/>
        <v>-</v>
      </c>
      <c r="BB349" s="181"/>
      <c r="BC349" s="184">
        <f t="shared" si="402"/>
        <v>975.2</v>
      </c>
    </row>
    <row r="350" spans="1:55" ht="18" customHeight="1" x14ac:dyDescent="0.3">
      <c r="A350" s="1" t="str">
        <f t="shared" si="374"/>
        <v>\\B-TECH03\soneras network\SONERAS\RAD\RAD 2024\C258</v>
      </c>
      <c r="B350" s="17" t="s">
        <v>1180</v>
      </c>
      <c r="C350" s="71" t="str">
        <f t="shared" si="372"/>
        <v>FEC258024-10 E7</v>
      </c>
      <c r="D350" s="17" t="s">
        <v>1078</v>
      </c>
      <c r="E350" s="245" t="str">
        <f t="shared" si="376"/>
        <v>C258</v>
      </c>
      <c r="F350" s="12">
        <v>45396</v>
      </c>
      <c r="G350" s="65">
        <v>1</v>
      </c>
      <c r="H350" s="13" t="s">
        <v>35</v>
      </c>
      <c r="I350" s="68" t="s">
        <v>182</v>
      </c>
      <c r="M350" s="36" t="s">
        <v>32</v>
      </c>
      <c r="N350" s="6">
        <v>10</v>
      </c>
      <c r="O350" s="6">
        <v>4</v>
      </c>
      <c r="Q350" s="14">
        <v>920</v>
      </c>
      <c r="R350" s="14">
        <v>800</v>
      </c>
      <c r="S350" s="14">
        <v>870</v>
      </c>
      <c r="T350" s="14">
        <v>170</v>
      </c>
      <c r="U350" s="14">
        <v>870</v>
      </c>
      <c r="V350" s="14">
        <v>170</v>
      </c>
      <c r="W350" s="5" t="s">
        <v>37</v>
      </c>
      <c r="Y350" s="6" t="s">
        <v>38</v>
      </c>
      <c r="Z350" s="240" t="str">
        <f t="shared" si="403"/>
        <v>410AD</v>
      </c>
      <c r="AA350" s="120" t="str">
        <f t="shared" si="377"/>
        <v>FEC258024-10 E7</v>
      </c>
      <c r="AB350" s="168" t="str">
        <f t="shared" si="378"/>
        <v xml:space="preserve">FE 0920X0800 4D7 10 0870X170 BC  </v>
      </c>
      <c r="AC350" s="71" t="str">
        <f t="shared" si="379"/>
        <v>FXC258024-10 E7</v>
      </c>
      <c r="AD350" s="168" t="str">
        <f t="shared" si="380"/>
        <v xml:space="preserve">FX 0920X0800 4D7 10 0870X170 BC  </v>
      </c>
      <c r="AE350" s="169" t="str">
        <f t="shared" si="381"/>
        <v>TUBLS015</v>
      </c>
      <c r="AF350" s="170" t="str">
        <f t="shared" si="382"/>
        <v>TB150935</v>
      </c>
      <c r="AG350" s="171">
        <f t="shared" si="383"/>
        <v>43.253100000000003</v>
      </c>
      <c r="AH350" s="151">
        <f t="shared" si="384"/>
        <v>316</v>
      </c>
      <c r="AI350" s="152">
        <f t="shared" si="385"/>
        <v>13667.979600000001</v>
      </c>
      <c r="AJ350" s="172" t="str">
        <f t="shared" si="386"/>
        <v>BCU4D</v>
      </c>
      <c r="AK350" s="173" t="str">
        <f t="shared" si="387"/>
        <v>AT4D0800</v>
      </c>
      <c r="AL350" s="174">
        <f t="shared" si="388"/>
        <v>37.014247576848518</v>
      </c>
      <c r="AM350" s="175">
        <f t="shared" si="389"/>
        <v>328.27272727272725</v>
      </c>
      <c r="AN350" s="176">
        <v>12150.768</v>
      </c>
      <c r="AO350" s="177" t="str">
        <f t="shared" si="390"/>
        <v>CL4B0870C170</v>
      </c>
      <c r="AP350" s="178">
        <f t="shared" si="391"/>
        <v>1974.4650000000001</v>
      </c>
      <c r="AQ350" s="179" t="str">
        <f t="shared" si="392"/>
        <v>CL4B0870C170</v>
      </c>
      <c r="AR350" s="178">
        <f t="shared" si="393"/>
        <v>2257.4850000000001</v>
      </c>
      <c r="AS350" s="178" t="str">
        <f t="shared" si="394"/>
        <v>PL15</v>
      </c>
      <c r="AT350" s="180">
        <f t="shared" si="395"/>
        <v>4231.9500000000007</v>
      </c>
      <c r="AU350" s="181" t="str">
        <f t="shared" si="396"/>
        <v>4D</v>
      </c>
      <c r="AV350" s="182" t="s">
        <v>921</v>
      </c>
      <c r="AW350" s="183" t="str">
        <f t="shared" si="397"/>
        <v>FJ4D0920</v>
      </c>
      <c r="AX350" s="181">
        <f t="shared" si="398"/>
        <v>487.6</v>
      </c>
      <c r="AY350" s="183">
        <f t="shared" si="399"/>
        <v>975.2</v>
      </c>
      <c r="AZ350" s="183" t="str">
        <f t="shared" si="400"/>
        <v>-</v>
      </c>
      <c r="BA350" s="181" t="str">
        <f t="shared" si="401"/>
        <v>-</v>
      </c>
      <c r="BB350" s="181"/>
      <c r="BC350" s="184">
        <f t="shared" si="402"/>
        <v>975.2</v>
      </c>
    </row>
    <row r="351" spans="1:55" ht="18" customHeight="1" x14ac:dyDescent="0.3">
      <c r="A351" s="1" t="str">
        <f t="shared" si="374"/>
        <v>\\B-TECH03\soneras network\SONERAS\RAD\RAD 2024\C259</v>
      </c>
      <c r="B351" s="17" t="s">
        <v>1181</v>
      </c>
      <c r="C351" s="71" t="str">
        <f t="shared" si="372"/>
        <v>FEC259024-10 E7</v>
      </c>
      <c r="D351" s="17" t="s">
        <v>1079</v>
      </c>
      <c r="E351" s="245" t="str">
        <f t="shared" si="376"/>
        <v>C259</v>
      </c>
      <c r="F351" s="12">
        <v>45396</v>
      </c>
      <c r="G351" s="65">
        <v>1</v>
      </c>
      <c r="H351" s="13" t="s">
        <v>35</v>
      </c>
      <c r="I351" s="68" t="s">
        <v>182</v>
      </c>
      <c r="M351" s="36" t="s">
        <v>32</v>
      </c>
      <c r="N351" s="6">
        <v>10</v>
      </c>
      <c r="O351" s="6">
        <v>4</v>
      </c>
      <c r="Q351" s="14">
        <v>900</v>
      </c>
      <c r="R351" s="14">
        <v>860</v>
      </c>
      <c r="S351" s="14">
        <v>930</v>
      </c>
      <c r="T351" s="14">
        <v>170</v>
      </c>
      <c r="U351" s="14">
        <v>930</v>
      </c>
      <c r="V351" s="14">
        <v>170</v>
      </c>
      <c r="W351" s="5" t="s">
        <v>37</v>
      </c>
      <c r="Y351" s="6" t="s">
        <v>38</v>
      </c>
      <c r="Z351" s="240" t="str">
        <f t="shared" si="403"/>
        <v>410AD</v>
      </c>
      <c r="AA351" s="120" t="str">
        <f t="shared" si="377"/>
        <v>FEC259024-10 E7</v>
      </c>
      <c r="AB351" s="168" t="str">
        <f t="shared" si="378"/>
        <v xml:space="preserve">FE 0900X0860 4D7 10 0930X170 BC  </v>
      </c>
      <c r="AC351" s="71" t="str">
        <f t="shared" si="379"/>
        <v>FXC259024-10 E7</v>
      </c>
      <c r="AD351" s="168" t="str">
        <f t="shared" si="380"/>
        <v xml:space="preserve">FX 0900X0860 4D7 10 0930X170 BC  </v>
      </c>
      <c r="AE351" s="169" t="str">
        <f t="shared" si="381"/>
        <v>TUBLS015</v>
      </c>
      <c r="AF351" s="170" t="str">
        <f t="shared" si="382"/>
        <v>TB150915</v>
      </c>
      <c r="AG351" s="171">
        <f t="shared" si="383"/>
        <v>42.3279</v>
      </c>
      <c r="AH351" s="151">
        <f t="shared" si="384"/>
        <v>340</v>
      </c>
      <c r="AI351" s="152">
        <f t="shared" si="385"/>
        <v>14391.486000000001</v>
      </c>
      <c r="AJ351" s="172" t="str">
        <f t="shared" si="386"/>
        <v>BCU4D</v>
      </c>
      <c r="AK351" s="173" t="str">
        <f t="shared" si="387"/>
        <v>AT4D0860</v>
      </c>
      <c r="AL351" s="174">
        <f t="shared" si="388"/>
        <v>39.745502803738319</v>
      </c>
      <c r="AM351" s="175">
        <f t="shared" si="389"/>
        <v>321</v>
      </c>
      <c r="AN351" s="176">
        <v>12758.306400000001</v>
      </c>
      <c r="AO351" s="177" t="str">
        <f t="shared" si="390"/>
        <v>CL4B0930C170</v>
      </c>
      <c r="AP351" s="178">
        <f t="shared" si="391"/>
        <v>2110.6350000000002</v>
      </c>
      <c r="AQ351" s="179" t="str">
        <f t="shared" si="392"/>
        <v>CL4B0930C170</v>
      </c>
      <c r="AR351" s="178">
        <f t="shared" si="393"/>
        <v>2409.6750000000002</v>
      </c>
      <c r="AS351" s="178" t="str">
        <f t="shared" si="394"/>
        <v>PL15</v>
      </c>
      <c r="AT351" s="180">
        <f t="shared" si="395"/>
        <v>4520.3100000000004</v>
      </c>
      <c r="AU351" s="181" t="str">
        <f t="shared" si="396"/>
        <v>4D</v>
      </c>
      <c r="AV351" s="182" t="s">
        <v>921</v>
      </c>
      <c r="AW351" s="183" t="str">
        <f t="shared" si="397"/>
        <v>FJ4D0900</v>
      </c>
      <c r="AX351" s="181">
        <f t="shared" si="398"/>
        <v>477</v>
      </c>
      <c r="AY351" s="183">
        <f t="shared" si="399"/>
        <v>954</v>
      </c>
      <c r="AZ351" s="183" t="str">
        <f t="shared" si="400"/>
        <v>-</v>
      </c>
      <c r="BA351" s="181" t="str">
        <f t="shared" si="401"/>
        <v>-</v>
      </c>
      <c r="BB351" s="181"/>
      <c r="BC351" s="184">
        <f t="shared" si="402"/>
        <v>954</v>
      </c>
    </row>
    <row r="352" spans="1:55" ht="18" customHeight="1" x14ac:dyDescent="0.3">
      <c r="A352" s="1" t="str">
        <f t="shared" si="374"/>
        <v>\\B-TECH03\soneras network\SONERAS\RAD\RAD 2024\C260</v>
      </c>
      <c r="B352" s="17" t="s">
        <v>1182</v>
      </c>
      <c r="C352" s="71" t="str">
        <f t="shared" si="372"/>
        <v>FEC260024-10 E7</v>
      </c>
      <c r="D352" s="17" t="s">
        <v>1080</v>
      </c>
      <c r="E352" s="245" t="str">
        <f t="shared" si="376"/>
        <v>C260</v>
      </c>
      <c r="F352" s="12">
        <v>45396</v>
      </c>
      <c r="G352" s="65">
        <v>1</v>
      </c>
      <c r="H352" s="13" t="s">
        <v>35</v>
      </c>
      <c r="I352" s="68" t="s">
        <v>182</v>
      </c>
      <c r="M352" s="36" t="s">
        <v>32</v>
      </c>
      <c r="N352" s="6">
        <v>10</v>
      </c>
      <c r="O352" s="6">
        <v>4</v>
      </c>
      <c r="Q352" s="14">
        <v>900</v>
      </c>
      <c r="R352" s="14">
        <v>800</v>
      </c>
      <c r="S352" s="14">
        <v>870</v>
      </c>
      <c r="T352" s="14">
        <v>170</v>
      </c>
      <c r="U352" s="14">
        <v>870</v>
      </c>
      <c r="V352" s="14">
        <v>170</v>
      </c>
      <c r="W352" s="5" t="s">
        <v>37</v>
      </c>
      <c r="Y352" s="6" t="s">
        <v>38</v>
      </c>
      <c r="Z352" s="240" t="str">
        <f t="shared" si="403"/>
        <v>410AD</v>
      </c>
      <c r="AA352" s="120" t="str">
        <f t="shared" si="377"/>
        <v>FEC260024-10 E7</v>
      </c>
      <c r="AB352" s="168" t="str">
        <f t="shared" si="378"/>
        <v xml:space="preserve">FE 0900X0800 4D7 10 0870X170 BC  </v>
      </c>
      <c r="AC352" s="71" t="str">
        <f t="shared" si="379"/>
        <v>FXC260024-10 E7</v>
      </c>
      <c r="AD352" s="168" t="str">
        <f t="shared" si="380"/>
        <v xml:space="preserve">FX 0900X0800 4D7 10 0870X170 BC  </v>
      </c>
      <c r="AE352" s="169" t="str">
        <f t="shared" si="381"/>
        <v>TUBLS015</v>
      </c>
      <c r="AF352" s="170" t="str">
        <f t="shared" si="382"/>
        <v>TB150915</v>
      </c>
      <c r="AG352" s="171">
        <f t="shared" si="383"/>
        <v>42.3279</v>
      </c>
      <c r="AH352" s="151">
        <f t="shared" si="384"/>
        <v>316</v>
      </c>
      <c r="AI352" s="152">
        <f t="shared" si="385"/>
        <v>13375.616399999999</v>
      </c>
      <c r="AJ352" s="172" t="str">
        <f t="shared" si="386"/>
        <v>BCU4D</v>
      </c>
      <c r="AK352" s="173" t="str">
        <f t="shared" si="387"/>
        <v>AT4D0800</v>
      </c>
      <c r="AL352" s="174">
        <f t="shared" si="388"/>
        <v>36.972560747663557</v>
      </c>
      <c r="AM352" s="175">
        <f t="shared" si="389"/>
        <v>321</v>
      </c>
      <c r="AN352" s="176">
        <v>11868.192000000001</v>
      </c>
      <c r="AO352" s="177" t="str">
        <f t="shared" si="390"/>
        <v>CL4B0870C170</v>
      </c>
      <c r="AP352" s="178">
        <f t="shared" si="391"/>
        <v>1974.4650000000001</v>
      </c>
      <c r="AQ352" s="179" t="str">
        <f t="shared" si="392"/>
        <v>CL4B0870C170</v>
      </c>
      <c r="AR352" s="178">
        <f t="shared" si="393"/>
        <v>2257.4850000000001</v>
      </c>
      <c r="AS352" s="178" t="str">
        <f t="shared" si="394"/>
        <v>PL15</v>
      </c>
      <c r="AT352" s="180">
        <f t="shared" si="395"/>
        <v>4231.9500000000007</v>
      </c>
      <c r="AU352" s="181" t="str">
        <f t="shared" si="396"/>
        <v>4D</v>
      </c>
      <c r="AV352" s="182" t="s">
        <v>921</v>
      </c>
      <c r="AW352" s="183" t="str">
        <f t="shared" si="397"/>
        <v>FJ4D0900</v>
      </c>
      <c r="AX352" s="181">
        <f t="shared" si="398"/>
        <v>477</v>
      </c>
      <c r="AY352" s="183">
        <f t="shared" si="399"/>
        <v>954</v>
      </c>
      <c r="AZ352" s="183" t="str">
        <f t="shared" si="400"/>
        <v>-</v>
      </c>
      <c r="BA352" s="181" t="str">
        <f t="shared" si="401"/>
        <v>-</v>
      </c>
      <c r="BB352" s="181"/>
      <c r="BC352" s="184">
        <f t="shared" si="402"/>
        <v>954</v>
      </c>
    </row>
    <row r="353" spans="1:55" ht="18" customHeight="1" x14ac:dyDescent="0.3">
      <c r="A353" s="1" t="str">
        <f t="shared" si="374"/>
        <v>\\B-TECH03\soneras network\SONERAS\RAD\RAD 2024\C261</v>
      </c>
      <c r="B353" s="17" t="s">
        <v>1183</v>
      </c>
      <c r="C353" s="71" t="str">
        <f t="shared" si="372"/>
        <v>FEC261024-10 E7</v>
      </c>
      <c r="D353" s="17" t="s">
        <v>1081</v>
      </c>
      <c r="E353" s="245" t="str">
        <f t="shared" si="376"/>
        <v>C261</v>
      </c>
      <c r="F353" s="12">
        <v>45396</v>
      </c>
      <c r="G353" s="65">
        <v>1</v>
      </c>
      <c r="H353" s="13" t="s">
        <v>35</v>
      </c>
      <c r="I353" s="68" t="s">
        <v>182</v>
      </c>
      <c r="M353" s="36" t="s">
        <v>32</v>
      </c>
      <c r="N353" s="6">
        <v>10</v>
      </c>
      <c r="O353" s="6">
        <v>4</v>
      </c>
      <c r="Q353" s="14">
        <v>880</v>
      </c>
      <c r="R353" s="14">
        <v>830</v>
      </c>
      <c r="S353" s="14">
        <v>900</v>
      </c>
      <c r="T353" s="14">
        <v>170</v>
      </c>
      <c r="U353" s="14">
        <v>900</v>
      </c>
      <c r="V353" s="14">
        <v>170</v>
      </c>
      <c r="W353" s="5" t="s">
        <v>37</v>
      </c>
      <c r="Y353" s="6" t="s">
        <v>38</v>
      </c>
      <c r="Z353" s="240" t="str">
        <f t="shared" si="403"/>
        <v>410AD</v>
      </c>
      <c r="AA353" s="120" t="str">
        <f t="shared" si="377"/>
        <v>FEC261024-10 E7</v>
      </c>
      <c r="AB353" s="168" t="str">
        <f t="shared" si="378"/>
        <v xml:space="preserve">FE 0880X0830 4D7 10 0900X170 BC  </v>
      </c>
      <c r="AC353" s="71" t="str">
        <f t="shared" si="379"/>
        <v>FXC261024-10 E7</v>
      </c>
      <c r="AD353" s="168" t="str">
        <f t="shared" si="380"/>
        <v xml:space="preserve">FX 0880X0830 4D7 10 0900X170 BC  </v>
      </c>
      <c r="AE353" s="169" t="str">
        <f t="shared" si="381"/>
        <v>TUBLS015</v>
      </c>
      <c r="AF353" s="170" t="str">
        <f t="shared" si="382"/>
        <v>TB150895</v>
      </c>
      <c r="AG353" s="171">
        <f t="shared" si="383"/>
        <v>41.402700000000003</v>
      </c>
      <c r="AH353" s="151">
        <f t="shared" si="384"/>
        <v>328</v>
      </c>
      <c r="AI353" s="152">
        <f t="shared" si="385"/>
        <v>13580.0856</v>
      </c>
      <c r="AJ353" s="172" t="str">
        <f t="shared" si="386"/>
        <v>BCU4D</v>
      </c>
      <c r="AK353" s="173" t="str">
        <f t="shared" si="387"/>
        <v>AT4D0830</v>
      </c>
      <c r="AL353" s="174">
        <f t="shared" si="388"/>
        <v>38.313776470588238</v>
      </c>
      <c r="AM353" s="175">
        <f t="shared" si="389"/>
        <v>313.72727272727275</v>
      </c>
      <c r="AN353" s="176">
        <v>12020.076600000002</v>
      </c>
      <c r="AO353" s="177" t="str">
        <f t="shared" si="390"/>
        <v>CL4B0900C170</v>
      </c>
      <c r="AP353" s="178">
        <f t="shared" si="391"/>
        <v>2042.5500000000002</v>
      </c>
      <c r="AQ353" s="179" t="str">
        <f t="shared" si="392"/>
        <v>CL4B0900C170</v>
      </c>
      <c r="AR353" s="178">
        <f t="shared" si="393"/>
        <v>2333.58</v>
      </c>
      <c r="AS353" s="178" t="str">
        <f t="shared" si="394"/>
        <v>PL15</v>
      </c>
      <c r="AT353" s="180">
        <f t="shared" si="395"/>
        <v>4376.13</v>
      </c>
      <c r="AU353" s="181" t="str">
        <f t="shared" si="396"/>
        <v>4D</v>
      </c>
      <c r="AV353" s="182" t="s">
        <v>921</v>
      </c>
      <c r="AW353" s="183" t="str">
        <f t="shared" si="397"/>
        <v>FJ4D0880</v>
      </c>
      <c r="AX353" s="181">
        <f t="shared" si="398"/>
        <v>466.40000000000003</v>
      </c>
      <c r="AY353" s="183">
        <f t="shared" si="399"/>
        <v>932.80000000000007</v>
      </c>
      <c r="AZ353" s="183" t="str">
        <f t="shared" si="400"/>
        <v>-</v>
      </c>
      <c r="BA353" s="181" t="str">
        <f t="shared" si="401"/>
        <v>-</v>
      </c>
      <c r="BB353" s="181"/>
      <c r="BC353" s="184">
        <f t="shared" si="402"/>
        <v>932.80000000000007</v>
      </c>
    </row>
    <row r="354" spans="1:55" ht="18" customHeight="1" x14ac:dyDescent="0.3">
      <c r="A354" s="1" t="str">
        <f t="shared" si="374"/>
        <v>\\B-TECH03\soneras network\SONERAS\RAD\RAD 2024\C262</v>
      </c>
      <c r="B354" s="17" t="s">
        <v>1184</v>
      </c>
      <c r="C354" s="71" t="str">
        <f t="shared" si="372"/>
        <v>FEC262024-10 E7</v>
      </c>
      <c r="D354" s="17" t="s">
        <v>1082</v>
      </c>
      <c r="E354" s="245" t="str">
        <f t="shared" si="376"/>
        <v>C262</v>
      </c>
      <c r="F354" s="12">
        <v>45396</v>
      </c>
      <c r="G354" s="65">
        <v>1</v>
      </c>
      <c r="H354" s="13" t="s">
        <v>35</v>
      </c>
      <c r="I354" s="68" t="s">
        <v>182</v>
      </c>
      <c r="M354" s="36" t="s">
        <v>32</v>
      </c>
      <c r="N354" s="6">
        <v>10</v>
      </c>
      <c r="O354" s="6">
        <v>4</v>
      </c>
      <c r="Q354" s="14">
        <v>860</v>
      </c>
      <c r="R354" s="14">
        <v>860</v>
      </c>
      <c r="S354" s="14">
        <v>930</v>
      </c>
      <c r="T354" s="14">
        <v>170</v>
      </c>
      <c r="U354" s="14">
        <v>930</v>
      </c>
      <c r="V354" s="14">
        <v>170</v>
      </c>
      <c r="W354" s="5" t="s">
        <v>37</v>
      </c>
      <c r="Y354" s="6" t="s">
        <v>38</v>
      </c>
      <c r="Z354" s="240" t="str">
        <f t="shared" si="403"/>
        <v>410AD</v>
      </c>
      <c r="AA354" s="120" t="str">
        <f t="shared" si="377"/>
        <v>FEC262024-10 E7</v>
      </c>
      <c r="AB354" s="168" t="str">
        <f t="shared" si="378"/>
        <v xml:space="preserve">FE 0860X0860 4D7 10 0930X170 BC  </v>
      </c>
      <c r="AC354" s="71" t="str">
        <f t="shared" si="379"/>
        <v>FXC262024-10 E7</v>
      </c>
      <c r="AD354" s="168" t="str">
        <f t="shared" si="380"/>
        <v xml:space="preserve">FX 0860X0860 4D7 10 0930X170 BC  </v>
      </c>
      <c r="AE354" s="169" t="str">
        <f t="shared" si="381"/>
        <v>TUBLS015</v>
      </c>
      <c r="AF354" s="170" t="str">
        <f t="shared" si="382"/>
        <v>TB150875</v>
      </c>
      <c r="AG354" s="171">
        <f t="shared" si="383"/>
        <v>40.477499999999999</v>
      </c>
      <c r="AH354" s="151">
        <f t="shared" si="384"/>
        <v>340</v>
      </c>
      <c r="AI354" s="152">
        <f t="shared" si="385"/>
        <v>13762.35</v>
      </c>
      <c r="AJ354" s="172" t="str">
        <f t="shared" si="386"/>
        <v>BCU4D</v>
      </c>
      <c r="AK354" s="173" t="str">
        <f t="shared" si="387"/>
        <v>AT4D0860</v>
      </c>
      <c r="AL354" s="174">
        <f t="shared" si="388"/>
        <v>39.791100444971818</v>
      </c>
      <c r="AM354" s="175">
        <f t="shared" si="389"/>
        <v>306.45454545454544</v>
      </c>
      <c r="AN354" s="176">
        <v>12194.1636</v>
      </c>
      <c r="AO354" s="177" t="str">
        <f t="shared" si="390"/>
        <v>CL4B0930C170</v>
      </c>
      <c r="AP354" s="178">
        <f t="shared" si="391"/>
        <v>2110.6350000000002</v>
      </c>
      <c r="AQ354" s="179" t="str">
        <f t="shared" si="392"/>
        <v>CL4B0930C170</v>
      </c>
      <c r="AR354" s="178">
        <f t="shared" si="393"/>
        <v>2409.6750000000002</v>
      </c>
      <c r="AS354" s="178" t="str">
        <f t="shared" si="394"/>
        <v>PL15</v>
      </c>
      <c r="AT354" s="180">
        <f t="shared" si="395"/>
        <v>4520.3100000000004</v>
      </c>
      <c r="AU354" s="181" t="str">
        <f t="shared" si="396"/>
        <v>4D</v>
      </c>
      <c r="AV354" s="182" t="s">
        <v>921</v>
      </c>
      <c r="AW354" s="183" t="str">
        <f t="shared" si="397"/>
        <v>FJ4D0860</v>
      </c>
      <c r="AX354" s="181">
        <f t="shared" si="398"/>
        <v>455.8</v>
      </c>
      <c r="AY354" s="183">
        <f t="shared" si="399"/>
        <v>911.6</v>
      </c>
      <c r="AZ354" s="183" t="str">
        <f t="shared" si="400"/>
        <v>-</v>
      </c>
      <c r="BA354" s="181" t="str">
        <f t="shared" si="401"/>
        <v>-</v>
      </c>
      <c r="BB354" s="181"/>
      <c r="BC354" s="184">
        <f t="shared" si="402"/>
        <v>911.6</v>
      </c>
    </row>
    <row r="355" spans="1:55" ht="18" customHeight="1" x14ac:dyDescent="0.3">
      <c r="A355" s="1" t="str">
        <f t="shared" si="374"/>
        <v>\\B-TECH03\soneras network\SONERAS\RAD\RAD 2024\C263</v>
      </c>
      <c r="B355" s="17" t="s">
        <v>1185</v>
      </c>
      <c r="C355" s="71" t="str">
        <f t="shared" si="372"/>
        <v>FEC263024-10 E7</v>
      </c>
      <c r="D355" s="17" t="s">
        <v>1083</v>
      </c>
      <c r="E355" s="245" t="str">
        <f t="shared" si="376"/>
        <v>C263</v>
      </c>
      <c r="F355" s="12">
        <v>45396</v>
      </c>
      <c r="G355" s="65">
        <v>1</v>
      </c>
      <c r="H355" s="13" t="s">
        <v>35</v>
      </c>
      <c r="I355" s="68" t="s">
        <v>182</v>
      </c>
      <c r="M355" s="36" t="s">
        <v>32</v>
      </c>
      <c r="N355" s="6">
        <v>10</v>
      </c>
      <c r="O355" s="6">
        <v>4</v>
      </c>
      <c r="Q355" s="14">
        <v>850</v>
      </c>
      <c r="R355" s="14">
        <v>650</v>
      </c>
      <c r="S355" s="14">
        <v>720</v>
      </c>
      <c r="T355" s="14">
        <v>165</v>
      </c>
      <c r="U355" s="14">
        <v>720</v>
      </c>
      <c r="V355" s="14">
        <v>165</v>
      </c>
      <c r="W355" s="5" t="s">
        <v>37</v>
      </c>
      <c r="Y355" s="6" t="s">
        <v>38</v>
      </c>
      <c r="Z355" s="240" t="str">
        <f t="shared" si="403"/>
        <v>410AD</v>
      </c>
      <c r="AA355" s="120" t="str">
        <f t="shared" si="377"/>
        <v>FEC263024-10 E7</v>
      </c>
      <c r="AB355" s="168" t="str">
        <f t="shared" si="378"/>
        <v xml:space="preserve">FE 0850X0650 4D7 10 0720X165 BC  </v>
      </c>
      <c r="AC355" s="71" t="str">
        <f t="shared" si="379"/>
        <v>FXC263024-10 E7</v>
      </c>
      <c r="AD355" s="168" t="str">
        <f t="shared" si="380"/>
        <v xml:space="preserve">FX 0850X0650 4D7 10 0720X165 BC  </v>
      </c>
      <c r="AE355" s="169" t="str">
        <f t="shared" si="381"/>
        <v>TUBLS015</v>
      </c>
      <c r="AF355" s="170" t="str">
        <f t="shared" si="382"/>
        <v>TB150865</v>
      </c>
      <c r="AG355" s="171">
        <f t="shared" si="383"/>
        <v>40.014900000000004</v>
      </c>
      <c r="AH355" s="151">
        <f t="shared" si="384"/>
        <v>256</v>
      </c>
      <c r="AI355" s="152">
        <f t="shared" si="385"/>
        <v>10243.814400000001</v>
      </c>
      <c r="AJ355" s="172" t="str">
        <f t="shared" si="386"/>
        <v>BCU4D</v>
      </c>
      <c r="AK355" s="173" t="str">
        <f t="shared" si="387"/>
        <v>AT4D0650</v>
      </c>
      <c r="AL355" s="174">
        <f t="shared" si="388"/>
        <v>30.00256769738818</v>
      </c>
      <c r="AM355" s="175">
        <f t="shared" si="389"/>
        <v>302.81818181818181</v>
      </c>
      <c r="AN355" s="176">
        <v>9085.3230000000021</v>
      </c>
      <c r="AO355" s="177" t="str">
        <f t="shared" si="390"/>
        <v>CL4B0720C165</v>
      </c>
      <c r="AP355" s="178">
        <f t="shared" si="391"/>
        <v>1585.98</v>
      </c>
      <c r="AQ355" s="179" t="str">
        <f t="shared" si="392"/>
        <v>CL4B0720C165</v>
      </c>
      <c r="AR355" s="178">
        <f t="shared" si="393"/>
        <v>1827.615</v>
      </c>
      <c r="AS355" s="178" t="str">
        <f t="shared" si="394"/>
        <v>PL15</v>
      </c>
      <c r="AT355" s="180">
        <f t="shared" si="395"/>
        <v>3413.5950000000003</v>
      </c>
      <c r="AU355" s="181" t="str">
        <f t="shared" si="396"/>
        <v>4D</v>
      </c>
      <c r="AV355" s="182" t="s">
        <v>921</v>
      </c>
      <c r="AW355" s="183" t="str">
        <f t="shared" si="397"/>
        <v>FJ4D0850</v>
      </c>
      <c r="AX355" s="181">
        <f t="shared" si="398"/>
        <v>450.5</v>
      </c>
      <c r="AY355" s="183">
        <f t="shared" si="399"/>
        <v>901</v>
      </c>
      <c r="AZ355" s="183" t="str">
        <f t="shared" si="400"/>
        <v>-</v>
      </c>
      <c r="BA355" s="181" t="str">
        <f t="shared" si="401"/>
        <v>-</v>
      </c>
      <c r="BB355" s="181"/>
      <c r="BC355" s="184">
        <f t="shared" si="402"/>
        <v>901</v>
      </c>
    </row>
    <row r="356" spans="1:55" ht="18" customHeight="1" x14ac:dyDescent="0.3">
      <c r="A356" s="1" t="str">
        <f t="shared" si="374"/>
        <v>\\B-TECH03\soneras network\SONERAS\RAD\RAD 2024\C264</v>
      </c>
      <c r="B356" s="17" t="s">
        <v>1186</v>
      </c>
      <c r="C356" s="71" t="str">
        <f t="shared" si="372"/>
        <v>FEC264024-10 E7</v>
      </c>
      <c r="D356" s="17" t="s">
        <v>1084</v>
      </c>
      <c r="E356" s="245" t="str">
        <f t="shared" si="376"/>
        <v>C264</v>
      </c>
      <c r="F356" s="12">
        <v>45396</v>
      </c>
      <c r="G356" s="65">
        <v>1</v>
      </c>
      <c r="H356" s="13" t="s">
        <v>35</v>
      </c>
      <c r="I356" s="68" t="s">
        <v>182</v>
      </c>
      <c r="M356" s="36" t="s">
        <v>32</v>
      </c>
      <c r="N356" s="6">
        <v>10</v>
      </c>
      <c r="O356" s="6">
        <v>4</v>
      </c>
      <c r="Q356" s="14">
        <v>840</v>
      </c>
      <c r="R356" s="14">
        <v>830</v>
      </c>
      <c r="S356" s="14">
        <v>900</v>
      </c>
      <c r="T356" s="14">
        <v>170</v>
      </c>
      <c r="U356" s="14">
        <v>900</v>
      </c>
      <c r="V356" s="14">
        <v>170</v>
      </c>
      <c r="W356" s="5" t="s">
        <v>37</v>
      </c>
      <c r="Y356" s="6" t="s">
        <v>38</v>
      </c>
      <c r="Z356" s="240" t="str">
        <f t="shared" si="403"/>
        <v>410AD</v>
      </c>
      <c r="AA356" s="120" t="str">
        <f t="shared" si="377"/>
        <v>FEC264024-10 E7</v>
      </c>
      <c r="AB356" s="168" t="str">
        <f t="shared" si="378"/>
        <v xml:space="preserve">FE 0840X0830 4D7 10 0900X170 BC  </v>
      </c>
      <c r="AC356" s="71" t="str">
        <f t="shared" si="379"/>
        <v>FXC264024-10 E7</v>
      </c>
      <c r="AD356" s="168" t="str">
        <f t="shared" si="380"/>
        <v xml:space="preserve">FX 0840X0830 4D7 10 0900X170 BC  </v>
      </c>
      <c r="AE356" s="169" t="str">
        <f t="shared" si="381"/>
        <v>TUBLS015</v>
      </c>
      <c r="AF356" s="170" t="str">
        <f t="shared" si="382"/>
        <v>TB150855</v>
      </c>
      <c r="AG356" s="171">
        <f t="shared" si="383"/>
        <v>39.552300000000002</v>
      </c>
      <c r="AH356" s="151">
        <f t="shared" si="384"/>
        <v>328</v>
      </c>
      <c r="AI356" s="152">
        <f t="shared" si="385"/>
        <v>12973.154400000001</v>
      </c>
      <c r="AJ356" s="172" t="str">
        <f t="shared" si="386"/>
        <v>BCU4D</v>
      </c>
      <c r="AK356" s="173" t="str">
        <f t="shared" si="387"/>
        <v>AT4D0830</v>
      </c>
      <c r="AL356" s="174">
        <f t="shared" si="388"/>
        <v>38.356653053783049</v>
      </c>
      <c r="AM356" s="175">
        <f t="shared" si="389"/>
        <v>299.18181818181819</v>
      </c>
      <c r="AN356" s="176">
        <v>11475.613200000002</v>
      </c>
      <c r="AO356" s="177" t="str">
        <f t="shared" si="390"/>
        <v>CL4B0900C170</v>
      </c>
      <c r="AP356" s="178">
        <f t="shared" si="391"/>
        <v>2042.5500000000002</v>
      </c>
      <c r="AQ356" s="179" t="str">
        <f t="shared" si="392"/>
        <v>CL4B0900C170</v>
      </c>
      <c r="AR356" s="178">
        <f t="shared" si="393"/>
        <v>2333.58</v>
      </c>
      <c r="AS356" s="178" t="str">
        <f t="shared" si="394"/>
        <v>PL15</v>
      </c>
      <c r="AT356" s="180">
        <f t="shared" si="395"/>
        <v>4376.13</v>
      </c>
      <c r="AU356" s="181" t="str">
        <f t="shared" si="396"/>
        <v>4D</v>
      </c>
      <c r="AV356" s="182" t="s">
        <v>921</v>
      </c>
      <c r="AW356" s="183" t="str">
        <f t="shared" si="397"/>
        <v>FJ4D0840</v>
      </c>
      <c r="AX356" s="181">
        <f t="shared" si="398"/>
        <v>445.20000000000005</v>
      </c>
      <c r="AY356" s="183">
        <f t="shared" si="399"/>
        <v>890.40000000000009</v>
      </c>
      <c r="AZ356" s="183" t="str">
        <f t="shared" si="400"/>
        <v>-</v>
      </c>
      <c r="BA356" s="181" t="str">
        <f t="shared" si="401"/>
        <v>-</v>
      </c>
      <c r="BB356" s="181"/>
      <c r="BC356" s="184">
        <f t="shared" si="402"/>
        <v>890.40000000000009</v>
      </c>
    </row>
    <row r="357" spans="1:55" ht="18" customHeight="1" x14ac:dyDescent="0.3">
      <c r="A357" s="1" t="str">
        <f t="shared" si="374"/>
        <v>\\B-TECH03\soneras network\SONERAS\RAD\RAD 2024\C104</v>
      </c>
      <c r="B357" s="17" t="s">
        <v>478</v>
      </c>
      <c r="C357" s="71" t="str">
        <f t="shared" si="372"/>
        <v>FEC104024-10 E7</v>
      </c>
      <c r="D357" s="17" t="s">
        <v>1085</v>
      </c>
      <c r="E357" s="245" t="str">
        <f t="shared" si="376"/>
        <v>C104</v>
      </c>
      <c r="F357" s="12">
        <v>45396</v>
      </c>
      <c r="G357" s="65">
        <v>1</v>
      </c>
      <c r="H357" s="13" t="s">
        <v>35</v>
      </c>
      <c r="I357" s="68" t="s">
        <v>182</v>
      </c>
      <c r="M357" s="36" t="s">
        <v>32</v>
      </c>
      <c r="N357" s="6">
        <v>10</v>
      </c>
      <c r="O357" s="6">
        <v>4</v>
      </c>
      <c r="Q357" s="14">
        <v>680</v>
      </c>
      <c r="R357" s="14">
        <v>690</v>
      </c>
      <c r="S357" s="14">
        <v>760</v>
      </c>
      <c r="T357" s="14">
        <v>160</v>
      </c>
      <c r="U357" s="14">
        <v>760</v>
      </c>
      <c r="V357" s="14">
        <v>160</v>
      </c>
      <c r="W357" s="5" t="s">
        <v>37</v>
      </c>
      <c r="Y357" s="6" t="s">
        <v>38</v>
      </c>
      <c r="Z357" s="240" t="str">
        <f t="shared" si="403"/>
        <v>410AD</v>
      </c>
      <c r="AA357" s="120" t="str">
        <f t="shared" si="377"/>
        <v>FEC104024-10 E7</v>
      </c>
      <c r="AB357" s="168" t="str">
        <f t="shared" si="378"/>
        <v xml:space="preserve">FE 0680X0690 4D7 10 0760X160 BC  </v>
      </c>
      <c r="AC357" s="71" t="str">
        <f t="shared" si="379"/>
        <v>FXC104024-10 E7</v>
      </c>
      <c r="AD357" s="168" t="str">
        <f t="shared" si="380"/>
        <v xml:space="preserve">FX 0680X0690 4D7 10 0760X160 BC  </v>
      </c>
      <c r="AE357" s="169" t="str">
        <f t="shared" si="381"/>
        <v>TUBLS015</v>
      </c>
      <c r="AF357" s="170" t="str">
        <f t="shared" si="382"/>
        <v>TB150695</v>
      </c>
      <c r="AG357" s="171">
        <f t="shared" si="383"/>
        <v>32.150700000000001</v>
      </c>
      <c r="AH357" s="151">
        <f t="shared" si="384"/>
        <v>272</v>
      </c>
      <c r="AI357" s="152">
        <f t="shared" si="385"/>
        <v>8744.9904000000006</v>
      </c>
      <c r="AJ357" s="172" t="str">
        <f t="shared" si="386"/>
        <v>BCU4D</v>
      </c>
      <c r="AK357" s="173" t="str">
        <f t="shared" si="387"/>
        <v>AT4D0690</v>
      </c>
      <c r="AL357" s="174">
        <f t="shared" si="388"/>
        <v>31.927989211618261</v>
      </c>
      <c r="AM357" s="175">
        <f t="shared" si="389"/>
        <v>241</v>
      </c>
      <c r="AN357" s="176">
        <v>7694.6454000000012</v>
      </c>
      <c r="AO357" s="177" t="str">
        <f t="shared" si="390"/>
        <v>CL4B0760C160</v>
      </c>
      <c r="AP357" s="178">
        <f t="shared" si="391"/>
        <v>1623.3600000000001</v>
      </c>
      <c r="AQ357" s="179" t="str">
        <f t="shared" si="392"/>
        <v>CL4B0760C160</v>
      </c>
      <c r="AR357" s="178">
        <f t="shared" si="393"/>
        <v>1874.3400000000001</v>
      </c>
      <c r="AS357" s="178" t="str">
        <f t="shared" si="394"/>
        <v>PL15</v>
      </c>
      <c r="AT357" s="180">
        <f t="shared" si="395"/>
        <v>3497.7000000000003</v>
      </c>
      <c r="AU357" s="181" t="str">
        <f t="shared" si="396"/>
        <v>4D</v>
      </c>
      <c r="AV357" s="182" t="s">
        <v>921</v>
      </c>
      <c r="AW357" s="183" t="str">
        <f t="shared" si="397"/>
        <v>FJ4D0680</v>
      </c>
      <c r="AX357" s="181">
        <f t="shared" si="398"/>
        <v>360.40000000000003</v>
      </c>
      <c r="AY357" s="183">
        <f t="shared" si="399"/>
        <v>720.80000000000007</v>
      </c>
      <c r="AZ357" s="183" t="str">
        <f t="shared" si="400"/>
        <v>-</v>
      </c>
      <c r="BA357" s="181" t="str">
        <f t="shared" si="401"/>
        <v>-</v>
      </c>
      <c r="BB357" s="181"/>
      <c r="BC357" s="184">
        <f t="shared" si="402"/>
        <v>720.80000000000007</v>
      </c>
    </row>
    <row r="358" spans="1:55" ht="18" customHeight="1" x14ac:dyDescent="0.3">
      <c r="A358" s="1" t="str">
        <f t="shared" si="374"/>
        <v>\\B-TECH03\soneras network\SONERAS\RAD\RAD 2024\C265</v>
      </c>
      <c r="B358" s="17" t="s">
        <v>1187</v>
      </c>
      <c r="C358" s="71" t="str">
        <f t="shared" si="372"/>
        <v>FEC265035-10 E7</v>
      </c>
      <c r="D358" s="17" t="s">
        <v>1086</v>
      </c>
      <c r="E358" s="245" t="str">
        <f t="shared" si="376"/>
        <v>C265</v>
      </c>
      <c r="F358" s="12">
        <v>45396</v>
      </c>
      <c r="G358" s="65">
        <v>2</v>
      </c>
      <c r="H358" s="13" t="s">
        <v>35</v>
      </c>
      <c r="I358" s="68" t="s">
        <v>182</v>
      </c>
      <c r="M358" s="36" t="s">
        <v>77</v>
      </c>
      <c r="N358" s="6">
        <v>10</v>
      </c>
      <c r="O358" s="6">
        <v>5</v>
      </c>
      <c r="Q358" s="14">
        <v>580</v>
      </c>
      <c r="R358" s="14">
        <v>540</v>
      </c>
      <c r="S358" s="14">
        <v>550</v>
      </c>
      <c r="T358" s="14">
        <v>110</v>
      </c>
      <c r="U358" s="14">
        <v>550</v>
      </c>
      <c r="V358" s="14">
        <v>110</v>
      </c>
      <c r="W358" s="5" t="s">
        <v>33</v>
      </c>
      <c r="Y358" s="6" t="s">
        <v>38</v>
      </c>
      <c r="Z358" s="240" t="str">
        <f t="shared" si="403"/>
        <v>510AD</v>
      </c>
      <c r="AA358" s="120" t="str">
        <f t="shared" si="377"/>
        <v>FEC265035-10 E7</v>
      </c>
      <c r="AB358" s="168" t="str">
        <f t="shared" si="378"/>
        <v xml:space="preserve">FE 0580X0540 5D7 10 0550X110 PC  </v>
      </c>
      <c r="AC358" s="71" t="str">
        <f t="shared" si="379"/>
        <v>FXC265035-10 E7</v>
      </c>
      <c r="AD358" s="168" t="str">
        <f t="shared" si="380"/>
        <v xml:space="preserve">FX 0580X0540 5D7 10 0550X110 PC  </v>
      </c>
      <c r="AE358" s="169" t="str">
        <f t="shared" si="381"/>
        <v>TUBLS015</v>
      </c>
      <c r="AF358" s="170" t="str">
        <f t="shared" si="382"/>
        <v>TB150595</v>
      </c>
      <c r="AG358" s="171">
        <f t="shared" si="383"/>
        <v>27.524700000000003</v>
      </c>
      <c r="AH358" s="151">
        <f t="shared" si="384"/>
        <v>265</v>
      </c>
      <c r="AI358" s="152">
        <f t="shared" si="385"/>
        <v>7294.0455000000011</v>
      </c>
      <c r="AJ358" s="172" t="str">
        <f t="shared" si="386"/>
        <v>BCU5D</v>
      </c>
      <c r="AK358" s="173" t="str">
        <f t="shared" si="387"/>
        <v>AT5D0540</v>
      </c>
      <c r="AL358" s="174">
        <f t="shared" si="388"/>
        <v>60.873309995557541</v>
      </c>
      <c r="AM358" s="175">
        <f t="shared" si="389"/>
        <v>102.31818181818181</v>
      </c>
      <c r="AN358" s="176">
        <v>6228.4464000000007</v>
      </c>
      <c r="AO358" s="177" t="str">
        <f t="shared" si="390"/>
        <v>CL5P0550C110</v>
      </c>
      <c r="AP358" s="178">
        <f t="shared" si="391"/>
        <v>570.57000000000005</v>
      </c>
      <c r="AQ358" s="179" t="str">
        <f t="shared" si="392"/>
        <v>CL5P0550C110</v>
      </c>
      <c r="AR358" s="178">
        <f t="shared" si="393"/>
        <v>570.57000000000005</v>
      </c>
      <c r="AS358" s="178" t="str">
        <f t="shared" si="394"/>
        <v>BNLC06</v>
      </c>
      <c r="AT358" s="180">
        <f t="shared" si="395"/>
        <v>1141.1400000000001</v>
      </c>
      <c r="AU358" s="181" t="str">
        <f t="shared" si="396"/>
        <v>5D</v>
      </c>
      <c r="AV358" s="182" t="s">
        <v>921</v>
      </c>
      <c r="AW358" s="183" t="str">
        <f t="shared" si="397"/>
        <v>FJ5D0580</v>
      </c>
      <c r="AX358" s="181">
        <f t="shared" si="398"/>
        <v>359.02</v>
      </c>
      <c r="AY358" s="183">
        <f t="shared" si="399"/>
        <v>718.04</v>
      </c>
      <c r="AZ358" s="183" t="str">
        <f t="shared" si="400"/>
        <v>-</v>
      </c>
      <c r="BA358" s="181" t="str">
        <f t="shared" si="401"/>
        <v>-</v>
      </c>
      <c r="BB358" s="181"/>
      <c r="BC358" s="184">
        <f t="shared" si="402"/>
        <v>718.04</v>
      </c>
    </row>
    <row r="359" spans="1:55" ht="18" customHeight="1" x14ac:dyDescent="0.3">
      <c r="A359" s="1" t="str">
        <f t="shared" si="374"/>
        <v>\\B-TECH03\soneras network\SONERAS\RAD\RAD 2024\C266</v>
      </c>
      <c r="B359" s="17" t="s">
        <v>1188</v>
      </c>
      <c r="C359" s="71" t="str">
        <f t="shared" si="372"/>
        <v>FEC266035-10 E7</v>
      </c>
      <c r="D359" s="17" t="s">
        <v>1087</v>
      </c>
      <c r="E359" s="245" t="str">
        <f t="shared" si="376"/>
        <v>C266</v>
      </c>
      <c r="F359" s="12">
        <v>45396</v>
      </c>
      <c r="G359" s="65">
        <v>2</v>
      </c>
      <c r="H359" s="13" t="s">
        <v>35</v>
      </c>
      <c r="I359" s="68" t="s">
        <v>182</v>
      </c>
      <c r="M359" s="36" t="s">
        <v>77</v>
      </c>
      <c r="N359" s="6">
        <v>10</v>
      </c>
      <c r="O359" s="6">
        <v>5</v>
      </c>
      <c r="Q359" s="14">
        <v>540</v>
      </c>
      <c r="R359" s="14">
        <v>540</v>
      </c>
      <c r="S359" s="14">
        <v>550</v>
      </c>
      <c r="T359" s="14">
        <v>110</v>
      </c>
      <c r="U359" s="14">
        <v>550</v>
      </c>
      <c r="V359" s="14">
        <v>110</v>
      </c>
      <c r="W359" s="5" t="s">
        <v>33</v>
      </c>
      <c r="Y359" s="6" t="s">
        <v>38</v>
      </c>
      <c r="Z359" s="240" t="str">
        <f t="shared" si="403"/>
        <v>510AD</v>
      </c>
      <c r="AA359" s="120" t="str">
        <f t="shared" si="377"/>
        <v>FEC266035-10 E7</v>
      </c>
      <c r="AB359" s="168" t="str">
        <f t="shared" si="378"/>
        <v xml:space="preserve">FE 0540X0540 5D7 10 0550X110 PC  </v>
      </c>
      <c r="AC359" s="71" t="str">
        <f t="shared" si="379"/>
        <v>FXC266035-10 E7</v>
      </c>
      <c r="AD359" s="168" t="str">
        <f t="shared" si="380"/>
        <v xml:space="preserve">FX 0540X0540 5D7 10 0550X110 PC  </v>
      </c>
      <c r="AE359" s="169" t="str">
        <f t="shared" si="381"/>
        <v>TUBLS015</v>
      </c>
      <c r="AF359" s="170" t="str">
        <f t="shared" si="382"/>
        <v>TB150555</v>
      </c>
      <c r="AG359" s="171">
        <f t="shared" si="383"/>
        <v>25.674300000000002</v>
      </c>
      <c r="AH359" s="151">
        <f t="shared" si="384"/>
        <v>265</v>
      </c>
      <c r="AI359" s="152">
        <f t="shared" si="385"/>
        <v>6803.6895000000004</v>
      </c>
      <c r="AJ359" s="172" t="str">
        <f t="shared" si="386"/>
        <v>BCU5D</v>
      </c>
      <c r="AK359" s="173" t="str">
        <f t="shared" si="387"/>
        <v>AT5D0540</v>
      </c>
      <c r="AL359" s="174">
        <f t="shared" si="388"/>
        <v>60.97559139167862</v>
      </c>
      <c r="AM359" s="175">
        <f t="shared" si="389"/>
        <v>95.045454545454547</v>
      </c>
      <c r="AN359" s="176">
        <v>5795.4528</v>
      </c>
      <c r="AO359" s="177" t="str">
        <f t="shared" si="390"/>
        <v>CL5P0550C110</v>
      </c>
      <c r="AP359" s="178">
        <f t="shared" si="391"/>
        <v>570.57000000000005</v>
      </c>
      <c r="AQ359" s="179" t="str">
        <f t="shared" si="392"/>
        <v>CL5P0550C110</v>
      </c>
      <c r="AR359" s="178">
        <f t="shared" si="393"/>
        <v>570.57000000000005</v>
      </c>
      <c r="AS359" s="178" t="str">
        <f t="shared" si="394"/>
        <v>BNLC06</v>
      </c>
      <c r="AT359" s="180">
        <f t="shared" si="395"/>
        <v>1141.1400000000001</v>
      </c>
      <c r="AU359" s="181" t="str">
        <f t="shared" si="396"/>
        <v>5D</v>
      </c>
      <c r="AV359" s="182" t="s">
        <v>921</v>
      </c>
      <c r="AW359" s="183" t="str">
        <f t="shared" si="397"/>
        <v>FJ5D0540</v>
      </c>
      <c r="AX359" s="181">
        <f t="shared" si="398"/>
        <v>334.26</v>
      </c>
      <c r="AY359" s="183">
        <f t="shared" si="399"/>
        <v>668.52</v>
      </c>
      <c r="AZ359" s="183" t="str">
        <f t="shared" si="400"/>
        <v>-</v>
      </c>
      <c r="BA359" s="181" t="str">
        <f t="shared" si="401"/>
        <v>-</v>
      </c>
      <c r="BB359" s="181"/>
      <c r="BC359" s="184">
        <f t="shared" si="402"/>
        <v>668.52</v>
      </c>
    </row>
    <row r="360" spans="1:55" ht="18" customHeight="1" x14ac:dyDescent="0.3">
      <c r="A360" s="1" t="str">
        <f t="shared" si="374"/>
        <v>\\B-TECH03\soneras network\SONERAS\RAD\RAD 2024\C267</v>
      </c>
      <c r="B360" s="17" t="s">
        <v>1189</v>
      </c>
      <c r="C360" s="71" t="str">
        <f t="shared" si="372"/>
        <v>FEC267035-10 E7</v>
      </c>
      <c r="D360" s="17" t="s">
        <v>1088</v>
      </c>
      <c r="E360" s="245" t="str">
        <f t="shared" si="376"/>
        <v>C267</v>
      </c>
      <c r="F360" s="12">
        <v>45396</v>
      </c>
      <c r="G360" s="65">
        <v>3</v>
      </c>
      <c r="H360" s="13" t="s">
        <v>35</v>
      </c>
      <c r="I360" s="68" t="s">
        <v>182</v>
      </c>
      <c r="M360" s="36" t="s">
        <v>77</v>
      </c>
      <c r="N360" s="6">
        <v>10</v>
      </c>
      <c r="O360" s="6">
        <v>5</v>
      </c>
      <c r="Q360" s="14">
        <v>465</v>
      </c>
      <c r="R360" s="14">
        <v>490</v>
      </c>
      <c r="S360" s="14">
        <v>500</v>
      </c>
      <c r="T360" s="14">
        <v>105</v>
      </c>
      <c r="U360" s="14">
        <v>500</v>
      </c>
      <c r="V360" s="14">
        <v>105</v>
      </c>
      <c r="W360" s="5" t="s">
        <v>33</v>
      </c>
      <c r="Y360" s="6" t="s">
        <v>38</v>
      </c>
      <c r="Z360" s="240" t="str">
        <f t="shared" si="403"/>
        <v>510AD</v>
      </c>
      <c r="AA360" s="120" t="str">
        <f t="shared" si="377"/>
        <v>FEC267035-10 E7</v>
      </c>
      <c r="AB360" s="168" t="str">
        <f t="shared" si="378"/>
        <v xml:space="preserve">FE 0465X0490 5D7 10 0500X105 PC  </v>
      </c>
      <c r="AC360" s="71" t="str">
        <f t="shared" si="379"/>
        <v>FXC267035-10 E7</v>
      </c>
      <c r="AD360" s="168" t="str">
        <f t="shared" si="380"/>
        <v xml:space="preserve">FX 0465X0490 5D7 10 0500X105 PC  </v>
      </c>
      <c r="AE360" s="169" t="str">
        <f t="shared" si="381"/>
        <v>TUBLS015</v>
      </c>
      <c r="AF360" s="170" t="str">
        <f t="shared" si="382"/>
        <v>TB150480</v>
      </c>
      <c r="AG360" s="171">
        <f t="shared" si="383"/>
        <v>22.204800000000002</v>
      </c>
      <c r="AH360" s="151">
        <f t="shared" si="384"/>
        <v>240</v>
      </c>
      <c r="AI360" s="152">
        <f t="shared" si="385"/>
        <v>5329.152000000001</v>
      </c>
      <c r="AJ360" s="172" t="str">
        <f t="shared" si="386"/>
        <v>BCU5D</v>
      </c>
      <c r="AK360" s="173" t="str">
        <f t="shared" si="387"/>
        <v>AT5D0490</v>
      </c>
      <c r="AL360" s="174">
        <f t="shared" si="388"/>
        <v>55.316387269681748</v>
      </c>
      <c r="AM360" s="175">
        <f t="shared" si="389"/>
        <v>81.409090909090907</v>
      </c>
      <c r="AN360" s="176">
        <v>4503.2568000000001</v>
      </c>
      <c r="AO360" s="177" t="str">
        <f t="shared" si="390"/>
        <v>CL5P0500C105</v>
      </c>
      <c r="AP360" s="178">
        <f t="shared" si="391"/>
        <v>500.5</v>
      </c>
      <c r="AQ360" s="179" t="str">
        <f t="shared" si="392"/>
        <v>CL5P0500C105</v>
      </c>
      <c r="AR360" s="178">
        <f t="shared" si="393"/>
        <v>500.5</v>
      </c>
      <c r="AS360" s="178" t="str">
        <f t="shared" si="394"/>
        <v>BNLC06</v>
      </c>
      <c r="AT360" s="180">
        <f t="shared" si="395"/>
        <v>1001</v>
      </c>
      <c r="AU360" s="181" t="str">
        <f t="shared" si="396"/>
        <v>5D</v>
      </c>
      <c r="AV360" s="182" t="s">
        <v>921</v>
      </c>
      <c r="AW360" s="183" t="str">
        <f t="shared" si="397"/>
        <v>FJ5D0465</v>
      </c>
      <c r="AX360" s="181">
        <f t="shared" si="398"/>
        <v>287.83499999999998</v>
      </c>
      <c r="AY360" s="183">
        <f t="shared" si="399"/>
        <v>575.66999999999996</v>
      </c>
      <c r="AZ360" s="183" t="str">
        <f t="shared" si="400"/>
        <v>-</v>
      </c>
      <c r="BA360" s="181" t="str">
        <f t="shared" si="401"/>
        <v>-</v>
      </c>
      <c r="BB360" s="181"/>
      <c r="BC360" s="184">
        <f t="shared" si="402"/>
        <v>575.66999999999996</v>
      </c>
    </row>
    <row r="361" spans="1:55" ht="18" customHeight="1" x14ac:dyDescent="0.3">
      <c r="A361" s="1" t="str">
        <f t="shared" si="374"/>
        <v>\\B-TECH03\soneras network\SONERAS\RAD\RAD 2024\C268</v>
      </c>
      <c r="B361" s="17" t="s">
        <v>1190</v>
      </c>
      <c r="C361" s="71" t="str">
        <f t="shared" si="372"/>
        <v>FEC268035-10 E7</v>
      </c>
      <c r="D361" s="17" t="s">
        <v>1089</v>
      </c>
      <c r="E361" s="245" t="str">
        <f t="shared" si="376"/>
        <v>C268</v>
      </c>
      <c r="F361" s="12">
        <v>45396</v>
      </c>
      <c r="G361" s="65">
        <v>5</v>
      </c>
      <c r="H361" s="13" t="s">
        <v>35</v>
      </c>
      <c r="I361" s="68" t="s">
        <v>182</v>
      </c>
      <c r="M361" s="36" t="s">
        <v>77</v>
      </c>
      <c r="N361" s="6">
        <v>10</v>
      </c>
      <c r="O361" s="6">
        <v>5</v>
      </c>
      <c r="Q361" s="14">
        <v>465</v>
      </c>
      <c r="R361" s="14">
        <v>470</v>
      </c>
      <c r="S361" s="14">
        <v>480</v>
      </c>
      <c r="T361" s="14">
        <v>105</v>
      </c>
      <c r="U361" s="14">
        <v>480</v>
      </c>
      <c r="V361" s="14">
        <v>105</v>
      </c>
      <c r="W361" s="5" t="s">
        <v>33</v>
      </c>
      <c r="Y361" s="6" t="s">
        <v>38</v>
      </c>
      <c r="Z361" s="240" t="str">
        <f t="shared" si="403"/>
        <v>510AD</v>
      </c>
      <c r="AA361" s="120" t="str">
        <f t="shared" si="377"/>
        <v>FEC268035-10 E7</v>
      </c>
      <c r="AB361" s="168" t="str">
        <f t="shared" si="378"/>
        <v xml:space="preserve">FE 0465X0470 5D7 10 0480X105 PC  </v>
      </c>
      <c r="AC361" s="71" t="str">
        <f t="shared" si="379"/>
        <v>FXC268035-10 E7</v>
      </c>
      <c r="AD361" s="168" t="str">
        <f t="shared" si="380"/>
        <v xml:space="preserve">FX 0465X0470 5D7 10 0480X105 PC  </v>
      </c>
      <c r="AE361" s="169" t="str">
        <f t="shared" si="381"/>
        <v>TUBLS015</v>
      </c>
      <c r="AF361" s="170" t="str">
        <f t="shared" si="382"/>
        <v>TB150480</v>
      </c>
      <c r="AG361" s="171">
        <f t="shared" si="383"/>
        <v>22.204800000000002</v>
      </c>
      <c r="AH361" s="151">
        <f t="shared" si="384"/>
        <v>230</v>
      </c>
      <c r="AI361" s="152">
        <f t="shared" si="385"/>
        <v>5107.1040000000003</v>
      </c>
      <c r="AJ361" s="172" t="str">
        <f t="shared" si="386"/>
        <v>BCU5D</v>
      </c>
      <c r="AK361" s="173" t="str">
        <f t="shared" si="387"/>
        <v>AT5D0470</v>
      </c>
      <c r="AL361" s="174">
        <f t="shared" si="388"/>
        <v>53.05857554438861</v>
      </c>
      <c r="AM361" s="175">
        <f t="shared" si="389"/>
        <v>81.409090909090907</v>
      </c>
      <c r="AN361" s="176">
        <v>4319.4503999999997</v>
      </c>
      <c r="AO361" s="177" t="str">
        <f t="shared" si="390"/>
        <v>CL5P0480C105</v>
      </c>
      <c r="AP361" s="178">
        <f t="shared" si="391"/>
        <v>481.25</v>
      </c>
      <c r="AQ361" s="179" t="str">
        <f t="shared" si="392"/>
        <v>CL5P0480C105</v>
      </c>
      <c r="AR361" s="178">
        <f t="shared" si="393"/>
        <v>481.25</v>
      </c>
      <c r="AS361" s="178" t="str">
        <f t="shared" si="394"/>
        <v>BNLC06</v>
      </c>
      <c r="AT361" s="180">
        <f t="shared" si="395"/>
        <v>962.5</v>
      </c>
      <c r="AU361" s="181" t="str">
        <f t="shared" si="396"/>
        <v>5D</v>
      </c>
      <c r="AV361" s="182" t="s">
        <v>921</v>
      </c>
      <c r="AW361" s="183" t="str">
        <f t="shared" si="397"/>
        <v>FJ5D0465</v>
      </c>
      <c r="AX361" s="181">
        <f t="shared" si="398"/>
        <v>287.83499999999998</v>
      </c>
      <c r="AY361" s="183">
        <f t="shared" si="399"/>
        <v>575.66999999999996</v>
      </c>
      <c r="AZ361" s="183" t="str">
        <f t="shared" si="400"/>
        <v>-</v>
      </c>
      <c r="BA361" s="181" t="str">
        <f t="shared" si="401"/>
        <v>-</v>
      </c>
      <c r="BB361" s="181"/>
      <c r="BC361" s="184">
        <f t="shared" si="402"/>
        <v>575.66999999999996</v>
      </c>
    </row>
    <row r="362" spans="1:55" ht="18" customHeight="1" x14ac:dyDescent="0.3">
      <c r="A362" s="1" t="str">
        <f t="shared" si="374"/>
        <v>\\B-TECH03\soneras network\SONERAS\RAD\RAD 2024\C269</v>
      </c>
      <c r="B362" s="17" t="s">
        <v>1191</v>
      </c>
      <c r="C362" s="71" t="str">
        <f t="shared" si="372"/>
        <v>FEC269035-10 E7</v>
      </c>
      <c r="D362" s="17" t="s">
        <v>1090</v>
      </c>
      <c r="E362" s="245" t="str">
        <f t="shared" si="376"/>
        <v>C269</v>
      </c>
      <c r="F362" s="12">
        <v>45396</v>
      </c>
      <c r="G362" s="65">
        <v>4</v>
      </c>
      <c r="H362" s="13" t="s">
        <v>35</v>
      </c>
      <c r="I362" s="68" t="s">
        <v>182</v>
      </c>
      <c r="M362" s="36" t="s">
        <v>77</v>
      </c>
      <c r="N362" s="6">
        <v>10</v>
      </c>
      <c r="O362" s="6">
        <v>5</v>
      </c>
      <c r="Q362" s="14">
        <v>450</v>
      </c>
      <c r="R362" s="14">
        <v>460</v>
      </c>
      <c r="S362" s="14">
        <v>470</v>
      </c>
      <c r="T362" s="14">
        <v>105</v>
      </c>
      <c r="U362" s="14">
        <v>470</v>
      </c>
      <c r="V362" s="14">
        <v>105</v>
      </c>
      <c r="W362" s="5" t="s">
        <v>33</v>
      </c>
      <c r="Y362" s="6" t="s">
        <v>38</v>
      </c>
      <c r="Z362" s="240" t="str">
        <f t="shared" si="403"/>
        <v>510AD</v>
      </c>
      <c r="AA362" s="120" t="str">
        <f t="shared" ref="AA362:AA417" si="404">IF(H362="Fx","FE",IF(H362="Rén","RE",IF(H362="Con","RA","")))&amp;B362&amp;0&amp;IF(M362="TR","1",IF(M362="NL","2",IF(M362="Aé","3","")))&amp;O362&amp;"-"&amp;N362&amp;" "&amp;IF(Y362="ET7","E7","")</f>
        <v>FEC269035-10 E7</v>
      </c>
      <c r="AB362" s="168" t="str">
        <f t="shared" ref="AB362:AB417" si="405">IF(H362="FX","FE",IF(H362="Rén","RE",IF(H362="Con","RA","")))&amp;" "&amp;IF((Q362)&lt;=999,"0"&amp;(Q362),(Q362))&amp;"X"&amp;IF((R362)&lt;=999,"0"&amp;(R362),(R362))&amp;" "&amp;O362&amp;IF(M362="TR","Z",IF(M362="NL","D",IF(M362="Aé","D","")))&amp;IF(Y362="ET7","7",IF(Y362="ET9","9","M"))&amp;" "&amp;N362&amp;" "&amp;IF((S362)&lt;=999,"0"&amp;(S362),(S362))&amp;"X"&amp;IF((T362)&lt;=99,"0"&amp;(T362),(T362))&amp;" "&amp;IF(W362="PLi","P",IF(W362="BL","B",""))&amp;IF(X362="DEP","D",IF(X362="DEP","D","C"))&amp;" "&amp;J362&amp;" "&amp;K362</f>
        <v xml:space="preserve">FE 0450X0460 5D7 10 0470X105 PC  </v>
      </c>
      <c r="AC362" s="71" t="str">
        <f t="shared" ref="AC362:AC417" si="406">"FX"&amp;B362&amp;0&amp;IF(M362="TR","1",IF(M362="NL","2",IF(M362="Aé","3","")))&amp;O362&amp;"-"&amp;N362&amp;" "&amp;IF(Y362="ET7","E7","")</f>
        <v>FXC269035-10 E7</v>
      </c>
      <c r="AD362" s="168" t="str">
        <f t="shared" ref="AD362:AD417" si="407">"FX"&amp;" "&amp;IF((Q362)&lt;=999,"0"&amp;(Q362),(Q362))&amp;"X"&amp;IF((R362)&lt;=999,"0"&amp;(R362),(R362))&amp;" "&amp;O362&amp;IF(M362="TR","Z",IF(M362="NL","D",IF(M362="Aé","D","")))&amp;IF(Y362="ET7","7",IF(Y362="ET9","9","M"))&amp;" "&amp;N362&amp;" "&amp;IF((S362)&lt;=999,"0"&amp;(S362),(S362))&amp;"X"&amp;IF((T362)&lt;=99,"0"&amp;(T362),(T362))&amp;" "&amp;IF(W362="PLi","P",IF(W362="BL","B",""))&amp;IF(X362="DEP","D","C")&amp;" "&amp;J362&amp;" "&amp;K362</f>
        <v xml:space="preserve">FX 0450X0460 5D7 10 0470X105 PC  </v>
      </c>
      <c r="AE362" s="169" t="str">
        <f t="shared" ref="AE362:AE426" si="408">IF(Y362="Mach-P","BNLT33",IF(Y362="Mach-G","BNLT53",IF(Y362="Et7","TUBLS015",IF(Y362="Et9","TUBLS30"))))</f>
        <v>TUBLS015</v>
      </c>
      <c r="AF362" s="170" t="str">
        <f t="shared" ref="AF362:AF417" si="409">"TB"&amp;IF(Y362="Mach-P","33",IF(Y362="Mach-G","53",IF(Y362="Et7","15",IF(Y362="Et9","30",""))))&amp;IF((Q362+15)&lt;=999,"0"&amp;(Q362+15),(Q362+15))</f>
        <v>TB150465</v>
      </c>
      <c r="AG362" s="171">
        <f t="shared" ref="AG362:AG417" si="410">(Q362+15)*IF(Y362="Mach-P",0.03367,IF(Y362="Mach-G",0.05407,0.04626))</f>
        <v>21.510899999999999</v>
      </c>
      <c r="AH362" s="151">
        <f t="shared" ref="AH362:AH417" si="411">IF(M362="TR",INT((R362-20-N362-IF(N362=8,5.4,IF(N362=10,7.4,9.4)))/N362)+1,INT(R362-10)/10)*O362</f>
        <v>225</v>
      </c>
      <c r="AI362" s="152">
        <f t="shared" ref="AI362:AI417" si="412">AG362*AH362</f>
        <v>4839.9525000000003</v>
      </c>
      <c r="AJ362" s="172" t="str">
        <f t="shared" ref="AJ362:AJ417" si="413">"BCU"&amp;O362&amp;IF(M362="TR","Z",IF(M362="NL","D",IF(M362="Aé","D","")))</f>
        <v>BCU5D</v>
      </c>
      <c r="AK362" s="173" t="str">
        <f t="shared" ref="AK362:AK417" si="414">"AT"&amp;O362&amp;IF(M362="TR","Z",IF(M362="NL","D",IF(M362="Aé","D","")))&amp;IF(M362="TR",IF(Q362&lt;=999,"0"&amp;Q362-20,Q362-20),IF(R362&lt;=999,"0"&amp;R362,R362))</f>
        <v>AT5D0460</v>
      </c>
      <c r="AL362" s="174">
        <f t="shared" ref="AL362:AL415" si="415">AN362/AM362</f>
        <v>51.926649566724429</v>
      </c>
      <c r="AM362" s="175">
        <f t="shared" ref="AM362:AM415" si="416">IF(M362="NL",((Q362-20)/2.75)+1,IF(M362="TR",(AH362/O362)+1,IF(M362="Aé",((Q362-20)/2.75)+1)/2))</f>
        <v>78.681818181818187</v>
      </c>
      <c r="AN362" s="176">
        <v>4085.6831999999995</v>
      </c>
      <c r="AO362" s="177" t="str">
        <f t="shared" ref="AO362:AO417" si="417">"CL"&amp;O362&amp;IF(W362="PLi","P",IF(W362="BL","B",""))&amp;IF((S362)&lt;=999,"0"&amp;(S362),(S362))&amp;IF(X362="DEP","D","C")&amp;IF((T362)&lt;=99,"0"&amp;(T362),(T362))</f>
        <v>CL5P0470C105</v>
      </c>
      <c r="AP362" s="178">
        <f t="shared" ref="AP362:AP417" si="418">IF(W362="BL",(S362)*(T362)*0.01335,IF(W362="PLi",(S362+20)*(T362+20)*0.0077))</f>
        <v>471.625</v>
      </c>
      <c r="AQ362" s="179" t="str">
        <f t="shared" ref="AQ362:AQ417" si="419">"CL"&amp;O362&amp;IF(W362="PLi","P",IF(W362="BL","B",""))&amp;IF((U362)&lt;=999,"0"&amp;(U362),(U362))&amp;IF(X362="DEP","D","C")&amp;IF((V362)&lt;=99,"0"&amp;(V362),(V362))</f>
        <v>CL5P0470C105</v>
      </c>
      <c r="AR362" s="178">
        <f t="shared" ref="AR362:AR415" si="420">(U362+20)*(V362+20)*IF(W362="BL",0.01335,IF(W362="Pli",0.0077))</f>
        <v>471.625</v>
      </c>
      <c r="AS362" s="178" t="str">
        <f t="shared" ref="AS362:AS415" si="421">IF(W362="BL","PL15",IF(W362="PLi","BNLC06"))</f>
        <v>BNLC06</v>
      </c>
      <c r="AT362" s="180">
        <f t="shared" ref="AT362:AT415" si="422">AP362+AR362</f>
        <v>943.25</v>
      </c>
      <c r="AU362" s="181" t="str">
        <f t="shared" ref="AU362:AU417" si="423">O362&amp;IF(M362="TR","Z",IF(M362="NL","D",IF(M362="Aé","D",)))</f>
        <v>5D</v>
      </c>
      <c r="AV362" s="182" t="s">
        <v>921</v>
      </c>
      <c r="AW362" s="183" t="str">
        <f t="shared" ref="AW362:AW417" si="424">"FJ"&amp;AU362&amp;IF((Q362)&lt;=999,"0"&amp;(Q362),(Q362))</f>
        <v>FJ5D0450</v>
      </c>
      <c r="AX362" s="181">
        <f t="shared" ref="AX362:AX417" si="425">Q362*IF(AU362="1Z",0.239,IF(AU362="2Z",0.276,IF(AU362="3Z",0.374,IF(AU362="4Z",0.458,IF(AU362="5Z",0.541,IF(AU362="2D",0.317,IF(AU362="3D",0.421,IF(AU362="4D",0.53,IF(AU362="5D",0.619,IF(AU362="6D",0.718,IF(AU362="7D",0.738,IF(AU362="8D",0.842,""))))))))))))</f>
        <v>278.55</v>
      </c>
      <c r="AY362" s="183">
        <f t="shared" ref="AY362:AY417" si="426">AX362*2</f>
        <v>557.1</v>
      </c>
      <c r="AZ362" s="183" t="str">
        <f t="shared" ref="AZ362:AZ417" si="427">IF(RIGHT(AU362,1)="Z","PJ"&amp;AU362&amp;IF((Q362)&lt;=999,"0"&amp;(Q362),(Q362)),"-")</f>
        <v>-</v>
      </c>
      <c r="BA362" s="181" t="str">
        <f t="shared" ref="BA362:BA417" si="428">IF(RIGHT(AU362,1)="Z",Q362*IF(AU362="1Z",0.239,IF(AU362="2Z",0.276,IF(AU362="3Z",0.374,IF(AU362="4Z",0.458,IF(AU362="5Z",0.541,IF(AU362="2D",0.317,IF(AU362="3D",0.421,IF(AU362="4D",0.53,IF(AU362="5D",0.619,IF(AU362="6D",0.718,IF(AU362="7D",0.738,IF(AU362="8D",0.842,"")))))))))))),"-")</f>
        <v>-</v>
      </c>
      <c r="BB362" s="181"/>
      <c r="BC362" s="184">
        <f t="shared" ref="BC362:BC417" si="429">BB362+AY362</f>
        <v>557.1</v>
      </c>
    </row>
    <row r="363" spans="1:55" ht="18" customHeight="1" x14ac:dyDescent="0.3">
      <c r="A363" s="1" t="str">
        <f t="shared" si="374"/>
        <v>\\B-TECH03\soneras network\SONERAS\RAD\RAD 2024\C270</v>
      </c>
      <c r="B363" s="17" t="s">
        <v>1192</v>
      </c>
      <c r="C363" s="71" t="str">
        <f t="shared" si="372"/>
        <v>FEC270025-10 E7</v>
      </c>
      <c r="D363" s="17" t="s">
        <v>1091</v>
      </c>
      <c r="E363" s="245" t="str">
        <f t="shared" si="376"/>
        <v>C270</v>
      </c>
      <c r="F363" s="12">
        <v>45396</v>
      </c>
      <c r="G363" s="65">
        <v>2</v>
      </c>
      <c r="H363" s="13" t="s">
        <v>35</v>
      </c>
      <c r="I363" s="68" t="s">
        <v>182</v>
      </c>
      <c r="M363" s="36" t="s">
        <v>32</v>
      </c>
      <c r="N363" s="6">
        <v>10</v>
      </c>
      <c r="O363" s="6">
        <v>5</v>
      </c>
      <c r="Q363" s="14">
        <v>1150</v>
      </c>
      <c r="R363" s="14">
        <v>500</v>
      </c>
      <c r="S363" s="14">
        <v>520</v>
      </c>
      <c r="T363" s="14">
        <v>150</v>
      </c>
      <c r="U363" s="14">
        <v>520</v>
      </c>
      <c r="V363" s="14">
        <v>150</v>
      </c>
      <c r="W363" s="5" t="s">
        <v>33</v>
      </c>
      <c r="Y363" s="6" t="s">
        <v>38</v>
      </c>
      <c r="Z363" s="240" t="str">
        <f t="shared" si="403"/>
        <v>510AD</v>
      </c>
      <c r="AA363" s="120" t="str">
        <f t="shared" si="404"/>
        <v>FEC270025-10 E7</v>
      </c>
      <c r="AB363" s="168" t="str">
        <f t="shared" si="405"/>
        <v xml:space="preserve">FE 1150X0500 5D7 10 0520X150 PC  </v>
      </c>
      <c r="AC363" s="71" t="str">
        <f t="shared" si="406"/>
        <v>FXC270025-10 E7</v>
      </c>
      <c r="AD363" s="168" t="str">
        <f t="shared" si="407"/>
        <v xml:space="preserve">FX 1150X0500 5D7 10 0520X150 PC  </v>
      </c>
      <c r="AE363" s="169" t="str">
        <f t="shared" si="408"/>
        <v>TUBLS015</v>
      </c>
      <c r="AF363" s="170" t="str">
        <f t="shared" si="409"/>
        <v>TB151165</v>
      </c>
      <c r="AG363" s="171">
        <f t="shared" si="410"/>
        <v>53.892900000000004</v>
      </c>
      <c r="AH363" s="151">
        <f t="shared" si="411"/>
        <v>245</v>
      </c>
      <c r="AI363" s="152">
        <f t="shared" si="412"/>
        <v>13203.7605</v>
      </c>
      <c r="AJ363" s="172" t="str">
        <f t="shared" si="413"/>
        <v>BCU5D</v>
      </c>
      <c r="AK363" s="173" t="str">
        <f t="shared" si="414"/>
        <v>AT5D0500</v>
      </c>
      <c r="AL363" s="174">
        <f t="shared" si="415"/>
        <v>28.226325314500109</v>
      </c>
      <c r="AM363" s="175">
        <f t="shared" si="416"/>
        <v>411.90909090909093</v>
      </c>
      <c r="AN363" s="176">
        <v>11626.68</v>
      </c>
      <c r="AO363" s="177" t="str">
        <f t="shared" si="417"/>
        <v>CL5P0520C150</v>
      </c>
      <c r="AP363" s="178">
        <f t="shared" si="418"/>
        <v>706.86</v>
      </c>
      <c r="AQ363" s="179" t="str">
        <f t="shared" si="419"/>
        <v>CL5P0520C150</v>
      </c>
      <c r="AR363" s="178">
        <f t="shared" si="420"/>
        <v>706.86</v>
      </c>
      <c r="AS363" s="178" t="str">
        <f t="shared" si="421"/>
        <v>BNLC06</v>
      </c>
      <c r="AT363" s="180">
        <f t="shared" si="422"/>
        <v>1413.72</v>
      </c>
      <c r="AU363" s="181" t="str">
        <f t="shared" si="423"/>
        <v>5D</v>
      </c>
      <c r="AV363" s="182" t="s">
        <v>921</v>
      </c>
      <c r="AW363" s="183" t="str">
        <f t="shared" si="424"/>
        <v>FJ5D1150</v>
      </c>
      <c r="AX363" s="181">
        <f t="shared" si="425"/>
        <v>711.85</v>
      </c>
      <c r="AY363" s="183">
        <f t="shared" si="426"/>
        <v>1423.7</v>
      </c>
      <c r="AZ363" s="183" t="str">
        <f t="shared" si="427"/>
        <v>-</v>
      </c>
      <c r="BA363" s="181" t="str">
        <f t="shared" si="428"/>
        <v>-</v>
      </c>
      <c r="BB363" s="181"/>
      <c r="BC363" s="184">
        <f t="shared" si="429"/>
        <v>1423.7</v>
      </c>
    </row>
    <row r="364" spans="1:55" ht="18" customHeight="1" x14ac:dyDescent="0.3">
      <c r="A364" s="1" t="str">
        <f t="shared" si="374"/>
        <v>\\B-TECH03\soneras network\SONERAS\RAD\RAD 2024\C271</v>
      </c>
      <c r="B364" s="17" t="s">
        <v>1193</v>
      </c>
      <c r="C364" s="71" t="str">
        <f t="shared" si="372"/>
        <v>FEC271025-10 E7</v>
      </c>
      <c r="D364" s="17" t="s">
        <v>1092</v>
      </c>
      <c r="E364" s="245" t="str">
        <f t="shared" si="376"/>
        <v>C271</v>
      </c>
      <c r="F364" s="12">
        <v>45396</v>
      </c>
      <c r="G364" s="65">
        <v>2</v>
      </c>
      <c r="H364" s="13" t="s">
        <v>35</v>
      </c>
      <c r="I364" s="68" t="s">
        <v>182</v>
      </c>
      <c r="M364" s="36" t="s">
        <v>32</v>
      </c>
      <c r="N364" s="6">
        <v>10</v>
      </c>
      <c r="O364" s="6">
        <v>5</v>
      </c>
      <c r="Q364" s="14">
        <v>1120</v>
      </c>
      <c r="R364" s="14">
        <v>500</v>
      </c>
      <c r="S364" s="14">
        <v>520</v>
      </c>
      <c r="T364" s="14">
        <v>150</v>
      </c>
      <c r="U364" s="14">
        <v>520</v>
      </c>
      <c r="V364" s="14">
        <v>150</v>
      </c>
      <c r="W364" s="5" t="s">
        <v>33</v>
      </c>
      <c r="Y364" s="6" t="s">
        <v>38</v>
      </c>
      <c r="Z364" s="240" t="str">
        <f t="shared" si="403"/>
        <v>510AD</v>
      </c>
      <c r="AA364" s="120" t="str">
        <f t="shared" si="404"/>
        <v>FEC271025-10 E7</v>
      </c>
      <c r="AB364" s="168" t="str">
        <f t="shared" si="405"/>
        <v xml:space="preserve">FE 1120X0500 5D7 10 0520X150 PC  </v>
      </c>
      <c r="AC364" s="71" t="str">
        <f t="shared" si="406"/>
        <v>FXC271025-10 E7</v>
      </c>
      <c r="AD364" s="168" t="str">
        <f t="shared" si="407"/>
        <v xml:space="preserve">FX 1120X0500 5D7 10 0520X150 PC  </v>
      </c>
      <c r="AE364" s="169" t="str">
        <f t="shared" si="408"/>
        <v>TUBLS015</v>
      </c>
      <c r="AF364" s="170" t="str">
        <f t="shared" si="409"/>
        <v>TB151135</v>
      </c>
      <c r="AG364" s="171">
        <f t="shared" si="410"/>
        <v>52.505100000000006</v>
      </c>
      <c r="AH364" s="151">
        <f t="shared" si="411"/>
        <v>245</v>
      </c>
      <c r="AI364" s="152">
        <f t="shared" si="412"/>
        <v>12863.749500000002</v>
      </c>
      <c r="AJ364" s="172" t="str">
        <f t="shared" si="413"/>
        <v>BCU5D</v>
      </c>
      <c r="AK364" s="173" t="str">
        <f t="shared" si="414"/>
        <v>AT5D0500</v>
      </c>
      <c r="AL364" s="174">
        <f t="shared" si="415"/>
        <v>28.225137157107234</v>
      </c>
      <c r="AM364" s="175">
        <f t="shared" si="416"/>
        <v>401</v>
      </c>
      <c r="AN364" s="176">
        <v>11318.28</v>
      </c>
      <c r="AO364" s="177" t="str">
        <f t="shared" si="417"/>
        <v>CL5P0520C150</v>
      </c>
      <c r="AP364" s="178">
        <f t="shared" si="418"/>
        <v>706.86</v>
      </c>
      <c r="AQ364" s="179" t="str">
        <f t="shared" si="419"/>
        <v>CL5P0520C150</v>
      </c>
      <c r="AR364" s="178">
        <f t="shared" si="420"/>
        <v>706.86</v>
      </c>
      <c r="AS364" s="178" t="str">
        <f t="shared" si="421"/>
        <v>BNLC06</v>
      </c>
      <c r="AT364" s="180">
        <f t="shared" si="422"/>
        <v>1413.72</v>
      </c>
      <c r="AU364" s="181" t="str">
        <f t="shared" si="423"/>
        <v>5D</v>
      </c>
      <c r="AV364" s="182" t="s">
        <v>921</v>
      </c>
      <c r="AW364" s="183" t="str">
        <f t="shared" si="424"/>
        <v>FJ5D1120</v>
      </c>
      <c r="AX364" s="181">
        <f t="shared" si="425"/>
        <v>693.28</v>
      </c>
      <c r="AY364" s="183">
        <f t="shared" si="426"/>
        <v>1386.56</v>
      </c>
      <c r="AZ364" s="183" t="str">
        <f t="shared" si="427"/>
        <v>-</v>
      </c>
      <c r="BA364" s="181" t="str">
        <f t="shared" si="428"/>
        <v>-</v>
      </c>
      <c r="BB364" s="181"/>
      <c r="BC364" s="184">
        <f t="shared" si="429"/>
        <v>1386.56</v>
      </c>
    </row>
    <row r="365" spans="1:55" ht="18" customHeight="1" x14ac:dyDescent="0.3">
      <c r="A365" s="1" t="str">
        <f t="shared" si="374"/>
        <v>\\B-TECH03\soneras network\SONERAS\RAD\RAD 2024\C272</v>
      </c>
      <c r="B365" s="17" t="s">
        <v>1194</v>
      </c>
      <c r="C365" s="71" t="str">
        <f t="shared" si="372"/>
        <v>FEC272025-10 E7</v>
      </c>
      <c r="D365" s="17" t="s">
        <v>1093</v>
      </c>
      <c r="E365" s="245" t="str">
        <f t="shared" si="376"/>
        <v>C272</v>
      </c>
      <c r="F365" s="12">
        <v>45396</v>
      </c>
      <c r="G365" s="65">
        <v>2</v>
      </c>
      <c r="H365" s="13" t="s">
        <v>35</v>
      </c>
      <c r="I365" s="68" t="s">
        <v>182</v>
      </c>
      <c r="M365" s="36" t="s">
        <v>32</v>
      </c>
      <c r="N365" s="6">
        <v>10</v>
      </c>
      <c r="O365" s="6">
        <v>5</v>
      </c>
      <c r="Q365" s="14">
        <v>1100</v>
      </c>
      <c r="R365" s="14">
        <v>500</v>
      </c>
      <c r="S365" s="14">
        <v>520</v>
      </c>
      <c r="T365" s="14">
        <v>150</v>
      </c>
      <c r="U365" s="14">
        <v>520</v>
      </c>
      <c r="V365" s="14">
        <v>150</v>
      </c>
      <c r="W365" s="5" t="s">
        <v>33</v>
      </c>
      <c r="Y365" s="6" t="s">
        <v>38</v>
      </c>
      <c r="Z365" s="240" t="str">
        <f t="shared" si="403"/>
        <v>510AD</v>
      </c>
      <c r="AA365" s="120" t="str">
        <f t="shared" si="404"/>
        <v>FEC272025-10 E7</v>
      </c>
      <c r="AB365" s="168" t="str">
        <f t="shared" si="405"/>
        <v xml:space="preserve">FE 1100X0500 5D7 10 0520X150 PC  </v>
      </c>
      <c r="AC365" s="71" t="str">
        <f t="shared" si="406"/>
        <v>FXC272025-10 E7</v>
      </c>
      <c r="AD365" s="168" t="str">
        <f t="shared" si="407"/>
        <v xml:space="preserve">FX 1100X0500 5D7 10 0520X150 PC  </v>
      </c>
      <c r="AE365" s="169" t="str">
        <f t="shared" si="408"/>
        <v>TUBLS015</v>
      </c>
      <c r="AF365" s="170" t="str">
        <f t="shared" si="409"/>
        <v>TB151115</v>
      </c>
      <c r="AG365" s="171">
        <f t="shared" si="410"/>
        <v>51.579900000000002</v>
      </c>
      <c r="AH365" s="151">
        <f t="shared" si="411"/>
        <v>245</v>
      </c>
      <c r="AI365" s="152">
        <f t="shared" si="412"/>
        <v>12637.075500000001</v>
      </c>
      <c r="AJ365" s="172" t="str">
        <f t="shared" si="413"/>
        <v>BCU5D</v>
      </c>
      <c r="AK365" s="173" t="str">
        <f t="shared" si="414"/>
        <v>AT5D0500</v>
      </c>
      <c r="AL365" s="174">
        <f t="shared" si="415"/>
        <v>28.276527360886629</v>
      </c>
      <c r="AM365" s="175">
        <f t="shared" si="416"/>
        <v>393.72727272727275</v>
      </c>
      <c r="AN365" s="176">
        <v>11133.24</v>
      </c>
      <c r="AO365" s="177" t="str">
        <f t="shared" si="417"/>
        <v>CL5P0520C150</v>
      </c>
      <c r="AP365" s="178">
        <f t="shared" si="418"/>
        <v>706.86</v>
      </c>
      <c r="AQ365" s="179" t="str">
        <f t="shared" si="419"/>
        <v>CL5P0520C150</v>
      </c>
      <c r="AR365" s="178">
        <f t="shared" si="420"/>
        <v>706.86</v>
      </c>
      <c r="AS365" s="178" t="str">
        <f t="shared" si="421"/>
        <v>BNLC06</v>
      </c>
      <c r="AT365" s="180">
        <f t="shared" si="422"/>
        <v>1413.72</v>
      </c>
      <c r="AU365" s="181" t="str">
        <f t="shared" si="423"/>
        <v>5D</v>
      </c>
      <c r="AV365" s="182" t="s">
        <v>921</v>
      </c>
      <c r="AW365" s="183" t="str">
        <f t="shared" si="424"/>
        <v>FJ5D1100</v>
      </c>
      <c r="AX365" s="181">
        <f t="shared" si="425"/>
        <v>680.9</v>
      </c>
      <c r="AY365" s="183">
        <f t="shared" si="426"/>
        <v>1361.8</v>
      </c>
      <c r="AZ365" s="183" t="str">
        <f t="shared" si="427"/>
        <v>-</v>
      </c>
      <c r="BA365" s="181" t="str">
        <f t="shared" si="428"/>
        <v>-</v>
      </c>
      <c r="BB365" s="181"/>
      <c r="BC365" s="184">
        <f t="shared" si="429"/>
        <v>1361.8</v>
      </c>
    </row>
    <row r="366" spans="1:55" ht="18" customHeight="1" x14ac:dyDescent="0.3">
      <c r="A366" s="1" t="str">
        <f t="shared" si="374"/>
        <v>\\B-TECH03\soneras network\SONERAS\RAD\RAD 2024\C273</v>
      </c>
      <c r="B366" s="17" t="s">
        <v>1195</v>
      </c>
      <c r="C366" s="71" t="str">
        <f t="shared" si="372"/>
        <v>FEC273025-10 E7</v>
      </c>
      <c r="D366" s="17" t="s">
        <v>1094</v>
      </c>
      <c r="E366" s="245" t="str">
        <f t="shared" si="376"/>
        <v>C273</v>
      </c>
      <c r="F366" s="12">
        <v>45396</v>
      </c>
      <c r="G366" s="65">
        <v>2</v>
      </c>
      <c r="H366" s="13" t="s">
        <v>35</v>
      </c>
      <c r="I366" s="68" t="s">
        <v>182</v>
      </c>
      <c r="M366" s="36" t="s">
        <v>32</v>
      </c>
      <c r="N366" s="6">
        <v>10</v>
      </c>
      <c r="O366" s="6">
        <v>5</v>
      </c>
      <c r="Q366" s="14">
        <v>1000</v>
      </c>
      <c r="R366" s="14">
        <v>500</v>
      </c>
      <c r="S366" s="14">
        <v>520</v>
      </c>
      <c r="T366" s="14">
        <v>150</v>
      </c>
      <c r="U366" s="14">
        <v>520</v>
      </c>
      <c r="V366" s="14">
        <v>150</v>
      </c>
      <c r="W366" s="5" t="s">
        <v>33</v>
      </c>
      <c r="Y366" s="6" t="s">
        <v>38</v>
      </c>
      <c r="Z366" s="240" t="str">
        <f t="shared" si="403"/>
        <v>510AD</v>
      </c>
      <c r="AA366" s="120" t="str">
        <f t="shared" si="404"/>
        <v>FEC273025-10 E7</v>
      </c>
      <c r="AB366" s="168" t="str">
        <f t="shared" si="405"/>
        <v xml:space="preserve">FE 1000X0500 5D7 10 0520X150 PC  </v>
      </c>
      <c r="AC366" s="71" t="str">
        <f t="shared" si="406"/>
        <v>FXC273025-10 E7</v>
      </c>
      <c r="AD366" s="168" t="str">
        <f t="shared" si="407"/>
        <v xml:space="preserve">FX 1000X0500 5D7 10 0520X150 PC  </v>
      </c>
      <c r="AE366" s="169" t="str">
        <f t="shared" si="408"/>
        <v>TUBLS015</v>
      </c>
      <c r="AF366" s="170" t="str">
        <f t="shared" si="409"/>
        <v>TB151015</v>
      </c>
      <c r="AG366" s="171">
        <f t="shared" si="410"/>
        <v>46.953900000000004</v>
      </c>
      <c r="AH366" s="151">
        <f t="shared" si="411"/>
        <v>245</v>
      </c>
      <c r="AI366" s="152">
        <f t="shared" si="412"/>
        <v>11503.705500000002</v>
      </c>
      <c r="AJ366" s="172" t="str">
        <f t="shared" si="413"/>
        <v>BCU5D</v>
      </c>
      <c r="AK366" s="173" t="str">
        <f t="shared" si="414"/>
        <v>AT5D0500</v>
      </c>
      <c r="AL366" s="174">
        <f t="shared" si="415"/>
        <v>28.219659119816839</v>
      </c>
      <c r="AM366" s="175">
        <f t="shared" si="416"/>
        <v>357.36363636363637</v>
      </c>
      <c r="AN366" s="176">
        <v>10084.68</v>
      </c>
      <c r="AO366" s="177" t="str">
        <f t="shared" si="417"/>
        <v>CL5P0520C150</v>
      </c>
      <c r="AP366" s="178">
        <f t="shared" si="418"/>
        <v>706.86</v>
      </c>
      <c r="AQ366" s="179" t="str">
        <f t="shared" si="419"/>
        <v>CL5P0520C150</v>
      </c>
      <c r="AR366" s="178">
        <f t="shared" si="420"/>
        <v>706.86</v>
      </c>
      <c r="AS366" s="178" t="str">
        <f t="shared" si="421"/>
        <v>BNLC06</v>
      </c>
      <c r="AT366" s="180">
        <f t="shared" si="422"/>
        <v>1413.72</v>
      </c>
      <c r="AU366" s="181" t="str">
        <f t="shared" si="423"/>
        <v>5D</v>
      </c>
      <c r="AV366" s="182" t="s">
        <v>921</v>
      </c>
      <c r="AW366" s="183" t="str">
        <f t="shared" si="424"/>
        <v>FJ5D1000</v>
      </c>
      <c r="AX366" s="181">
        <f t="shared" si="425"/>
        <v>619</v>
      </c>
      <c r="AY366" s="183">
        <f t="shared" si="426"/>
        <v>1238</v>
      </c>
      <c r="AZ366" s="183" t="str">
        <f t="shared" si="427"/>
        <v>-</v>
      </c>
      <c r="BA366" s="181" t="str">
        <f t="shared" si="428"/>
        <v>-</v>
      </c>
      <c r="BB366" s="181"/>
      <c r="BC366" s="184">
        <f t="shared" si="429"/>
        <v>1238</v>
      </c>
    </row>
    <row r="367" spans="1:55" ht="18" customHeight="1" x14ac:dyDescent="0.3">
      <c r="A367" s="1" t="str">
        <f t="shared" si="374"/>
        <v>\\B-TECH03\soneras network\SONERAS\RAD\RAD 2024\C274</v>
      </c>
      <c r="B367" s="17" t="s">
        <v>1196</v>
      </c>
      <c r="C367" s="71" t="str">
        <f t="shared" si="372"/>
        <v>FEC274025-10 E7</v>
      </c>
      <c r="D367" s="17" t="s">
        <v>1095</v>
      </c>
      <c r="E367" s="245" t="str">
        <f t="shared" si="376"/>
        <v>C274</v>
      </c>
      <c r="F367" s="12">
        <v>45396</v>
      </c>
      <c r="G367" s="65">
        <v>2</v>
      </c>
      <c r="H367" s="13" t="s">
        <v>35</v>
      </c>
      <c r="I367" s="68" t="s">
        <v>182</v>
      </c>
      <c r="M367" s="36" t="s">
        <v>32</v>
      </c>
      <c r="N367" s="6">
        <v>10</v>
      </c>
      <c r="O367" s="6">
        <v>5</v>
      </c>
      <c r="Q367" s="14">
        <v>860</v>
      </c>
      <c r="R367" s="14">
        <v>500</v>
      </c>
      <c r="S367" s="14">
        <v>520</v>
      </c>
      <c r="T367" s="14">
        <v>150</v>
      </c>
      <c r="U367" s="14">
        <v>520</v>
      </c>
      <c r="V367" s="14">
        <v>150</v>
      </c>
      <c r="W367" s="5" t="s">
        <v>33</v>
      </c>
      <c r="Y367" s="6" t="s">
        <v>38</v>
      </c>
      <c r="Z367" s="240" t="str">
        <f t="shared" si="403"/>
        <v>510AD</v>
      </c>
      <c r="AA367" s="120" t="str">
        <f t="shared" si="404"/>
        <v>FEC274025-10 E7</v>
      </c>
      <c r="AB367" s="168" t="str">
        <f t="shared" si="405"/>
        <v xml:space="preserve">FE 0860X0500 5D7 10 0520X150 PC  </v>
      </c>
      <c r="AC367" s="71" t="str">
        <f t="shared" si="406"/>
        <v>FXC274025-10 E7</v>
      </c>
      <c r="AD367" s="168" t="str">
        <f t="shared" si="407"/>
        <v xml:space="preserve">FX 0860X0500 5D7 10 0520X150 PC  </v>
      </c>
      <c r="AE367" s="169" t="str">
        <f t="shared" si="408"/>
        <v>TUBLS015</v>
      </c>
      <c r="AF367" s="170" t="str">
        <f t="shared" si="409"/>
        <v>TB150875</v>
      </c>
      <c r="AG367" s="171">
        <f t="shared" si="410"/>
        <v>40.477499999999999</v>
      </c>
      <c r="AH367" s="151">
        <f t="shared" si="411"/>
        <v>245</v>
      </c>
      <c r="AI367" s="152">
        <f t="shared" si="412"/>
        <v>9916.9874999999993</v>
      </c>
      <c r="AJ367" s="172" t="str">
        <f t="shared" si="413"/>
        <v>BCU5D</v>
      </c>
      <c r="AK367" s="173" t="str">
        <f t="shared" si="414"/>
        <v>AT5D0500</v>
      </c>
      <c r="AL367" s="174">
        <f t="shared" si="415"/>
        <v>28.278386235538413</v>
      </c>
      <c r="AM367" s="175">
        <f t="shared" si="416"/>
        <v>306.45454545454544</v>
      </c>
      <c r="AN367" s="176">
        <v>8666.0399999999991</v>
      </c>
      <c r="AO367" s="177" t="str">
        <f t="shared" si="417"/>
        <v>CL5P0520C150</v>
      </c>
      <c r="AP367" s="178">
        <f t="shared" si="418"/>
        <v>706.86</v>
      </c>
      <c r="AQ367" s="179" t="str">
        <f t="shared" si="419"/>
        <v>CL5P0520C150</v>
      </c>
      <c r="AR367" s="178">
        <f t="shared" si="420"/>
        <v>706.86</v>
      </c>
      <c r="AS367" s="178" t="str">
        <f t="shared" si="421"/>
        <v>BNLC06</v>
      </c>
      <c r="AT367" s="180">
        <f t="shared" si="422"/>
        <v>1413.72</v>
      </c>
      <c r="AU367" s="181" t="str">
        <f t="shared" si="423"/>
        <v>5D</v>
      </c>
      <c r="AV367" s="182" t="s">
        <v>921</v>
      </c>
      <c r="AW367" s="183" t="str">
        <f t="shared" si="424"/>
        <v>FJ5D0860</v>
      </c>
      <c r="AX367" s="181">
        <f t="shared" si="425"/>
        <v>532.34</v>
      </c>
      <c r="AY367" s="183">
        <f t="shared" si="426"/>
        <v>1064.68</v>
      </c>
      <c r="AZ367" s="183" t="str">
        <f t="shared" si="427"/>
        <v>-</v>
      </c>
      <c r="BA367" s="181" t="str">
        <f t="shared" si="428"/>
        <v>-</v>
      </c>
      <c r="BB367" s="181"/>
      <c r="BC367" s="184">
        <f t="shared" si="429"/>
        <v>1064.68</v>
      </c>
    </row>
    <row r="368" spans="1:55" ht="18" customHeight="1" x14ac:dyDescent="0.3">
      <c r="A368" s="1" t="str">
        <f t="shared" si="374"/>
        <v>\\B-TECH03\soneras network\SONERAS\RAD\RAD 2024\C275</v>
      </c>
      <c r="B368" s="17" t="s">
        <v>1197</v>
      </c>
      <c r="C368" s="71" t="str">
        <f t="shared" si="372"/>
        <v>FEC275025-10 E7</v>
      </c>
      <c r="D368" s="17" t="s">
        <v>1096</v>
      </c>
      <c r="E368" s="245" t="str">
        <f t="shared" si="376"/>
        <v>C275</v>
      </c>
      <c r="F368" s="12">
        <v>45396</v>
      </c>
      <c r="G368" s="65">
        <v>2</v>
      </c>
      <c r="H368" s="13" t="s">
        <v>35</v>
      </c>
      <c r="I368" s="68" t="s">
        <v>182</v>
      </c>
      <c r="M368" s="36" t="s">
        <v>32</v>
      </c>
      <c r="N368" s="6">
        <v>10</v>
      </c>
      <c r="O368" s="6">
        <v>5</v>
      </c>
      <c r="Q368" s="14">
        <v>840</v>
      </c>
      <c r="R368" s="14">
        <v>500</v>
      </c>
      <c r="S368" s="14">
        <v>520</v>
      </c>
      <c r="T368" s="14">
        <v>150</v>
      </c>
      <c r="U368" s="14">
        <v>520</v>
      </c>
      <c r="V368" s="14">
        <v>150</v>
      </c>
      <c r="W368" s="5" t="s">
        <v>33</v>
      </c>
      <c r="Y368" s="6" t="s">
        <v>38</v>
      </c>
      <c r="Z368" s="240" t="str">
        <f t="shared" si="403"/>
        <v>510AD</v>
      </c>
      <c r="AA368" s="120" t="str">
        <f t="shared" si="404"/>
        <v>FEC275025-10 E7</v>
      </c>
      <c r="AB368" s="168" t="str">
        <f t="shared" si="405"/>
        <v xml:space="preserve">FE 0840X0500 5D7 10 0520X150 PC  </v>
      </c>
      <c r="AC368" s="71" t="str">
        <f t="shared" si="406"/>
        <v>FXC275025-10 E7</v>
      </c>
      <c r="AD368" s="168" t="str">
        <f t="shared" si="407"/>
        <v xml:space="preserve">FX 0840X0500 5D7 10 0520X150 PC  </v>
      </c>
      <c r="AE368" s="169" t="str">
        <f t="shared" si="408"/>
        <v>TUBLS015</v>
      </c>
      <c r="AF368" s="170" t="str">
        <f t="shared" si="409"/>
        <v>TB150855</v>
      </c>
      <c r="AG368" s="171">
        <f t="shared" si="410"/>
        <v>39.552300000000002</v>
      </c>
      <c r="AH368" s="151">
        <f t="shared" si="411"/>
        <v>245</v>
      </c>
      <c r="AI368" s="152">
        <f t="shared" si="412"/>
        <v>9690.3135000000002</v>
      </c>
      <c r="AJ368" s="172" t="str">
        <f t="shared" si="413"/>
        <v>BCU5D</v>
      </c>
      <c r="AK368" s="173" t="str">
        <f t="shared" si="414"/>
        <v>AT5D0500</v>
      </c>
      <c r="AL368" s="174">
        <f t="shared" si="415"/>
        <v>28.24422971741112</v>
      </c>
      <c r="AM368" s="175">
        <f t="shared" si="416"/>
        <v>299.18181818181819</v>
      </c>
      <c r="AN368" s="176">
        <v>8450.16</v>
      </c>
      <c r="AO368" s="177" t="str">
        <f t="shared" si="417"/>
        <v>CL5P0520C150</v>
      </c>
      <c r="AP368" s="178">
        <f t="shared" si="418"/>
        <v>706.86</v>
      </c>
      <c r="AQ368" s="179" t="str">
        <f t="shared" si="419"/>
        <v>CL5P0520C150</v>
      </c>
      <c r="AR368" s="178">
        <f t="shared" si="420"/>
        <v>706.86</v>
      </c>
      <c r="AS368" s="178" t="str">
        <f t="shared" si="421"/>
        <v>BNLC06</v>
      </c>
      <c r="AT368" s="180">
        <f t="shared" si="422"/>
        <v>1413.72</v>
      </c>
      <c r="AU368" s="181" t="str">
        <f t="shared" si="423"/>
        <v>5D</v>
      </c>
      <c r="AV368" s="182" t="s">
        <v>921</v>
      </c>
      <c r="AW368" s="183" t="str">
        <f t="shared" si="424"/>
        <v>FJ5D0840</v>
      </c>
      <c r="AX368" s="181">
        <f t="shared" si="425"/>
        <v>519.96</v>
      </c>
      <c r="AY368" s="183">
        <f t="shared" si="426"/>
        <v>1039.92</v>
      </c>
      <c r="AZ368" s="183" t="str">
        <f t="shared" si="427"/>
        <v>-</v>
      </c>
      <c r="BA368" s="181" t="str">
        <f t="shared" si="428"/>
        <v>-</v>
      </c>
      <c r="BB368" s="181"/>
      <c r="BC368" s="184">
        <f t="shared" si="429"/>
        <v>1039.92</v>
      </c>
    </row>
    <row r="369" spans="1:56" ht="18" customHeight="1" x14ac:dyDescent="0.3">
      <c r="A369" s="1" t="str">
        <f t="shared" si="374"/>
        <v>\\B-TECH03\soneras network\SONERAS\RAD\RAD 2024\C276</v>
      </c>
      <c r="B369" s="17" t="s">
        <v>1198</v>
      </c>
      <c r="C369" s="71" t="str">
        <f t="shared" si="372"/>
        <v>FEC276025-10 E7</v>
      </c>
      <c r="D369" s="17" t="s">
        <v>1097</v>
      </c>
      <c r="E369" s="244" t="str">
        <f t="shared" ref="E369:E378" si="430">HYPERLINK(A369,B369)</f>
        <v>C276</v>
      </c>
      <c r="F369" s="12">
        <v>45396</v>
      </c>
      <c r="G369" s="65">
        <v>2</v>
      </c>
      <c r="H369" s="13" t="s">
        <v>35</v>
      </c>
      <c r="I369" s="68" t="s">
        <v>182</v>
      </c>
      <c r="M369" s="36" t="s">
        <v>32</v>
      </c>
      <c r="N369" s="6">
        <v>10</v>
      </c>
      <c r="O369" s="6">
        <v>5</v>
      </c>
      <c r="Q369" s="14">
        <v>820</v>
      </c>
      <c r="R369" s="14">
        <v>500</v>
      </c>
      <c r="S369" s="14">
        <v>520</v>
      </c>
      <c r="T369" s="14">
        <v>150</v>
      </c>
      <c r="U369" s="14">
        <v>520</v>
      </c>
      <c r="V369" s="14">
        <v>150</v>
      </c>
      <c r="W369" s="5" t="s">
        <v>33</v>
      </c>
      <c r="Y369" s="6" t="s">
        <v>38</v>
      </c>
      <c r="Z369" s="240" t="str">
        <f t="shared" si="403"/>
        <v>510AD</v>
      </c>
      <c r="AA369" s="120" t="str">
        <f t="shared" si="404"/>
        <v>FEC276025-10 E7</v>
      </c>
      <c r="AB369" s="168" t="str">
        <f t="shared" si="405"/>
        <v xml:space="preserve">FE 0820X0500 5D7 10 0520X150 PC  </v>
      </c>
      <c r="AC369" s="71" t="str">
        <f t="shared" si="406"/>
        <v>FXC276025-10 E7</v>
      </c>
      <c r="AD369" s="168" t="str">
        <f t="shared" si="407"/>
        <v xml:space="preserve">FX 0820X0500 5D7 10 0520X150 PC  </v>
      </c>
      <c r="AE369" s="169" t="str">
        <f t="shared" si="408"/>
        <v>TUBLS015</v>
      </c>
      <c r="AF369" s="170" t="str">
        <f t="shared" si="409"/>
        <v>TB150835</v>
      </c>
      <c r="AG369" s="171">
        <f t="shared" si="410"/>
        <v>38.627099999999999</v>
      </c>
      <c r="AH369" s="151">
        <f t="shared" si="411"/>
        <v>245</v>
      </c>
      <c r="AI369" s="152">
        <f t="shared" si="412"/>
        <v>9463.6394999999993</v>
      </c>
      <c r="AJ369" s="172" t="str">
        <f t="shared" si="413"/>
        <v>BCU5D</v>
      </c>
      <c r="AK369" s="173" t="str">
        <f t="shared" si="414"/>
        <v>AT5D0500</v>
      </c>
      <c r="AL369" s="174">
        <f t="shared" si="415"/>
        <v>28.208371223917784</v>
      </c>
      <c r="AM369" s="175">
        <f t="shared" si="416"/>
        <v>291.90909090909093</v>
      </c>
      <c r="AN369" s="176">
        <v>8234.2800000000007</v>
      </c>
      <c r="AO369" s="177" t="str">
        <f t="shared" si="417"/>
        <v>CL5P0520C150</v>
      </c>
      <c r="AP369" s="178">
        <f t="shared" si="418"/>
        <v>706.86</v>
      </c>
      <c r="AQ369" s="179" t="str">
        <f t="shared" si="419"/>
        <v>CL5P0520C150</v>
      </c>
      <c r="AR369" s="178">
        <f t="shared" si="420"/>
        <v>706.86</v>
      </c>
      <c r="AS369" s="178" t="str">
        <f t="shared" si="421"/>
        <v>BNLC06</v>
      </c>
      <c r="AT369" s="180">
        <f t="shared" si="422"/>
        <v>1413.72</v>
      </c>
      <c r="AU369" s="181" t="str">
        <f t="shared" si="423"/>
        <v>5D</v>
      </c>
      <c r="AV369" s="182" t="s">
        <v>921</v>
      </c>
      <c r="AW369" s="183" t="str">
        <f t="shared" si="424"/>
        <v>FJ5D0820</v>
      </c>
      <c r="AX369" s="181">
        <f t="shared" si="425"/>
        <v>507.58</v>
      </c>
      <c r="AY369" s="183">
        <f t="shared" si="426"/>
        <v>1015.16</v>
      </c>
      <c r="AZ369" s="183" t="str">
        <f t="shared" si="427"/>
        <v>-</v>
      </c>
      <c r="BA369" s="181" t="str">
        <f t="shared" si="428"/>
        <v>-</v>
      </c>
      <c r="BB369" s="181"/>
      <c r="BC369" s="184">
        <f t="shared" si="429"/>
        <v>1015.16</v>
      </c>
    </row>
    <row r="370" spans="1:56" ht="18" customHeight="1" x14ac:dyDescent="0.3">
      <c r="A370" s="1" t="str">
        <f t="shared" si="374"/>
        <v>\\B-TECH03\soneras network\SONERAS\RAD\RAD 2024\C277</v>
      </c>
      <c r="B370" s="17" t="s">
        <v>1199</v>
      </c>
      <c r="C370" s="71" t="str">
        <f t="shared" si="372"/>
        <v>FEC277026-10 E7</v>
      </c>
      <c r="D370" s="17" t="s">
        <v>1098</v>
      </c>
      <c r="E370" s="244" t="str">
        <f t="shared" si="430"/>
        <v>C277</v>
      </c>
      <c r="F370" s="12">
        <v>45396</v>
      </c>
      <c r="G370" s="65">
        <v>2</v>
      </c>
      <c r="H370" s="13" t="s">
        <v>35</v>
      </c>
      <c r="I370" s="68" t="s">
        <v>182</v>
      </c>
      <c r="M370" s="36" t="s">
        <v>32</v>
      </c>
      <c r="N370" s="6">
        <v>10</v>
      </c>
      <c r="O370" s="6">
        <v>6</v>
      </c>
      <c r="Q370" s="14">
        <v>1200</v>
      </c>
      <c r="R370" s="14">
        <v>600</v>
      </c>
      <c r="S370" s="14">
        <v>620</v>
      </c>
      <c r="T370" s="14">
        <v>150</v>
      </c>
      <c r="U370" s="14">
        <v>620</v>
      </c>
      <c r="V370" s="14">
        <v>150</v>
      </c>
      <c r="W370" s="5" t="s">
        <v>33</v>
      </c>
      <c r="Y370" s="6" t="s">
        <v>38</v>
      </c>
      <c r="Z370" s="240" t="str">
        <f t="shared" si="403"/>
        <v>610AD</v>
      </c>
      <c r="AA370" s="120" t="str">
        <f t="shared" si="404"/>
        <v>FEC277026-10 E7</v>
      </c>
      <c r="AB370" s="168" t="str">
        <f t="shared" si="405"/>
        <v xml:space="preserve">FE 1200X0600 6D7 10 0620X150 PC  </v>
      </c>
      <c r="AC370" s="71" t="str">
        <f t="shared" si="406"/>
        <v>FXC277026-10 E7</v>
      </c>
      <c r="AD370" s="168" t="str">
        <f t="shared" si="407"/>
        <v xml:space="preserve">FX 1200X0600 6D7 10 0620X150 PC  </v>
      </c>
      <c r="AE370" s="169" t="str">
        <f t="shared" si="408"/>
        <v>TUBLS015</v>
      </c>
      <c r="AF370" s="170" t="str">
        <f t="shared" si="409"/>
        <v>TB151215</v>
      </c>
      <c r="AG370" s="171">
        <f t="shared" si="410"/>
        <v>56.2059</v>
      </c>
      <c r="AH370" s="151">
        <f t="shared" si="411"/>
        <v>354</v>
      </c>
      <c r="AI370" s="152">
        <f t="shared" si="412"/>
        <v>19896.888599999998</v>
      </c>
      <c r="AJ370" s="172" t="str">
        <f t="shared" si="413"/>
        <v>BCU6D</v>
      </c>
      <c r="AK370" s="173" t="str">
        <f t="shared" si="414"/>
        <v>AT6D0600</v>
      </c>
      <c r="AL370" s="174">
        <f t="shared" si="415"/>
        <v>46.181696892834502</v>
      </c>
      <c r="AM370" s="175">
        <f t="shared" si="416"/>
        <v>430.09090909090907</v>
      </c>
      <c r="AN370" s="176">
        <v>19862.328000000001</v>
      </c>
      <c r="AO370" s="177" t="str">
        <f t="shared" si="417"/>
        <v>CL6P0620C150</v>
      </c>
      <c r="AP370" s="178">
        <f t="shared" si="418"/>
        <v>837.76</v>
      </c>
      <c r="AQ370" s="179" t="str">
        <f t="shared" si="419"/>
        <v>CL6P0620C150</v>
      </c>
      <c r="AR370" s="178">
        <f t="shared" si="420"/>
        <v>837.76</v>
      </c>
      <c r="AS370" s="178" t="str">
        <f t="shared" si="421"/>
        <v>BNLC06</v>
      </c>
      <c r="AT370" s="180">
        <f t="shared" si="422"/>
        <v>1675.52</v>
      </c>
      <c r="AU370" s="181" t="str">
        <f t="shared" si="423"/>
        <v>6D</v>
      </c>
      <c r="AV370" s="182" t="s">
        <v>921</v>
      </c>
      <c r="AW370" s="183" t="str">
        <f t="shared" si="424"/>
        <v>FJ6D1200</v>
      </c>
      <c r="AX370" s="181">
        <f t="shared" si="425"/>
        <v>861.59999999999991</v>
      </c>
      <c r="AY370" s="183">
        <f t="shared" si="426"/>
        <v>1723.1999999999998</v>
      </c>
      <c r="AZ370" s="183" t="str">
        <f t="shared" si="427"/>
        <v>-</v>
      </c>
      <c r="BA370" s="181" t="str">
        <f t="shared" si="428"/>
        <v>-</v>
      </c>
      <c r="BB370" s="181"/>
      <c r="BC370" s="184">
        <f t="shared" si="429"/>
        <v>1723.1999999999998</v>
      </c>
    </row>
    <row r="371" spans="1:56" ht="18" customHeight="1" x14ac:dyDescent="0.3">
      <c r="A371" s="1" t="str">
        <f t="shared" si="374"/>
        <v>\\B-TECH03\soneras network\SONERAS\RAD\RAD 2024\C278</v>
      </c>
      <c r="B371" s="17" t="s">
        <v>1200</v>
      </c>
      <c r="C371" s="71" t="str">
        <f t="shared" si="372"/>
        <v>FEC278026-10 E7</v>
      </c>
      <c r="D371" s="17" t="s">
        <v>1099</v>
      </c>
      <c r="E371" s="244" t="str">
        <f t="shared" si="430"/>
        <v>C278</v>
      </c>
      <c r="F371" s="12">
        <v>45396</v>
      </c>
      <c r="G371" s="65">
        <v>2</v>
      </c>
      <c r="H371" s="13" t="s">
        <v>35</v>
      </c>
      <c r="I371" s="68" t="s">
        <v>182</v>
      </c>
      <c r="M371" s="36" t="s">
        <v>32</v>
      </c>
      <c r="N371" s="6">
        <v>10</v>
      </c>
      <c r="O371" s="6">
        <v>6</v>
      </c>
      <c r="Q371" s="14">
        <v>1150</v>
      </c>
      <c r="R371" s="14">
        <v>600</v>
      </c>
      <c r="S371" s="14">
        <v>620</v>
      </c>
      <c r="T371" s="14">
        <v>150</v>
      </c>
      <c r="U371" s="14">
        <v>620</v>
      </c>
      <c r="V371" s="14">
        <v>150</v>
      </c>
      <c r="W371" s="5" t="s">
        <v>33</v>
      </c>
      <c r="Y371" s="6" t="s">
        <v>38</v>
      </c>
      <c r="Z371" s="240" t="str">
        <f t="shared" si="403"/>
        <v>610AD</v>
      </c>
      <c r="AA371" s="120" t="str">
        <f t="shared" si="404"/>
        <v>FEC278026-10 E7</v>
      </c>
      <c r="AB371" s="168" t="str">
        <f t="shared" si="405"/>
        <v xml:space="preserve">FE 1150X0600 6D7 10 0620X150 PC  </v>
      </c>
      <c r="AC371" s="71" t="str">
        <f t="shared" si="406"/>
        <v>FXC278026-10 E7</v>
      </c>
      <c r="AD371" s="168" t="str">
        <f t="shared" si="407"/>
        <v xml:space="preserve">FX 1150X0600 6D7 10 0620X150 PC  </v>
      </c>
      <c r="AE371" s="169" t="str">
        <f t="shared" si="408"/>
        <v>TUBLS015</v>
      </c>
      <c r="AF371" s="170" t="str">
        <f t="shared" si="409"/>
        <v>TB151165</v>
      </c>
      <c r="AG371" s="171">
        <f t="shared" si="410"/>
        <v>53.892900000000004</v>
      </c>
      <c r="AH371" s="151">
        <f t="shared" si="411"/>
        <v>354</v>
      </c>
      <c r="AI371" s="152">
        <f t="shared" si="412"/>
        <v>19078.086600000002</v>
      </c>
      <c r="AJ371" s="172" t="str">
        <f t="shared" si="413"/>
        <v>BCU6D</v>
      </c>
      <c r="AK371" s="173" t="str">
        <f t="shared" si="414"/>
        <v>AT6D0600</v>
      </c>
      <c r="AL371" s="174">
        <f t="shared" si="415"/>
        <v>46.139608033546679</v>
      </c>
      <c r="AM371" s="175">
        <f t="shared" si="416"/>
        <v>411.90909090909093</v>
      </c>
      <c r="AN371" s="176">
        <v>19005.324000000001</v>
      </c>
      <c r="AO371" s="177" t="str">
        <f t="shared" si="417"/>
        <v>CL6P0620C150</v>
      </c>
      <c r="AP371" s="178">
        <f t="shared" si="418"/>
        <v>837.76</v>
      </c>
      <c r="AQ371" s="179" t="str">
        <f t="shared" si="419"/>
        <v>CL6P0620C150</v>
      </c>
      <c r="AR371" s="178">
        <f t="shared" si="420"/>
        <v>837.76</v>
      </c>
      <c r="AS371" s="178" t="str">
        <f t="shared" si="421"/>
        <v>BNLC06</v>
      </c>
      <c r="AT371" s="180">
        <f t="shared" si="422"/>
        <v>1675.52</v>
      </c>
      <c r="AU371" s="181" t="str">
        <f t="shared" si="423"/>
        <v>6D</v>
      </c>
      <c r="AV371" s="182" t="s">
        <v>921</v>
      </c>
      <c r="AW371" s="183" t="str">
        <f t="shared" si="424"/>
        <v>FJ6D1150</v>
      </c>
      <c r="AX371" s="181">
        <f t="shared" si="425"/>
        <v>825.69999999999993</v>
      </c>
      <c r="AY371" s="183">
        <f t="shared" si="426"/>
        <v>1651.3999999999999</v>
      </c>
      <c r="AZ371" s="183" t="str">
        <f t="shared" si="427"/>
        <v>-</v>
      </c>
      <c r="BA371" s="181" t="str">
        <f t="shared" si="428"/>
        <v>-</v>
      </c>
      <c r="BB371" s="181"/>
      <c r="BC371" s="184">
        <f t="shared" si="429"/>
        <v>1651.3999999999999</v>
      </c>
    </row>
    <row r="372" spans="1:56" ht="18" customHeight="1" x14ac:dyDescent="0.3">
      <c r="A372" s="1" t="str">
        <f t="shared" si="374"/>
        <v>\\B-TECH03\soneras network\SONERAS\RAD\RAD 2024\C279</v>
      </c>
      <c r="B372" s="17" t="s">
        <v>1201</v>
      </c>
      <c r="C372" s="71" t="str">
        <f t="shared" si="372"/>
        <v>FEC279026-10 E7</v>
      </c>
      <c r="D372" s="17" t="s">
        <v>1100</v>
      </c>
      <c r="E372" s="244" t="str">
        <f t="shared" si="430"/>
        <v>C279</v>
      </c>
      <c r="F372" s="12">
        <v>45396</v>
      </c>
      <c r="G372" s="65">
        <v>2</v>
      </c>
      <c r="H372" s="13" t="s">
        <v>35</v>
      </c>
      <c r="I372" s="68" t="s">
        <v>182</v>
      </c>
      <c r="M372" s="36" t="s">
        <v>32</v>
      </c>
      <c r="N372" s="6">
        <v>10</v>
      </c>
      <c r="O372" s="6">
        <v>6</v>
      </c>
      <c r="Q372" s="14">
        <v>1120</v>
      </c>
      <c r="R372" s="14">
        <v>600</v>
      </c>
      <c r="S372" s="14">
        <v>620</v>
      </c>
      <c r="T372" s="14">
        <v>150</v>
      </c>
      <c r="U372" s="14">
        <v>620</v>
      </c>
      <c r="V372" s="14">
        <v>150</v>
      </c>
      <c r="W372" s="5" t="s">
        <v>33</v>
      </c>
      <c r="Y372" s="6" t="s">
        <v>38</v>
      </c>
      <c r="Z372" s="240" t="str">
        <f t="shared" si="403"/>
        <v>610AD</v>
      </c>
      <c r="AA372" s="120" t="str">
        <f t="shared" si="404"/>
        <v>FEC279026-10 E7</v>
      </c>
      <c r="AB372" s="168" t="str">
        <f t="shared" si="405"/>
        <v xml:space="preserve">FE 1120X0600 6D7 10 0620X150 PC  </v>
      </c>
      <c r="AC372" s="71" t="str">
        <f t="shared" si="406"/>
        <v>FXC279026-10 E7</v>
      </c>
      <c r="AD372" s="168" t="str">
        <f t="shared" si="407"/>
        <v xml:space="preserve">FX 1120X0600 6D7 10 0620X150 PC  </v>
      </c>
      <c r="AE372" s="169" t="str">
        <f t="shared" si="408"/>
        <v>TUBLS015</v>
      </c>
      <c r="AF372" s="170" t="str">
        <f t="shared" si="409"/>
        <v>TB151135</v>
      </c>
      <c r="AG372" s="171">
        <f t="shared" si="410"/>
        <v>52.505100000000006</v>
      </c>
      <c r="AH372" s="151">
        <f t="shared" si="411"/>
        <v>354</v>
      </c>
      <c r="AI372" s="152">
        <f t="shared" si="412"/>
        <v>18586.805400000001</v>
      </c>
      <c r="AJ372" s="172" t="str">
        <f t="shared" si="413"/>
        <v>BCU6D</v>
      </c>
      <c r="AK372" s="173" t="str">
        <f t="shared" si="414"/>
        <v>AT6D0600</v>
      </c>
      <c r="AL372" s="174">
        <f t="shared" si="415"/>
        <v>46.137665835411468</v>
      </c>
      <c r="AM372" s="175">
        <f t="shared" si="416"/>
        <v>401</v>
      </c>
      <c r="AN372" s="176">
        <v>18501.203999999998</v>
      </c>
      <c r="AO372" s="177" t="str">
        <f t="shared" si="417"/>
        <v>CL6P0620C150</v>
      </c>
      <c r="AP372" s="178">
        <f t="shared" si="418"/>
        <v>837.76</v>
      </c>
      <c r="AQ372" s="179" t="str">
        <f t="shared" si="419"/>
        <v>CL6P0620C150</v>
      </c>
      <c r="AR372" s="178">
        <f t="shared" si="420"/>
        <v>837.76</v>
      </c>
      <c r="AS372" s="178" t="str">
        <f t="shared" si="421"/>
        <v>BNLC06</v>
      </c>
      <c r="AT372" s="180">
        <f t="shared" si="422"/>
        <v>1675.52</v>
      </c>
      <c r="AU372" s="181" t="str">
        <f t="shared" si="423"/>
        <v>6D</v>
      </c>
      <c r="AV372" s="182" t="s">
        <v>921</v>
      </c>
      <c r="AW372" s="183" t="str">
        <f t="shared" si="424"/>
        <v>FJ6D1120</v>
      </c>
      <c r="AX372" s="181">
        <f t="shared" si="425"/>
        <v>804.16</v>
      </c>
      <c r="AY372" s="183">
        <f t="shared" si="426"/>
        <v>1608.32</v>
      </c>
      <c r="AZ372" s="183" t="str">
        <f t="shared" si="427"/>
        <v>-</v>
      </c>
      <c r="BA372" s="181" t="str">
        <f t="shared" si="428"/>
        <v>-</v>
      </c>
      <c r="BB372" s="181"/>
      <c r="BC372" s="184">
        <f t="shared" si="429"/>
        <v>1608.32</v>
      </c>
    </row>
    <row r="373" spans="1:56" ht="18" customHeight="1" x14ac:dyDescent="0.3">
      <c r="A373" s="1" t="str">
        <f t="shared" si="374"/>
        <v>\\B-TECH03\soneras network\SONERAS\RAD\RAD 2024\C280</v>
      </c>
      <c r="B373" s="17" t="s">
        <v>1202</v>
      </c>
      <c r="C373" s="71" t="str">
        <f t="shared" si="372"/>
        <v>FEC280026-10 E7</v>
      </c>
      <c r="D373" s="17" t="s">
        <v>1101</v>
      </c>
      <c r="E373" s="244" t="str">
        <f t="shared" si="430"/>
        <v>C280</v>
      </c>
      <c r="F373" s="12">
        <v>45396</v>
      </c>
      <c r="G373" s="65">
        <v>2</v>
      </c>
      <c r="H373" s="13" t="s">
        <v>35</v>
      </c>
      <c r="I373" s="68" t="s">
        <v>182</v>
      </c>
      <c r="M373" s="36" t="s">
        <v>32</v>
      </c>
      <c r="N373" s="6">
        <v>10</v>
      </c>
      <c r="O373" s="6">
        <v>6</v>
      </c>
      <c r="Q373" s="14">
        <v>1100</v>
      </c>
      <c r="R373" s="14">
        <v>600</v>
      </c>
      <c r="S373" s="14">
        <v>620</v>
      </c>
      <c r="T373" s="14">
        <v>150</v>
      </c>
      <c r="U373" s="14">
        <v>620</v>
      </c>
      <c r="V373" s="14">
        <v>150</v>
      </c>
      <c r="W373" s="5" t="s">
        <v>33</v>
      </c>
      <c r="Y373" s="6" t="s">
        <v>38</v>
      </c>
      <c r="Z373" s="240" t="str">
        <f t="shared" si="403"/>
        <v>610AD</v>
      </c>
      <c r="AA373" s="120" t="str">
        <f t="shared" si="404"/>
        <v>FEC280026-10 E7</v>
      </c>
      <c r="AB373" s="168" t="str">
        <f t="shared" si="405"/>
        <v xml:space="preserve">FE 1100X0600 6D7 10 0620X150 PC  </v>
      </c>
      <c r="AC373" s="71" t="str">
        <f t="shared" si="406"/>
        <v>FXC280026-10 E7</v>
      </c>
      <c r="AD373" s="168" t="str">
        <f t="shared" si="407"/>
        <v xml:space="preserve">FX 1100X0600 6D7 10 0620X150 PC  </v>
      </c>
      <c r="AE373" s="169" t="str">
        <f t="shared" si="408"/>
        <v>TUBLS015</v>
      </c>
      <c r="AF373" s="170" t="str">
        <f t="shared" si="409"/>
        <v>TB151115</v>
      </c>
      <c r="AG373" s="171">
        <f t="shared" si="410"/>
        <v>51.579900000000002</v>
      </c>
      <c r="AH373" s="151">
        <f t="shared" si="411"/>
        <v>354</v>
      </c>
      <c r="AI373" s="152">
        <f t="shared" si="412"/>
        <v>18259.284599999999</v>
      </c>
      <c r="AJ373" s="172" t="str">
        <f t="shared" si="413"/>
        <v>BCU6D</v>
      </c>
      <c r="AK373" s="173" t="str">
        <f t="shared" si="414"/>
        <v>AT6D0600</v>
      </c>
      <c r="AL373" s="174">
        <f t="shared" si="415"/>
        <v>46.221669822211958</v>
      </c>
      <c r="AM373" s="175">
        <f t="shared" si="416"/>
        <v>393.72727272727275</v>
      </c>
      <c r="AN373" s="176">
        <v>18198.732</v>
      </c>
      <c r="AO373" s="177" t="str">
        <f t="shared" si="417"/>
        <v>CL6P0620C150</v>
      </c>
      <c r="AP373" s="178">
        <f t="shared" si="418"/>
        <v>837.76</v>
      </c>
      <c r="AQ373" s="179" t="str">
        <f t="shared" si="419"/>
        <v>CL6P0620C150</v>
      </c>
      <c r="AR373" s="178">
        <f t="shared" si="420"/>
        <v>837.76</v>
      </c>
      <c r="AS373" s="178" t="str">
        <f t="shared" si="421"/>
        <v>BNLC06</v>
      </c>
      <c r="AT373" s="180">
        <f t="shared" si="422"/>
        <v>1675.52</v>
      </c>
      <c r="AU373" s="181" t="str">
        <f t="shared" si="423"/>
        <v>6D</v>
      </c>
      <c r="AV373" s="182" t="s">
        <v>921</v>
      </c>
      <c r="AW373" s="183" t="str">
        <f t="shared" si="424"/>
        <v>FJ6D1100</v>
      </c>
      <c r="AX373" s="181">
        <f t="shared" si="425"/>
        <v>789.8</v>
      </c>
      <c r="AY373" s="183">
        <f t="shared" si="426"/>
        <v>1579.6</v>
      </c>
      <c r="AZ373" s="183" t="str">
        <f t="shared" si="427"/>
        <v>-</v>
      </c>
      <c r="BA373" s="181" t="str">
        <f t="shared" si="428"/>
        <v>-</v>
      </c>
      <c r="BB373" s="181"/>
      <c r="BC373" s="184">
        <f t="shared" si="429"/>
        <v>1579.6</v>
      </c>
    </row>
    <row r="374" spans="1:56" ht="18" customHeight="1" x14ac:dyDescent="0.3">
      <c r="A374" s="1" t="str">
        <f t="shared" si="374"/>
        <v>\\B-TECH03\soneras network\SONERAS\RAD\RAD 2024\C281</v>
      </c>
      <c r="B374" s="17" t="s">
        <v>1203</v>
      </c>
      <c r="C374" s="71" t="str">
        <f t="shared" si="372"/>
        <v>FEC281026-10 E7</v>
      </c>
      <c r="D374" s="17" t="s">
        <v>1102</v>
      </c>
      <c r="E374" s="244" t="str">
        <f t="shared" si="430"/>
        <v>C281</v>
      </c>
      <c r="F374" s="12">
        <v>45396</v>
      </c>
      <c r="G374" s="65">
        <v>2</v>
      </c>
      <c r="H374" s="13" t="s">
        <v>35</v>
      </c>
      <c r="I374" s="68" t="s">
        <v>182</v>
      </c>
      <c r="M374" s="36" t="s">
        <v>32</v>
      </c>
      <c r="N374" s="6">
        <v>10</v>
      </c>
      <c r="O374" s="6">
        <v>6</v>
      </c>
      <c r="Q374" s="14">
        <v>1050</v>
      </c>
      <c r="R374" s="14">
        <v>600</v>
      </c>
      <c r="S374" s="14">
        <v>620</v>
      </c>
      <c r="T374" s="14">
        <v>150</v>
      </c>
      <c r="U374" s="14">
        <v>620</v>
      </c>
      <c r="V374" s="14">
        <v>150</v>
      </c>
      <c r="W374" s="5" t="s">
        <v>33</v>
      </c>
      <c r="Y374" s="6" t="s">
        <v>38</v>
      </c>
      <c r="Z374" s="240" t="str">
        <f t="shared" si="403"/>
        <v>610AD</v>
      </c>
      <c r="AA374" s="120" t="str">
        <f t="shared" si="404"/>
        <v>FEC281026-10 E7</v>
      </c>
      <c r="AB374" s="168" t="str">
        <f t="shared" si="405"/>
        <v xml:space="preserve">FE 1050X0600 6D7 10 0620X150 PC  </v>
      </c>
      <c r="AC374" s="71" t="str">
        <f t="shared" si="406"/>
        <v>FXC281026-10 E7</v>
      </c>
      <c r="AD374" s="168" t="str">
        <f t="shared" si="407"/>
        <v xml:space="preserve">FX 1050X0600 6D7 10 0620X150 PC  </v>
      </c>
      <c r="AE374" s="169" t="str">
        <f t="shared" si="408"/>
        <v>TUBLS015</v>
      </c>
      <c r="AF374" s="170" t="str">
        <f t="shared" si="409"/>
        <v>TB151065</v>
      </c>
      <c r="AG374" s="171">
        <f t="shared" si="410"/>
        <v>49.2669</v>
      </c>
      <c r="AH374" s="151">
        <f t="shared" si="411"/>
        <v>354</v>
      </c>
      <c r="AI374" s="152">
        <f t="shared" si="412"/>
        <v>17440.482599999999</v>
      </c>
      <c r="AJ374" s="172" t="str">
        <f t="shared" si="413"/>
        <v>BCU6D</v>
      </c>
      <c r="AK374" s="173" t="str">
        <f t="shared" si="414"/>
        <v>AT6D0600</v>
      </c>
      <c r="AL374" s="174">
        <f t="shared" si="415"/>
        <v>46.177440813362381</v>
      </c>
      <c r="AM374" s="175">
        <f t="shared" si="416"/>
        <v>375.54545454545456</v>
      </c>
      <c r="AN374" s="176">
        <v>17341.727999999999</v>
      </c>
      <c r="AO374" s="177" t="str">
        <f t="shared" si="417"/>
        <v>CL6P0620C150</v>
      </c>
      <c r="AP374" s="178">
        <f t="shared" si="418"/>
        <v>837.76</v>
      </c>
      <c r="AQ374" s="179" t="str">
        <f t="shared" si="419"/>
        <v>CL6P0620C150</v>
      </c>
      <c r="AR374" s="178">
        <f t="shared" si="420"/>
        <v>837.76</v>
      </c>
      <c r="AS374" s="178" t="str">
        <f t="shared" si="421"/>
        <v>BNLC06</v>
      </c>
      <c r="AT374" s="180">
        <f t="shared" si="422"/>
        <v>1675.52</v>
      </c>
      <c r="AU374" s="181" t="str">
        <f t="shared" si="423"/>
        <v>6D</v>
      </c>
      <c r="AV374" s="182" t="s">
        <v>921</v>
      </c>
      <c r="AW374" s="183" t="str">
        <f t="shared" si="424"/>
        <v>FJ6D1050</v>
      </c>
      <c r="AX374" s="181">
        <f t="shared" si="425"/>
        <v>753.9</v>
      </c>
      <c r="AY374" s="183">
        <f t="shared" si="426"/>
        <v>1507.8</v>
      </c>
      <c r="AZ374" s="183" t="str">
        <f t="shared" si="427"/>
        <v>-</v>
      </c>
      <c r="BA374" s="181" t="str">
        <f t="shared" si="428"/>
        <v>-</v>
      </c>
      <c r="BB374" s="181"/>
      <c r="BC374" s="184">
        <f t="shared" si="429"/>
        <v>1507.8</v>
      </c>
    </row>
    <row r="375" spans="1:56" ht="18" customHeight="1" x14ac:dyDescent="0.3">
      <c r="A375" s="1" t="str">
        <f t="shared" si="374"/>
        <v>\\B-TECH03\soneras network\SONERAS\RAD\RAD 2024\C282</v>
      </c>
      <c r="B375" s="17" t="s">
        <v>1204</v>
      </c>
      <c r="C375" s="71" t="str">
        <f t="shared" si="372"/>
        <v>FEC282026-10 E7</v>
      </c>
      <c r="D375" s="17" t="s">
        <v>1103</v>
      </c>
      <c r="E375" s="244" t="str">
        <f t="shared" si="430"/>
        <v>C282</v>
      </c>
      <c r="F375" s="12">
        <v>45396</v>
      </c>
      <c r="G375" s="65">
        <v>2</v>
      </c>
      <c r="H375" s="13" t="s">
        <v>35</v>
      </c>
      <c r="I375" s="68" t="s">
        <v>182</v>
      </c>
      <c r="M375" s="36" t="s">
        <v>32</v>
      </c>
      <c r="N375" s="6">
        <v>10</v>
      </c>
      <c r="O375" s="6">
        <v>6</v>
      </c>
      <c r="Q375" s="14">
        <v>1000</v>
      </c>
      <c r="R375" s="14">
        <v>600</v>
      </c>
      <c r="S375" s="14">
        <v>620</v>
      </c>
      <c r="T375" s="14">
        <v>150</v>
      </c>
      <c r="U375" s="14">
        <v>620</v>
      </c>
      <c r="V375" s="14">
        <v>150</v>
      </c>
      <c r="W375" s="5" t="s">
        <v>33</v>
      </c>
      <c r="Y375" s="6" t="s">
        <v>38</v>
      </c>
      <c r="Z375" s="240" t="str">
        <f t="shared" si="403"/>
        <v>610AD</v>
      </c>
      <c r="AA375" s="120" t="str">
        <f t="shared" si="404"/>
        <v>FEC282026-10 E7</v>
      </c>
      <c r="AB375" s="168" t="str">
        <f t="shared" si="405"/>
        <v xml:space="preserve">FE 1000X0600 6D7 10 0620X150 PC  </v>
      </c>
      <c r="AC375" s="71" t="str">
        <f t="shared" si="406"/>
        <v>FXC282026-10 E7</v>
      </c>
      <c r="AD375" s="168" t="str">
        <f t="shared" si="407"/>
        <v xml:space="preserve">FX 1000X0600 6D7 10 0620X150 PC  </v>
      </c>
      <c r="AE375" s="169" t="str">
        <f t="shared" si="408"/>
        <v>TUBLS015</v>
      </c>
      <c r="AF375" s="170" t="str">
        <f t="shared" si="409"/>
        <v>TB151015</v>
      </c>
      <c r="AG375" s="171">
        <f t="shared" si="410"/>
        <v>46.953900000000004</v>
      </c>
      <c r="AH375" s="151">
        <f t="shared" si="411"/>
        <v>354</v>
      </c>
      <c r="AI375" s="152">
        <f t="shared" si="412"/>
        <v>16621.680600000003</v>
      </c>
      <c r="AJ375" s="172" t="str">
        <f t="shared" si="413"/>
        <v>BCU6D</v>
      </c>
      <c r="AK375" s="173" t="str">
        <f t="shared" si="414"/>
        <v>AT6D0600</v>
      </c>
      <c r="AL375" s="174">
        <f t="shared" si="415"/>
        <v>46.128711269397094</v>
      </c>
      <c r="AM375" s="175">
        <f t="shared" si="416"/>
        <v>357.36363636363637</v>
      </c>
      <c r="AN375" s="176">
        <v>16484.723999999998</v>
      </c>
      <c r="AO375" s="177" t="str">
        <f t="shared" si="417"/>
        <v>CL6P0620C150</v>
      </c>
      <c r="AP375" s="178">
        <f t="shared" si="418"/>
        <v>837.76</v>
      </c>
      <c r="AQ375" s="179" t="str">
        <f t="shared" si="419"/>
        <v>CL6P0620C150</v>
      </c>
      <c r="AR375" s="178">
        <f t="shared" si="420"/>
        <v>837.76</v>
      </c>
      <c r="AS375" s="178" t="str">
        <f t="shared" si="421"/>
        <v>BNLC06</v>
      </c>
      <c r="AT375" s="180">
        <f t="shared" si="422"/>
        <v>1675.52</v>
      </c>
      <c r="AU375" s="181" t="str">
        <f t="shared" si="423"/>
        <v>6D</v>
      </c>
      <c r="AV375" s="182" t="s">
        <v>921</v>
      </c>
      <c r="AW375" s="183" t="str">
        <f t="shared" si="424"/>
        <v>FJ6D1000</v>
      </c>
      <c r="AX375" s="181">
        <f t="shared" si="425"/>
        <v>718</v>
      </c>
      <c r="AY375" s="183">
        <f t="shared" si="426"/>
        <v>1436</v>
      </c>
      <c r="AZ375" s="183" t="str">
        <f t="shared" si="427"/>
        <v>-</v>
      </c>
      <c r="BA375" s="181" t="str">
        <f t="shared" si="428"/>
        <v>-</v>
      </c>
      <c r="BB375" s="181"/>
      <c r="BC375" s="184">
        <f t="shared" si="429"/>
        <v>1436</v>
      </c>
    </row>
    <row r="376" spans="1:56" ht="18" customHeight="1" x14ac:dyDescent="0.3">
      <c r="A376" s="1" t="str">
        <f t="shared" si="374"/>
        <v>\\B-TECH03\soneras network\SONERAS\RAD\RAD 2024\C283</v>
      </c>
      <c r="B376" s="17" t="s">
        <v>1205</v>
      </c>
      <c r="C376" s="71" t="str">
        <f t="shared" si="372"/>
        <v>FEC283026-10 E7</v>
      </c>
      <c r="D376" s="17" t="s">
        <v>1104</v>
      </c>
      <c r="E376" s="244" t="str">
        <f t="shared" si="430"/>
        <v>C283</v>
      </c>
      <c r="F376" s="12">
        <v>45396</v>
      </c>
      <c r="G376" s="65">
        <v>1</v>
      </c>
      <c r="H376" s="13" t="s">
        <v>35</v>
      </c>
      <c r="I376" s="68" t="s">
        <v>182</v>
      </c>
      <c r="M376" s="36" t="s">
        <v>32</v>
      </c>
      <c r="N376" s="6">
        <v>10</v>
      </c>
      <c r="O376" s="6">
        <v>6</v>
      </c>
      <c r="Q376" s="14">
        <v>1040</v>
      </c>
      <c r="R376" s="14">
        <v>585</v>
      </c>
      <c r="S376" s="14">
        <v>585</v>
      </c>
      <c r="T376" s="14">
        <v>125</v>
      </c>
      <c r="U376" s="14">
        <v>585</v>
      </c>
      <c r="V376" s="14">
        <v>125</v>
      </c>
      <c r="W376" s="5" t="s">
        <v>33</v>
      </c>
      <c r="Y376" s="6" t="s">
        <v>38</v>
      </c>
      <c r="Z376" s="240" t="str">
        <f t="shared" si="403"/>
        <v>610AD</v>
      </c>
      <c r="AA376" s="120" t="str">
        <f t="shared" si="404"/>
        <v>FEC283026-10 E7</v>
      </c>
      <c r="AB376" s="168" t="str">
        <f t="shared" si="405"/>
        <v xml:space="preserve">FE 1040X0585 6D7 10 0585X125 PC  </v>
      </c>
      <c r="AC376" s="71" t="str">
        <f t="shared" si="406"/>
        <v>FXC283026-10 E7</v>
      </c>
      <c r="AD376" s="168" t="str">
        <f t="shared" si="407"/>
        <v xml:space="preserve">FX 1040X0585 6D7 10 0585X125 PC  </v>
      </c>
      <c r="AE376" s="169" t="str">
        <f t="shared" si="408"/>
        <v>TUBLS015</v>
      </c>
      <c r="AF376" s="170" t="str">
        <f t="shared" si="409"/>
        <v>TB151055</v>
      </c>
      <c r="AG376" s="171">
        <f t="shared" si="410"/>
        <v>48.804300000000005</v>
      </c>
      <c r="AH376" s="151">
        <f t="shared" si="411"/>
        <v>345</v>
      </c>
      <c r="AI376" s="152">
        <f t="shared" si="412"/>
        <v>16837.483500000002</v>
      </c>
      <c r="AJ376" s="172" t="str">
        <f t="shared" si="413"/>
        <v>BCU6D</v>
      </c>
      <c r="AK376" s="173" t="str">
        <f t="shared" si="414"/>
        <v>AT6D0585</v>
      </c>
      <c r="AL376" s="174">
        <f t="shared" si="415"/>
        <v>45.066738376924953</v>
      </c>
      <c r="AM376" s="175">
        <f t="shared" si="416"/>
        <v>371.90909090909093</v>
      </c>
      <c r="AN376" s="176">
        <v>16760.7297</v>
      </c>
      <c r="AO376" s="177" t="str">
        <f t="shared" si="417"/>
        <v>CL6P0585C125</v>
      </c>
      <c r="AP376" s="178">
        <f t="shared" si="418"/>
        <v>675.48250000000007</v>
      </c>
      <c r="AQ376" s="179" t="str">
        <f t="shared" si="419"/>
        <v>CL6P0585C125</v>
      </c>
      <c r="AR376" s="178">
        <f t="shared" si="420"/>
        <v>675.48250000000007</v>
      </c>
      <c r="AS376" s="178" t="str">
        <f t="shared" si="421"/>
        <v>BNLC06</v>
      </c>
      <c r="AT376" s="180">
        <f t="shared" si="422"/>
        <v>1350.9650000000001</v>
      </c>
      <c r="AU376" s="181" t="str">
        <f t="shared" si="423"/>
        <v>6D</v>
      </c>
      <c r="AV376" s="182" t="s">
        <v>921</v>
      </c>
      <c r="AW376" s="183" t="str">
        <f t="shared" si="424"/>
        <v>FJ6D1040</v>
      </c>
      <c r="AX376" s="181">
        <f t="shared" si="425"/>
        <v>746.72</v>
      </c>
      <c r="AY376" s="183">
        <f t="shared" si="426"/>
        <v>1493.44</v>
      </c>
      <c r="AZ376" s="183" t="str">
        <f t="shared" si="427"/>
        <v>-</v>
      </c>
      <c r="BA376" s="181" t="str">
        <f t="shared" si="428"/>
        <v>-</v>
      </c>
      <c r="BB376" s="181"/>
      <c r="BC376" s="184">
        <f t="shared" si="429"/>
        <v>1493.44</v>
      </c>
    </row>
    <row r="377" spans="1:56" ht="18" customHeight="1" x14ac:dyDescent="0.3">
      <c r="A377" s="1" t="str">
        <f t="shared" ref="A377:A380" si="431">"\\B-TECH03\soneras network\SONERAS\RAD\RAD 2023\"&amp;B377</f>
        <v>\\B-TECH03\soneras network\SONERAS\RAD\RAD 2023\B236</v>
      </c>
      <c r="B377" s="17" t="s">
        <v>1171</v>
      </c>
      <c r="C377" s="71" t="str">
        <f t="shared" si="372"/>
        <v>FEB236013-12 E7</v>
      </c>
      <c r="D377" s="17" t="s">
        <v>1105</v>
      </c>
      <c r="E377" s="244" t="str">
        <f t="shared" si="430"/>
        <v>B236</v>
      </c>
      <c r="F377" s="12">
        <v>45396</v>
      </c>
      <c r="G377" s="65">
        <v>1</v>
      </c>
      <c r="H377" s="13" t="s">
        <v>35</v>
      </c>
      <c r="I377" s="14" t="s">
        <v>36</v>
      </c>
      <c r="M377" s="36" t="s">
        <v>41</v>
      </c>
      <c r="N377" s="6">
        <v>12</v>
      </c>
      <c r="O377" s="6">
        <v>3</v>
      </c>
      <c r="Q377" s="14">
        <v>490</v>
      </c>
      <c r="R377" s="14">
        <v>500</v>
      </c>
      <c r="S377" s="14">
        <v>520</v>
      </c>
      <c r="T377" s="14">
        <v>80</v>
      </c>
      <c r="U377" s="14">
        <v>520</v>
      </c>
      <c r="V377" s="14">
        <v>80</v>
      </c>
      <c r="W377" s="5" t="s">
        <v>33</v>
      </c>
      <c r="Y377" s="6" t="s">
        <v>38</v>
      </c>
      <c r="Z377" s="240" t="str">
        <f t="shared" si="403"/>
        <v>312AZ</v>
      </c>
      <c r="AA377" s="120" t="str">
        <f t="shared" si="404"/>
        <v>FEB236013-12 E7</v>
      </c>
      <c r="AB377" s="168" t="str">
        <f t="shared" si="405"/>
        <v xml:space="preserve">FE 0490X0500 3Z7 12 0520X080 PC  </v>
      </c>
      <c r="AC377" s="71" t="str">
        <f t="shared" si="406"/>
        <v>FXB236013-12 E7</v>
      </c>
      <c r="AD377" s="168" t="str">
        <f t="shared" si="407"/>
        <v xml:space="preserve">FX 0490X0500 3Z7 12 0520X080 PC  </v>
      </c>
      <c r="AE377" s="169" t="str">
        <f t="shared" si="408"/>
        <v>TUBLS015</v>
      </c>
      <c r="AF377" s="170" t="str">
        <f t="shared" si="409"/>
        <v>TB150505</v>
      </c>
      <c r="AG377" s="171">
        <f t="shared" si="410"/>
        <v>23.3613</v>
      </c>
      <c r="AH377" s="151">
        <f t="shared" si="411"/>
        <v>117</v>
      </c>
      <c r="AI377" s="152">
        <f t="shared" si="412"/>
        <v>2733.2721000000001</v>
      </c>
      <c r="AJ377" s="172" t="str">
        <f t="shared" si="413"/>
        <v>BCU3Z</v>
      </c>
      <c r="AK377" s="173" t="str">
        <f t="shared" si="414"/>
        <v>AT3Z0470</v>
      </c>
      <c r="AL377" s="174">
        <f t="shared" si="415"/>
        <v>41.746527999999998</v>
      </c>
      <c r="AM377" s="175">
        <f t="shared" si="416"/>
        <v>40</v>
      </c>
      <c r="AN377" s="176">
        <v>1669.8611199999998</v>
      </c>
      <c r="AO377" s="177" t="str">
        <f t="shared" si="417"/>
        <v>CL3P0520C080</v>
      </c>
      <c r="AP377" s="178">
        <f t="shared" si="418"/>
        <v>415.8</v>
      </c>
      <c r="AQ377" s="179" t="str">
        <f t="shared" si="419"/>
        <v>CL3P0520C080</v>
      </c>
      <c r="AR377" s="178">
        <f t="shared" si="420"/>
        <v>415.8</v>
      </c>
      <c r="AS377" s="178" t="str">
        <f t="shared" si="421"/>
        <v>BNLC06</v>
      </c>
      <c r="AT377" s="180">
        <f t="shared" si="422"/>
        <v>831.6</v>
      </c>
      <c r="AU377" s="181" t="str">
        <f t="shared" si="423"/>
        <v>3Z</v>
      </c>
      <c r="AV377" s="182" t="s">
        <v>921</v>
      </c>
      <c r="AW377" s="183" t="str">
        <f t="shared" si="424"/>
        <v>FJ3Z0490</v>
      </c>
      <c r="AX377" s="181">
        <f t="shared" si="425"/>
        <v>183.26</v>
      </c>
      <c r="AY377" s="183">
        <f t="shared" si="426"/>
        <v>366.52</v>
      </c>
      <c r="AZ377" s="183" t="str">
        <f t="shared" si="427"/>
        <v>PJ3Z0490</v>
      </c>
      <c r="BA377" s="181">
        <f t="shared" si="428"/>
        <v>183.26</v>
      </c>
      <c r="BB377" s="181"/>
      <c r="BC377" s="184">
        <f t="shared" si="429"/>
        <v>366.52</v>
      </c>
    </row>
    <row r="378" spans="1:56" ht="18" customHeight="1" x14ac:dyDescent="0.3">
      <c r="A378" s="1" t="str">
        <f t="shared" si="431"/>
        <v>\\B-TECH03\soneras network\SONERAS\RAD\RAD 2023\B239</v>
      </c>
      <c r="B378" s="17" t="s">
        <v>1170</v>
      </c>
      <c r="C378" s="71" t="str">
        <f t="shared" si="372"/>
        <v>FEB239014-12 E7</v>
      </c>
      <c r="D378" s="17" t="s">
        <v>1106</v>
      </c>
      <c r="E378" s="244" t="str">
        <f t="shared" si="430"/>
        <v>B239</v>
      </c>
      <c r="F378" s="12">
        <v>45396</v>
      </c>
      <c r="G378" s="65">
        <v>1</v>
      </c>
      <c r="H378" s="13" t="s">
        <v>35</v>
      </c>
      <c r="I378" s="14" t="s">
        <v>36</v>
      </c>
      <c r="M378" s="36" t="s">
        <v>41</v>
      </c>
      <c r="N378" s="6">
        <v>12</v>
      </c>
      <c r="O378" s="6">
        <v>4</v>
      </c>
      <c r="Q378" s="14">
        <v>540</v>
      </c>
      <c r="R378" s="14">
        <v>590</v>
      </c>
      <c r="S378" s="14">
        <v>600</v>
      </c>
      <c r="T378" s="14">
        <v>100</v>
      </c>
      <c r="U378" s="14">
        <v>600</v>
      </c>
      <c r="V378" s="14">
        <v>100</v>
      </c>
      <c r="W378" s="5" t="s">
        <v>33</v>
      </c>
      <c r="Y378" s="6" t="s">
        <v>38</v>
      </c>
      <c r="Z378" s="240" t="str">
        <f t="shared" si="403"/>
        <v>412AZ</v>
      </c>
      <c r="AA378" s="120" t="str">
        <f t="shared" si="404"/>
        <v>FEB239014-12 E7</v>
      </c>
      <c r="AB378" s="168" t="str">
        <f t="shared" si="405"/>
        <v xml:space="preserve">FE 0540X0590 4Z7 12 0600X100 PC  </v>
      </c>
      <c r="AC378" s="71" t="str">
        <f t="shared" si="406"/>
        <v>FXB239014-12 E7</v>
      </c>
      <c r="AD378" s="168" t="str">
        <f t="shared" si="407"/>
        <v xml:space="preserve">FX 0540X0590 4Z7 12 0600X100 PC  </v>
      </c>
      <c r="AE378" s="169" t="str">
        <f t="shared" si="408"/>
        <v>TUBLS015</v>
      </c>
      <c r="AF378" s="170" t="str">
        <f t="shared" si="409"/>
        <v>TB150555</v>
      </c>
      <c r="AG378" s="171">
        <f t="shared" si="410"/>
        <v>25.674300000000002</v>
      </c>
      <c r="AH378" s="151">
        <f t="shared" si="411"/>
        <v>184</v>
      </c>
      <c r="AI378" s="152">
        <f t="shared" si="412"/>
        <v>4724.0712000000003</v>
      </c>
      <c r="AJ378" s="172" t="str">
        <f t="shared" si="413"/>
        <v>BCU4Z</v>
      </c>
      <c r="AK378" s="173" t="str">
        <f t="shared" si="414"/>
        <v>AT4Z0520</v>
      </c>
      <c r="AL378" s="174">
        <f t="shared" si="415"/>
        <v>74.832735319148938</v>
      </c>
      <c r="AM378" s="175">
        <f t="shared" si="416"/>
        <v>47</v>
      </c>
      <c r="AN378" s="176">
        <v>3517.1385599999999</v>
      </c>
      <c r="AO378" s="177" t="str">
        <f t="shared" si="417"/>
        <v>CL4P0600C100</v>
      </c>
      <c r="AP378" s="178">
        <f t="shared" si="418"/>
        <v>572.88</v>
      </c>
      <c r="AQ378" s="179" t="str">
        <f t="shared" si="419"/>
        <v>CL4P0600C100</v>
      </c>
      <c r="AR378" s="178">
        <f t="shared" si="420"/>
        <v>572.88</v>
      </c>
      <c r="AS378" s="178" t="str">
        <f t="shared" si="421"/>
        <v>BNLC06</v>
      </c>
      <c r="AT378" s="180">
        <f t="shared" si="422"/>
        <v>1145.76</v>
      </c>
      <c r="AU378" s="181" t="str">
        <f t="shared" si="423"/>
        <v>4Z</v>
      </c>
      <c r="AV378" s="182" t="s">
        <v>921</v>
      </c>
      <c r="AW378" s="183" t="str">
        <f t="shared" si="424"/>
        <v>FJ4Z0540</v>
      </c>
      <c r="AX378" s="181">
        <f t="shared" si="425"/>
        <v>247.32000000000002</v>
      </c>
      <c r="AY378" s="183">
        <f t="shared" si="426"/>
        <v>494.64000000000004</v>
      </c>
      <c r="AZ378" s="183" t="str">
        <f t="shared" si="427"/>
        <v>PJ4Z0540</v>
      </c>
      <c r="BA378" s="181">
        <f t="shared" si="428"/>
        <v>247.32000000000002</v>
      </c>
      <c r="BB378" s="181"/>
      <c r="BC378" s="184">
        <f t="shared" si="429"/>
        <v>494.64000000000004</v>
      </c>
    </row>
    <row r="379" spans="1:56" ht="18" customHeight="1" x14ac:dyDescent="0.3">
      <c r="A379" s="1" t="str">
        <f t="shared" si="431"/>
        <v>\\B-TECH03\soneras network\SONERAS\RAD\RAD 2023\B243</v>
      </c>
      <c r="B379" s="17" t="s">
        <v>1172</v>
      </c>
      <c r="C379" s="71" t="str">
        <f t="shared" si="372"/>
        <v>FEB243014-12 E7</v>
      </c>
      <c r="D379" s="17" t="s">
        <v>1107</v>
      </c>
      <c r="E379" s="20" t="str">
        <f t="shared" ref="E379:E386" si="432">HYPERLINK(A379,B379)</f>
        <v>B243</v>
      </c>
      <c r="F379" s="12">
        <v>45396</v>
      </c>
      <c r="G379" s="65">
        <v>1</v>
      </c>
      <c r="H379" s="13" t="s">
        <v>35</v>
      </c>
      <c r="I379" s="14" t="s">
        <v>36</v>
      </c>
      <c r="M379" s="36" t="s">
        <v>41</v>
      </c>
      <c r="N379" s="6">
        <v>12</v>
      </c>
      <c r="O379" s="6">
        <v>4</v>
      </c>
      <c r="Q379" s="14">
        <v>600</v>
      </c>
      <c r="R379" s="14">
        <v>600</v>
      </c>
      <c r="S379" s="14">
        <v>620</v>
      </c>
      <c r="T379" s="14">
        <v>100</v>
      </c>
      <c r="U379" s="14">
        <v>620</v>
      </c>
      <c r="V379" s="14">
        <v>100</v>
      </c>
      <c r="W379" s="5" t="s">
        <v>33</v>
      </c>
      <c r="Y379" s="6" t="s">
        <v>38</v>
      </c>
      <c r="Z379" s="240" t="str">
        <f t="shared" si="403"/>
        <v>412AZ</v>
      </c>
      <c r="AA379" s="120" t="str">
        <f t="shared" si="404"/>
        <v>FEB243014-12 E7</v>
      </c>
      <c r="AB379" s="168" t="str">
        <f t="shared" si="405"/>
        <v xml:space="preserve">FE 0600X0600 4Z7 12 0620X100 PC  </v>
      </c>
      <c r="AC379" s="71" t="str">
        <f t="shared" si="406"/>
        <v>FXB243014-12 E7</v>
      </c>
      <c r="AD379" s="168" t="str">
        <f t="shared" si="407"/>
        <v xml:space="preserve">FX 0600X0600 4Z7 12 0620X100 PC  </v>
      </c>
      <c r="AE379" s="169" t="str">
        <f t="shared" si="408"/>
        <v>TUBLS015</v>
      </c>
      <c r="AF379" s="170" t="str">
        <f t="shared" si="409"/>
        <v>TB150615</v>
      </c>
      <c r="AG379" s="171">
        <f t="shared" si="410"/>
        <v>28.449900000000003</v>
      </c>
      <c r="AH379" s="151">
        <f t="shared" si="411"/>
        <v>188</v>
      </c>
      <c r="AI379" s="152">
        <f t="shared" si="412"/>
        <v>5348.5812000000005</v>
      </c>
      <c r="AJ379" s="172" t="str">
        <f t="shared" si="413"/>
        <v>BCU4Z</v>
      </c>
      <c r="AK379" s="173" t="str">
        <f t="shared" si="414"/>
        <v>AT4Z0580</v>
      </c>
      <c r="AL379" s="174">
        <f t="shared" si="415"/>
        <v>83.431054583333335</v>
      </c>
      <c r="AM379" s="175">
        <f t="shared" si="416"/>
        <v>48</v>
      </c>
      <c r="AN379" s="176">
        <v>4004.6906199999999</v>
      </c>
      <c r="AO379" s="177" t="str">
        <f t="shared" si="417"/>
        <v>CL4P0620C100</v>
      </c>
      <c r="AP379" s="178">
        <f t="shared" si="418"/>
        <v>591.36</v>
      </c>
      <c r="AQ379" s="179" t="str">
        <f t="shared" si="419"/>
        <v>CL4P0620C100</v>
      </c>
      <c r="AR379" s="178">
        <f t="shared" si="420"/>
        <v>591.36</v>
      </c>
      <c r="AS379" s="178" t="str">
        <f t="shared" si="421"/>
        <v>BNLC06</v>
      </c>
      <c r="AT379" s="180">
        <f t="shared" si="422"/>
        <v>1182.72</v>
      </c>
      <c r="AU379" s="181" t="str">
        <f t="shared" si="423"/>
        <v>4Z</v>
      </c>
      <c r="AV379" s="182" t="s">
        <v>921</v>
      </c>
      <c r="AW379" s="183" t="str">
        <f t="shared" si="424"/>
        <v>FJ4Z0600</v>
      </c>
      <c r="AX379" s="181">
        <f t="shared" si="425"/>
        <v>274.8</v>
      </c>
      <c r="AY379" s="183">
        <f t="shared" si="426"/>
        <v>549.6</v>
      </c>
      <c r="AZ379" s="183" t="str">
        <f t="shared" si="427"/>
        <v>PJ4Z0600</v>
      </c>
      <c r="BA379" s="181">
        <f t="shared" si="428"/>
        <v>274.8</v>
      </c>
      <c r="BB379" s="181"/>
      <c r="BC379" s="184">
        <f t="shared" si="429"/>
        <v>549.6</v>
      </c>
    </row>
    <row r="380" spans="1:56" ht="18" customHeight="1" x14ac:dyDescent="0.3">
      <c r="A380" s="1" t="str">
        <f t="shared" si="431"/>
        <v>\\B-TECH03\soneras network\SONERAS\RAD\RAD 2023\B238</v>
      </c>
      <c r="B380" s="17" t="s">
        <v>1150</v>
      </c>
      <c r="C380" s="71" t="str">
        <f t="shared" si="372"/>
        <v>FEB238014-12 E7</v>
      </c>
      <c r="D380" s="17" t="s">
        <v>1108</v>
      </c>
      <c r="E380" s="20" t="str">
        <f t="shared" si="432"/>
        <v>B238</v>
      </c>
      <c r="F380" s="12">
        <v>45396</v>
      </c>
      <c r="G380" s="65">
        <v>1</v>
      </c>
      <c r="H380" s="13" t="s">
        <v>35</v>
      </c>
      <c r="I380" s="14" t="s">
        <v>36</v>
      </c>
      <c r="M380" s="36" t="s">
        <v>41</v>
      </c>
      <c r="N380" s="6">
        <v>12</v>
      </c>
      <c r="O380" s="6">
        <v>4</v>
      </c>
      <c r="Q380" s="14">
        <v>720</v>
      </c>
      <c r="R380" s="14">
        <v>700</v>
      </c>
      <c r="S380" s="14">
        <v>710</v>
      </c>
      <c r="T380" s="14">
        <v>100</v>
      </c>
      <c r="U380" s="14">
        <v>710</v>
      </c>
      <c r="V380" s="14">
        <v>100</v>
      </c>
      <c r="W380" s="5" t="s">
        <v>33</v>
      </c>
      <c r="Y380" s="6" t="s">
        <v>38</v>
      </c>
      <c r="Z380" s="240" t="str">
        <f t="shared" si="403"/>
        <v>412AZ</v>
      </c>
      <c r="AA380" s="120" t="str">
        <f t="shared" si="404"/>
        <v>FEB238014-12 E7</v>
      </c>
      <c r="AB380" s="168" t="str">
        <f t="shared" si="405"/>
        <v xml:space="preserve">FE 0720X0700 4Z7 12 0710X100 PC  </v>
      </c>
      <c r="AC380" s="71" t="str">
        <f t="shared" si="406"/>
        <v>FXB238014-12 E7</v>
      </c>
      <c r="AD380" s="168" t="str">
        <f t="shared" si="407"/>
        <v xml:space="preserve">FX 0720X0700 4Z7 12 0710X100 PC  </v>
      </c>
      <c r="AE380" s="169" t="str">
        <f t="shared" si="408"/>
        <v>TUBLS015</v>
      </c>
      <c r="AF380" s="170" t="str">
        <f t="shared" si="409"/>
        <v>TB150735</v>
      </c>
      <c r="AG380" s="171">
        <f t="shared" si="410"/>
        <v>34.001100000000001</v>
      </c>
      <c r="AH380" s="151">
        <f t="shared" si="411"/>
        <v>220</v>
      </c>
      <c r="AI380" s="152">
        <f t="shared" si="412"/>
        <v>7480.2420000000002</v>
      </c>
      <c r="AJ380" s="172" t="str">
        <f t="shared" si="413"/>
        <v>BCU4Z</v>
      </c>
      <c r="AK380" s="173" t="str">
        <f t="shared" si="414"/>
        <v>AT4Z0700</v>
      </c>
      <c r="AL380" s="174">
        <f t="shared" si="415"/>
        <v>100.39908749999999</v>
      </c>
      <c r="AM380" s="175">
        <f t="shared" si="416"/>
        <v>56</v>
      </c>
      <c r="AN380" s="176">
        <v>5622.3489</v>
      </c>
      <c r="AO380" s="177" t="str">
        <f t="shared" si="417"/>
        <v>CL4P0710C100</v>
      </c>
      <c r="AP380" s="178">
        <f t="shared" si="418"/>
        <v>674.52</v>
      </c>
      <c r="AQ380" s="179" t="str">
        <f t="shared" si="419"/>
        <v>CL4P0710C100</v>
      </c>
      <c r="AR380" s="178">
        <f t="shared" si="420"/>
        <v>674.52</v>
      </c>
      <c r="AS380" s="178" t="str">
        <f t="shared" si="421"/>
        <v>BNLC06</v>
      </c>
      <c r="AT380" s="180">
        <f t="shared" si="422"/>
        <v>1349.04</v>
      </c>
      <c r="AU380" s="181" t="str">
        <f t="shared" si="423"/>
        <v>4Z</v>
      </c>
      <c r="AV380" s="182" t="s">
        <v>921</v>
      </c>
      <c r="AW380" s="183" t="str">
        <f t="shared" si="424"/>
        <v>FJ4Z0720</v>
      </c>
      <c r="AX380" s="181">
        <f t="shared" si="425"/>
        <v>329.76</v>
      </c>
      <c r="AY380" s="183">
        <f t="shared" si="426"/>
        <v>659.52</v>
      </c>
      <c r="AZ380" s="183" t="str">
        <f t="shared" si="427"/>
        <v>PJ4Z0720</v>
      </c>
      <c r="BA380" s="181">
        <f t="shared" si="428"/>
        <v>329.76</v>
      </c>
      <c r="BB380" s="181"/>
      <c r="BC380" s="184">
        <f t="shared" si="429"/>
        <v>659.52</v>
      </c>
    </row>
    <row r="381" spans="1:56" ht="18" customHeight="1" x14ac:dyDescent="0.3">
      <c r="A381" s="1" t="str">
        <f t="shared" si="374"/>
        <v>\\B-TECH03\soneras network\SONERAS\RAD\RAD 2024\C284</v>
      </c>
      <c r="B381" s="17" t="s">
        <v>1206</v>
      </c>
      <c r="C381" s="71" t="str">
        <f t="shared" si="372"/>
        <v>FEC284013-12 E7</v>
      </c>
      <c r="D381" s="17" t="s">
        <v>1109</v>
      </c>
      <c r="E381" s="20" t="str">
        <f t="shared" si="432"/>
        <v>C284</v>
      </c>
      <c r="F381" s="12">
        <v>45396</v>
      </c>
      <c r="G381" s="65">
        <v>2</v>
      </c>
      <c r="H381" s="13" t="s">
        <v>35</v>
      </c>
      <c r="I381" s="14" t="s">
        <v>36</v>
      </c>
      <c r="M381" s="36" t="s">
        <v>41</v>
      </c>
      <c r="N381" s="6">
        <v>12</v>
      </c>
      <c r="O381" s="6">
        <v>3</v>
      </c>
      <c r="Q381" s="14">
        <v>800</v>
      </c>
      <c r="R381" s="14">
        <v>770</v>
      </c>
      <c r="S381" s="14">
        <v>790</v>
      </c>
      <c r="T381" s="14">
        <v>90</v>
      </c>
      <c r="U381" s="14">
        <v>790</v>
      </c>
      <c r="V381" s="14">
        <v>90</v>
      </c>
      <c r="W381" s="5" t="s">
        <v>33</v>
      </c>
      <c r="Y381" s="6" t="s">
        <v>38</v>
      </c>
      <c r="Z381" s="240" t="str">
        <f t="shared" si="403"/>
        <v>312AZ</v>
      </c>
      <c r="AA381" s="120" t="str">
        <f t="shared" si="404"/>
        <v>FEC284013-12 E7</v>
      </c>
      <c r="AB381" s="168" t="str">
        <f t="shared" si="405"/>
        <v xml:space="preserve">FE 0800X0770 3Z7 12 0790X090 PC  </v>
      </c>
      <c r="AC381" s="71" t="str">
        <f t="shared" si="406"/>
        <v>FXC284013-12 E7</v>
      </c>
      <c r="AD381" s="168" t="str">
        <f t="shared" si="407"/>
        <v xml:space="preserve">FX 0800X0770 3Z7 12 0790X090 PC  </v>
      </c>
      <c r="AE381" s="169" t="str">
        <f t="shared" si="408"/>
        <v>TUBLS015</v>
      </c>
      <c r="AF381" s="170" t="str">
        <f t="shared" si="409"/>
        <v>TB150815</v>
      </c>
      <c r="AG381" s="171">
        <f t="shared" si="410"/>
        <v>37.701900000000002</v>
      </c>
      <c r="AH381" s="151">
        <f t="shared" si="411"/>
        <v>183</v>
      </c>
      <c r="AI381" s="152">
        <f t="shared" si="412"/>
        <v>6899.4477000000006</v>
      </c>
      <c r="AJ381" s="172" t="str">
        <f t="shared" si="413"/>
        <v>BCU3Z</v>
      </c>
      <c r="AK381" s="173" t="str">
        <f t="shared" si="414"/>
        <v>AT3Z0780</v>
      </c>
      <c r="AL381" s="174">
        <f t="shared" si="415"/>
        <v>68.681868387096785</v>
      </c>
      <c r="AM381" s="175">
        <f t="shared" si="416"/>
        <v>62</v>
      </c>
      <c r="AN381" s="176">
        <v>4258.2758400000002</v>
      </c>
      <c r="AO381" s="177" t="str">
        <f t="shared" si="417"/>
        <v>CL3P0790C090</v>
      </c>
      <c r="AP381" s="178">
        <f t="shared" si="418"/>
        <v>686.07</v>
      </c>
      <c r="AQ381" s="179" t="str">
        <f t="shared" si="419"/>
        <v>CL3P0790C090</v>
      </c>
      <c r="AR381" s="178">
        <f t="shared" si="420"/>
        <v>686.07</v>
      </c>
      <c r="AS381" s="178" t="str">
        <f t="shared" si="421"/>
        <v>BNLC06</v>
      </c>
      <c r="AT381" s="180">
        <f t="shared" si="422"/>
        <v>1372.14</v>
      </c>
      <c r="AU381" s="181" t="str">
        <f t="shared" si="423"/>
        <v>3Z</v>
      </c>
      <c r="AV381" s="182" t="s">
        <v>921</v>
      </c>
      <c r="AW381" s="183" t="str">
        <f t="shared" si="424"/>
        <v>FJ3Z0800</v>
      </c>
      <c r="AX381" s="181">
        <f t="shared" si="425"/>
        <v>299.2</v>
      </c>
      <c r="AY381" s="183">
        <f t="shared" si="426"/>
        <v>598.4</v>
      </c>
      <c r="AZ381" s="183" t="str">
        <f t="shared" si="427"/>
        <v>PJ3Z0800</v>
      </c>
      <c r="BA381" s="181">
        <f t="shared" si="428"/>
        <v>299.2</v>
      </c>
      <c r="BB381" s="181"/>
      <c r="BC381" s="184">
        <f t="shared" si="429"/>
        <v>598.4</v>
      </c>
    </row>
    <row r="382" spans="1:56" ht="18" customHeight="1" x14ac:dyDescent="0.3">
      <c r="A382" s="1" t="str">
        <f t="shared" si="374"/>
        <v>\\B-TECH03\soneras network\SONERAS\RAD\RAD 2024\C285</v>
      </c>
      <c r="B382" s="17" t="s">
        <v>1207</v>
      </c>
      <c r="C382" s="71" t="str">
        <f t="shared" si="372"/>
        <v>FEC285025-10 E7</v>
      </c>
      <c r="D382" s="17" t="s">
        <v>1110</v>
      </c>
      <c r="E382" s="20" t="str">
        <f t="shared" si="432"/>
        <v>C285</v>
      </c>
      <c r="F382" s="12">
        <v>45396</v>
      </c>
      <c r="G382" s="65">
        <v>2</v>
      </c>
      <c r="H382" s="13" t="s">
        <v>35</v>
      </c>
      <c r="I382" s="14" t="s">
        <v>36</v>
      </c>
      <c r="M382" s="36" t="s">
        <v>32</v>
      </c>
      <c r="N382" s="6">
        <v>10</v>
      </c>
      <c r="O382" s="6">
        <v>5</v>
      </c>
      <c r="Q382" s="14">
        <v>1080</v>
      </c>
      <c r="R382" s="14">
        <v>435</v>
      </c>
      <c r="S382" s="14">
        <v>445</v>
      </c>
      <c r="T382" s="14">
        <v>125</v>
      </c>
      <c r="U382" s="14">
        <v>445</v>
      </c>
      <c r="V382" s="14">
        <v>125</v>
      </c>
      <c r="W382" s="5" t="s">
        <v>33</v>
      </c>
      <c r="Y382" s="6" t="s">
        <v>38</v>
      </c>
      <c r="Z382" s="240" t="str">
        <f t="shared" si="403"/>
        <v>510AD</v>
      </c>
      <c r="AA382" s="120" t="str">
        <f t="shared" si="404"/>
        <v>FEC285025-10 E7</v>
      </c>
      <c r="AB382" s="168" t="str">
        <f t="shared" si="405"/>
        <v xml:space="preserve">FE 1080X0435 5D7 10 0445X125 PC  </v>
      </c>
      <c r="AC382" s="71" t="str">
        <f t="shared" si="406"/>
        <v>FXC285025-10 E7</v>
      </c>
      <c r="AD382" s="168" t="str">
        <f t="shared" si="407"/>
        <v xml:space="preserve">FX 1080X0435 5D7 10 0445X125 PC  </v>
      </c>
      <c r="AE382" s="169" t="str">
        <f t="shared" si="408"/>
        <v>TUBLS015</v>
      </c>
      <c r="AF382" s="170" t="str">
        <f t="shared" si="409"/>
        <v>TB151095</v>
      </c>
      <c r="AG382" s="171">
        <f t="shared" si="410"/>
        <v>50.654700000000005</v>
      </c>
      <c r="AH382" s="151">
        <f t="shared" si="411"/>
        <v>212.5</v>
      </c>
      <c r="AI382" s="152">
        <f t="shared" si="412"/>
        <v>10764.123750000001</v>
      </c>
      <c r="AJ382" s="172" t="str">
        <f t="shared" si="413"/>
        <v>BCU5D</v>
      </c>
      <c r="AK382" s="173" t="str">
        <f t="shared" si="414"/>
        <v>AT5D0435</v>
      </c>
      <c r="AL382" s="174">
        <f t="shared" si="415"/>
        <v>24.577542978122793</v>
      </c>
      <c r="AM382" s="175">
        <f t="shared" si="416"/>
        <v>386.45454545454544</v>
      </c>
      <c r="AN382" s="176">
        <v>9498.1031999999996</v>
      </c>
      <c r="AO382" s="177" t="str">
        <f t="shared" si="417"/>
        <v>CL5P0445C125</v>
      </c>
      <c r="AP382" s="178">
        <f t="shared" si="418"/>
        <v>519.17250000000001</v>
      </c>
      <c r="AQ382" s="179" t="str">
        <f t="shared" si="419"/>
        <v>CL5P0445C125</v>
      </c>
      <c r="AR382" s="178">
        <f t="shared" si="420"/>
        <v>519.17250000000001</v>
      </c>
      <c r="AS382" s="178" t="str">
        <f t="shared" si="421"/>
        <v>BNLC06</v>
      </c>
      <c r="AT382" s="180">
        <f t="shared" si="422"/>
        <v>1038.345</v>
      </c>
      <c r="AU382" s="181" t="str">
        <f t="shared" si="423"/>
        <v>5D</v>
      </c>
      <c r="AV382" s="182" t="s">
        <v>921</v>
      </c>
      <c r="AW382" s="183" t="str">
        <f t="shared" si="424"/>
        <v>FJ5D1080</v>
      </c>
      <c r="AX382" s="181">
        <f t="shared" si="425"/>
        <v>668.52</v>
      </c>
      <c r="AY382" s="183">
        <f t="shared" si="426"/>
        <v>1337.04</v>
      </c>
      <c r="AZ382" s="183" t="str">
        <f t="shared" si="427"/>
        <v>-</v>
      </c>
      <c r="BA382" s="181" t="str">
        <f t="shared" si="428"/>
        <v>-</v>
      </c>
      <c r="BB382" s="181"/>
      <c r="BC382" s="184">
        <f t="shared" si="429"/>
        <v>1337.04</v>
      </c>
    </row>
    <row r="383" spans="1:56" ht="18" customHeight="1" x14ac:dyDescent="0.3">
      <c r="A383" s="1" t="str">
        <f t="shared" si="374"/>
        <v>\\B-TECH03\soneras network\SONERAS\RAD\RAD 2024\C286</v>
      </c>
      <c r="B383" s="17" t="s">
        <v>1208</v>
      </c>
      <c r="C383" s="71" t="str">
        <f t="shared" si="372"/>
        <v>FEC286025-10 E7</v>
      </c>
      <c r="D383" s="17" t="s">
        <v>1111</v>
      </c>
      <c r="E383" s="20" t="str">
        <f t="shared" si="432"/>
        <v>C286</v>
      </c>
      <c r="F383" s="12">
        <v>45396</v>
      </c>
      <c r="G383" s="65">
        <v>2</v>
      </c>
      <c r="H383" s="13" t="s">
        <v>35</v>
      </c>
      <c r="I383" s="14" t="s">
        <v>36</v>
      </c>
      <c r="M383" s="36" t="s">
        <v>32</v>
      </c>
      <c r="N383" s="6">
        <v>10</v>
      </c>
      <c r="O383" s="6">
        <v>5</v>
      </c>
      <c r="Q383" s="14">
        <v>1240</v>
      </c>
      <c r="R383" s="14">
        <v>390</v>
      </c>
      <c r="S383" s="14">
        <v>400</v>
      </c>
      <c r="T383" s="14">
        <v>110</v>
      </c>
      <c r="U383" s="14">
        <v>400</v>
      </c>
      <c r="V383" s="14">
        <v>110</v>
      </c>
      <c r="W383" s="5" t="s">
        <v>33</v>
      </c>
      <c r="Y383" s="6" t="s">
        <v>38</v>
      </c>
      <c r="Z383" s="240" t="str">
        <f t="shared" si="403"/>
        <v>510AD</v>
      </c>
      <c r="AA383" s="120" t="str">
        <f t="shared" si="404"/>
        <v>FEC286025-10 E7</v>
      </c>
      <c r="AB383" s="168" t="str">
        <f t="shared" si="405"/>
        <v xml:space="preserve">FE 1240X0390 5D7 10 0400X110 PC  </v>
      </c>
      <c r="AC383" s="71" t="str">
        <f t="shared" si="406"/>
        <v>FXC286025-10 E7</v>
      </c>
      <c r="AD383" s="168" t="str">
        <f t="shared" si="407"/>
        <v xml:space="preserve">FX 1240X0390 5D7 10 0400X110 PC  </v>
      </c>
      <c r="AE383" s="169" t="str">
        <f t="shared" si="408"/>
        <v>TUBLS015</v>
      </c>
      <c r="AF383" s="170" t="str">
        <f t="shared" si="409"/>
        <v>TB151255</v>
      </c>
      <c r="AG383" s="171">
        <f t="shared" si="410"/>
        <v>58.0563</v>
      </c>
      <c r="AH383" s="151">
        <f t="shared" si="411"/>
        <v>190</v>
      </c>
      <c r="AI383" s="152">
        <f t="shared" si="412"/>
        <v>11030.697</v>
      </c>
      <c r="AJ383" s="172" t="str">
        <f t="shared" si="413"/>
        <v>BCU5D</v>
      </c>
      <c r="AK383" s="173" t="str">
        <f t="shared" si="414"/>
        <v>AT5D0390</v>
      </c>
      <c r="AL383" s="174">
        <f t="shared" si="415"/>
        <v>22.019041177673277</v>
      </c>
      <c r="AM383" s="175">
        <f t="shared" si="416"/>
        <v>444.63636363636363</v>
      </c>
      <c r="AN383" s="176">
        <v>9790.4663999999993</v>
      </c>
      <c r="AO383" s="177" t="str">
        <f t="shared" si="417"/>
        <v>CL5P0400C110</v>
      </c>
      <c r="AP383" s="178">
        <f t="shared" si="418"/>
        <v>420.42</v>
      </c>
      <c r="AQ383" s="179" t="str">
        <f t="shared" si="419"/>
        <v>CL5P0400C110</v>
      </c>
      <c r="AR383" s="178">
        <f t="shared" si="420"/>
        <v>420.42</v>
      </c>
      <c r="AS383" s="178" t="str">
        <f t="shared" si="421"/>
        <v>BNLC06</v>
      </c>
      <c r="AT383" s="180">
        <f t="shared" si="422"/>
        <v>840.84</v>
      </c>
      <c r="AU383" s="181" t="str">
        <f t="shared" si="423"/>
        <v>5D</v>
      </c>
      <c r="AV383" s="182" t="s">
        <v>921</v>
      </c>
      <c r="AW383" s="183" t="str">
        <f t="shared" si="424"/>
        <v>FJ5D1240</v>
      </c>
      <c r="AX383" s="181">
        <f t="shared" si="425"/>
        <v>767.56</v>
      </c>
      <c r="AY383" s="183">
        <f t="shared" si="426"/>
        <v>1535.12</v>
      </c>
      <c r="AZ383" s="183" t="str">
        <f t="shared" si="427"/>
        <v>-</v>
      </c>
      <c r="BA383" s="181" t="str">
        <f t="shared" si="428"/>
        <v>-</v>
      </c>
      <c r="BB383" s="181"/>
      <c r="BC383" s="184">
        <f t="shared" si="429"/>
        <v>1535.12</v>
      </c>
    </row>
    <row r="384" spans="1:56" ht="18" customHeight="1" x14ac:dyDescent="0.3">
      <c r="A384" s="1" t="str">
        <f t="shared" si="374"/>
        <v>\\B-TECH03\soneras network\SONERAS\RAD\RAD 2024\C287</v>
      </c>
      <c r="B384" s="17" t="s">
        <v>1209</v>
      </c>
      <c r="C384" s="71" t="str">
        <f t="shared" ref="C384:C447" si="433">IF(H384="Fx","FE",IF(H384="Rén","RE",IF(H384="Con","RA","")))&amp;B384&amp;0&amp;IF(M384="TR","1",IF(M384="NL","2",IF(M384="Aé","3","")))&amp;O384&amp;"-"&amp;N384&amp;" "&amp;IF(Y384="ET7","E7","")</f>
        <v>FEC287024-10 E7</v>
      </c>
      <c r="D384" s="17" t="s">
        <v>1112</v>
      </c>
      <c r="E384" s="20" t="str">
        <f t="shared" si="432"/>
        <v>C287</v>
      </c>
      <c r="F384" s="12">
        <v>45396</v>
      </c>
      <c r="G384" s="65">
        <v>2</v>
      </c>
      <c r="H384" s="13" t="s">
        <v>35</v>
      </c>
      <c r="I384" s="14" t="s">
        <v>76</v>
      </c>
      <c r="M384" s="36" t="s">
        <v>32</v>
      </c>
      <c r="N384" s="6">
        <v>10</v>
      </c>
      <c r="O384" s="6">
        <v>4</v>
      </c>
      <c r="Q384" s="14">
        <v>1050</v>
      </c>
      <c r="R384" s="14">
        <v>820</v>
      </c>
      <c r="S384" s="14">
        <v>840</v>
      </c>
      <c r="T384" s="14">
        <v>90</v>
      </c>
      <c r="U384" s="14">
        <v>840</v>
      </c>
      <c r="V384" s="14">
        <v>90</v>
      </c>
      <c r="W384" s="5" t="s">
        <v>33</v>
      </c>
      <c r="Y384" s="6" t="s">
        <v>38</v>
      </c>
      <c r="Z384" s="240" t="str">
        <f t="shared" si="403"/>
        <v>410AD</v>
      </c>
      <c r="AA384" s="120" t="str">
        <f t="shared" si="404"/>
        <v>FEC287024-10 E7</v>
      </c>
      <c r="AB384" s="168" t="str">
        <f t="shared" si="405"/>
        <v xml:space="preserve">FE 1050X0820 4D7 10 0840X090 PC  </v>
      </c>
      <c r="AC384" s="71" t="str">
        <f t="shared" si="406"/>
        <v>FXC287024-10 E7</v>
      </c>
      <c r="AD384" s="168" t="str">
        <f t="shared" si="407"/>
        <v xml:space="preserve">FX 1050X0820 4D7 10 0840X090 PC  </v>
      </c>
      <c r="AE384" s="169" t="str">
        <f t="shared" si="408"/>
        <v>TUBLS015</v>
      </c>
      <c r="AF384" s="170" t="str">
        <f t="shared" si="409"/>
        <v>TB151065</v>
      </c>
      <c r="AG384" s="171">
        <f t="shared" si="410"/>
        <v>49.2669</v>
      </c>
      <c r="AH384" s="151">
        <f t="shared" si="411"/>
        <v>324</v>
      </c>
      <c r="AI384" s="152">
        <f t="shared" si="412"/>
        <v>15962.4756</v>
      </c>
      <c r="AJ384" s="172" t="str">
        <f t="shared" si="413"/>
        <v>BCU4D</v>
      </c>
      <c r="AK384" s="173" t="str">
        <f t="shared" si="414"/>
        <v>AT4D0820</v>
      </c>
      <c r="AL384" s="174">
        <f t="shared" si="415"/>
        <v>37.901555265068993</v>
      </c>
      <c r="AM384" s="175">
        <f t="shared" si="416"/>
        <v>375.54545454545456</v>
      </c>
      <c r="AN384" s="176">
        <v>14233.756800000001</v>
      </c>
      <c r="AO384" s="177" t="str">
        <f t="shared" si="417"/>
        <v>CL4P0840C090</v>
      </c>
      <c r="AP384" s="178">
        <f t="shared" si="418"/>
        <v>728.42000000000007</v>
      </c>
      <c r="AQ384" s="179" t="str">
        <f t="shared" si="419"/>
        <v>CL4P0840C090</v>
      </c>
      <c r="AR384" s="178">
        <f t="shared" si="420"/>
        <v>728.42000000000007</v>
      </c>
      <c r="AS384" s="178" t="str">
        <f t="shared" si="421"/>
        <v>BNLC06</v>
      </c>
      <c r="AT384" s="180">
        <f t="shared" si="422"/>
        <v>1456.8400000000001</v>
      </c>
      <c r="AU384" s="181" t="str">
        <f t="shared" si="423"/>
        <v>4D</v>
      </c>
      <c r="AV384" s="182" t="s">
        <v>921</v>
      </c>
      <c r="AW384" s="183" t="str">
        <f t="shared" si="424"/>
        <v>FJ4D1050</v>
      </c>
      <c r="AX384" s="181">
        <f t="shared" si="425"/>
        <v>556.5</v>
      </c>
      <c r="AY384" s="183">
        <f t="shared" si="426"/>
        <v>1113</v>
      </c>
      <c r="AZ384" s="183" t="str">
        <f t="shared" si="427"/>
        <v>-</v>
      </c>
      <c r="BA384" s="181" t="str">
        <f t="shared" si="428"/>
        <v>-</v>
      </c>
      <c r="BB384" s="181"/>
      <c r="BC384" s="184">
        <f t="shared" si="429"/>
        <v>1113</v>
      </c>
      <c r="BD384" s="237"/>
    </row>
    <row r="385" spans="1:56" ht="18" customHeight="1" x14ac:dyDescent="0.3">
      <c r="A385" s="1" t="str">
        <f t="shared" si="374"/>
        <v>\\B-TECH03\soneras network\SONERAS\RAD\RAD 2024\C288</v>
      </c>
      <c r="B385" s="17" t="s">
        <v>1210</v>
      </c>
      <c r="C385" s="71" t="str">
        <f t="shared" si="433"/>
        <v>FEC288025-10 E7</v>
      </c>
      <c r="D385" s="17" t="s">
        <v>1113</v>
      </c>
      <c r="E385" s="20" t="str">
        <f t="shared" si="432"/>
        <v>C288</v>
      </c>
      <c r="F385" s="12">
        <v>45396</v>
      </c>
      <c r="G385" s="65">
        <v>1</v>
      </c>
      <c r="H385" s="13" t="s">
        <v>35</v>
      </c>
      <c r="I385" s="14" t="s">
        <v>76</v>
      </c>
      <c r="M385" s="36" t="s">
        <v>32</v>
      </c>
      <c r="N385" s="6">
        <v>10</v>
      </c>
      <c r="O385" s="6">
        <v>5</v>
      </c>
      <c r="Q385" s="14">
        <v>940</v>
      </c>
      <c r="R385" s="14">
        <v>940</v>
      </c>
      <c r="S385" s="14">
        <v>980</v>
      </c>
      <c r="T385" s="14">
        <v>110</v>
      </c>
      <c r="U385" s="14">
        <v>980</v>
      </c>
      <c r="V385" s="14">
        <v>110</v>
      </c>
      <c r="W385" s="5" t="s">
        <v>33</v>
      </c>
      <c r="Y385" s="6" t="s">
        <v>38</v>
      </c>
      <c r="Z385" s="240" t="str">
        <f t="shared" si="403"/>
        <v>510AD</v>
      </c>
      <c r="AA385" s="120" t="str">
        <f t="shared" si="404"/>
        <v>FEC288025-10 E7</v>
      </c>
      <c r="AB385" s="168" t="str">
        <f t="shared" si="405"/>
        <v xml:space="preserve">FE 0940X0940 5D7 10 0980X110 PC  </v>
      </c>
      <c r="AC385" s="71" t="str">
        <f t="shared" si="406"/>
        <v>FXC288025-10 E7</v>
      </c>
      <c r="AD385" s="168" t="str">
        <f t="shared" si="407"/>
        <v xml:space="preserve">FX 0940X0940 5D7 10 0980X110 PC  </v>
      </c>
      <c r="AE385" s="169" t="str">
        <f t="shared" si="408"/>
        <v>TUBLS015</v>
      </c>
      <c r="AF385" s="170" t="str">
        <f t="shared" si="409"/>
        <v>TB150955</v>
      </c>
      <c r="AG385" s="171">
        <f t="shared" si="410"/>
        <v>44.1783</v>
      </c>
      <c r="AH385" s="151">
        <f t="shared" si="411"/>
        <v>465</v>
      </c>
      <c r="AI385" s="152">
        <f t="shared" si="412"/>
        <v>20542.909500000002</v>
      </c>
      <c r="AJ385" s="172" t="str">
        <f t="shared" si="413"/>
        <v>BCU5D</v>
      </c>
      <c r="AK385" s="173" t="str">
        <f t="shared" si="414"/>
        <v>AT5D0940</v>
      </c>
      <c r="AL385" s="174">
        <f t="shared" si="415"/>
        <v>53.046805310214026</v>
      </c>
      <c r="AM385" s="175">
        <f t="shared" si="416"/>
        <v>335.54545454545456</v>
      </c>
      <c r="AN385" s="176">
        <v>17799.614399999999</v>
      </c>
      <c r="AO385" s="177" t="str">
        <f t="shared" si="417"/>
        <v>CL5P0980C110</v>
      </c>
      <c r="AP385" s="178">
        <f t="shared" si="418"/>
        <v>1001</v>
      </c>
      <c r="AQ385" s="179" t="str">
        <f t="shared" si="419"/>
        <v>CL5P0980C110</v>
      </c>
      <c r="AR385" s="178">
        <f t="shared" si="420"/>
        <v>1001</v>
      </c>
      <c r="AS385" s="178" t="str">
        <f t="shared" si="421"/>
        <v>BNLC06</v>
      </c>
      <c r="AT385" s="180">
        <f t="shared" si="422"/>
        <v>2002</v>
      </c>
      <c r="AU385" s="181" t="str">
        <f t="shared" si="423"/>
        <v>5D</v>
      </c>
      <c r="AV385" s="182" t="s">
        <v>921</v>
      </c>
      <c r="AW385" s="183" t="str">
        <f t="shared" si="424"/>
        <v>FJ5D0940</v>
      </c>
      <c r="AX385" s="181">
        <f t="shared" si="425"/>
        <v>581.86</v>
      </c>
      <c r="AY385" s="183">
        <f t="shared" si="426"/>
        <v>1163.72</v>
      </c>
      <c r="AZ385" s="183" t="str">
        <f t="shared" si="427"/>
        <v>-</v>
      </c>
      <c r="BA385" s="181" t="str">
        <f t="shared" si="428"/>
        <v>-</v>
      </c>
      <c r="BB385" s="181"/>
      <c r="BC385" s="184">
        <f t="shared" si="429"/>
        <v>1163.72</v>
      </c>
      <c r="BD385" s="237"/>
    </row>
    <row r="386" spans="1:56" ht="18" customHeight="1" x14ac:dyDescent="0.3">
      <c r="A386" s="1" t="str">
        <f t="shared" si="374"/>
        <v>\\B-TECH03\soneras network\SONERAS\RAD\RAD 2024\C289</v>
      </c>
      <c r="B386" s="17" t="s">
        <v>1211</v>
      </c>
      <c r="C386" s="71" t="str">
        <f t="shared" si="433"/>
        <v>FEC289024-10 E7</v>
      </c>
      <c r="D386" s="17" t="s">
        <v>1114</v>
      </c>
      <c r="E386" s="20" t="str">
        <f t="shared" si="432"/>
        <v>C289</v>
      </c>
      <c r="F386" s="12">
        <v>45396</v>
      </c>
      <c r="G386" s="65">
        <v>1</v>
      </c>
      <c r="H386" s="13" t="s">
        <v>35</v>
      </c>
      <c r="I386" s="14" t="s">
        <v>76</v>
      </c>
      <c r="M386" s="36" t="s">
        <v>32</v>
      </c>
      <c r="N386" s="6">
        <v>10</v>
      </c>
      <c r="O386" s="6">
        <v>4</v>
      </c>
      <c r="Q386" s="14">
        <v>1020</v>
      </c>
      <c r="R386" s="14">
        <v>920</v>
      </c>
      <c r="S386" s="14">
        <v>980</v>
      </c>
      <c r="T386" s="14">
        <v>145</v>
      </c>
      <c r="U386" s="14">
        <v>980</v>
      </c>
      <c r="V386" s="14">
        <v>145</v>
      </c>
      <c r="W386" s="5" t="s">
        <v>33</v>
      </c>
      <c r="Y386" s="6" t="s">
        <v>38</v>
      </c>
      <c r="Z386" s="240" t="str">
        <f t="shared" si="403"/>
        <v>410AD</v>
      </c>
      <c r="AA386" s="120" t="str">
        <f t="shared" si="404"/>
        <v>FEC289024-10 E7</v>
      </c>
      <c r="AB386" s="168" t="str">
        <f t="shared" si="405"/>
        <v xml:space="preserve">FE 1020X0920 4D7 10 0980X145 PC  </v>
      </c>
      <c r="AC386" s="71" t="str">
        <f t="shared" si="406"/>
        <v>FXC289024-10 E7</v>
      </c>
      <c r="AD386" s="168" t="str">
        <f t="shared" si="407"/>
        <v xml:space="preserve">FX 1020X0920 4D7 10 0980X145 PC  </v>
      </c>
      <c r="AE386" s="169" t="str">
        <f t="shared" si="408"/>
        <v>TUBLS015</v>
      </c>
      <c r="AF386" s="170" t="str">
        <f t="shared" si="409"/>
        <v>TB151035</v>
      </c>
      <c r="AG386" s="171">
        <f t="shared" si="410"/>
        <v>47.879100000000001</v>
      </c>
      <c r="AH386" s="151">
        <f t="shared" si="411"/>
        <v>364</v>
      </c>
      <c r="AI386" s="152">
        <f t="shared" si="412"/>
        <v>17427.992399999999</v>
      </c>
      <c r="AJ386" s="172" t="str">
        <f t="shared" si="413"/>
        <v>BCU4D</v>
      </c>
      <c r="AK386" s="173" t="str">
        <f t="shared" si="414"/>
        <v>AT4D0920</v>
      </c>
      <c r="AL386" s="174">
        <f t="shared" si="415"/>
        <v>42.522771578160061</v>
      </c>
      <c r="AM386" s="175">
        <f t="shared" si="416"/>
        <v>364.63636363636363</v>
      </c>
      <c r="AN386" s="176">
        <v>15505.3488</v>
      </c>
      <c r="AO386" s="177" t="str">
        <f t="shared" si="417"/>
        <v>CL4P0980C145</v>
      </c>
      <c r="AP386" s="178">
        <f t="shared" si="418"/>
        <v>1270.5</v>
      </c>
      <c r="AQ386" s="179" t="str">
        <f t="shared" si="419"/>
        <v>CL4P0980C145</v>
      </c>
      <c r="AR386" s="178">
        <f t="shared" si="420"/>
        <v>1270.5</v>
      </c>
      <c r="AS386" s="178" t="str">
        <f t="shared" si="421"/>
        <v>BNLC06</v>
      </c>
      <c r="AT386" s="180">
        <f t="shared" si="422"/>
        <v>2541</v>
      </c>
      <c r="AU386" s="181" t="str">
        <f t="shared" si="423"/>
        <v>4D</v>
      </c>
      <c r="AV386" s="182" t="s">
        <v>921</v>
      </c>
      <c r="AW386" s="183" t="str">
        <f t="shared" si="424"/>
        <v>FJ4D1020</v>
      </c>
      <c r="AX386" s="181">
        <f t="shared" si="425"/>
        <v>540.6</v>
      </c>
      <c r="AY386" s="183">
        <f t="shared" si="426"/>
        <v>1081.2</v>
      </c>
      <c r="AZ386" s="183" t="str">
        <f t="shared" si="427"/>
        <v>-</v>
      </c>
      <c r="BA386" s="181" t="str">
        <f t="shared" si="428"/>
        <v>-</v>
      </c>
      <c r="BB386" s="181"/>
      <c r="BC386" s="184">
        <f t="shared" si="429"/>
        <v>1081.2</v>
      </c>
      <c r="BD386" s="237"/>
    </row>
    <row r="387" spans="1:56" ht="18" customHeight="1" x14ac:dyDescent="0.3">
      <c r="A387" s="1" t="str">
        <f t="shared" si="374"/>
        <v>\\B-TECH03\soneras network\SONERAS\RAD\RAD 2024\C290</v>
      </c>
      <c r="B387" s="17" t="s">
        <v>1212</v>
      </c>
      <c r="C387" s="71" t="str">
        <f t="shared" si="433"/>
        <v>FEC290015-12 E7</v>
      </c>
      <c r="D387" s="17" t="s">
        <v>1115</v>
      </c>
      <c r="E387" s="244" t="str">
        <f t="shared" ref="E387:E389" si="434">HYPERLINK(A387,B387)</f>
        <v>C290</v>
      </c>
      <c r="F387" s="12">
        <v>45396</v>
      </c>
      <c r="G387" s="65">
        <v>1</v>
      </c>
      <c r="H387" s="13" t="s">
        <v>35</v>
      </c>
      <c r="I387" s="14" t="s">
        <v>76</v>
      </c>
      <c r="M387" s="36" t="s">
        <v>41</v>
      </c>
      <c r="N387" s="6">
        <v>12</v>
      </c>
      <c r="O387" s="6">
        <v>5</v>
      </c>
      <c r="Q387" s="14">
        <v>810</v>
      </c>
      <c r="R387" s="14">
        <v>680</v>
      </c>
      <c r="S387" s="14">
        <v>760</v>
      </c>
      <c r="T387" s="14">
        <v>160</v>
      </c>
      <c r="U387" s="14">
        <v>760</v>
      </c>
      <c r="V387" s="14">
        <v>160</v>
      </c>
      <c r="W387" s="5" t="s">
        <v>33</v>
      </c>
      <c r="Y387" s="6" t="s">
        <v>38</v>
      </c>
      <c r="Z387" s="240" t="str">
        <f t="shared" si="403"/>
        <v>512AZ</v>
      </c>
      <c r="AA387" s="120" t="str">
        <f t="shared" si="404"/>
        <v>FEC290015-12 E7</v>
      </c>
      <c r="AB387" s="168" t="str">
        <f t="shared" si="405"/>
        <v xml:space="preserve">FE 0810X0680 5Z7 12 0760X160 PC  </v>
      </c>
      <c r="AC387" s="71" t="str">
        <f t="shared" si="406"/>
        <v>FXC290015-12 E7</v>
      </c>
      <c r="AD387" s="168" t="str">
        <f t="shared" si="407"/>
        <v xml:space="preserve">FX 0810X0680 5Z7 12 0760X160 PC  </v>
      </c>
      <c r="AE387" s="169" t="str">
        <f t="shared" si="408"/>
        <v>TUBLS015</v>
      </c>
      <c r="AF387" s="170" t="str">
        <f t="shared" si="409"/>
        <v>TB150825</v>
      </c>
      <c r="AG387" s="171">
        <f t="shared" si="410"/>
        <v>38.164500000000004</v>
      </c>
      <c r="AH387" s="151">
        <f t="shared" si="411"/>
        <v>270</v>
      </c>
      <c r="AI387" s="152">
        <f t="shared" si="412"/>
        <v>10304.415000000001</v>
      </c>
      <c r="AJ387" s="172" t="str">
        <f t="shared" si="413"/>
        <v>BCU5Z</v>
      </c>
      <c r="AK387" s="173" t="str">
        <f t="shared" si="414"/>
        <v>AT5Z0790</v>
      </c>
      <c r="AL387" s="174">
        <f t="shared" si="415"/>
        <v>117.10167127272726</v>
      </c>
      <c r="AM387" s="175">
        <f t="shared" si="416"/>
        <v>55</v>
      </c>
      <c r="AN387" s="176">
        <v>6440.5919199999989</v>
      </c>
      <c r="AO387" s="177" t="str">
        <f t="shared" si="417"/>
        <v>CL5P0760C160</v>
      </c>
      <c r="AP387" s="178">
        <f t="shared" si="418"/>
        <v>1081.08</v>
      </c>
      <c r="AQ387" s="179" t="str">
        <f t="shared" si="419"/>
        <v>CL5P0760C160</v>
      </c>
      <c r="AR387" s="178">
        <f t="shared" si="420"/>
        <v>1081.08</v>
      </c>
      <c r="AS387" s="178" t="str">
        <f t="shared" si="421"/>
        <v>BNLC06</v>
      </c>
      <c r="AT387" s="180">
        <f t="shared" si="422"/>
        <v>2162.16</v>
      </c>
      <c r="AU387" s="181" t="str">
        <f t="shared" si="423"/>
        <v>5Z</v>
      </c>
      <c r="AV387" s="182" t="s">
        <v>921</v>
      </c>
      <c r="AW387" s="183" t="str">
        <f t="shared" si="424"/>
        <v>FJ5Z0810</v>
      </c>
      <c r="AX387" s="181">
        <f t="shared" si="425"/>
        <v>438.21000000000004</v>
      </c>
      <c r="AY387" s="183">
        <f t="shared" si="426"/>
        <v>876.42000000000007</v>
      </c>
      <c r="AZ387" s="183" t="str">
        <f t="shared" si="427"/>
        <v>PJ5Z0810</v>
      </c>
      <c r="BA387" s="181">
        <f t="shared" si="428"/>
        <v>438.21000000000004</v>
      </c>
      <c r="BB387" s="181"/>
      <c r="BC387" s="184">
        <f t="shared" si="429"/>
        <v>876.42000000000007</v>
      </c>
      <c r="BD387" s="237"/>
    </row>
    <row r="388" spans="1:56" ht="18" customHeight="1" x14ac:dyDescent="0.3">
      <c r="A388" s="1" t="str">
        <f t="shared" si="374"/>
        <v>\\B-TECH03\soneras network\SONERAS\RAD\RAD 2024\C291</v>
      </c>
      <c r="B388" s="17" t="s">
        <v>1213</v>
      </c>
      <c r="C388" s="71" t="str">
        <f t="shared" si="433"/>
        <v>FEC291015-12 E7</v>
      </c>
      <c r="D388" s="17" t="s">
        <v>1116</v>
      </c>
      <c r="E388" s="244" t="str">
        <f t="shared" si="434"/>
        <v>C291</v>
      </c>
      <c r="F388" s="12">
        <v>45396</v>
      </c>
      <c r="G388" s="65">
        <v>1</v>
      </c>
      <c r="H388" s="13" t="s">
        <v>35</v>
      </c>
      <c r="I388" s="14" t="s">
        <v>76</v>
      </c>
      <c r="M388" s="36" t="s">
        <v>41</v>
      </c>
      <c r="N388" s="6">
        <v>12</v>
      </c>
      <c r="O388" s="6">
        <v>5</v>
      </c>
      <c r="Q388" s="14">
        <v>880</v>
      </c>
      <c r="R388" s="14">
        <v>740</v>
      </c>
      <c r="S388" s="14">
        <v>750</v>
      </c>
      <c r="T388" s="14">
        <v>100</v>
      </c>
      <c r="U388" s="14">
        <v>750</v>
      </c>
      <c r="V388" s="14">
        <v>100</v>
      </c>
      <c r="W388" s="5" t="s">
        <v>33</v>
      </c>
      <c r="Y388" s="6" t="s">
        <v>38</v>
      </c>
      <c r="Z388" s="240" t="str">
        <f t="shared" si="403"/>
        <v>512AZ</v>
      </c>
      <c r="AA388" s="120" t="str">
        <f t="shared" si="404"/>
        <v>FEC291015-12 E7</v>
      </c>
      <c r="AB388" s="168" t="str">
        <f t="shared" si="405"/>
        <v xml:space="preserve">FE 0880X0740 5Z7 12 0750X100 PC  </v>
      </c>
      <c r="AC388" s="71" t="str">
        <f t="shared" si="406"/>
        <v>FXC291015-12 E7</v>
      </c>
      <c r="AD388" s="168" t="str">
        <f t="shared" si="407"/>
        <v xml:space="preserve">FX 0880X0740 5Z7 12 0750X100 PC  </v>
      </c>
      <c r="AE388" s="169" t="str">
        <f t="shared" si="408"/>
        <v>TUBLS015</v>
      </c>
      <c r="AF388" s="170" t="str">
        <f t="shared" si="409"/>
        <v>TB150895</v>
      </c>
      <c r="AG388" s="171">
        <f t="shared" si="410"/>
        <v>41.402700000000003</v>
      </c>
      <c r="AH388" s="151">
        <f t="shared" si="411"/>
        <v>295</v>
      </c>
      <c r="AI388" s="152">
        <f t="shared" si="412"/>
        <v>12213.7965</v>
      </c>
      <c r="AJ388" s="172" t="str">
        <f t="shared" si="413"/>
        <v>BCU5Z</v>
      </c>
      <c r="AK388" s="173" t="str">
        <f t="shared" si="414"/>
        <v>AT5Z0860</v>
      </c>
      <c r="AL388" s="174">
        <f t="shared" si="415"/>
        <v>127.28806966666664</v>
      </c>
      <c r="AM388" s="175">
        <f t="shared" si="416"/>
        <v>60</v>
      </c>
      <c r="AN388" s="176">
        <v>7637.2841799999987</v>
      </c>
      <c r="AO388" s="177" t="str">
        <f t="shared" si="417"/>
        <v>CL5P0750C100</v>
      </c>
      <c r="AP388" s="178">
        <f t="shared" si="418"/>
        <v>711.48</v>
      </c>
      <c r="AQ388" s="179" t="str">
        <f t="shared" si="419"/>
        <v>CL5P0750C100</v>
      </c>
      <c r="AR388" s="178">
        <f t="shared" si="420"/>
        <v>711.48</v>
      </c>
      <c r="AS388" s="178" t="str">
        <f t="shared" si="421"/>
        <v>BNLC06</v>
      </c>
      <c r="AT388" s="180">
        <f t="shared" si="422"/>
        <v>1422.96</v>
      </c>
      <c r="AU388" s="181" t="str">
        <f t="shared" si="423"/>
        <v>5Z</v>
      </c>
      <c r="AV388" s="182" t="s">
        <v>921</v>
      </c>
      <c r="AW388" s="183" t="str">
        <f t="shared" si="424"/>
        <v>FJ5Z0880</v>
      </c>
      <c r="AX388" s="181">
        <f t="shared" si="425"/>
        <v>476.08000000000004</v>
      </c>
      <c r="AY388" s="183">
        <f t="shared" si="426"/>
        <v>952.16000000000008</v>
      </c>
      <c r="AZ388" s="183" t="str">
        <f t="shared" si="427"/>
        <v>PJ5Z0880</v>
      </c>
      <c r="BA388" s="181">
        <f t="shared" si="428"/>
        <v>476.08000000000004</v>
      </c>
      <c r="BB388" s="181"/>
      <c r="BC388" s="184">
        <f t="shared" si="429"/>
        <v>952.16000000000008</v>
      </c>
      <c r="BD388" s="237"/>
    </row>
    <row r="389" spans="1:56" ht="18" customHeight="1" x14ac:dyDescent="0.3">
      <c r="A389" s="1" t="str">
        <f t="shared" ref="A389:A450" si="435">"\\B-TECH03\soneras network\SONERAS\RAD\RAD 2024\"&amp;B389</f>
        <v>\\B-TECH03\soneras network\SONERAS\RAD\RAD 2024\C292</v>
      </c>
      <c r="B389" s="17" t="s">
        <v>1214</v>
      </c>
      <c r="C389" s="71" t="str">
        <f t="shared" si="433"/>
        <v>FEC292026-10 E7</v>
      </c>
      <c r="D389" s="17" t="s">
        <v>1117</v>
      </c>
      <c r="E389" s="244" t="str">
        <f t="shared" si="434"/>
        <v>C292</v>
      </c>
      <c r="F389" s="12">
        <v>45396</v>
      </c>
      <c r="G389" s="65">
        <v>5</v>
      </c>
      <c r="H389" s="13" t="s">
        <v>35</v>
      </c>
      <c r="I389" s="14" t="s">
        <v>76</v>
      </c>
      <c r="M389" s="36" t="s">
        <v>32</v>
      </c>
      <c r="N389" s="6">
        <v>10</v>
      </c>
      <c r="O389" s="6">
        <v>6</v>
      </c>
      <c r="Q389" s="14">
        <v>1120</v>
      </c>
      <c r="R389" s="14">
        <v>400</v>
      </c>
      <c r="S389" s="14">
        <v>410</v>
      </c>
      <c r="T389" s="14">
        <v>140</v>
      </c>
      <c r="U389" s="14">
        <v>410</v>
      </c>
      <c r="V389" s="14">
        <v>140</v>
      </c>
      <c r="W389" s="5" t="s">
        <v>33</v>
      </c>
      <c r="Y389" s="6" t="s">
        <v>38</v>
      </c>
      <c r="Z389" s="240" t="str">
        <f t="shared" si="403"/>
        <v>610AD</v>
      </c>
      <c r="AA389" s="120" t="str">
        <f t="shared" si="404"/>
        <v>FEC292026-10 E7</v>
      </c>
      <c r="AB389" s="168" t="str">
        <f t="shared" si="405"/>
        <v xml:space="preserve">FE 1120X0400 6D7 10 0410X140 PC  </v>
      </c>
      <c r="AC389" s="71" t="str">
        <f t="shared" si="406"/>
        <v>FXC292026-10 E7</v>
      </c>
      <c r="AD389" s="168" t="str">
        <f t="shared" si="407"/>
        <v xml:space="preserve">FX 1120X0400 6D7 10 0410X140 PC  </v>
      </c>
      <c r="AE389" s="169" t="str">
        <f t="shared" si="408"/>
        <v>TUBLS015</v>
      </c>
      <c r="AF389" s="170" t="str">
        <f t="shared" si="409"/>
        <v>TB151135</v>
      </c>
      <c r="AG389" s="171">
        <f t="shared" si="410"/>
        <v>52.505100000000006</v>
      </c>
      <c r="AH389" s="151">
        <f t="shared" si="411"/>
        <v>234</v>
      </c>
      <c r="AI389" s="152">
        <f t="shared" si="412"/>
        <v>12286.193400000002</v>
      </c>
      <c r="AJ389" s="172" t="str">
        <f t="shared" si="413"/>
        <v>BCU6D</v>
      </c>
      <c r="AK389" s="173" t="str">
        <f t="shared" si="414"/>
        <v>AT6D0400</v>
      </c>
      <c r="AL389" s="174">
        <f t="shared" si="415"/>
        <v>30.758443890274311</v>
      </c>
      <c r="AM389" s="175">
        <f t="shared" si="416"/>
        <v>401</v>
      </c>
      <c r="AN389" s="176">
        <v>12334.135999999999</v>
      </c>
      <c r="AO389" s="177" t="str">
        <f t="shared" si="417"/>
        <v>CL6P0410C140</v>
      </c>
      <c r="AP389" s="178">
        <f t="shared" si="418"/>
        <v>529.76</v>
      </c>
      <c r="AQ389" s="179" t="str">
        <f t="shared" si="419"/>
        <v>CL6P0410C140</v>
      </c>
      <c r="AR389" s="178">
        <f t="shared" si="420"/>
        <v>529.76</v>
      </c>
      <c r="AS389" s="178" t="str">
        <f t="shared" si="421"/>
        <v>BNLC06</v>
      </c>
      <c r="AT389" s="180">
        <f t="shared" si="422"/>
        <v>1059.52</v>
      </c>
      <c r="AU389" s="181" t="str">
        <f t="shared" si="423"/>
        <v>6D</v>
      </c>
      <c r="AV389" s="182" t="s">
        <v>921</v>
      </c>
      <c r="AW389" s="183" t="str">
        <f t="shared" si="424"/>
        <v>FJ6D1120</v>
      </c>
      <c r="AX389" s="181">
        <f t="shared" si="425"/>
        <v>804.16</v>
      </c>
      <c r="AY389" s="183">
        <f t="shared" si="426"/>
        <v>1608.32</v>
      </c>
      <c r="AZ389" s="183" t="str">
        <f t="shared" si="427"/>
        <v>-</v>
      </c>
      <c r="BA389" s="181" t="str">
        <f t="shared" si="428"/>
        <v>-</v>
      </c>
      <c r="BB389" s="181"/>
      <c r="BC389" s="184">
        <f t="shared" si="429"/>
        <v>1608.32</v>
      </c>
      <c r="BD389" s="237"/>
    </row>
    <row r="390" spans="1:56" ht="18" customHeight="1" x14ac:dyDescent="0.3">
      <c r="A390" s="1" t="str">
        <f t="shared" si="435"/>
        <v>\\B-TECH03\soneras network\SONERAS\RAD\RAD 2024\C118</v>
      </c>
      <c r="B390" s="17" t="s">
        <v>548</v>
      </c>
      <c r="C390" s="71" t="str">
        <f t="shared" si="433"/>
        <v>FEC118015-12 E7</v>
      </c>
      <c r="D390" s="17" t="s">
        <v>1118</v>
      </c>
      <c r="E390" s="244" t="str">
        <f t="shared" ref="E390:E392" si="436">HYPERLINK(A390,B390)</f>
        <v>C118</v>
      </c>
      <c r="F390" s="12">
        <v>45396</v>
      </c>
      <c r="G390" s="65">
        <v>5</v>
      </c>
      <c r="H390" s="13" t="s">
        <v>35</v>
      </c>
      <c r="I390" s="14" t="s">
        <v>76</v>
      </c>
      <c r="M390" s="36" t="s">
        <v>41</v>
      </c>
      <c r="N390" s="6">
        <v>12</v>
      </c>
      <c r="O390" s="6">
        <v>5</v>
      </c>
      <c r="Q390" s="14">
        <v>810</v>
      </c>
      <c r="R390" s="14">
        <v>670</v>
      </c>
      <c r="S390" s="14">
        <v>675</v>
      </c>
      <c r="T390" s="14">
        <v>100</v>
      </c>
      <c r="U390" s="14">
        <v>675</v>
      </c>
      <c r="V390" s="14">
        <v>100</v>
      </c>
      <c r="W390" s="5" t="s">
        <v>33</v>
      </c>
      <c r="Y390" s="6" t="s">
        <v>38</v>
      </c>
      <c r="Z390" s="240" t="str">
        <f t="shared" si="403"/>
        <v>512AZ</v>
      </c>
      <c r="AA390" s="120" t="str">
        <f t="shared" si="404"/>
        <v>FEC118015-12 E7</v>
      </c>
      <c r="AB390" s="168" t="str">
        <f t="shared" si="405"/>
        <v xml:space="preserve">FE 0810X0670 5Z7 12 0675X100 PC  </v>
      </c>
      <c r="AC390" s="71" t="str">
        <f t="shared" si="406"/>
        <v>FXC118015-12 E7</v>
      </c>
      <c r="AD390" s="168" t="str">
        <f t="shared" si="407"/>
        <v xml:space="preserve">FX 0810X0670 5Z7 12 0675X100 PC  </v>
      </c>
      <c r="AE390" s="169" t="str">
        <f t="shared" si="408"/>
        <v>TUBLS015</v>
      </c>
      <c r="AF390" s="170" t="str">
        <f t="shared" si="409"/>
        <v>TB150825</v>
      </c>
      <c r="AG390" s="171">
        <f t="shared" si="410"/>
        <v>38.164500000000004</v>
      </c>
      <c r="AH390" s="151">
        <f t="shared" si="411"/>
        <v>265</v>
      </c>
      <c r="AI390" s="152">
        <f t="shared" si="412"/>
        <v>10113.592500000001</v>
      </c>
      <c r="AJ390" s="172" t="str">
        <f t="shared" si="413"/>
        <v>BCU5Z</v>
      </c>
      <c r="AK390" s="173" t="str">
        <f t="shared" si="414"/>
        <v>AT5Z0790</v>
      </c>
      <c r="AL390" s="174">
        <f t="shared" si="415"/>
        <v>117.14039537037036</v>
      </c>
      <c r="AM390" s="175">
        <f t="shared" si="416"/>
        <v>54</v>
      </c>
      <c r="AN390" s="176">
        <v>6325.5813499999995</v>
      </c>
      <c r="AO390" s="177" t="str">
        <f t="shared" si="417"/>
        <v>CL5P0675C100</v>
      </c>
      <c r="AP390" s="178">
        <f t="shared" si="418"/>
        <v>642.18000000000006</v>
      </c>
      <c r="AQ390" s="179" t="str">
        <f t="shared" si="419"/>
        <v>CL5P0675C100</v>
      </c>
      <c r="AR390" s="178">
        <f t="shared" si="420"/>
        <v>642.18000000000006</v>
      </c>
      <c r="AS390" s="178" t="str">
        <f t="shared" si="421"/>
        <v>BNLC06</v>
      </c>
      <c r="AT390" s="180">
        <f t="shared" si="422"/>
        <v>1284.3600000000001</v>
      </c>
      <c r="AU390" s="181" t="str">
        <f t="shared" si="423"/>
        <v>5Z</v>
      </c>
      <c r="AV390" s="182" t="s">
        <v>921</v>
      </c>
      <c r="AW390" s="183" t="str">
        <f t="shared" si="424"/>
        <v>FJ5Z0810</v>
      </c>
      <c r="AX390" s="181">
        <f t="shared" si="425"/>
        <v>438.21000000000004</v>
      </c>
      <c r="AY390" s="183">
        <f t="shared" si="426"/>
        <v>876.42000000000007</v>
      </c>
      <c r="AZ390" s="183" t="str">
        <f t="shared" si="427"/>
        <v>PJ5Z0810</v>
      </c>
      <c r="BA390" s="181">
        <f t="shared" si="428"/>
        <v>438.21000000000004</v>
      </c>
      <c r="BB390" s="181"/>
      <c r="BC390" s="184">
        <f t="shared" si="429"/>
        <v>876.42000000000007</v>
      </c>
      <c r="BD390" s="237"/>
    </row>
    <row r="391" spans="1:56" ht="18" customHeight="1" x14ac:dyDescent="0.3">
      <c r="A391" s="1" t="str">
        <f t="shared" si="435"/>
        <v>\\B-TECH03\soneras network\SONERAS\RAD\RAD 2024\C293</v>
      </c>
      <c r="B391" s="17" t="s">
        <v>1215</v>
      </c>
      <c r="C391" s="71" t="str">
        <f t="shared" si="433"/>
        <v>FEC293025-10 E7</v>
      </c>
      <c r="D391" s="17" t="s">
        <v>1119</v>
      </c>
      <c r="E391" s="244" t="str">
        <f t="shared" si="436"/>
        <v>C293</v>
      </c>
      <c r="F391" s="12">
        <v>45396</v>
      </c>
      <c r="G391" s="65">
        <v>4</v>
      </c>
      <c r="H391" s="13" t="s">
        <v>35</v>
      </c>
      <c r="I391" s="14" t="s">
        <v>76</v>
      </c>
      <c r="M391" s="36" t="s">
        <v>32</v>
      </c>
      <c r="N391" s="6">
        <v>10</v>
      </c>
      <c r="O391" s="6">
        <v>5</v>
      </c>
      <c r="Q391" s="14">
        <v>630</v>
      </c>
      <c r="R391" s="14">
        <v>280</v>
      </c>
      <c r="S391" s="14">
        <v>280</v>
      </c>
      <c r="T391" s="14">
        <v>115</v>
      </c>
      <c r="U391" s="14">
        <v>280</v>
      </c>
      <c r="V391" s="14">
        <v>115</v>
      </c>
      <c r="W391" s="5" t="s">
        <v>33</v>
      </c>
      <c r="Y391" s="6" t="s">
        <v>38</v>
      </c>
      <c r="Z391" s="240" t="str">
        <f t="shared" si="403"/>
        <v>510AD</v>
      </c>
      <c r="AA391" s="120" t="str">
        <f t="shared" si="404"/>
        <v>FEC293025-10 E7</v>
      </c>
      <c r="AB391" s="168" t="str">
        <f t="shared" si="405"/>
        <v xml:space="preserve">FE 0630X0280 5D7 10 0280X115 PC  </v>
      </c>
      <c r="AC391" s="71" t="str">
        <f t="shared" si="406"/>
        <v>FXC293025-10 E7</v>
      </c>
      <c r="AD391" s="168" t="str">
        <f t="shared" si="407"/>
        <v xml:space="preserve">FX 0630X0280 5D7 10 0280X115 PC  </v>
      </c>
      <c r="AE391" s="169" t="str">
        <f t="shared" si="408"/>
        <v>TUBLS015</v>
      </c>
      <c r="AF391" s="170" t="str">
        <f t="shared" si="409"/>
        <v>TB150645</v>
      </c>
      <c r="AG391" s="171">
        <f t="shared" si="410"/>
        <v>29.837700000000002</v>
      </c>
      <c r="AH391" s="151">
        <f t="shared" si="411"/>
        <v>135</v>
      </c>
      <c r="AI391" s="152">
        <f t="shared" si="412"/>
        <v>4028.0895</v>
      </c>
      <c r="AJ391" s="172" t="str">
        <f t="shared" si="413"/>
        <v>BCU5D</v>
      </c>
      <c r="AK391" s="173" t="str">
        <f t="shared" si="414"/>
        <v>AT5D0280</v>
      </c>
      <c r="AL391" s="174">
        <f t="shared" si="415"/>
        <v>15.811822766217871</v>
      </c>
      <c r="AM391" s="175">
        <f t="shared" si="416"/>
        <v>222.81818181818181</v>
      </c>
      <c r="AN391" s="176">
        <v>3523.1615999999999</v>
      </c>
      <c r="AO391" s="177" t="str">
        <f t="shared" si="417"/>
        <v>CL5P0280C115</v>
      </c>
      <c r="AP391" s="178">
        <f t="shared" si="418"/>
        <v>311.85000000000002</v>
      </c>
      <c r="AQ391" s="179" t="str">
        <f t="shared" si="419"/>
        <v>CL5P0280C115</v>
      </c>
      <c r="AR391" s="178">
        <f t="shared" si="420"/>
        <v>311.85000000000002</v>
      </c>
      <c r="AS391" s="178" t="str">
        <f t="shared" si="421"/>
        <v>BNLC06</v>
      </c>
      <c r="AT391" s="180">
        <f t="shared" si="422"/>
        <v>623.70000000000005</v>
      </c>
      <c r="AU391" s="181" t="str">
        <f t="shared" si="423"/>
        <v>5D</v>
      </c>
      <c r="AV391" s="182" t="s">
        <v>921</v>
      </c>
      <c r="AW391" s="183" t="str">
        <f t="shared" si="424"/>
        <v>FJ5D0630</v>
      </c>
      <c r="AX391" s="181">
        <f t="shared" si="425"/>
        <v>389.96999999999997</v>
      </c>
      <c r="AY391" s="183">
        <f t="shared" si="426"/>
        <v>779.93999999999994</v>
      </c>
      <c r="AZ391" s="183" t="str">
        <f t="shared" si="427"/>
        <v>-</v>
      </c>
      <c r="BA391" s="181" t="str">
        <f t="shared" si="428"/>
        <v>-</v>
      </c>
      <c r="BB391" s="181"/>
      <c r="BC391" s="184">
        <f t="shared" si="429"/>
        <v>779.93999999999994</v>
      </c>
      <c r="BD391" s="237"/>
    </row>
    <row r="392" spans="1:56" ht="18" customHeight="1" x14ac:dyDescent="0.3">
      <c r="A392" s="1" t="str">
        <f t="shared" si="435"/>
        <v>\\B-TECH03\soneras network\SONERAS\RAD\RAD 2024\C294</v>
      </c>
      <c r="B392" s="17" t="s">
        <v>1216</v>
      </c>
      <c r="C392" s="71" t="str">
        <f t="shared" si="433"/>
        <v>FEC294014-12 E7</v>
      </c>
      <c r="D392" s="17" t="s">
        <v>1120</v>
      </c>
      <c r="E392" s="244" t="str">
        <f t="shared" si="436"/>
        <v>C294</v>
      </c>
      <c r="F392" s="12">
        <v>45396</v>
      </c>
      <c r="G392" s="65">
        <v>2</v>
      </c>
      <c r="H392" s="13" t="s">
        <v>35</v>
      </c>
      <c r="I392" s="14" t="s">
        <v>76</v>
      </c>
      <c r="M392" s="36" t="s">
        <v>41</v>
      </c>
      <c r="N392" s="6">
        <v>12</v>
      </c>
      <c r="O392" s="6">
        <v>4</v>
      </c>
      <c r="Q392" s="14">
        <v>590</v>
      </c>
      <c r="R392" s="14">
        <v>440</v>
      </c>
      <c r="S392" s="14">
        <v>450</v>
      </c>
      <c r="T392" s="14">
        <v>85</v>
      </c>
      <c r="U392" s="14">
        <v>450</v>
      </c>
      <c r="V392" s="14">
        <v>85</v>
      </c>
      <c r="W392" s="5" t="s">
        <v>33</v>
      </c>
      <c r="Y392" s="6" t="s">
        <v>38</v>
      </c>
      <c r="Z392" s="240" t="str">
        <f t="shared" si="403"/>
        <v>412AZ</v>
      </c>
      <c r="AA392" s="120" t="str">
        <f t="shared" si="404"/>
        <v>FEC294014-12 E7</v>
      </c>
      <c r="AB392" s="168" t="str">
        <f t="shared" si="405"/>
        <v xml:space="preserve">FE 0590X0440 4Z7 12 0450X085 PC  </v>
      </c>
      <c r="AC392" s="71" t="str">
        <f t="shared" si="406"/>
        <v>FXC294014-12 E7</v>
      </c>
      <c r="AD392" s="168" t="str">
        <f t="shared" si="407"/>
        <v xml:space="preserve">FX 0590X0440 4Z7 12 0450X085 PC  </v>
      </c>
      <c r="AE392" s="169" t="str">
        <f t="shared" si="408"/>
        <v>TUBLS015</v>
      </c>
      <c r="AF392" s="170" t="str">
        <f t="shared" si="409"/>
        <v>TB150605</v>
      </c>
      <c r="AG392" s="171">
        <f t="shared" si="410"/>
        <v>27.987300000000001</v>
      </c>
      <c r="AH392" s="151">
        <f t="shared" si="411"/>
        <v>136</v>
      </c>
      <c r="AI392" s="152">
        <f t="shared" si="412"/>
        <v>3806.2728000000002</v>
      </c>
      <c r="AJ392" s="172" t="str">
        <f t="shared" si="413"/>
        <v>BCU4Z</v>
      </c>
      <c r="AK392" s="173" t="str">
        <f t="shared" si="414"/>
        <v>AT4Z0570</v>
      </c>
      <c r="AL392" s="174">
        <f t="shared" si="415"/>
        <v>82.614106285714271</v>
      </c>
      <c r="AM392" s="175">
        <f t="shared" si="416"/>
        <v>35</v>
      </c>
      <c r="AN392" s="176">
        <v>2891.4937199999995</v>
      </c>
      <c r="AO392" s="177" t="str">
        <f t="shared" si="417"/>
        <v>CL4P0450C085</v>
      </c>
      <c r="AP392" s="178">
        <f t="shared" si="418"/>
        <v>379.995</v>
      </c>
      <c r="AQ392" s="179" t="str">
        <f t="shared" si="419"/>
        <v>CL4P0450C085</v>
      </c>
      <c r="AR392" s="178">
        <f t="shared" si="420"/>
        <v>379.995</v>
      </c>
      <c r="AS392" s="178" t="str">
        <f t="shared" si="421"/>
        <v>BNLC06</v>
      </c>
      <c r="AT392" s="180">
        <f t="shared" si="422"/>
        <v>759.99</v>
      </c>
      <c r="AU392" s="181" t="str">
        <f t="shared" si="423"/>
        <v>4Z</v>
      </c>
      <c r="AV392" s="182" t="s">
        <v>921</v>
      </c>
      <c r="AW392" s="183" t="str">
        <f t="shared" si="424"/>
        <v>FJ4Z0590</v>
      </c>
      <c r="AX392" s="181">
        <f t="shared" si="425"/>
        <v>270.22000000000003</v>
      </c>
      <c r="AY392" s="183">
        <f t="shared" si="426"/>
        <v>540.44000000000005</v>
      </c>
      <c r="AZ392" s="183" t="str">
        <f t="shared" si="427"/>
        <v>PJ4Z0590</v>
      </c>
      <c r="BA392" s="181">
        <f t="shared" si="428"/>
        <v>270.22000000000003</v>
      </c>
      <c r="BB392" s="181"/>
      <c r="BC392" s="184">
        <f t="shared" si="429"/>
        <v>540.44000000000005</v>
      </c>
      <c r="BD392" s="237"/>
    </row>
    <row r="393" spans="1:56" ht="18" customHeight="1" x14ac:dyDescent="0.3">
      <c r="A393" s="1" t="str">
        <f t="shared" si="435"/>
        <v>\\B-TECH03\soneras network\SONERAS\RAD\RAD 2024\C152</v>
      </c>
      <c r="B393" s="17" t="s">
        <v>825</v>
      </c>
      <c r="C393" s="71" t="str">
        <f t="shared" si="433"/>
        <v>FEC152014-12 E7</v>
      </c>
      <c r="D393" s="17" t="s">
        <v>1121</v>
      </c>
      <c r="E393" s="244" t="str">
        <f t="shared" ref="E393" si="437">HYPERLINK(A393,B393)</f>
        <v>C152</v>
      </c>
      <c r="F393" s="12">
        <v>45396</v>
      </c>
      <c r="G393" s="65">
        <v>1</v>
      </c>
      <c r="H393" s="13" t="s">
        <v>35</v>
      </c>
      <c r="I393" s="14" t="s">
        <v>76</v>
      </c>
      <c r="M393" s="36" t="s">
        <v>41</v>
      </c>
      <c r="N393" s="6">
        <v>12</v>
      </c>
      <c r="O393" s="6">
        <v>4</v>
      </c>
      <c r="Q393" s="14">
        <v>820</v>
      </c>
      <c r="R393" s="14">
        <v>800</v>
      </c>
      <c r="S393" s="14">
        <v>830</v>
      </c>
      <c r="T393" s="14">
        <v>100</v>
      </c>
      <c r="U393" s="14">
        <v>830</v>
      </c>
      <c r="V393" s="14">
        <v>100</v>
      </c>
      <c r="W393" s="5" t="s">
        <v>33</v>
      </c>
      <c r="Y393" s="6" t="s">
        <v>38</v>
      </c>
      <c r="Z393" s="240" t="str">
        <f t="shared" si="403"/>
        <v>412AZ</v>
      </c>
      <c r="AA393" s="120" t="str">
        <f t="shared" si="404"/>
        <v>FEC152014-12 E7</v>
      </c>
      <c r="AB393" s="168" t="str">
        <f t="shared" si="405"/>
        <v xml:space="preserve">FE 0820X0800 4Z7 12 0830X100 PC  </v>
      </c>
      <c r="AC393" s="71" t="str">
        <f t="shared" si="406"/>
        <v>FXC152014-12 E7</v>
      </c>
      <c r="AD393" s="168" t="str">
        <f t="shared" si="407"/>
        <v xml:space="preserve">FX 0820X0800 4Z7 12 0830X100 PC  </v>
      </c>
      <c r="AE393" s="169" t="str">
        <f t="shared" si="408"/>
        <v>TUBLS015</v>
      </c>
      <c r="AF393" s="170" t="str">
        <f t="shared" si="409"/>
        <v>TB150835</v>
      </c>
      <c r="AG393" s="171">
        <f t="shared" si="410"/>
        <v>38.627099999999999</v>
      </c>
      <c r="AH393" s="151">
        <f t="shared" si="411"/>
        <v>256</v>
      </c>
      <c r="AI393" s="152">
        <f t="shared" si="412"/>
        <v>9888.5375999999997</v>
      </c>
      <c r="AJ393" s="172" t="str">
        <f t="shared" si="413"/>
        <v>BCU4Z</v>
      </c>
      <c r="AK393" s="173" t="str">
        <f t="shared" si="414"/>
        <v>AT4Z0800</v>
      </c>
      <c r="AL393" s="174">
        <f t="shared" si="415"/>
        <v>114.46308923076921</v>
      </c>
      <c r="AM393" s="175">
        <f t="shared" si="416"/>
        <v>65</v>
      </c>
      <c r="AN393" s="176">
        <v>7440.1007999999993</v>
      </c>
      <c r="AO393" s="177" t="str">
        <f t="shared" si="417"/>
        <v>CL4P0830C100</v>
      </c>
      <c r="AP393" s="178">
        <f t="shared" si="418"/>
        <v>785.4</v>
      </c>
      <c r="AQ393" s="179" t="str">
        <f t="shared" si="419"/>
        <v>CL4P0830C100</v>
      </c>
      <c r="AR393" s="178">
        <f t="shared" si="420"/>
        <v>785.4</v>
      </c>
      <c r="AS393" s="178" t="str">
        <f t="shared" si="421"/>
        <v>BNLC06</v>
      </c>
      <c r="AT393" s="180">
        <f t="shared" si="422"/>
        <v>1570.8</v>
      </c>
      <c r="AU393" s="181" t="str">
        <f t="shared" si="423"/>
        <v>4Z</v>
      </c>
      <c r="AV393" s="182" t="s">
        <v>921</v>
      </c>
      <c r="AW393" s="183" t="str">
        <f t="shared" si="424"/>
        <v>FJ4Z0820</v>
      </c>
      <c r="AX393" s="181">
        <f t="shared" si="425"/>
        <v>375.56</v>
      </c>
      <c r="AY393" s="183">
        <f t="shared" si="426"/>
        <v>751.12</v>
      </c>
      <c r="AZ393" s="183" t="str">
        <f t="shared" si="427"/>
        <v>PJ4Z0820</v>
      </c>
      <c r="BA393" s="181">
        <f t="shared" si="428"/>
        <v>375.56</v>
      </c>
      <c r="BB393" s="181"/>
      <c r="BC393" s="184">
        <f t="shared" si="429"/>
        <v>751.12</v>
      </c>
      <c r="BD393" s="237"/>
    </row>
    <row r="394" spans="1:56" ht="18" customHeight="1" x14ac:dyDescent="0.3">
      <c r="A394" s="1" t="str">
        <f t="shared" si="435"/>
        <v>\\B-TECH03\soneras network\SONERAS\RAD\RAD 2024\C290</v>
      </c>
      <c r="B394" s="17" t="s">
        <v>1212</v>
      </c>
      <c r="C394" s="71" t="str">
        <f t="shared" si="433"/>
        <v>FEC290014-12 E7</v>
      </c>
      <c r="D394" s="17" t="s">
        <v>1122</v>
      </c>
      <c r="E394" s="244" t="str">
        <f t="shared" ref="E394:E398" si="438">HYPERLINK(A394,B394)</f>
        <v>C290</v>
      </c>
      <c r="F394" s="12">
        <v>45396</v>
      </c>
      <c r="G394" s="17">
        <v>1</v>
      </c>
      <c r="H394" s="13" t="s">
        <v>35</v>
      </c>
      <c r="I394" s="14" t="s">
        <v>76</v>
      </c>
      <c r="M394" s="36" t="s">
        <v>41</v>
      </c>
      <c r="N394" s="6">
        <v>12</v>
      </c>
      <c r="O394" s="6">
        <v>4</v>
      </c>
      <c r="Q394" s="14">
        <v>810</v>
      </c>
      <c r="R394" s="14">
        <v>680</v>
      </c>
      <c r="S394" s="14">
        <v>760</v>
      </c>
      <c r="T394" s="14">
        <v>160</v>
      </c>
      <c r="U394" s="14">
        <v>760</v>
      </c>
      <c r="V394" s="14">
        <v>160</v>
      </c>
      <c r="W394" s="5" t="s">
        <v>33</v>
      </c>
      <c r="Y394" s="6" t="s">
        <v>38</v>
      </c>
      <c r="Z394" s="240" t="str">
        <f t="shared" si="403"/>
        <v>412AZ</v>
      </c>
      <c r="AA394" s="120" t="str">
        <f t="shared" si="404"/>
        <v>FEC290014-12 E7</v>
      </c>
      <c r="AB394" s="168" t="str">
        <f t="shared" si="405"/>
        <v xml:space="preserve">FE 0810X0680 4Z7 12 0760X160 PC  </v>
      </c>
      <c r="AC394" s="71" t="str">
        <f t="shared" si="406"/>
        <v>FXC290014-12 E7</v>
      </c>
      <c r="AD394" s="168" t="str">
        <f t="shared" si="407"/>
        <v xml:space="preserve">FX 0810X0680 4Z7 12 0760X160 PC  </v>
      </c>
      <c r="AE394" s="169" t="str">
        <f t="shared" si="408"/>
        <v>TUBLS015</v>
      </c>
      <c r="AF394" s="170" t="str">
        <f t="shared" si="409"/>
        <v>TB150825</v>
      </c>
      <c r="AG394" s="171">
        <f t="shared" si="410"/>
        <v>38.164500000000004</v>
      </c>
      <c r="AH394" s="151">
        <f t="shared" si="411"/>
        <v>216</v>
      </c>
      <c r="AI394" s="152">
        <f t="shared" si="412"/>
        <v>8243.5320000000011</v>
      </c>
      <c r="AJ394" s="172" t="str">
        <f t="shared" si="413"/>
        <v>BCU4Z</v>
      </c>
      <c r="AK394" s="173" t="str">
        <f t="shared" si="414"/>
        <v>AT4Z0790</v>
      </c>
      <c r="AL394" s="174">
        <f t="shared" si="415"/>
        <v>113.34368436363636</v>
      </c>
      <c r="AM394" s="175">
        <f t="shared" si="416"/>
        <v>55</v>
      </c>
      <c r="AN394" s="176">
        <v>6233.9026399999993</v>
      </c>
      <c r="AO394" s="177" t="str">
        <f t="shared" si="417"/>
        <v>CL4P0760C160</v>
      </c>
      <c r="AP394" s="178">
        <f t="shared" si="418"/>
        <v>1081.08</v>
      </c>
      <c r="AQ394" s="179" t="str">
        <f t="shared" si="419"/>
        <v>CL4P0760C160</v>
      </c>
      <c r="AR394" s="178">
        <f t="shared" si="420"/>
        <v>1081.08</v>
      </c>
      <c r="AS394" s="178" t="str">
        <f t="shared" si="421"/>
        <v>BNLC06</v>
      </c>
      <c r="AT394" s="180">
        <f t="shared" si="422"/>
        <v>2162.16</v>
      </c>
      <c r="AU394" s="181" t="str">
        <f t="shared" si="423"/>
        <v>4Z</v>
      </c>
      <c r="AV394" s="182" t="s">
        <v>921</v>
      </c>
      <c r="AW394" s="183" t="str">
        <f t="shared" si="424"/>
        <v>FJ4Z0810</v>
      </c>
      <c r="AX394" s="181">
        <f t="shared" si="425"/>
        <v>370.98</v>
      </c>
      <c r="AY394" s="183">
        <f t="shared" si="426"/>
        <v>741.96</v>
      </c>
      <c r="AZ394" s="183" t="str">
        <f t="shared" si="427"/>
        <v>PJ4Z0810</v>
      </c>
      <c r="BA394" s="181">
        <f t="shared" si="428"/>
        <v>370.98</v>
      </c>
      <c r="BB394" s="181"/>
      <c r="BC394" s="184">
        <f t="shared" si="429"/>
        <v>741.96</v>
      </c>
      <c r="BD394" s="237"/>
    </row>
    <row r="395" spans="1:56" ht="18" customHeight="1" x14ac:dyDescent="0.3">
      <c r="A395" s="1" t="str">
        <f t="shared" si="435"/>
        <v>\\B-TECH03\soneras network\SONERAS\RAD\RAD 2024\C295</v>
      </c>
      <c r="B395" s="17" t="s">
        <v>1217</v>
      </c>
      <c r="C395" s="71" t="str">
        <f t="shared" si="433"/>
        <v>FEC295024-10 E7</v>
      </c>
      <c r="D395" s="17" t="s">
        <v>1123</v>
      </c>
      <c r="E395" s="244" t="str">
        <f t="shared" si="438"/>
        <v>C295</v>
      </c>
      <c r="F395" s="12">
        <v>45397</v>
      </c>
      <c r="G395" s="17">
        <v>1</v>
      </c>
      <c r="H395" s="13" t="s">
        <v>35</v>
      </c>
      <c r="I395" s="14" t="s">
        <v>36</v>
      </c>
      <c r="M395" s="36" t="s">
        <v>32</v>
      </c>
      <c r="N395" s="6">
        <v>10</v>
      </c>
      <c r="O395" s="6">
        <v>4</v>
      </c>
      <c r="Q395" s="14">
        <v>1050</v>
      </c>
      <c r="R395" s="14">
        <v>430</v>
      </c>
      <c r="S395" s="14">
        <v>440</v>
      </c>
      <c r="T395" s="14">
        <v>120</v>
      </c>
      <c r="U395" s="14">
        <v>440</v>
      </c>
      <c r="V395" s="14">
        <v>120</v>
      </c>
      <c r="W395" s="5" t="s">
        <v>33</v>
      </c>
      <c r="Y395" s="6" t="s">
        <v>38</v>
      </c>
      <c r="Z395" s="240" t="str">
        <f t="shared" si="403"/>
        <v>410AD</v>
      </c>
      <c r="AA395" s="120" t="str">
        <f t="shared" si="404"/>
        <v>FEC295024-10 E7</v>
      </c>
      <c r="AB395" s="168" t="str">
        <f t="shared" si="405"/>
        <v xml:space="preserve">FE 1050X0430 4D7 10 0440X120 PC  </v>
      </c>
      <c r="AC395" s="71" t="str">
        <f t="shared" si="406"/>
        <v>FXC295024-10 E7</v>
      </c>
      <c r="AD395" s="168" t="str">
        <f t="shared" si="407"/>
        <v xml:space="preserve">FX 1050X0430 4D7 10 0440X120 PC  </v>
      </c>
      <c r="AE395" s="169" t="str">
        <f t="shared" si="408"/>
        <v>TUBLS015</v>
      </c>
      <c r="AF395" s="170" t="str">
        <f t="shared" si="409"/>
        <v>TB151065</v>
      </c>
      <c r="AG395" s="171">
        <f t="shared" si="410"/>
        <v>49.2669</v>
      </c>
      <c r="AH395" s="151">
        <f t="shared" si="411"/>
        <v>168</v>
      </c>
      <c r="AI395" s="152">
        <f t="shared" si="412"/>
        <v>8276.8392000000003</v>
      </c>
      <c r="AJ395" s="172" t="str">
        <f t="shared" si="413"/>
        <v>BCU4D</v>
      </c>
      <c r="AK395" s="173" t="str">
        <f t="shared" si="414"/>
        <v>AT4D0430</v>
      </c>
      <c r="AL395" s="174">
        <f t="shared" si="415"/>
        <v>19.875205809731298</v>
      </c>
      <c r="AM395" s="175">
        <f t="shared" si="416"/>
        <v>375.54545454545456</v>
      </c>
      <c r="AN395" s="176">
        <v>7464.0432000000001</v>
      </c>
      <c r="AO395" s="177" t="str">
        <f t="shared" si="417"/>
        <v>CL4P0440C120</v>
      </c>
      <c r="AP395" s="178">
        <f t="shared" si="418"/>
        <v>495.88</v>
      </c>
      <c r="AQ395" s="179" t="str">
        <f t="shared" si="419"/>
        <v>CL4P0440C120</v>
      </c>
      <c r="AR395" s="178">
        <f t="shared" si="420"/>
        <v>495.88</v>
      </c>
      <c r="AS395" s="178" t="str">
        <f t="shared" si="421"/>
        <v>BNLC06</v>
      </c>
      <c r="AT395" s="180">
        <f t="shared" si="422"/>
        <v>991.76</v>
      </c>
      <c r="AU395" s="181" t="str">
        <f t="shared" si="423"/>
        <v>4D</v>
      </c>
      <c r="AV395" s="182" t="s">
        <v>921</v>
      </c>
      <c r="AW395" s="183" t="str">
        <f t="shared" si="424"/>
        <v>FJ4D1050</v>
      </c>
      <c r="AX395" s="181">
        <f t="shared" si="425"/>
        <v>556.5</v>
      </c>
      <c r="AY395" s="183">
        <f t="shared" si="426"/>
        <v>1113</v>
      </c>
      <c r="AZ395" s="183" t="str">
        <f t="shared" si="427"/>
        <v>-</v>
      </c>
      <c r="BA395" s="181" t="str">
        <f t="shared" si="428"/>
        <v>-</v>
      </c>
      <c r="BB395" s="181"/>
      <c r="BC395" s="184">
        <f t="shared" si="429"/>
        <v>1113</v>
      </c>
    </row>
    <row r="396" spans="1:56" ht="18" customHeight="1" x14ac:dyDescent="0.3">
      <c r="A396" s="1" t="str">
        <f t="shared" si="435"/>
        <v>\\B-TECH03\soneras network\SONERAS\RAD\RAD 2024\C296</v>
      </c>
      <c r="B396" s="17" t="s">
        <v>1218</v>
      </c>
      <c r="C396" s="71" t="str">
        <f t="shared" si="433"/>
        <v>FEC296025-10 E7</v>
      </c>
      <c r="D396" s="17" t="s">
        <v>1124</v>
      </c>
      <c r="E396" s="244" t="str">
        <f t="shared" si="438"/>
        <v>C296</v>
      </c>
      <c r="F396" s="12">
        <v>45397</v>
      </c>
      <c r="G396" s="17">
        <v>1</v>
      </c>
      <c r="H396" s="13" t="s">
        <v>35</v>
      </c>
      <c r="I396" s="14" t="s">
        <v>40</v>
      </c>
      <c r="M396" s="36" t="s">
        <v>32</v>
      </c>
      <c r="N396" s="6">
        <v>10</v>
      </c>
      <c r="O396" s="6">
        <v>5</v>
      </c>
      <c r="Q396" s="14">
        <v>1200</v>
      </c>
      <c r="R396" s="14">
        <v>690</v>
      </c>
      <c r="S396" s="14">
        <v>700</v>
      </c>
      <c r="T396" s="14">
        <v>175</v>
      </c>
      <c r="U396" s="14">
        <v>700</v>
      </c>
      <c r="V396" s="14">
        <v>175</v>
      </c>
      <c r="W396" s="5" t="s">
        <v>33</v>
      </c>
      <c r="Y396" s="6" t="s">
        <v>38</v>
      </c>
      <c r="Z396" s="240" t="str">
        <f t="shared" si="403"/>
        <v>510AD</v>
      </c>
      <c r="AA396" s="120" t="str">
        <f t="shared" si="404"/>
        <v>FEC296025-10 E7</v>
      </c>
      <c r="AB396" s="168" t="str">
        <f t="shared" si="405"/>
        <v xml:space="preserve">FE 1200X0690 5D7 10 0700X175 PC  </v>
      </c>
      <c r="AC396" s="71" t="str">
        <f t="shared" si="406"/>
        <v>FXC296025-10 E7</v>
      </c>
      <c r="AD396" s="168" t="str">
        <f t="shared" si="407"/>
        <v xml:space="preserve">FX 1200X0690 5D7 10 0700X175 PC  </v>
      </c>
      <c r="AE396" s="169" t="str">
        <f t="shared" si="408"/>
        <v>TUBLS015</v>
      </c>
      <c r="AF396" s="170" t="str">
        <f t="shared" si="409"/>
        <v>TB151215</v>
      </c>
      <c r="AG396" s="171">
        <f t="shared" si="410"/>
        <v>56.2059</v>
      </c>
      <c r="AH396" s="151">
        <f t="shared" si="411"/>
        <v>340</v>
      </c>
      <c r="AI396" s="152">
        <f t="shared" si="412"/>
        <v>19110.006000000001</v>
      </c>
      <c r="AJ396" s="172" t="str">
        <f t="shared" si="413"/>
        <v>BCU5D</v>
      </c>
      <c r="AK396" s="173" t="str">
        <f t="shared" si="414"/>
        <v>AT5D0690</v>
      </c>
      <c r="AL396" s="174">
        <f t="shared" si="415"/>
        <v>38.987861509194673</v>
      </c>
      <c r="AM396" s="175">
        <f t="shared" si="416"/>
        <v>430.09090909090907</v>
      </c>
      <c r="AN396" s="176">
        <v>16768.324799999999</v>
      </c>
      <c r="AO396" s="177" t="str">
        <f t="shared" si="417"/>
        <v>CL5P0700C175</v>
      </c>
      <c r="AP396" s="178">
        <f t="shared" si="418"/>
        <v>1081.08</v>
      </c>
      <c r="AQ396" s="179" t="str">
        <f t="shared" si="419"/>
        <v>CL5P0700C175</v>
      </c>
      <c r="AR396" s="178">
        <f t="shared" si="420"/>
        <v>1081.08</v>
      </c>
      <c r="AS396" s="178" t="str">
        <f t="shared" si="421"/>
        <v>BNLC06</v>
      </c>
      <c r="AT396" s="180">
        <f t="shared" si="422"/>
        <v>2162.16</v>
      </c>
      <c r="AU396" s="181" t="str">
        <f t="shared" si="423"/>
        <v>5D</v>
      </c>
      <c r="AV396" s="182" t="s">
        <v>921</v>
      </c>
      <c r="AW396" s="183" t="str">
        <f t="shared" si="424"/>
        <v>FJ5D1200</v>
      </c>
      <c r="AX396" s="181">
        <f t="shared" si="425"/>
        <v>742.8</v>
      </c>
      <c r="AY396" s="183">
        <f t="shared" si="426"/>
        <v>1485.6</v>
      </c>
      <c r="AZ396" s="183" t="str">
        <f t="shared" si="427"/>
        <v>-</v>
      </c>
      <c r="BA396" s="181" t="str">
        <f t="shared" si="428"/>
        <v>-</v>
      </c>
      <c r="BB396" s="181"/>
      <c r="BC396" s="184">
        <f t="shared" si="429"/>
        <v>1485.6</v>
      </c>
    </row>
    <row r="397" spans="1:56" ht="18" customHeight="1" x14ac:dyDescent="0.3">
      <c r="A397" s="1" t="str">
        <f t="shared" si="435"/>
        <v>\\B-TECH03\soneras network\SONERAS\RAD\RAD 2024\C297</v>
      </c>
      <c r="B397" s="17" t="s">
        <v>1219</v>
      </c>
      <c r="C397" s="71" t="str">
        <f t="shared" si="433"/>
        <v>FEC297024-10 E7</v>
      </c>
      <c r="D397" s="17" t="s">
        <v>1125</v>
      </c>
      <c r="E397" s="244" t="str">
        <f t="shared" si="438"/>
        <v>C297</v>
      </c>
      <c r="F397" s="12">
        <v>45397</v>
      </c>
      <c r="G397" s="17">
        <v>5</v>
      </c>
      <c r="H397" s="13" t="s">
        <v>35</v>
      </c>
      <c r="I397" s="14" t="s">
        <v>1143</v>
      </c>
      <c r="K397" s="14" t="s">
        <v>1148</v>
      </c>
      <c r="M397" s="36" t="s">
        <v>32</v>
      </c>
      <c r="N397" s="6">
        <v>10</v>
      </c>
      <c r="O397" s="6">
        <v>4</v>
      </c>
      <c r="Q397" s="14">
        <v>500</v>
      </c>
      <c r="R397" s="14">
        <v>570</v>
      </c>
      <c r="S397" s="14">
        <v>580</v>
      </c>
      <c r="T397" s="14">
        <v>100</v>
      </c>
      <c r="U397" s="14">
        <v>580</v>
      </c>
      <c r="V397" s="14">
        <v>100</v>
      </c>
      <c r="W397" s="5" t="s">
        <v>33</v>
      </c>
      <c r="Y397" s="6" t="s">
        <v>38</v>
      </c>
      <c r="Z397" s="240" t="str">
        <f t="shared" si="403"/>
        <v>410AD</v>
      </c>
      <c r="AA397" s="120" t="str">
        <f t="shared" si="404"/>
        <v>FEC297024-10 E7</v>
      </c>
      <c r="AB397" s="168" t="str">
        <f t="shared" si="405"/>
        <v>FE 0500X0570 4D7 10 0580X100 PC  JCB</v>
      </c>
      <c r="AC397" s="71" t="str">
        <f t="shared" si="406"/>
        <v>FXC297024-10 E7</v>
      </c>
      <c r="AD397" s="168" t="str">
        <f t="shared" si="407"/>
        <v>FX 0500X0570 4D7 10 0580X100 PC  JCB</v>
      </c>
      <c r="AE397" s="169" t="str">
        <f t="shared" si="408"/>
        <v>TUBLS015</v>
      </c>
      <c r="AF397" s="170" t="str">
        <f t="shared" si="409"/>
        <v>TB150515</v>
      </c>
      <c r="AG397" s="171">
        <f t="shared" si="410"/>
        <v>23.823900000000002</v>
      </c>
      <c r="AH397" s="151">
        <f t="shared" si="411"/>
        <v>224</v>
      </c>
      <c r="AI397" s="152">
        <f t="shared" si="412"/>
        <v>5336.5536000000002</v>
      </c>
      <c r="AJ397" s="172" t="str">
        <f t="shared" si="413"/>
        <v>BCU4D</v>
      </c>
      <c r="AK397" s="173" t="str">
        <f t="shared" si="414"/>
        <v>AT4D0570</v>
      </c>
      <c r="AL397" s="174">
        <f t="shared" si="415"/>
        <v>26.379003728638015</v>
      </c>
      <c r="AM397" s="175">
        <f t="shared" si="416"/>
        <v>175.54545454545453</v>
      </c>
      <c r="AN397" s="176">
        <v>4630.7142000000003</v>
      </c>
      <c r="AO397" s="177" t="str">
        <f t="shared" si="417"/>
        <v>CL4P0580C100</v>
      </c>
      <c r="AP397" s="178">
        <f t="shared" si="418"/>
        <v>554.4</v>
      </c>
      <c r="AQ397" s="179" t="str">
        <f t="shared" si="419"/>
        <v>CL4P0580C100</v>
      </c>
      <c r="AR397" s="178">
        <f t="shared" si="420"/>
        <v>554.4</v>
      </c>
      <c r="AS397" s="178" t="str">
        <f t="shared" si="421"/>
        <v>BNLC06</v>
      </c>
      <c r="AT397" s="180">
        <f t="shared" si="422"/>
        <v>1108.8</v>
      </c>
      <c r="AU397" s="181" t="str">
        <f t="shared" si="423"/>
        <v>4D</v>
      </c>
      <c r="AV397" s="182" t="s">
        <v>921</v>
      </c>
      <c r="AW397" s="183" t="str">
        <f t="shared" si="424"/>
        <v>FJ4D0500</v>
      </c>
      <c r="AX397" s="181">
        <f t="shared" si="425"/>
        <v>265</v>
      </c>
      <c r="AY397" s="183">
        <f t="shared" si="426"/>
        <v>530</v>
      </c>
      <c r="AZ397" s="183" t="str">
        <f t="shared" si="427"/>
        <v>-</v>
      </c>
      <c r="BA397" s="181" t="str">
        <f t="shared" si="428"/>
        <v>-</v>
      </c>
      <c r="BB397" s="181"/>
      <c r="BC397" s="184">
        <f t="shared" si="429"/>
        <v>530</v>
      </c>
    </row>
    <row r="398" spans="1:56" ht="18" customHeight="1" x14ac:dyDescent="0.3">
      <c r="A398" s="1" t="str">
        <f t="shared" si="435"/>
        <v>\\B-TECH03\soneras network\SONERAS\RAD\RAD 2024\C298</v>
      </c>
      <c r="B398" s="17" t="s">
        <v>1220</v>
      </c>
      <c r="C398" s="71" t="str">
        <f t="shared" si="433"/>
        <v>FEC298024-10 E7</v>
      </c>
      <c r="D398" s="17" t="s">
        <v>1126</v>
      </c>
      <c r="E398" s="244" t="str">
        <f t="shared" si="438"/>
        <v>C298</v>
      </c>
      <c r="F398" s="12">
        <v>45397</v>
      </c>
      <c r="G398" s="17">
        <v>5</v>
      </c>
      <c r="H398" s="13" t="s">
        <v>35</v>
      </c>
      <c r="I398" s="14" t="s">
        <v>1143</v>
      </c>
      <c r="K398" s="14" t="s">
        <v>94</v>
      </c>
      <c r="M398" s="36" t="s">
        <v>32</v>
      </c>
      <c r="N398" s="6">
        <v>10</v>
      </c>
      <c r="O398" s="6">
        <v>4</v>
      </c>
      <c r="Q398" s="14">
        <v>470</v>
      </c>
      <c r="R398" s="14">
        <v>550</v>
      </c>
      <c r="S398" s="14">
        <v>560</v>
      </c>
      <c r="T398" s="14">
        <v>100</v>
      </c>
      <c r="U398" s="14">
        <v>560</v>
      </c>
      <c r="V398" s="14">
        <v>100</v>
      </c>
      <c r="W398" s="5" t="s">
        <v>33</v>
      </c>
      <c r="Y398" s="6" t="s">
        <v>38</v>
      </c>
      <c r="Z398" s="240" t="str">
        <f t="shared" si="403"/>
        <v>410AD</v>
      </c>
      <c r="AA398" s="120" t="str">
        <f t="shared" si="404"/>
        <v>FEC298024-10 E7</v>
      </c>
      <c r="AB398" s="168" t="str">
        <f t="shared" si="405"/>
        <v>FE 0470X0550 4D7 10 0560X100 PC  CASE</v>
      </c>
      <c r="AC398" s="71" t="str">
        <f t="shared" si="406"/>
        <v>FXC298024-10 E7</v>
      </c>
      <c r="AD398" s="168" t="str">
        <f t="shared" si="407"/>
        <v>FX 0470X0550 4D7 10 0560X100 PC  CASE</v>
      </c>
      <c r="AE398" s="169" t="str">
        <f t="shared" si="408"/>
        <v>TUBLS015</v>
      </c>
      <c r="AF398" s="170" t="str">
        <f t="shared" si="409"/>
        <v>TB150485</v>
      </c>
      <c r="AG398" s="171">
        <f t="shared" si="410"/>
        <v>22.4361</v>
      </c>
      <c r="AH398" s="151">
        <f t="shared" si="411"/>
        <v>216</v>
      </c>
      <c r="AI398" s="152">
        <f t="shared" si="412"/>
        <v>4846.1975999999995</v>
      </c>
      <c r="AJ398" s="172" t="str">
        <f t="shared" si="413"/>
        <v>BCU4D</v>
      </c>
      <c r="AK398" s="173" t="str">
        <f t="shared" si="414"/>
        <v>AT4D0550</v>
      </c>
      <c r="AL398" s="174">
        <f t="shared" si="415"/>
        <v>25.454297625621209</v>
      </c>
      <c r="AM398" s="175">
        <f t="shared" si="416"/>
        <v>164.63636363636363</v>
      </c>
      <c r="AN398" s="176">
        <v>4190.7030000000004</v>
      </c>
      <c r="AO398" s="177" t="str">
        <f t="shared" si="417"/>
        <v>CL4P0560C100</v>
      </c>
      <c r="AP398" s="178">
        <f t="shared" si="418"/>
        <v>535.92000000000007</v>
      </c>
      <c r="AQ398" s="179" t="str">
        <f t="shared" si="419"/>
        <v>CL4P0560C100</v>
      </c>
      <c r="AR398" s="178">
        <f t="shared" si="420"/>
        <v>535.92000000000007</v>
      </c>
      <c r="AS398" s="178" t="str">
        <f t="shared" si="421"/>
        <v>BNLC06</v>
      </c>
      <c r="AT398" s="180">
        <f t="shared" si="422"/>
        <v>1071.8400000000001</v>
      </c>
      <c r="AU398" s="181" t="str">
        <f t="shared" si="423"/>
        <v>4D</v>
      </c>
      <c r="AV398" s="182" t="s">
        <v>921</v>
      </c>
      <c r="AW398" s="183" t="str">
        <f t="shared" si="424"/>
        <v>FJ4D0470</v>
      </c>
      <c r="AX398" s="181">
        <f t="shared" si="425"/>
        <v>249.10000000000002</v>
      </c>
      <c r="AY398" s="183">
        <f t="shared" si="426"/>
        <v>498.20000000000005</v>
      </c>
      <c r="AZ398" s="183" t="str">
        <f t="shared" si="427"/>
        <v>-</v>
      </c>
      <c r="BA398" s="181" t="str">
        <f t="shared" si="428"/>
        <v>-</v>
      </c>
      <c r="BB398" s="181"/>
      <c r="BC398" s="184">
        <f t="shared" si="429"/>
        <v>498.20000000000005</v>
      </c>
    </row>
    <row r="399" spans="1:56" ht="18" customHeight="1" x14ac:dyDescent="0.3">
      <c r="A399" s="1" t="str">
        <f t="shared" si="435"/>
        <v>\\B-TECH03\soneras network\SONERAS\RAD\RAD 2024\C299</v>
      </c>
      <c r="B399" s="17" t="s">
        <v>1221</v>
      </c>
      <c r="C399" s="71" t="str">
        <f t="shared" si="433"/>
        <v>FEC299024-10 E7</v>
      </c>
      <c r="D399" s="17" t="s">
        <v>1127</v>
      </c>
      <c r="E399" s="20" t="str">
        <f t="shared" ref="E399:E462" si="439">HYPERLINK(A399,B399)</f>
        <v>C299</v>
      </c>
      <c r="F399" s="12">
        <v>45397</v>
      </c>
      <c r="G399" s="17">
        <v>4</v>
      </c>
      <c r="H399" s="13" t="s">
        <v>35</v>
      </c>
      <c r="I399" s="14" t="s">
        <v>1143</v>
      </c>
      <c r="K399" s="14" t="s">
        <v>1149</v>
      </c>
      <c r="M399" s="36" t="s">
        <v>32</v>
      </c>
      <c r="N399" s="6">
        <v>10</v>
      </c>
      <c r="O399" s="6">
        <v>4</v>
      </c>
      <c r="Q399" s="14">
        <v>600</v>
      </c>
      <c r="R399" s="14">
        <v>600</v>
      </c>
      <c r="S399" s="14">
        <v>610</v>
      </c>
      <c r="T399" s="14">
        <v>100</v>
      </c>
      <c r="U399" s="14">
        <v>610</v>
      </c>
      <c r="V399" s="14">
        <v>100</v>
      </c>
      <c r="W399" s="5" t="s">
        <v>33</v>
      </c>
      <c r="Y399" s="6" t="s">
        <v>38</v>
      </c>
      <c r="Z399" s="240" t="str">
        <f t="shared" si="403"/>
        <v>410AD</v>
      </c>
      <c r="AA399" s="120" t="str">
        <f t="shared" si="404"/>
        <v>FEC299024-10 E7</v>
      </c>
      <c r="AB399" s="168" t="str">
        <f t="shared" si="405"/>
        <v>FE 0600X0600 4D7 10 0610X100 PC  MERCEDES V8</v>
      </c>
      <c r="AC399" s="71" t="str">
        <f t="shared" si="406"/>
        <v>FXC299024-10 E7</v>
      </c>
      <c r="AD399" s="168" t="str">
        <f t="shared" si="407"/>
        <v>FX 0600X0600 4D7 10 0610X100 PC  MERCEDES V8</v>
      </c>
      <c r="AE399" s="169" t="str">
        <f t="shared" si="408"/>
        <v>TUBLS015</v>
      </c>
      <c r="AF399" s="170" t="str">
        <f t="shared" si="409"/>
        <v>TB150615</v>
      </c>
      <c r="AG399" s="171">
        <f t="shared" si="410"/>
        <v>28.449900000000003</v>
      </c>
      <c r="AH399" s="151">
        <f t="shared" si="411"/>
        <v>236</v>
      </c>
      <c r="AI399" s="152">
        <f t="shared" si="412"/>
        <v>6714.1764000000003</v>
      </c>
      <c r="AJ399" s="172" t="str">
        <f t="shared" si="413"/>
        <v>BCU4D</v>
      </c>
      <c r="AK399" s="173" t="str">
        <f t="shared" si="414"/>
        <v>AT4D0600</v>
      </c>
      <c r="AL399" s="174">
        <f t="shared" si="415"/>
        <v>27.717281853281857</v>
      </c>
      <c r="AM399" s="175">
        <f t="shared" si="416"/>
        <v>211.90909090909091</v>
      </c>
      <c r="AN399" s="176">
        <v>5873.5440000000008</v>
      </c>
      <c r="AO399" s="177" t="str">
        <f t="shared" si="417"/>
        <v>CL4P0610C100</v>
      </c>
      <c r="AP399" s="178">
        <f t="shared" si="418"/>
        <v>582.12</v>
      </c>
      <c r="AQ399" s="179" t="str">
        <f t="shared" si="419"/>
        <v>CL4P0610C100</v>
      </c>
      <c r="AR399" s="178">
        <f t="shared" si="420"/>
        <v>582.12</v>
      </c>
      <c r="AS399" s="178" t="str">
        <f t="shared" si="421"/>
        <v>BNLC06</v>
      </c>
      <c r="AT399" s="180">
        <f t="shared" si="422"/>
        <v>1164.24</v>
      </c>
      <c r="AU399" s="181" t="str">
        <f t="shared" si="423"/>
        <v>4D</v>
      </c>
      <c r="AV399" s="182" t="s">
        <v>921</v>
      </c>
      <c r="AW399" s="183" t="str">
        <f t="shared" si="424"/>
        <v>FJ4D0600</v>
      </c>
      <c r="AX399" s="181">
        <f t="shared" si="425"/>
        <v>318</v>
      </c>
      <c r="AY399" s="183">
        <f t="shared" si="426"/>
        <v>636</v>
      </c>
      <c r="AZ399" s="183" t="str">
        <f t="shared" si="427"/>
        <v>-</v>
      </c>
      <c r="BA399" s="181" t="str">
        <f t="shared" si="428"/>
        <v>-</v>
      </c>
      <c r="BB399" s="181"/>
      <c r="BC399" s="184">
        <f t="shared" si="429"/>
        <v>636</v>
      </c>
    </row>
    <row r="400" spans="1:56" ht="18" customHeight="1" x14ac:dyDescent="0.3">
      <c r="A400" s="1" t="str">
        <f t="shared" si="435"/>
        <v>\\B-TECH03\soneras network\SONERAS\RAD\RAD 2024\C300</v>
      </c>
      <c r="B400" s="17" t="s">
        <v>1222</v>
      </c>
      <c r="C400" s="71" t="str">
        <f t="shared" si="433"/>
        <v>FEC300024-10 E7</v>
      </c>
      <c r="D400" s="17" t="s">
        <v>1128</v>
      </c>
      <c r="E400" s="20" t="str">
        <f t="shared" si="439"/>
        <v>C300</v>
      </c>
      <c r="F400" s="12">
        <v>45397</v>
      </c>
      <c r="G400" s="17">
        <v>1</v>
      </c>
      <c r="H400" s="13" t="s">
        <v>35</v>
      </c>
      <c r="I400" s="14" t="s">
        <v>36</v>
      </c>
      <c r="M400" s="36" t="s">
        <v>32</v>
      </c>
      <c r="N400" s="6">
        <v>10</v>
      </c>
      <c r="O400" s="6">
        <v>4</v>
      </c>
      <c r="Q400" s="14">
        <v>720</v>
      </c>
      <c r="R400" s="14">
        <v>680</v>
      </c>
      <c r="S400" s="14">
        <v>760</v>
      </c>
      <c r="T400" s="14">
        <v>160</v>
      </c>
      <c r="U400" s="14">
        <v>760</v>
      </c>
      <c r="V400" s="14">
        <v>160</v>
      </c>
      <c r="W400" s="5" t="s">
        <v>33</v>
      </c>
      <c r="Y400" s="6" t="s">
        <v>38</v>
      </c>
      <c r="Z400" s="240" t="str">
        <f t="shared" si="403"/>
        <v>410AD</v>
      </c>
      <c r="AA400" s="120" t="str">
        <f t="shared" si="404"/>
        <v>FEC300024-10 E7</v>
      </c>
      <c r="AB400" s="168" t="str">
        <f t="shared" si="405"/>
        <v xml:space="preserve">FE 0720X0680 4D7 10 0760X160 PC  </v>
      </c>
      <c r="AC400" s="71" t="str">
        <f t="shared" si="406"/>
        <v>FXC300024-10 E7</v>
      </c>
      <c r="AD400" s="168" t="str">
        <f t="shared" si="407"/>
        <v xml:space="preserve">FX 0720X0680 4D7 10 0760X160 PC  </v>
      </c>
      <c r="AE400" s="169" t="str">
        <f t="shared" si="408"/>
        <v>TUBLS015</v>
      </c>
      <c r="AF400" s="170" t="str">
        <f t="shared" si="409"/>
        <v>TB150735</v>
      </c>
      <c r="AG400" s="171">
        <f t="shared" si="410"/>
        <v>34.001100000000001</v>
      </c>
      <c r="AH400" s="151">
        <f t="shared" si="411"/>
        <v>268</v>
      </c>
      <c r="AI400" s="152">
        <f t="shared" si="412"/>
        <v>9112.2947999999997</v>
      </c>
      <c r="AJ400" s="172" t="str">
        <f t="shared" si="413"/>
        <v>BCU4D</v>
      </c>
      <c r="AK400" s="173" t="str">
        <f t="shared" si="414"/>
        <v>AT4D0680</v>
      </c>
      <c r="AL400" s="174">
        <f t="shared" si="415"/>
        <v>31.419831803628608</v>
      </c>
      <c r="AM400" s="175">
        <f t="shared" si="416"/>
        <v>255.54545454545453</v>
      </c>
      <c r="AN400" s="176">
        <v>8029.195200000001</v>
      </c>
      <c r="AO400" s="177" t="str">
        <f t="shared" si="417"/>
        <v>CL4P0760C160</v>
      </c>
      <c r="AP400" s="178">
        <f t="shared" si="418"/>
        <v>1081.08</v>
      </c>
      <c r="AQ400" s="179" t="str">
        <f t="shared" si="419"/>
        <v>CL4P0760C160</v>
      </c>
      <c r="AR400" s="178">
        <f t="shared" si="420"/>
        <v>1081.08</v>
      </c>
      <c r="AS400" s="178" t="str">
        <f t="shared" si="421"/>
        <v>BNLC06</v>
      </c>
      <c r="AT400" s="180">
        <f t="shared" si="422"/>
        <v>2162.16</v>
      </c>
      <c r="AU400" s="181" t="str">
        <f t="shared" si="423"/>
        <v>4D</v>
      </c>
      <c r="AV400" s="182" t="s">
        <v>921</v>
      </c>
      <c r="AW400" s="183" t="str">
        <f t="shared" si="424"/>
        <v>FJ4D0720</v>
      </c>
      <c r="AX400" s="181">
        <f t="shared" si="425"/>
        <v>381.6</v>
      </c>
      <c r="AY400" s="183">
        <f t="shared" si="426"/>
        <v>763.2</v>
      </c>
      <c r="AZ400" s="183" t="str">
        <f t="shared" si="427"/>
        <v>-</v>
      </c>
      <c r="BA400" s="181" t="str">
        <f t="shared" si="428"/>
        <v>-</v>
      </c>
      <c r="BB400" s="181"/>
      <c r="BC400" s="184">
        <f t="shared" si="429"/>
        <v>763.2</v>
      </c>
    </row>
    <row r="401" spans="1:56" ht="18" customHeight="1" x14ac:dyDescent="0.3">
      <c r="A401" s="1" t="str">
        <f t="shared" ref="A401:A402" si="440">"\\B-TECH03\soneras network\SONERAS\RAD\RAD 2023\"&amp;B401</f>
        <v>\\B-TECH03\soneras network\SONERAS\RAD\RAD 2023\B592</v>
      </c>
      <c r="B401" s="17" t="s">
        <v>1151</v>
      </c>
      <c r="C401" s="71" t="str">
        <f t="shared" si="433"/>
        <v>RAB592024-10 E7</v>
      </c>
      <c r="D401" s="17" t="s">
        <v>1129</v>
      </c>
      <c r="E401" s="20" t="str">
        <f t="shared" si="439"/>
        <v>B592</v>
      </c>
      <c r="F401" s="12">
        <v>45398</v>
      </c>
      <c r="G401" s="17">
        <v>3</v>
      </c>
      <c r="H401" s="13" t="s">
        <v>28</v>
      </c>
      <c r="I401" s="14" t="s">
        <v>1145</v>
      </c>
      <c r="K401" s="14" t="s">
        <v>1147</v>
      </c>
      <c r="M401" s="39" t="s">
        <v>32</v>
      </c>
      <c r="N401" s="39">
        <v>10</v>
      </c>
      <c r="O401" s="39">
        <v>4</v>
      </c>
      <c r="P401" s="39"/>
      <c r="Q401" s="39">
        <v>548</v>
      </c>
      <c r="R401" s="39">
        <v>520</v>
      </c>
      <c r="S401" s="39">
        <v>548</v>
      </c>
      <c r="T401" s="39">
        <v>94</v>
      </c>
      <c r="U401" s="39">
        <v>548</v>
      </c>
      <c r="V401" s="39">
        <v>94</v>
      </c>
      <c r="W401" s="40" t="s">
        <v>33</v>
      </c>
      <c r="Y401" s="6" t="s">
        <v>38</v>
      </c>
      <c r="Z401" s="240" t="str">
        <f t="shared" si="403"/>
        <v>410AD</v>
      </c>
      <c r="AA401" s="120" t="str">
        <f t="shared" si="404"/>
        <v>RAB592024-10 E7</v>
      </c>
      <c r="AB401" s="168" t="str">
        <f t="shared" si="405"/>
        <v>RA 0548X0520 4D7 10 0548X094 PC  GERMAN 10T</v>
      </c>
      <c r="AC401" s="71" t="str">
        <f t="shared" si="406"/>
        <v>FXB592024-10 E7</v>
      </c>
      <c r="AD401" s="168" t="str">
        <f t="shared" si="407"/>
        <v>FX 0548X0520 4D7 10 0548X094 PC  GERMAN 10T</v>
      </c>
      <c r="AE401" s="169" t="str">
        <f t="shared" si="408"/>
        <v>TUBLS015</v>
      </c>
      <c r="AF401" s="170" t="str">
        <f t="shared" si="409"/>
        <v>TB150563</v>
      </c>
      <c r="AG401" s="171">
        <f t="shared" si="410"/>
        <v>26.04438</v>
      </c>
      <c r="AH401" s="151">
        <f t="shared" si="411"/>
        <v>204</v>
      </c>
      <c r="AI401" s="152">
        <f t="shared" si="412"/>
        <v>5313.0535200000004</v>
      </c>
      <c r="AJ401" s="172" t="str">
        <f t="shared" si="413"/>
        <v>BCU4D</v>
      </c>
      <c r="AK401" s="173" t="str">
        <f t="shared" si="414"/>
        <v>AT4D0520</v>
      </c>
      <c r="AL401" s="174">
        <f t="shared" si="415"/>
        <v>24.06392953367876</v>
      </c>
      <c r="AM401" s="175">
        <f t="shared" si="416"/>
        <v>193</v>
      </c>
      <c r="AN401" s="176">
        <v>4644.3384000000005</v>
      </c>
      <c r="AO401" s="177" t="str">
        <f t="shared" si="417"/>
        <v>CL4P0548C094</v>
      </c>
      <c r="AP401" s="178">
        <f t="shared" si="418"/>
        <v>498.59039999999999</v>
      </c>
      <c r="AQ401" s="179" t="str">
        <f t="shared" si="419"/>
        <v>CL4P0548C094</v>
      </c>
      <c r="AR401" s="178">
        <f t="shared" si="420"/>
        <v>498.59039999999999</v>
      </c>
      <c r="AS401" s="178" t="str">
        <f t="shared" si="421"/>
        <v>BNLC06</v>
      </c>
      <c r="AT401" s="180">
        <f t="shared" si="422"/>
        <v>997.18079999999998</v>
      </c>
      <c r="AU401" s="181" t="str">
        <f t="shared" si="423"/>
        <v>4D</v>
      </c>
      <c r="AV401" s="182" t="s">
        <v>921</v>
      </c>
      <c r="AW401" s="183" t="str">
        <f t="shared" si="424"/>
        <v>FJ4D0548</v>
      </c>
      <c r="AX401" s="181">
        <f t="shared" si="425"/>
        <v>290.44</v>
      </c>
      <c r="AY401" s="183">
        <f t="shared" si="426"/>
        <v>580.88</v>
      </c>
      <c r="AZ401" s="183" t="str">
        <f t="shared" si="427"/>
        <v>-</v>
      </c>
      <c r="BA401" s="181" t="str">
        <f t="shared" si="428"/>
        <v>-</v>
      </c>
      <c r="BB401" s="181"/>
      <c r="BC401" s="184">
        <f t="shared" si="429"/>
        <v>580.88</v>
      </c>
    </row>
    <row r="402" spans="1:56" ht="18" customHeight="1" x14ac:dyDescent="0.3">
      <c r="A402" s="1" t="str">
        <f t="shared" si="440"/>
        <v>\\B-TECH03\soneras network\SONERAS\RAD\RAD 2023\B295</v>
      </c>
      <c r="B402" s="17" t="s">
        <v>660</v>
      </c>
      <c r="C402" s="71" t="str">
        <f t="shared" si="433"/>
        <v>RAB295023-10 E7</v>
      </c>
      <c r="D402" s="17" t="s">
        <v>1130</v>
      </c>
      <c r="E402" s="20" t="str">
        <f t="shared" si="439"/>
        <v>B295</v>
      </c>
      <c r="F402" s="12">
        <v>45398</v>
      </c>
      <c r="G402" s="17">
        <v>1</v>
      </c>
      <c r="H402" s="13" t="s">
        <v>28</v>
      </c>
      <c r="I402" s="14" t="s">
        <v>1145</v>
      </c>
      <c r="K402" s="14" t="s">
        <v>838</v>
      </c>
      <c r="M402" s="39" t="s">
        <v>32</v>
      </c>
      <c r="N402" s="39">
        <v>10</v>
      </c>
      <c r="O402" s="39">
        <v>3</v>
      </c>
      <c r="P402" s="39"/>
      <c r="Q402" s="39">
        <v>535</v>
      </c>
      <c r="R402" s="39">
        <v>440</v>
      </c>
      <c r="S402" s="39">
        <v>464</v>
      </c>
      <c r="T402" s="39">
        <v>92</v>
      </c>
      <c r="U402" s="39">
        <v>464</v>
      </c>
      <c r="V402" s="39">
        <v>92</v>
      </c>
      <c r="W402" s="5" t="s">
        <v>33</v>
      </c>
      <c r="Y402" s="6" t="s">
        <v>38</v>
      </c>
      <c r="Z402" s="240" t="str">
        <f t="shared" si="403"/>
        <v>310AD</v>
      </c>
      <c r="AA402" s="120" t="str">
        <f t="shared" si="404"/>
        <v>RAB295023-10 E7</v>
      </c>
      <c r="AB402" s="168" t="str">
        <f t="shared" si="405"/>
        <v>RA 0535X0440 3D7 10 0464X092 PC  GERMAN 7T</v>
      </c>
      <c r="AC402" s="71" t="str">
        <f t="shared" si="406"/>
        <v>FXB295023-10 E7</v>
      </c>
      <c r="AD402" s="168" t="str">
        <f t="shared" si="407"/>
        <v>FX 0535X0440 3D7 10 0464X092 PC  GERMAN 7T</v>
      </c>
      <c r="AE402" s="169" t="str">
        <f t="shared" si="408"/>
        <v>TUBLS015</v>
      </c>
      <c r="AF402" s="170" t="str">
        <f t="shared" si="409"/>
        <v>TB150550</v>
      </c>
      <c r="AG402" s="171">
        <f t="shared" si="410"/>
        <v>25.443000000000001</v>
      </c>
      <c r="AH402" s="151">
        <f t="shared" si="411"/>
        <v>129</v>
      </c>
      <c r="AI402" s="152">
        <f t="shared" si="412"/>
        <v>3282.1470000000004</v>
      </c>
      <c r="AJ402" s="172" t="str">
        <f t="shared" si="413"/>
        <v>BCU3D</v>
      </c>
      <c r="AK402" s="173" t="str">
        <f t="shared" si="414"/>
        <v>AT3D0440</v>
      </c>
      <c r="AL402" s="174">
        <f t="shared" si="415"/>
        <v>13.092164944471268</v>
      </c>
      <c r="AM402" s="175">
        <f t="shared" si="416"/>
        <v>188.27272727272728</v>
      </c>
      <c r="AN402" s="176">
        <v>2464.8975999999998</v>
      </c>
      <c r="AO402" s="177" t="str">
        <f t="shared" si="417"/>
        <v>CL3P0464C092</v>
      </c>
      <c r="AP402" s="178">
        <f t="shared" si="418"/>
        <v>417.40160000000003</v>
      </c>
      <c r="AQ402" s="179" t="str">
        <f t="shared" si="419"/>
        <v>CL3P0464C092</v>
      </c>
      <c r="AR402" s="178">
        <f t="shared" si="420"/>
        <v>417.40160000000003</v>
      </c>
      <c r="AS402" s="178" t="str">
        <f t="shared" si="421"/>
        <v>BNLC06</v>
      </c>
      <c r="AT402" s="180">
        <f t="shared" si="422"/>
        <v>834.80320000000006</v>
      </c>
      <c r="AU402" s="181" t="str">
        <f t="shared" si="423"/>
        <v>3D</v>
      </c>
      <c r="AV402" s="182" t="s">
        <v>921</v>
      </c>
      <c r="AW402" s="183" t="str">
        <f t="shared" si="424"/>
        <v>FJ3D0535</v>
      </c>
      <c r="AX402" s="181">
        <f t="shared" si="425"/>
        <v>225.23499999999999</v>
      </c>
      <c r="AY402" s="183">
        <f t="shared" si="426"/>
        <v>450.46999999999997</v>
      </c>
      <c r="AZ402" s="183" t="str">
        <f t="shared" si="427"/>
        <v>-</v>
      </c>
      <c r="BA402" s="181" t="str">
        <f t="shared" si="428"/>
        <v>-</v>
      </c>
      <c r="BB402" s="181"/>
      <c r="BC402" s="184">
        <f t="shared" si="429"/>
        <v>450.46999999999997</v>
      </c>
    </row>
    <row r="403" spans="1:56" ht="18" customHeight="1" x14ac:dyDescent="0.3">
      <c r="A403" s="1" t="str">
        <f t="shared" si="435"/>
        <v>\\B-TECH03\soneras network\SONERAS\RAD\RAD 2024\C301</v>
      </c>
      <c r="B403" s="17" t="s">
        <v>1224</v>
      </c>
      <c r="C403" s="71" t="str">
        <f t="shared" si="433"/>
        <v>FEC301026-10 E7</v>
      </c>
      <c r="D403" s="17" t="s">
        <v>1131</v>
      </c>
      <c r="E403" s="20" t="str">
        <f t="shared" si="439"/>
        <v>C301</v>
      </c>
      <c r="F403" s="12">
        <v>45398</v>
      </c>
      <c r="G403" s="17">
        <v>1</v>
      </c>
      <c r="H403" s="13" t="s">
        <v>35</v>
      </c>
      <c r="I403" s="14" t="s">
        <v>36</v>
      </c>
      <c r="M403" s="36" t="s">
        <v>32</v>
      </c>
      <c r="N403" s="6">
        <v>10</v>
      </c>
      <c r="O403" s="6">
        <v>6</v>
      </c>
      <c r="Q403" s="14">
        <v>980</v>
      </c>
      <c r="R403" s="14">
        <v>580</v>
      </c>
      <c r="S403" s="14">
        <v>595</v>
      </c>
      <c r="T403" s="14">
        <v>140</v>
      </c>
      <c r="U403" s="14">
        <v>595</v>
      </c>
      <c r="V403" s="14">
        <v>140</v>
      </c>
      <c r="W403" s="5" t="s">
        <v>33</v>
      </c>
      <c r="Y403" s="6" t="s">
        <v>38</v>
      </c>
      <c r="Z403" s="240" t="str">
        <f t="shared" si="403"/>
        <v>610AD</v>
      </c>
      <c r="AA403" s="120" t="str">
        <f t="shared" si="404"/>
        <v>FEC301026-10 E7</v>
      </c>
      <c r="AB403" s="168" t="str">
        <f t="shared" si="405"/>
        <v xml:space="preserve">FE 0980X0580 6D7 10 0595X140 PC  </v>
      </c>
      <c r="AC403" s="71" t="str">
        <f t="shared" si="406"/>
        <v>FXC301026-10 E7</v>
      </c>
      <c r="AD403" s="168" t="str">
        <f t="shared" si="407"/>
        <v xml:space="preserve">FX 0980X0580 6D7 10 0595X140 PC  </v>
      </c>
      <c r="AE403" s="169" t="str">
        <f t="shared" si="408"/>
        <v>TUBLS015</v>
      </c>
      <c r="AF403" s="170" t="str">
        <f t="shared" si="409"/>
        <v>TB150995</v>
      </c>
      <c r="AG403" s="171">
        <f t="shared" si="410"/>
        <v>46.028700000000001</v>
      </c>
      <c r="AH403" s="151">
        <f t="shared" si="411"/>
        <v>342</v>
      </c>
      <c r="AI403" s="152">
        <f t="shared" si="412"/>
        <v>15741.815399999999</v>
      </c>
      <c r="AJ403" s="172" t="str">
        <f t="shared" si="413"/>
        <v>BCU6D</v>
      </c>
      <c r="AK403" s="173" t="str">
        <f t="shared" si="414"/>
        <v>AT6D0580</v>
      </c>
      <c r="AL403" s="174">
        <f t="shared" si="415"/>
        <v>44.682233082316287</v>
      </c>
      <c r="AM403" s="175">
        <f t="shared" si="416"/>
        <v>350.09090909090907</v>
      </c>
      <c r="AN403" s="176">
        <v>15642.8436</v>
      </c>
      <c r="AO403" s="177" t="str">
        <f t="shared" si="417"/>
        <v>CL6P0595C140</v>
      </c>
      <c r="AP403" s="178">
        <f t="shared" si="418"/>
        <v>757.68000000000006</v>
      </c>
      <c r="AQ403" s="179" t="str">
        <f t="shared" si="419"/>
        <v>CL6P0595C140</v>
      </c>
      <c r="AR403" s="178">
        <f t="shared" si="420"/>
        <v>757.68000000000006</v>
      </c>
      <c r="AS403" s="178" t="str">
        <f t="shared" si="421"/>
        <v>BNLC06</v>
      </c>
      <c r="AT403" s="180">
        <f t="shared" si="422"/>
        <v>1515.3600000000001</v>
      </c>
      <c r="AU403" s="181" t="str">
        <f t="shared" si="423"/>
        <v>6D</v>
      </c>
      <c r="AV403" s="182" t="s">
        <v>921</v>
      </c>
      <c r="AW403" s="183" t="str">
        <f t="shared" si="424"/>
        <v>FJ6D0980</v>
      </c>
      <c r="AX403" s="181">
        <f t="shared" si="425"/>
        <v>703.64</v>
      </c>
      <c r="AY403" s="183">
        <f t="shared" si="426"/>
        <v>1407.28</v>
      </c>
      <c r="AZ403" s="183" t="str">
        <f t="shared" si="427"/>
        <v>-</v>
      </c>
      <c r="BA403" s="181" t="str">
        <f t="shared" si="428"/>
        <v>-</v>
      </c>
      <c r="BB403" s="181"/>
      <c r="BC403" s="184">
        <f t="shared" si="429"/>
        <v>1407.28</v>
      </c>
    </row>
    <row r="404" spans="1:56" ht="18" customHeight="1" x14ac:dyDescent="0.3">
      <c r="A404" s="1" t="str">
        <f t="shared" ref="A404" si="441">"\\B-TECH03\soneras network\SONERAS\RAD\RAD 2023\"&amp;B404</f>
        <v>\\B-TECH03\soneras network\SONERAS\RAD\RAD 2023\B115</v>
      </c>
      <c r="B404" s="17" t="s">
        <v>1152</v>
      </c>
      <c r="C404" s="71" t="str">
        <f t="shared" si="433"/>
        <v>REB115034-10 E7</v>
      </c>
      <c r="D404" s="17" t="s">
        <v>1132</v>
      </c>
      <c r="E404" s="20" t="str">
        <f t="shared" si="439"/>
        <v>B115</v>
      </c>
      <c r="F404" s="12">
        <v>45399</v>
      </c>
      <c r="G404" s="17">
        <v>1</v>
      </c>
      <c r="H404" s="13" t="s">
        <v>58</v>
      </c>
      <c r="I404" s="14" t="s">
        <v>1167</v>
      </c>
      <c r="K404" s="14" t="s">
        <v>1223</v>
      </c>
      <c r="M404" s="36" t="s">
        <v>77</v>
      </c>
      <c r="N404" s="6">
        <v>10</v>
      </c>
      <c r="O404" s="6">
        <v>4</v>
      </c>
      <c r="Q404" s="39">
        <v>420</v>
      </c>
      <c r="R404" s="39">
        <v>410</v>
      </c>
      <c r="S404" s="39">
        <v>425</v>
      </c>
      <c r="T404" s="39">
        <v>85</v>
      </c>
      <c r="U404" s="39">
        <v>425</v>
      </c>
      <c r="V404" s="39">
        <v>85</v>
      </c>
      <c r="W404" s="40" t="s">
        <v>33</v>
      </c>
      <c r="Y404" s="6" t="s">
        <v>38</v>
      </c>
      <c r="Z404" s="240" t="str">
        <f t="shared" ref="Z404:Z417" si="442">O404&amp;N404&amp;IF(M404="NL","AD",IF(M404="TR","AZ",IF(M404="Aé","AD",)))</f>
        <v>410AD</v>
      </c>
      <c r="AA404" s="120" t="str">
        <f t="shared" si="404"/>
        <v>REB115034-10 E7</v>
      </c>
      <c r="AB404" s="168" t="str">
        <f t="shared" si="405"/>
        <v>RE 0420X0410 4D7 10 0425X085 PC  DI60</v>
      </c>
      <c r="AC404" s="71" t="str">
        <f t="shared" si="406"/>
        <v>FXB115034-10 E7</v>
      </c>
      <c r="AD404" s="168" t="str">
        <f t="shared" si="407"/>
        <v>FX 0420X0410 4D7 10 0425X085 PC  DI60</v>
      </c>
      <c r="AE404" s="169" t="str">
        <f t="shared" si="408"/>
        <v>TUBLS015</v>
      </c>
      <c r="AF404" s="170" t="str">
        <f t="shared" si="409"/>
        <v>TB150435</v>
      </c>
      <c r="AG404" s="171">
        <f t="shared" si="410"/>
        <v>20.123100000000001</v>
      </c>
      <c r="AH404" s="151">
        <f t="shared" si="411"/>
        <v>160</v>
      </c>
      <c r="AI404" s="152">
        <f t="shared" si="412"/>
        <v>3219.6959999999999</v>
      </c>
      <c r="AJ404" s="172" t="str">
        <f t="shared" si="413"/>
        <v>BCU4D</v>
      </c>
      <c r="AK404" s="173" t="str">
        <f t="shared" si="414"/>
        <v>AT4D0410</v>
      </c>
      <c r="AL404" s="174">
        <f t="shared" si="415"/>
        <v>37.858468528864059</v>
      </c>
      <c r="AM404" s="175">
        <f t="shared" si="416"/>
        <v>73.227272727272734</v>
      </c>
      <c r="AN404" s="176">
        <v>2772.2724000000003</v>
      </c>
      <c r="AO404" s="177" t="str">
        <f t="shared" si="417"/>
        <v>CL4P0425C085</v>
      </c>
      <c r="AP404" s="178">
        <f t="shared" si="418"/>
        <v>359.78250000000003</v>
      </c>
      <c r="AQ404" s="179" t="str">
        <f t="shared" si="419"/>
        <v>CL4P0425C085</v>
      </c>
      <c r="AR404" s="178">
        <f t="shared" si="420"/>
        <v>359.78250000000003</v>
      </c>
      <c r="AS404" s="178" t="str">
        <f t="shared" si="421"/>
        <v>BNLC06</v>
      </c>
      <c r="AT404" s="180">
        <f t="shared" si="422"/>
        <v>719.56500000000005</v>
      </c>
      <c r="AU404" s="181" t="str">
        <f t="shared" si="423"/>
        <v>4D</v>
      </c>
      <c r="AV404" s="182" t="s">
        <v>921</v>
      </c>
      <c r="AW404" s="183" t="str">
        <f t="shared" si="424"/>
        <v>FJ4D0420</v>
      </c>
      <c r="AX404" s="181">
        <f t="shared" si="425"/>
        <v>222.60000000000002</v>
      </c>
      <c r="AY404" s="183">
        <f t="shared" si="426"/>
        <v>445.20000000000005</v>
      </c>
      <c r="AZ404" s="183" t="str">
        <f t="shared" si="427"/>
        <v>-</v>
      </c>
      <c r="BA404" s="181" t="str">
        <f t="shared" si="428"/>
        <v>-</v>
      </c>
      <c r="BB404" s="181"/>
      <c r="BC404" s="184">
        <f t="shared" si="429"/>
        <v>445.20000000000005</v>
      </c>
    </row>
    <row r="405" spans="1:56" s="204" customFormat="1" ht="18" customHeight="1" x14ac:dyDescent="0.3">
      <c r="A405" s="1" t="str">
        <f t="shared" si="435"/>
        <v>\\B-TECH03\soneras network\SONERAS\RAD\RAD 2024\C302</v>
      </c>
      <c r="B405" s="64" t="s">
        <v>1226</v>
      </c>
      <c r="C405" s="71" t="str">
        <f t="shared" si="433"/>
        <v>RAC302013-10 E7</v>
      </c>
      <c r="D405" s="64" t="s">
        <v>1133</v>
      </c>
      <c r="E405" s="220" t="str">
        <f t="shared" si="439"/>
        <v>C302</v>
      </c>
      <c r="F405" s="12">
        <v>45399</v>
      </c>
      <c r="G405" s="64">
        <v>1</v>
      </c>
      <c r="H405" s="13" t="s">
        <v>28</v>
      </c>
      <c r="I405" s="68" t="s">
        <v>1168</v>
      </c>
      <c r="J405" s="16"/>
      <c r="K405" s="16" t="s">
        <v>1148</v>
      </c>
      <c r="L405" s="185"/>
      <c r="M405" s="67" t="s">
        <v>41</v>
      </c>
      <c r="N405" s="15">
        <v>10</v>
      </c>
      <c r="O405" s="15">
        <v>3</v>
      </c>
      <c r="P405" s="64"/>
      <c r="Q405" s="68">
        <v>455</v>
      </c>
      <c r="R405" s="68">
        <v>575</v>
      </c>
      <c r="S405" s="68">
        <v>575</v>
      </c>
      <c r="T405" s="68">
        <v>70</v>
      </c>
      <c r="U405" s="68">
        <v>575</v>
      </c>
      <c r="V405" s="68">
        <v>70</v>
      </c>
      <c r="W405" s="16" t="s">
        <v>33</v>
      </c>
      <c r="X405" s="68"/>
      <c r="Y405" s="15" t="s">
        <v>38</v>
      </c>
      <c r="Z405" s="242" t="str">
        <f t="shared" si="442"/>
        <v>310AZ</v>
      </c>
      <c r="AA405" s="120" t="str">
        <f t="shared" si="404"/>
        <v>RAC302013-10 E7</v>
      </c>
      <c r="AB405" s="168" t="str">
        <f t="shared" si="405"/>
        <v>RA 0455X0575 3Z7 10 0575X070 PC  JCB</v>
      </c>
      <c r="AC405" s="71" t="str">
        <f t="shared" si="406"/>
        <v>FXC302013-10 E7</v>
      </c>
      <c r="AD405" s="168" t="str">
        <f t="shared" si="407"/>
        <v>FX 0455X0575 3Z7 10 0575X070 PC  JCB</v>
      </c>
      <c r="AE405" s="186" t="str">
        <f t="shared" si="408"/>
        <v>TUBLS015</v>
      </c>
      <c r="AF405" s="187" t="str">
        <f t="shared" si="409"/>
        <v>TB150470</v>
      </c>
      <c r="AG405" s="188">
        <f t="shared" si="410"/>
        <v>21.7422</v>
      </c>
      <c r="AH405" s="189">
        <f t="shared" si="411"/>
        <v>162</v>
      </c>
      <c r="AI405" s="190">
        <f t="shared" si="412"/>
        <v>3522.2364000000002</v>
      </c>
      <c r="AJ405" s="191" t="str">
        <f t="shared" si="413"/>
        <v>BCU3Z</v>
      </c>
      <c r="AK405" s="192" t="str">
        <f t="shared" si="414"/>
        <v>AT3Z0435</v>
      </c>
      <c r="AL405" s="193">
        <f t="shared" si="415"/>
        <v>45.453545454545448</v>
      </c>
      <c r="AM405" s="194">
        <f t="shared" si="416"/>
        <v>55</v>
      </c>
      <c r="AN405" s="195">
        <v>2499.9449999999997</v>
      </c>
      <c r="AO405" s="196" t="str">
        <f t="shared" si="417"/>
        <v>CL3P0575C070</v>
      </c>
      <c r="AP405" s="197">
        <f t="shared" si="418"/>
        <v>412.33500000000004</v>
      </c>
      <c r="AQ405" s="198" t="str">
        <f t="shared" si="419"/>
        <v>CL3P0575C070</v>
      </c>
      <c r="AR405" s="197">
        <f t="shared" si="420"/>
        <v>412.33500000000004</v>
      </c>
      <c r="AS405" s="197" t="str">
        <f t="shared" si="421"/>
        <v>BNLC06</v>
      </c>
      <c r="AT405" s="199">
        <f t="shared" si="422"/>
        <v>824.67000000000007</v>
      </c>
      <c r="AU405" s="200" t="str">
        <f t="shared" si="423"/>
        <v>3Z</v>
      </c>
      <c r="AV405" s="201" t="s">
        <v>921</v>
      </c>
      <c r="AW405" s="202" t="str">
        <f t="shared" si="424"/>
        <v>FJ3Z0455</v>
      </c>
      <c r="AX405" s="200">
        <f t="shared" si="425"/>
        <v>170.17</v>
      </c>
      <c r="AY405" s="202">
        <f t="shared" si="426"/>
        <v>340.34</v>
      </c>
      <c r="AZ405" s="202" t="str">
        <f t="shared" si="427"/>
        <v>PJ3Z0455</v>
      </c>
      <c r="BA405" s="200">
        <f t="shared" si="428"/>
        <v>170.17</v>
      </c>
      <c r="BB405" s="200"/>
      <c r="BC405" s="203">
        <f t="shared" si="429"/>
        <v>340.34</v>
      </c>
    </row>
    <row r="406" spans="1:56" ht="18" customHeight="1" x14ac:dyDescent="0.3">
      <c r="A406" s="1" t="str">
        <f t="shared" si="435"/>
        <v>\\B-TECH03\soneras network\SONERAS\RAD\RAD 2024\C303</v>
      </c>
      <c r="B406" s="17" t="s">
        <v>1227</v>
      </c>
      <c r="C406" s="71" t="str">
        <f t="shared" si="433"/>
        <v>FEC303027-10 E7</v>
      </c>
      <c r="D406" s="17" t="s">
        <v>1134</v>
      </c>
      <c r="E406" s="20" t="str">
        <f t="shared" si="439"/>
        <v>C303</v>
      </c>
      <c r="F406" s="12">
        <v>45399</v>
      </c>
      <c r="G406" s="17">
        <v>1</v>
      </c>
      <c r="H406" s="13" t="s">
        <v>35</v>
      </c>
      <c r="I406" s="14" t="s">
        <v>100</v>
      </c>
      <c r="M406" s="36" t="s">
        <v>32</v>
      </c>
      <c r="N406" s="6">
        <v>10</v>
      </c>
      <c r="O406" s="6">
        <v>7</v>
      </c>
      <c r="Q406" s="14">
        <v>1030</v>
      </c>
      <c r="R406" s="14">
        <v>850</v>
      </c>
      <c r="S406" s="14">
        <v>910</v>
      </c>
      <c r="T406" s="14">
        <v>230</v>
      </c>
      <c r="U406" s="14">
        <v>910</v>
      </c>
      <c r="V406" s="14">
        <v>230</v>
      </c>
      <c r="W406" s="5" t="s">
        <v>37</v>
      </c>
      <c r="Y406" s="6" t="s">
        <v>38</v>
      </c>
      <c r="Z406" s="240" t="str">
        <f t="shared" si="442"/>
        <v>710AD</v>
      </c>
      <c r="AA406" s="120" t="str">
        <f t="shared" si="404"/>
        <v>FEC303027-10 E7</v>
      </c>
      <c r="AB406" s="168" t="str">
        <f t="shared" si="405"/>
        <v xml:space="preserve">FE 1030X0850 7D7 10 0910X230 BC  </v>
      </c>
      <c r="AC406" s="71" t="str">
        <f t="shared" si="406"/>
        <v>FXC303027-10 E7</v>
      </c>
      <c r="AD406" s="168" t="str">
        <f t="shared" si="407"/>
        <v xml:space="preserve">FX 1030X0850 7D7 10 0910X230 BC  </v>
      </c>
      <c r="AE406" s="169" t="str">
        <f t="shared" si="408"/>
        <v>TUBLS015</v>
      </c>
      <c r="AF406" s="170" t="str">
        <f t="shared" si="409"/>
        <v>TB151045</v>
      </c>
      <c r="AG406" s="171">
        <f t="shared" si="410"/>
        <v>48.341700000000003</v>
      </c>
      <c r="AH406" s="151">
        <f t="shared" si="411"/>
        <v>588</v>
      </c>
      <c r="AI406" s="152">
        <f t="shared" si="412"/>
        <v>28424.919600000001</v>
      </c>
      <c r="AJ406" s="172" t="str">
        <f t="shared" si="413"/>
        <v>BCU7D</v>
      </c>
      <c r="AK406" s="173" t="str">
        <f t="shared" si="414"/>
        <v>AT7D0850</v>
      </c>
      <c r="AL406" s="174" t="e">
        <f t="shared" si="415"/>
        <v>#N/A</v>
      </c>
      <c r="AM406" s="175">
        <f t="shared" si="416"/>
        <v>368.27272727272725</v>
      </c>
      <c r="AN406" s="176" t="e">
        <v>#N/A</v>
      </c>
      <c r="AO406" s="177" t="str">
        <f t="shared" si="417"/>
        <v>CL7B0910C230</v>
      </c>
      <c r="AP406" s="178">
        <f t="shared" si="418"/>
        <v>2794.1550000000002</v>
      </c>
      <c r="AQ406" s="179" t="str">
        <f t="shared" si="419"/>
        <v>CL7B0910C230</v>
      </c>
      <c r="AR406" s="178">
        <f t="shared" si="420"/>
        <v>3103.875</v>
      </c>
      <c r="AS406" s="178" t="str">
        <f t="shared" si="421"/>
        <v>PL15</v>
      </c>
      <c r="AT406" s="180">
        <f t="shared" si="422"/>
        <v>5898.0300000000007</v>
      </c>
      <c r="AU406" s="181" t="str">
        <f t="shared" si="423"/>
        <v>7D</v>
      </c>
      <c r="AV406" s="182" t="s">
        <v>921</v>
      </c>
      <c r="AW406" s="183" t="str">
        <f t="shared" si="424"/>
        <v>FJ7D1030</v>
      </c>
      <c r="AX406" s="181">
        <f t="shared" si="425"/>
        <v>760.14</v>
      </c>
      <c r="AY406" s="183">
        <f t="shared" si="426"/>
        <v>1520.28</v>
      </c>
      <c r="AZ406" s="183" t="str">
        <f t="shared" si="427"/>
        <v>-</v>
      </c>
      <c r="BA406" s="181" t="str">
        <f t="shared" si="428"/>
        <v>-</v>
      </c>
      <c r="BB406" s="181"/>
      <c r="BC406" s="184">
        <f t="shared" si="429"/>
        <v>1520.28</v>
      </c>
    </row>
    <row r="407" spans="1:56" ht="18" customHeight="1" x14ac:dyDescent="0.3">
      <c r="A407" s="1" t="str">
        <f t="shared" si="435"/>
        <v>\\B-TECH03\soneras network\SONERAS\RAD\RAD 2024\C304</v>
      </c>
      <c r="B407" s="17" t="s">
        <v>1225</v>
      </c>
      <c r="C407" s="71" t="str">
        <f t="shared" si="433"/>
        <v>FEC304024-10 E7</v>
      </c>
      <c r="D407" s="17" t="s">
        <v>1135</v>
      </c>
      <c r="E407" s="20" t="str">
        <f t="shared" si="439"/>
        <v>C304</v>
      </c>
      <c r="F407" s="12">
        <v>45399</v>
      </c>
      <c r="G407" s="17">
        <v>1</v>
      </c>
      <c r="H407" s="13" t="s">
        <v>35</v>
      </c>
      <c r="I407" s="14" t="s">
        <v>1169</v>
      </c>
      <c r="M407" s="36" t="s">
        <v>32</v>
      </c>
      <c r="N407" s="6">
        <v>10</v>
      </c>
      <c r="O407" s="6">
        <v>4</v>
      </c>
      <c r="Q407" s="14">
        <v>915</v>
      </c>
      <c r="R407" s="14">
        <v>810</v>
      </c>
      <c r="S407" s="14">
        <v>940</v>
      </c>
      <c r="T407" s="14">
        <v>210</v>
      </c>
      <c r="U407" s="14">
        <v>940</v>
      </c>
      <c r="V407" s="14">
        <v>210</v>
      </c>
      <c r="W407" s="5" t="s">
        <v>37</v>
      </c>
      <c r="Y407" s="6" t="s">
        <v>38</v>
      </c>
      <c r="Z407" s="240" t="str">
        <f t="shared" si="442"/>
        <v>410AD</v>
      </c>
      <c r="AA407" s="120" t="str">
        <f t="shared" si="404"/>
        <v>FEC304024-10 E7</v>
      </c>
      <c r="AB407" s="168" t="str">
        <f t="shared" si="405"/>
        <v xml:space="preserve">FE 0915X0810 4D7 10 0940X210 BC  </v>
      </c>
      <c r="AC407" s="71" t="str">
        <f t="shared" si="406"/>
        <v>FXC304024-10 E7</v>
      </c>
      <c r="AD407" s="168" t="str">
        <f t="shared" si="407"/>
        <v xml:space="preserve">FX 0915X0810 4D7 10 0940X210 BC  </v>
      </c>
      <c r="AE407" s="169" t="str">
        <f t="shared" si="408"/>
        <v>TUBLS015</v>
      </c>
      <c r="AF407" s="170" t="str">
        <f t="shared" si="409"/>
        <v>TB150930</v>
      </c>
      <c r="AG407" s="171">
        <f t="shared" si="410"/>
        <v>43.021799999999999</v>
      </c>
      <c r="AH407" s="151">
        <f t="shared" si="411"/>
        <v>320</v>
      </c>
      <c r="AI407" s="152">
        <f t="shared" si="412"/>
        <v>13766.975999999999</v>
      </c>
      <c r="AJ407" s="172" t="str">
        <f t="shared" si="413"/>
        <v>BCU4D</v>
      </c>
      <c r="AK407" s="173" t="str">
        <f t="shared" si="414"/>
        <v>AT4D0810</v>
      </c>
      <c r="AL407" s="174">
        <f t="shared" si="415"/>
        <v>37.435249624060155</v>
      </c>
      <c r="AM407" s="175">
        <f t="shared" si="416"/>
        <v>326.45454545454544</v>
      </c>
      <c r="AN407" s="176">
        <v>12220.907400000002</v>
      </c>
      <c r="AO407" s="177" t="str">
        <f t="shared" si="417"/>
        <v>CL4B0940C210</v>
      </c>
      <c r="AP407" s="178">
        <f t="shared" si="418"/>
        <v>2635.29</v>
      </c>
      <c r="AQ407" s="179" t="str">
        <f t="shared" si="419"/>
        <v>CL4B0940C210</v>
      </c>
      <c r="AR407" s="178">
        <f t="shared" si="420"/>
        <v>2947.6800000000003</v>
      </c>
      <c r="AS407" s="178" t="str">
        <f t="shared" si="421"/>
        <v>PL15</v>
      </c>
      <c r="AT407" s="180">
        <f t="shared" si="422"/>
        <v>5582.97</v>
      </c>
      <c r="AU407" s="181" t="str">
        <f t="shared" si="423"/>
        <v>4D</v>
      </c>
      <c r="AV407" s="182" t="s">
        <v>921</v>
      </c>
      <c r="AW407" s="183" t="str">
        <f t="shared" si="424"/>
        <v>FJ4D0915</v>
      </c>
      <c r="AX407" s="181">
        <f t="shared" si="425"/>
        <v>484.95000000000005</v>
      </c>
      <c r="AY407" s="183">
        <f t="shared" si="426"/>
        <v>969.90000000000009</v>
      </c>
      <c r="AZ407" s="183" t="str">
        <f t="shared" si="427"/>
        <v>-</v>
      </c>
      <c r="BA407" s="181" t="str">
        <f t="shared" si="428"/>
        <v>-</v>
      </c>
      <c r="BB407" s="181"/>
      <c r="BC407" s="184">
        <f t="shared" si="429"/>
        <v>969.90000000000009</v>
      </c>
    </row>
    <row r="408" spans="1:56" ht="18" customHeight="1" x14ac:dyDescent="0.3">
      <c r="A408" s="1" t="str">
        <f t="shared" si="435"/>
        <v>\\B-TECH03\soneras network\SONERAS\RAD\RAD 2024\C305</v>
      </c>
      <c r="B408" s="17" t="s">
        <v>1228</v>
      </c>
      <c r="C408" s="71" t="str">
        <f t="shared" si="433"/>
        <v>FEC305025-10 E7</v>
      </c>
      <c r="D408" s="17" t="s">
        <v>1136</v>
      </c>
      <c r="E408" s="20" t="str">
        <f t="shared" si="439"/>
        <v>C305</v>
      </c>
      <c r="F408" s="12">
        <v>45402</v>
      </c>
      <c r="G408" s="17">
        <v>4</v>
      </c>
      <c r="H408" s="13" t="s">
        <v>35</v>
      </c>
      <c r="I408" s="14" t="s">
        <v>202</v>
      </c>
      <c r="M408" s="36" t="s">
        <v>32</v>
      </c>
      <c r="N408" s="6">
        <v>10</v>
      </c>
      <c r="O408" s="6">
        <v>5</v>
      </c>
      <c r="Q408" s="14">
        <v>1530</v>
      </c>
      <c r="R408" s="14">
        <v>685</v>
      </c>
      <c r="S408" s="14">
        <v>700</v>
      </c>
      <c r="T408" s="14">
        <v>110</v>
      </c>
      <c r="U408" s="14">
        <v>700</v>
      </c>
      <c r="V408" s="14">
        <v>110</v>
      </c>
      <c r="W408" s="5" t="s">
        <v>33</v>
      </c>
      <c r="Y408" s="6" t="s">
        <v>38</v>
      </c>
      <c r="Z408" s="240" t="str">
        <f t="shared" si="442"/>
        <v>510AD</v>
      </c>
      <c r="AA408" s="120" t="str">
        <f t="shared" si="404"/>
        <v>FEC305025-10 E7</v>
      </c>
      <c r="AB408" s="168" t="str">
        <f t="shared" si="405"/>
        <v xml:space="preserve">FE 1530X0685 5D7 10 0700X110 PC  </v>
      </c>
      <c r="AC408" s="71" t="str">
        <f t="shared" si="406"/>
        <v>FXC305025-10 E7</v>
      </c>
      <c r="AD408" s="168" t="str">
        <f t="shared" si="407"/>
        <v xml:space="preserve">FX 1530X0685 5D7 10 0700X110 PC  </v>
      </c>
      <c r="AE408" s="169" t="str">
        <f t="shared" si="408"/>
        <v>TUBLS015</v>
      </c>
      <c r="AF408" s="170" t="str">
        <f t="shared" si="409"/>
        <v>TB151545</v>
      </c>
      <c r="AG408" s="171">
        <f t="shared" si="410"/>
        <v>71.471699999999998</v>
      </c>
      <c r="AH408" s="151">
        <f t="shared" si="411"/>
        <v>337.5</v>
      </c>
      <c r="AI408" s="152">
        <f t="shared" si="412"/>
        <v>24121.69875</v>
      </c>
      <c r="AJ408" s="172" t="str">
        <f t="shared" si="413"/>
        <v>BCU5D</v>
      </c>
      <c r="AK408" s="173" t="str">
        <f t="shared" si="414"/>
        <v>AT5D0685</v>
      </c>
      <c r="AL408" s="174">
        <f t="shared" si="415"/>
        <v>38.710698264749624</v>
      </c>
      <c r="AM408" s="175">
        <f t="shared" si="416"/>
        <v>550.09090909090912</v>
      </c>
      <c r="AN408" s="176">
        <v>21294.403200000001</v>
      </c>
      <c r="AO408" s="177" t="str">
        <f t="shared" si="417"/>
        <v>CL5P0700C110</v>
      </c>
      <c r="AP408" s="178">
        <f t="shared" si="418"/>
        <v>720.72</v>
      </c>
      <c r="AQ408" s="179" t="str">
        <f t="shared" si="419"/>
        <v>CL5P0700C110</v>
      </c>
      <c r="AR408" s="178">
        <f t="shared" si="420"/>
        <v>720.72</v>
      </c>
      <c r="AS408" s="178" t="str">
        <f t="shared" si="421"/>
        <v>BNLC06</v>
      </c>
      <c r="AT408" s="180">
        <f t="shared" si="422"/>
        <v>1441.44</v>
      </c>
      <c r="AU408" s="181" t="str">
        <f t="shared" si="423"/>
        <v>5D</v>
      </c>
      <c r="AV408" s="182" t="s">
        <v>921</v>
      </c>
      <c r="AW408" s="183" t="str">
        <f t="shared" si="424"/>
        <v>FJ5D1530</v>
      </c>
      <c r="AX408" s="181">
        <f t="shared" si="425"/>
        <v>947.06999999999994</v>
      </c>
      <c r="AY408" s="183">
        <f t="shared" si="426"/>
        <v>1894.1399999999999</v>
      </c>
      <c r="AZ408" s="183" t="str">
        <f t="shared" si="427"/>
        <v>-</v>
      </c>
      <c r="BA408" s="181" t="str">
        <f t="shared" si="428"/>
        <v>-</v>
      </c>
      <c r="BB408" s="181"/>
      <c r="BC408" s="184">
        <f t="shared" si="429"/>
        <v>1894.1399999999999</v>
      </c>
    </row>
    <row r="409" spans="1:56" ht="18" customHeight="1" x14ac:dyDescent="0.3">
      <c r="A409" s="1" t="str">
        <f t="shared" si="435"/>
        <v>\\B-TECH03\soneras network\SONERAS\RAD\RAD 2024\C306</v>
      </c>
      <c r="B409" s="17" t="s">
        <v>1229</v>
      </c>
      <c r="C409" s="71" t="str">
        <f t="shared" si="433"/>
        <v>FEC306022-10 E7</v>
      </c>
      <c r="D409" s="17" t="s">
        <v>1137</v>
      </c>
      <c r="E409" s="20" t="str">
        <f t="shared" si="439"/>
        <v>C306</v>
      </c>
      <c r="F409" s="12">
        <v>45402</v>
      </c>
      <c r="G409" s="17">
        <v>1</v>
      </c>
      <c r="H409" s="13" t="s">
        <v>35</v>
      </c>
      <c r="I409" s="14" t="s">
        <v>100</v>
      </c>
      <c r="M409" s="36" t="s">
        <v>32</v>
      </c>
      <c r="N409" s="6">
        <v>10</v>
      </c>
      <c r="O409" s="6">
        <v>2</v>
      </c>
      <c r="Q409" s="14">
        <v>335</v>
      </c>
      <c r="R409" s="14">
        <v>350</v>
      </c>
      <c r="S409" s="14">
        <v>350</v>
      </c>
      <c r="T409" s="14">
        <v>50</v>
      </c>
      <c r="U409" s="14">
        <v>350</v>
      </c>
      <c r="V409" s="14">
        <v>50</v>
      </c>
      <c r="W409" s="5" t="s">
        <v>33</v>
      </c>
      <c r="Y409" s="6" t="s">
        <v>38</v>
      </c>
      <c r="Z409" s="240" t="str">
        <f t="shared" si="442"/>
        <v>210AD</v>
      </c>
      <c r="AA409" s="120" t="str">
        <f t="shared" si="404"/>
        <v>FEC306022-10 E7</v>
      </c>
      <c r="AB409" s="168" t="str">
        <f t="shared" si="405"/>
        <v xml:space="preserve">FE 0335X0350 2D7 10 0350X050 PC  </v>
      </c>
      <c r="AC409" s="71" t="str">
        <f t="shared" si="406"/>
        <v>FXC306022-10 E7</v>
      </c>
      <c r="AD409" s="168" t="str">
        <f t="shared" si="407"/>
        <v xml:space="preserve">FX 0335X0350 2D7 10 0350X050 PC  </v>
      </c>
      <c r="AE409" s="169" t="str">
        <f t="shared" si="408"/>
        <v>TUBLS015</v>
      </c>
      <c r="AF409" s="170" t="str">
        <f t="shared" si="409"/>
        <v>TB150350</v>
      </c>
      <c r="AG409" s="171">
        <f t="shared" si="410"/>
        <v>16.191000000000003</v>
      </c>
      <c r="AH409" s="151">
        <f t="shared" si="411"/>
        <v>68</v>
      </c>
      <c r="AI409" s="152">
        <f t="shared" si="412"/>
        <v>1100.9880000000003</v>
      </c>
      <c r="AJ409" s="172" t="str">
        <f t="shared" si="413"/>
        <v>BCU2D</v>
      </c>
      <c r="AK409" s="173" t="str">
        <f t="shared" si="414"/>
        <v>AT2D0350</v>
      </c>
      <c r="AL409" s="174">
        <f t="shared" si="415"/>
        <v>7.0285672698662474</v>
      </c>
      <c r="AM409" s="175">
        <f t="shared" si="416"/>
        <v>115.54545454545455</v>
      </c>
      <c r="AN409" s="176">
        <v>812.11900000000003</v>
      </c>
      <c r="AO409" s="177" t="str">
        <f t="shared" si="417"/>
        <v>CL2P0350C050</v>
      </c>
      <c r="AP409" s="178">
        <f t="shared" si="418"/>
        <v>199.43</v>
      </c>
      <c r="AQ409" s="179" t="str">
        <f t="shared" si="419"/>
        <v>CL2P0350C050</v>
      </c>
      <c r="AR409" s="178">
        <f t="shared" si="420"/>
        <v>199.43</v>
      </c>
      <c r="AS409" s="178" t="str">
        <f t="shared" si="421"/>
        <v>BNLC06</v>
      </c>
      <c r="AT409" s="180">
        <f t="shared" si="422"/>
        <v>398.86</v>
      </c>
      <c r="AU409" s="181" t="str">
        <f t="shared" si="423"/>
        <v>2D</v>
      </c>
      <c r="AV409" s="182" t="s">
        <v>921</v>
      </c>
      <c r="AW409" s="183" t="str">
        <f t="shared" si="424"/>
        <v>FJ2D0335</v>
      </c>
      <c r="AX409" s="181">
        <f t="shared" si="425"/>
        <v>106.19500000000001</v>
      </c>
      <c r="AY409" s="183">
        <f t="shared" si="426"/>
        <v>212.39000000000001</v>
      </c>
      <c r="AZ409" s="183" t="str">
        <f t="shared" si="427"/>
        <v>-</v>
      </c>
      <c r="BA409" s="181" t="str">
        <f t="shared" si="428"/>
        <v>-</v>
      </c>
      <c r="BB409" s="181"/>
      <c r="BC409" s="184">
        <f t="shared" si="429"/>
        <v>212.39000000000001</v>
      </c>
    </row>
    <row r="410" spans="1:56" ht="18" customHeight="1" x14ac:dyDescent="0.3">
      <c r="A410" s="1" t="str">
        <f t="shared" si="435"/>
        <v>\\B-TECH03\soneras network\SONERAS\RAD\RAD 2024\C307</v>
      </c>
      <c r="B410" s="17" t="s">
        <v>1230</v>
      </c>
      <c r="C410" s="71" t="str">
        <f t="shared" si="433"/>
        <v>FEC307026-10 E7</v>
      </c>
      <c r="D410" s="17" t="s">
        <v>1138</v>
      </c>
      <c r="E410" s="20" t="str">
        <f t="shared" si="439"/>
        <v>C307</v>
      </c>
      <c r="F410" s="12">
        <v>45402</v>
      </c>
      <c r="G410" s="17">
        <v>1</v>
      </c>
      <c r="H410" s="13" t="s">
        <v>35</v>
      </c>
      <c r="I410" s="14" t="s">
        <v>1030</v>
      </c>
      <c r="M410" s="36" t="s">
        <v>32</v>
      </c>
      <c r="N410" s="6">
        <v>10</v>
      </c>
      <c r="O410" s="6">
        <v>6</v>
      </c>
      <c r="Q410" s="14">
        <v>1260</v>
      </c>
      <c r="R410" s="14">
        <v>950</v>
      </c>
      <c r="S410" s="14">
        <v>1015</v>
      </c>
      <c r="T410" s="14">
        <v>180</v>
      </c>
      <c r="U410" s="14">
        <v>1015</v>
      </c>
      <c r="V410" s="14">
        <v>180</v>
      </c>
      <c r="W410" s="5" t="s">
        <v>33</v>
      </c>
      <c r="Y410" s="6" t="s">
        <v>38</v>
      </c>
      <c r="Z410" s="240" t="str">
        <f t="shared" si="442"/>
        <v>610AD</v>
      </c>
      <c r="AA410" s="120" t="str">
        <f t="shared" si="404"/>
        <v>FEC307026-10 E7</v>
      </c>
      <c r="AB410" s="168" t="str">
        <f t="shared" si="405"/>
        <v xml:space="preserve">FE 1260X0950 6D7 10 1015X180 PC  </v>
      </c>
      <c r="AC410" s="71" t="str">
        <f t="shared" si="406"/>
        <v>FXC307026-10 E7</v>
      </c>
      <c r="AD410" s="168" t="str">
        <f t="shared" si="407"/>
        <v xml:space="preserve">FX 1260X0950 6D7 10 1015X180 PC  </v>
      </c>
      <c r="AE410" s="169" t="str">
        <f t="shared" si="408"/>
        <v>TUBLS015</v>
      </c>
      <c r="AF410" s="170" t="str">
        <f t="shared" si="409"/>
        <v>TB151275</v>
      </c>
      <c r="AG410" s="171">
        <f t="shared" si="410"/>
        <v>58.981500000000004</v>
      </c>
      <c r="AH410" s="151">
        <f t="shared" si="411"/>
        <v>564</v>
      </c>
      <c r="AI410" s="152">
        <f t="shared" si="412"/>
        <v>33265.565999999999</v>
      </c>
      <c r="AJ410" s="172" t="str">
        <f t="shared" si="413"/>
        <v>BCU6D</v>
      </c>
      <c r="AK410" s="173" t="str">
        <f t="shared" si="414"/>
        <v>AT6D0950</v>
      </c>
      <c r="AL410" s="174">
        <f t="shared" si="415"/>
        <v>73.123260108630049</v>
      </c>
      <c r="AM410" s="175">
        <f t="shared" si="416"/>
        <v>451.90909090909093</v>
      </c>
      <c r="AN410" s="176">
        <v>33045.065999999999</v>
      </c>
      <c r="AO410" s="177" t="str">
        <f t="shared" si="417"/>
        <v>CL6P1015C180</v>
      </c>
      <c r="AP410" s="178">
        <f t="shared" si="418"/>
        <v>1593.9</v>
      </c>
      <c r="AQ410" s="179" t="str">
        <f t="shared" si="419"/>
        <v>CL6P1015C180</v>
      </c>
      <c r="AR410" s="178">
        <f t="shared" si="420"/>
        <v>1593.9</v>
      </c>
      <c r="AS410" s="178" t="str">
        <f t="shared" si="421"/>
        <v>BNLC06</v>
      </c>
      <c r="AT410" s="180">
        <f t="shared" si="422"/>
        <v>3187.8</v>
      </c>
      <c r="AU410" s="181" t="str">
        <f t="shared" si="423"/>
        <v>6D</v>
      </c>
      <c r="AV410" s="182" t="s">
        <v>921</v>
      </c>
      <c r="AW410" s="183" t="str">
        <f t="shared" si="424"/>
        <v>FJ6D1260</v>
      </c>
      <c r="AX410" s="181">
        <f t="shared" si="425"/>
        <v>904.68</v>
      </c>
      <c r="AY410" s="183">
        <f t="shared" si="426"/>
        <v>1809.36</v>
      </c>
      <c r="AZ410" s="183" t="str">
        <f t="shared" si="427"/>
        <v>-</v>
      </c>
      <c r="BA410" s="181" t="str">
        <f t="shared" si="428"/>
        <v>-</v>
      </c>
      <c r="BB410" s="181"/>
      <c r="BC410" s="184">
        <f t="shared" si="429"/>
        <v>1809.36</v>
      </c>
    </row>
    <row r="411" spans="1:56" ht="18" customHeight="1" x14ac:dyDescent="0.3">
      <c r="A411" s="1" t="str">
        <f t="shared" si="435"/>
        <v>\\B-TECH03\soneras network\SONERAS\RAD\RAD 2024\C308</v>
      </c>
      <c r="B411" s="17" t="s">
        <v>1231</v>
      </c>
      <c r="C411" s="71" t="str">
        <f t="shared" si="433"/>
        <v>FEC308022-10 E7</v>
      </c>
      <c r="D411" s="17" t="s">
        <v>1139</v>
      </c>
      <c r="E411" s="20" t="str">
        <f t="shared" si="439"/>
        <v>C308</v>
      </c>
      <c r="F411" s="12">
        <v>45402</v>
      </c>
      <c r="G411" s="17">
        <v>1</v>
      </c>
      <c r="H411" s="13" t="s">
        <v>35</v>
      </c>
      <c r="I411" s="14" t="s">
        <v>100</v>
      </c>
      <c r="M411" s="36" t="s">
        <v>32</v>
      </c>
      <c r="N411" s="6">
        <v>10</v>
      </c>
      <c r="O411" s="6">
        <v>2</v>
      </c>
      <c r="Q411" s="14">
        <v>420</v>
      </c>
      <c r="R411" s="14">
        <v>330</v>
      </c>
      <c r="S411" s="14">
        <v>330</v>
      </c>
      <c r="T411" s="14">
        <v>50</v>
      </c>
      <c r="U411" s="14">
        <v>330</v>
      </c>
      <c r="V411" s="14">
        <v>50</v>
      </c>
      <c r="W411" s="5" t="s">
        <v>33</v>
      </c>
      <c r="Y411" s="6" t="s">
        <v>38</v>
      </c>
      <c r="Z411" s="240" t="str">
        <f t="shared" si="442"/>
        <v>210AD</v>
      </c>
      <c r="AA411" s="120" t="str">
        <f t="shared" si="404"/>
        <v>FEC308022-10 E7</v>
      </c>
      <c r="AB411" s="168" t="str">
        <f t="shared" si="405"/>
        <v xml:space="preserve">FE 0420X0330 2D7 10 0330X050 PC  </v>
      </c>
      <c r="AC411" s="71" t="str">
        <f t="shared" si="406"/>
        <v>FXC308022-10 E7</v>
      </c>
      <c r="AD411" s="168" t="str">
        <f t="shared" si="407"/>
        <v xml:space="preserve">FX 0420X0330 2D7 10 0330X050 PC  </v>
      </c>
      <c r="AE411" s="169" t="str">
        <f t="shared" si="408"/>
        <v>TUBLS015</v>
      </c>
      <c r="AF411" s="170" t="str">
        <f t="shared" si="409"/>
        <v>TB150435</v>
      </c>
      <c r="AG411" s="171">
        <f t="shared" si="410"/>
        <v>20.123100000000001</v>
      </c>
      <c r="AH411" s="151">
        <f t="shared" si="411"/>
        <v>64</v>
      </c>
      <c r="AI411" s="152">
        <f t="shared" si="412"/>
        <v>1287.8784000000001</v>
      </c>
      <c r="AJ411" s="172" t="str">
        <f t="shared" si="413"/>
        <v>BCU2D</v>
      </c>
      <c r="AK411" s="173" t="str">
        <f t="shared" si="414"/>
        <v>AT2D0330</v>
      </c>
      <c r="AL411" s="174">
        <f t="shared" si="415"/>
        <v>6.6093940409683425</v>
      </c>
      <c r="AM411" s="175">
        <f t="shared" si="416"/>
        <v>146.45454545454547</v>
      </c>
      <c r="AN411" s="176">
        <v>967.97580000000005</v>
      </c>
      <c r="AO411" s="177" t="str">
        <f t="shared" si="417"/>
        <v>CL2P0330C050</v>
      </c>
      <c r="AP411" s="178">
        <f t="shared" si="418"/>
        <v>188.65</v>
      </c>
      <c r="AQ411" s="179" t="str">
        <f t="shared" si="419"/>
        <v>CL2P0330C050</v>
      </c>
      <c r="AR411" s="178">
        <f t="shared" si="420"/>
        <v>188.65</v>
      </c>
      <c r="AS411" s="178" t="str">
        <f t="shared" si="421"/>
        <v>BNLC06</v>
      </c>
      <c r="AT411" s="180">
        <f t="shared" si="422"/>
        <v>377.3</v>
      </c>
      <c r="AU411" s="181" t="str">
        <f t="shared" si="423"/>
        <v>2D</v>
      </c>
      <c r="AV411" s="182" t="s">
        <v>921</v>
      </c>
      <c r="AW411" s="183" t="str">
        <f t="shared" si="424"/>
        <v>FJ2D0420</v>
      </c>
      <c r="AX411" s="181">
        <f t="shared" si="425"/>
        <v>133.14000000000001</v>
      </c>
      <c r="AY411" s="183">
        <f t="shared" si="426"/>
        <v>266.28000000000003</v>
      </c>
      <c r="AZ411" s="183" t="str">
        <f t="shared" si="427"/>
        <v>-</v>
      </c>
      <c r="BA411" s="181" t="str">
        <f t="shared" si="428"/>
        <v>-</v>
      </c>
      <c r="BB411" s="181"/>
      <c r="BC411" s="184">
        <f t="shared" si="429"/>
        <v>266.28000000000003</v>
      </c>
    </row>
    <row r="412" spans="1:56" ht="18" customHeight="1" x14ac:dyDescent="0.3">
      <c r="A412" s="1" t="str">
        <f t="shared" si="435"/>
        <v>\\B-TECH03\soneras network\SONERAS\RAD\RAD 2024\C309</v>
      </c>
      <c r="B412" s="17" t="s">
        <v>1232</v>
      </c>
      <c r="C412" s="71" t="str">
        <f t="shared" si="433"/>
        <v>FEC309023-10 E7</v>
      </c>
      <c r="D412" s="17" t="s">
        <v>1140</v>
      </c>
      <c r="E412" s="20" t="str">
        <f t="shared" si="439"/>
        <v>C309</v>
      </c>
      <c r="F412" s="12">
        <v>45402</v>
      </c>
      <c r="G412" s="17">
        <v>1</v>
      </c>
      <c r="H412" s="13" t="s">
        <v>35</v>
      </c>
      <c r="I412" s="14" t="s">
        <v>100</v>
      </c>
      <c r="M412" s="36" t="s">
        <v>32</v>
      </c>
      <c r="N412" s="6">
        <v>10</v>
      </c>
      <c r="O412" s="6">
        <v>3</v>
      </c>
      <c r="Q412" s="14">
        <v>330</v>
      </c>
      <c r="R412" s="14">
        <v>300</v>
      </c>
      <c r="S412" s="14">
        <v>305</v>
      </c>
      <c r="T412" s="14">
        <v>60</v>
      </c>
      <c r="U412" s="14">
        <v>305</v>
      </c>
      <c r="V412" s="14">
        <v>50</v>
      </c>
      <c r="W412" s="5" t="s">
        <v>33</v>
      </c>
      <c r="Y412" s="6" t="s">
        <v>38</v>
      </c>
      <c r="Z412" s="240" t="str">
        <f t="shared" si="442"/>
        <v>310AD</v>
      </c>
      <c r="AA412" s="120" t="str">
        <f t="shared" si="404"/>
        <v>FEC309023-10 E7</v>
      </c>
      <c r="AB412" s="168" t="str">
        <f t="shared" si="405"/>
        <v xml:space="preserve">FE 0330X0300 3D7 10 0305X060 PC  </v>
      </c>
      <c r="AC412" s="71" t="str">
        <f t="shared" si="406"/>
        <v>FXC309023-10 E7</v>
      </c>
      <c r="AD412" s="168" t="str">
        <f t="shared" si="407"/>
        <v xml:space="preserve">FX 0330X0300 3D7 10 0305X060 PC  </v>
      </c>
      <c r="AE412" s="169" t="str">
        <f t="shared" si="408"/>
        <v>TUBLS015</v>
      </c>
      <c r="AF412" s="170" t="str">
        <f t="shared" si="409"/>
        <v>TB150345</v>
      </c>
      <c r="AG412" s="171">
        <f t="shared" si="410"/>
        <v>15.959700000000002</v>
      </c>
      <c r="AH412" s="151">
        <f t="shared" si="411"/>
        <v>87</v>
      </c>
      <c r="AI412" s="152">
        <f t="shared" si="412"/>
        <v>1388.4939000000002</v>
      </c>
      <c r="AJ412" s="172" t="str">
        <f t="shared" si="413"/>
        <v>BCU3D</v>
      </c>
      <c r="AK412" s="173" t="str">
        <f t="shared" si="414"/>
        <v>AT3D0300</v>
      </c>
      <c r="AL412" s="174">
        <f t="shared" si="415"/>
        <v>8.9352709832134298</v>
      </c>
      <c r="AM412" s="175">
        <f t="shared" si="416"/>
        <v>113.72727272727273</v>
      </c>
      <c r="AN412" s="176">
        <v>1016.1840000000001</v>
      </c>
      <c r="AO412" s="177" t="str">
        <f t="shared" si="417"/>
        <v>CL3P0305C060</v>
      </c>
      <c r="AP412" s="178">
        <f t="shared" si="418"/>
        <v>200.20000000000002</v>
      </c>
      <c r="AQ412" s="179" t="str">
        <f t="shared" si="419"/>
        <v>CL3P0305C050</v>
      </c>
      <c r="AR412" s="178">
        <f t="shared" si="420"/>
        <v>175.17500000000001</v>
      </c>
      <c r="AS412" s="178" t="str">
        <f t="shared" si="421"/>
        <v>BNLC06</v>
      </c>
      <c r="AT412" s="180">
        <f t="shared" si="422"/>
        <v>375.375</v>
      </c>
      <c r="AU412" s="181" t="str">
        <f t="shared" si="423"/>
        <v>3D</v>
      </c>
      <c r="AV412" s="182" t="s">
        <v>921</v>
      </c>
      <c r="AW412" s="183" t="str">
        <f t="shared" si="424"/>
        <v>FJ3D0330</v>
      </c>
      <c r="AX412" s="181">
        <f t="shared" si="425"/>
        <v>138.93</v>
      </c>
      <c r="AY412" s="183">
        <f t="shared" si="426"/>
        <v>277.86</v>
      </c>
      <c r="AZ412" s="183" t="str">
        <f t="shared" si="427"/>
        <v>-</v>
      </c>
      <c r="BA412" s="181" t="str">
        <f t="shared" si="428"/>
        <v>-</v>
      </c>
      <c r="BB412" s="181"/>
      <c r="BC412" s="184">
        <f t="shared" si="429"/>
        <v>277.86</v>
      </c>
    </row>
    <row r="413" spans="1:56" ht="18" customHeight="1" x14ac:dyDescent="0.3">
      <c r="A413" s="1" t="str">
        <f t="shared" si="435"/>
        <v>\\B-TECH03\soneras network\SONERAS\RAD\RAD 2024\C310</v>
      </c>
      <c r="B413" s="17" t="s">
        <v>1234</v>
      </c>
      <c r="C413" s="71" t="str">
        <f t="shared" si="433"/>
        <v>RAC310026-10 E7</v>
      </c>
      <c r="D413" s="17" t="s">
        <v>1141</v>
      </c>
      <c r="E413" s="20" t="str">
        <f t="shared" si="439"/>
        <v>C310</v>
      </c>
      <c r="F413" s="12">
        <v>45403</v>
      </c>
      <c r="G413" s="17">
        <v>1</v>
      </c>
      <c r="H413" s="13" t="s">
        <v>28</v>
      </c>
      <c r="I413" s="14" t="s">
        <v>1233</v>
      </c>
      <c r="M413" s="36" t="s">
        <v>32</v>
      </c>
      <c r="N413" s="6">
        <v>10</v>
      </c>
      <c r="O413" s="6">
        <v>6</v>
      </c>
      <c r="Q413" s="14">
        <v>880</v>
      </c>
      <c r="R413" s="14">
        <v>440</v>
      </c>
      <c r="S413" s="14">
        <v>440</v>
      </c>
      <c r="T413" s="14">
        <v>130</v>
      </c>
      <c r="U413" s="14">
        <v>440</v>
      </c>
      <c r="V413" s="14">
        <v>130</v>
      </c>
      <c r="W413" s="5" t="s">
        <v>33</v>
      </c>
      <c r="Y413" s="6" t="s">
        <v>38</v>
      </c>
      <c r="Z413" s="240" t="str">
        <f t="shared" si="442"/>
        <v>610AD</v>
      </c>
      <c r="AA413" s="120" t="str">
        <f t="shared" si="404"/>
        <v>RAC310026-10 E7</v>
      </c>
      <c r="AB413" s="168" t="str">
        <f t="shared" si="405"/>
        <v xml:space="preserve">RA 0880X0440 6D7 10 0440X130 PC  </v>
      </c>
      <c r="AC413" s="71" t="str">
        <f t="shared" si="406"/>
        <v>FXC310026-10 E7</v>
      </c>
      <c r="AD413" s="168" t="str">
        <f t="shared" si="407"/>
        <v xml:space="preserve">FX 0880X0440 6D7 10 0440X130 PC  </v>
      </c>
      <c r="AE413" s="169" t="str">
        <f t="shared" si="408"/>
        <v>TUBLS015</v>
      </c>
      <c r="AF413" s="170" t="str">
        <f t="shared" si="409"/>
        <v>TB150895</v>
      </c>
      <c r="AG413" s="171">
        <f t="shared" si="410"/>
        <v>41.402700000000003</v>
      </c>
      <c r="AH413" s="151">
        <f t="shared" si="411"/>
        <v>258</v>
      </c>
      <c r="AI413" s="152">
        <f t="shared" si="412"/>
        <v>10681.8966</v>
      </c>
      <c r="AJ413" s="172" t="str">
        <f t="shared" si="413"/>
        <v>BCU6D</v>
      </c>
      <c r="AK413" s="173" t="str">
        <f t="shared" si="414"/>
        <v>AT6D0440</v>
      </c>
      <c r="AL413" s="174">
        <f t="shared" si="415"/>
        <v>33.819328194726168</v>
      </c>
      <c r="AM413" s="175">
        <f t="shared" si="416"/>
        <v>313.72727272727275</v>
      </c>
      <c r="AN413" s="176">
        <v>10610.045600000001</v>
      </c>
      <c r="AO413" s="177" t="str">
        <f t="shared" si="417"/>
        <v>CL6P0440C130</v>
      </c>
      <c r="AP413" s="178">
        <f t="shared" si="418"/>
        <v>531.30000000000007</v>
      </c>
      <c r="AQ413" s="179" t="str">
        <f t="shared" si="419"/>
        <v>CL6P0440C130</v>
      </c>
      <c r="AR413" s="178">
        <f t="shared" si="420"/>
        <v>531.30000000000007</v>
      </c>
      <c r="AS413" s="178" t="str">
        <f t="shared" si="421"/>
        <v>BNLC06</v>
      </c>
      <c r="AT413" s="180">
        <f t="shared" si="422"/>
        <v>1062.6000000000001</v>
      </c>
      <c r="AU413" s="181" t="str">
        <f t="shared" si="423"/>
        <v>6D</v>
      </c>
      <c r="AV413" s="182" t="s">
        <v>921</v>
      </c>
      <c r="AW413" s="183" t="str">
        <f t="shared" si="424"/>
        <v>FJ6D0880</v>
      </c>
      <c r="AX413" s="181">
        <f t="shared" si="425"/>
        <v>631.83999999999992</v>
      </c>
      <c r="AY413" s="183">
        <f t="shared" si="426"/>
        <v>1263.6799999999998</v>
      </c>
      <c r="AZ413" s="183" t="str">
        <f t="shared" si="427"/>
        <v>-</v>
      </c>
      <c r="BA413" s="181" t="str">
        <f t="shared" si="428"/>
        <v>-</v>
      </c>
      <c r="BB413" s="181"/>
      <c r="BC413" s="184">
        <f t="shared" si="429"/>
        <v>1263.6799999999998</v>
      </c>
    </row>
    <row r="414" spans="1:56" ht="18" customHeight="1" x14ac:dyDescent="0.3">
      <c r="A414" s="1" t="str">
        <f t="shared" ref="A414" si="443">"\\B-TECH03\soneras network\SONERAS\RAD\RAD 2023\"&amp;B414</f>
        <v>\\B-TECH03\soneras network\SONERAS\RAD\RAD 2023\B016</v>
      </c>
      <c r="B414" s="17" t="s">
        <v>187</v>
      </c>
      <c r="C414" s="71" t="str">
        <f t="shared" si="433"/>
        <v>REB016027-10 E7</v>
      </c>
      <c r="D414" s="17" t="s">
        <v>1142</v>
      </c>
      <c r="E414" s="20" t="str">
        <f t="shared" si="439"/>
        <v>B016</v>
      </c>
      <c r="F414" s="12">
        <v>45403</v>
      </c>
      <c r="G414" s="17">
        <v>6</v>
      </c>
      <c r="H414" s="13" t="s">
        <v>58</v>
      </c>
      <c r="I414" s="14" t="s">
        <v>1235</v>
      </c>
      <c r="K414" s="14" t="s">
        <v>185</v>
      </c>
      <c r="M414" s="36" t="s">
        <v>32</v>
      </c>
      <c r="N414" s="6">
        <v>10</v>
      </c>
      <c r="O414" s="6">
        <v>7</v>
      </c>
      <c r="Q414" s="6">
        <v>730</v>
      </c>
      <c r="R414" s="6">
        <v>570</v>
      </c>
      <c r="S414" s="6">
        <v>580</v>
      </c>
      <c r="T414" s="6">
        <v>160</v>
      </c>
      <c r="U414" s="6">
        <v>580</v>
      </c>
      <c r="V414" s="6">
        <v>160</v>
      </c>
      <c r="W414" s="5" t="s">
        <v>33</v>
      </c>
      <c r="X414" s="16"/>
      <c r="Y414" s="6" t="s">
        <v>38</v>
      </c>
      <c r="Z414" s="240" t="str">
        <f t="shared" si="442"/>
        <v>710AD</v>
      </c>
      <c r="AA414" s="120" t="str">
        <f t="shared" si="404"/>
        <v>REB016027-10 E7</v>
      </c>
      <c r="AB414" s="168" t="str">
        <f t="shared" si="405"/>
        <v>RE 0730X0570 7D7 10 0580X160 PC  100L6</v>
      </c>
      <c r="AC414" s="71" t="str">
        <f t="shared" si="406"/>
        <v>FXB016027-10 E7</v>
      </c>
      <c r="AD414" s="168" t="str">
        <f t="shared" si="407"/>
        <v>FX 0730X0570 7D7 10 0580X160 PC  100L6</v>
      </c>
      <c r="AE414" s="169" t="str">
        <f t="shared" si="408"/>
        <v>TUBLS015</v>
      </c>
      <c r="AF414" s="170" t="str">
        <f t="shared" si="409"/>
        <v>TB150745</v>
      </c>
      <c r="AG414" s="171">
        <f t="shared" si="410"/>
        <v>34.463700000000003</v>
      </c>
      <c r="AH414" s="151">
        <f t="shared" si="411"/>
        <v>392</v>
      </c>
      <c r="AI414" s="152">
        <f t="shared" si="412"/>
        <v>13509.770400000001</v>
      </c>
      <c r="AJ414" s="172" t="str">
        <f t="shared" si="413"/>
        <v>BCU7D</v>
      </c>
      <c r="AK414" s="173" t="str">
        <f t="shared" si="414"/>
        <v>AT7D0570</v>
      </c>
      <c r="AL414" s="174" t="e">
        <f t="shared" ref="AL414" si="444">AN414/AM414</f>
        <v>#N/A</v>
      </c>
      <c r="AM414" s="175">
        <f t="shared" ref="AM414" si="445">IF(M414="NL",((Q414-20)/2.75)+1,IF(M414="TR",(AH414/O414)+1,IF(M414="Aé",((Q414-20)/2.75)+1)/2))</f>
        <v>259.18181818181819</v>
      </c>
      <c r="AN414" s="176" t="e">
        <v>#N/A</v>
      </c>
      <c r="AO414" s="177" t="str">
        <f t="shared" si="417"/>
        <v>CL7P0580C160</v>
      </c>
      <c r="AP414" s="178">
        <f t="shared" si="418"/>
        <v>831.6</v>
      </c>
      <c r="AQ414" s="179" t="str">
        <f t="shared" si="419"/>
        <v>CL7P0580C160</v>
      </c>
      <c r="AR414" s="178">
        <f t="shared" si="420"/>
        <v>831.6</v>
      </c>
      <c r="AS414" s="178" t="str">
        <f t="shared" si="421"/>
        <v>BNLC06</v>
      </c>
      <c r="AT414" s="180">
        <f t="shared" si="422"/>
        <v>1663.2</v>
      </c>
      <c r="AU414" s="181" t="str">
        <f t="shared" si="423"/>
        <v>7D</v>
      </c>
      <c r="AV414" s="182" t="s">
        <v>921</v>
      </c>
      <c r="AW414" s="183" t="str">
        <f t="shared" si="424"/>
        <v>FJ7D0730</v>
      </c>
      <c r="AX414" s="181">
        <f t="shared" si="425"/>
        <v>538.74</v>
      </c>
      <c r="AY414" s="183">
        <f t="shared" si="426"/>
        <v>1077.48</v>
      </c>
      <c r="AZ414" s="183" t="str">
        <f t="shared" si="427"/>
        <v>-</v>
      </c>
      <c r="BA414" s="181" t="str">
        <f t="shared" si="428"/>
        <v>-</v>
      </c>
      <c r="BB414" s="181"/>
      <c r="BC414" s="184">
        <f t="shared" si="429"/>
        <v>1077.48</v>
      </c>
    </row>
    <row r="415" spans="1:56" ht="18" customHeight="1" x14ac:dyDescent="0.3">
      <c r="A415" s="1" t="str">
        <f t="shared" si="435"/>
        <v>\\B-TECH03\soneras network\SONERAS\RAD\RAD 2024\C311</v>
      </c>
      <c r="B415" s="17" t="s">
        <v>1446</v>
      </c>
      <c r="C415" s="71" t="str">
        <f t="shared" si="433"/>
        <v>FEC311036-10 E7</v>
      </c>
      <c r="D415" s="17" t="s">
        <v>1236</v>
      </c>
      <c r="E415" s="20" t="str">
        <f t="shared" si="439"/>
        <v>C311</v>
      </c>
      <c r="F415" s="12">
        <v>45403</v>
      </c>
      <c r="G415" s="17">
        <v>1</v>
      </c>
      <c r="H415" s="13" t="s">
        <v>35</v>
      </c>
      <c r="I415" s="14" t="s">
        <v>76</v>
      </c>
      <c r="M415" s="36" t="s">
        <v>77</v>
      </c>
      <c r="N415" s="6">
        <v>10</v>
      </c>
      <c r="O415" s="6">
        <v>6</v>
      </c>
      <c r="Q415" s="6">
        <v>510</v>
      </c>
      <c r="R415" s="6">
        <v>590</v>
      </c>
      <c r="S415" s="6">
        <v>610</v>
      </c>
      <c r="T415" s="6">
        <v>130</v>
      </c>
      <c r="U415" s="6">
        <v>610</v>
      </c>
      <c r="V415" s="6">
        <v>130</v>
      </c>
      <c r="W415" s="5" t="s">
        <v>33</v>
      </c>
      <c r="X415" s="16"/>
      <c r="Y415" s="6" t="s">
        <v>38</v>
      </c>
      <c r="Z415" s="240" t="str">
        <f t="shared" si="442"/>
        <v>610AD</v>
      </c>
      <c r="AA415" s="120" t="str">
        <f t="shared" si="404"/>
        <v>FEC311036-10 E7</v>
      </c>
      <c r="AB415" s="168" t="str">
        <f t="shared" si="405"/>
        <v xml:space="preserve">FE 0510X0590 6D7 10 0610X130 PC  </v>
      </c>
      <c r="AC415" s="71" t="str">
        <f t="shared" si="406"/>
        <v>FXC311036-10 E7</v>
      </c>
      <c r="AD415" s="168" t="str">
        <f t="shared" si="407"/>
        <v xml:space="preserve">FX 0510X0590 6D7 10 0610X130 PC  </v>
      </c>
      <c r="AE415" s="169" t="str">
        <f t="shared" si="408"/>
        <v>TUBLS015</v>
      </c>
      <c r="AF415" s="170" t="str">
        <f t="shared" si="409"/>
        <v>TB150525</v>
      </c>
      <c r="AG415" s="171">
        <f t="shared" si="410"/>
        <v>24.2865</v>
      </c>
      <c r="AH415" s="151">
        <f t="shared" si="411"/>
        <v>348</v>
      </c>
      <c r="AI415" s="152">
        <f t="shared" si="412"/>
        <v>8451.7019999999993</v>
      </c>
      <c r="AJ415" s="172" t="str">
        <f t="shared" si="413"/>
        <v>BCU6D</v>
      </c>
      <c r="AK415" s="173" t="str">
        <f t="shared" si="414"/>
        <v>AT6D0590</v>
      </c>
      <c r="AL415" s="174">
        <f t="shared" si="415"/>
        <v>90.743305124302367</v>
      </c>
      <c r="AM415" s="175">
        <f t="shared" si="416"/>
        <v>89.590909090909093</v>
      </c>
      <c r="AN415" s="176">
        <v>8129.7751999999991</v>
      </c>
      <c r="AO415" s="177" t="str">
        <f t="shared" si="417"/>
        <v>CL6P0610C130</v>
      </c>
      <c r="AP415" s="178">
        <f t="shared" si="418"/>
        <v>727.65</v>
      </c>
      <c r="AQ415" s="179" t="str">
        <f t="shared" si="419"/>
        <v>CL6P0610C130</v>
      </c>
      <c r="AR415" s="178">
        <f t="shared" si="420"/>
        <v>727.65</v>
      </c>
      <c r="AS415" s="178" t="str">
        <f t="shared" si="421"/>
        <v>BNLC06</v>
      </c>
      <c r="AT415" s="180">
        <f t="shared" si="422"/>
        <v>1455.3</v>
      </c>
      <c r="AU415" s="181" t="str">
        <f t="shared" si="423"/>
        <v>6D</v>
      </c>
      <c r="AV415" s="182" t="s">
        <v>921</v>
      </c>
      <c r="AW415" s="183" t="str">
        <f t="shared" si="424"/>
        <v>FJ6D0510</v>
      </c>
      <c r="AX415" s="181">
        <f t="shared" si="425"/>
        <v>366.18</v>
      </c>
      <c r="AY415" s="183">
        <f t="shared" si="426"/>
        <v>732.36</v>
      </c>
      <c r="AZ415" s="183" t="str">
        <f t="shared" si="427"/>
        <v>-</v>
      </c>
      <c r="BA415" s="181" t="str">
        <f t="shared" si="428"/>
        <v>-</v>
      </c>
      <c r="BB415" s="181"/>
      <c r="BC415" s="184">
        <f t="shared" si="429"/>
        <v>732.36</v>
      </c>
      <c r="BD415" s="237"/>
    </row>
    <row r="416" spans="1:56" ht="18" customHeight="1" x14ac:dyDescent="0.3">
      <c r="A416" s="1" t="str">
        <f t="shared" si="435"/>
        <v>\\B-TECH03\soneras network\SONERAS\RAD\RAD 2024\C312</v>
      </c>
      <c r="B416" s="17" t="s">
        <v>1447</v>
      </c>
      <c r="C416" s="44" t="str">
        <f t="shared" si="433"/>
        <v>FEC312035-10 E7</v>
      </c>
      <c r="D416" s="17" t="s">
        <v>1237</v>
      </c>
      <c r="E416" s="20" t="str">
        <f t="shared" si="439"/>
        <v>C312</v>
      </c>
      <c r="F416" s="12">
        <v>45403</v>
      </c>
      <c r="G416" s="17">
        <v>1</v>
      </c>
      <c r="H416" s="13" t="s">
        <v>35</v>
      </c>
      <c r="I416" s="14" t="s">
        <v>76</v>
      </c>
      <c r="M416" s="36" t="s">
        <v>77</v>
      </c>
      <c r="N416" s="6">
        <v>10</v>
      </c>
      <c r="O416" s="6">
        <v>5</v>
      </c>
      <c r="Q416" s="14">
        <v>510</v>
      </c>
      <c r="R416" s="14">
        <v>630</v>
      </c>
      <c r="S416" s="14">
        <v>650</v>
      </c>
      <c r="T416" s="14">
        <v>130</v>
      </c>
      <c r="U416" s="14">
        <v>650</v>
      </c>
      <c r="V416" s="14">
        <v>130</v>
      </c>
      <c r="W416" s="5" t="s">
        <v>33</v>
      </c>
      <c r="Y416" s="6" t="s">
        <v>38</v>
      </c>
      <c r="Z416" s="240" t="str">
        <f t="shared" si="442"/>
        <v>510AD</v>
      </c>
      <c r="AA416" s="71" t="str">
        <f t="shared" si="404"/>
        <v>FEC312035-10 E7</v>
      </c>
      <c r="AB416" s="168" t="str">
        <f t="shared" si="405"/>
        <v xml:space="preserve">FE 0510X0630 5D7 10 0650X130 PC  </v>
      </c>
      <c r="AC416" s="71" t="str">
        <f t="shared" si="406"/>
        <v>FXC312035-10 E7</v>
      </c>
      <c r="AD416" s="168" t="str">
        <f t="shared" si="407"/>
        <v xml:space="preserve">FX 0510X0630 5D7 10 0650X130 PC  </v>
      </c>
      <c r="AE416" s="169" t="str">
        <f t="shared" si="408"/>
        <v>TUBLS015</v>
      </c>
      <c r="AF416" s="170" t="str">
        <f t="shared" si="409"/>
        <v>TB150525</v>
      </c>
      <c r="AG416" s="171">
        <f t="shared" si="410"/>
        <v>24.2865</v>
      </c>
      <c r="AH416" s="151">
        <f t="shared" si="411"/>
        <v>310</v>
      </c>
      <c r="AI416" s="152">
        <f t="shared" si="412"/>
        <v>7528.8150000000005</v>
      </c>
      <c r="AJ416" s="172" t="str">
        <f t="shared" si="413"/>
        <v>BCU5D</v>
      </c>
      <c r="AK416" s="173" t="str">
        <f t="shared" si="414"/>
        <v>AT5D0630</v>
      </c>
      <c r="AL416" s="174">
        <f t="shared" ref="AL416:AL423" si="446">AN416/AM416</f>
        <v>71.131967123287666</v>
      </c>
      <c r="AM416" s="175">
        <f t="shared" ref="AM416:AM423" si="447">IF(M416="NL",((Q416-20)/2.75)+1,IF(M416="TR",(AH416/O416)+1,IF(M416="Aé",((Q416-20)/2.75)+1)/2))</f>
        <v>89.590909090909093</v>
      </c>
      <c r="AN416" s="176">
        <v>6372.7775999999994</v>
      </c>
      <c r="AO416" s="177" t="str">
        <f t="shared" si="417"/>
        <v>CL5P0650C130</v>
      </c>
      <c r="AP416" s="178">
        <f t="shared" si="418"/>
        <v>773.85</v>
      </c>
      <c r="AQ416" s="179" t="str">
        <f t="shared" si="419"/>
        <v>CL5P0650C130</v>
      </c>
      <c r="AR416" s="178">
        <f t="shared" ref="AR416:AR453" si="448">(U416+20)*(V416+20)*IF(W416="BL",0.01335,IF(W416="Pli",0.0077))</f>
        <v>773.85</v>
      </c>
      <c r="AS416" s="178" t="str">
        <f t="shared" ref="AS416:AS453" si="449">IF(W416="BL","PL15",IF(W416="PLi","BNLC06"))</f>
        <v>BNLC06</v>
      </c>
      <c r="AT416" s="180">
        <f t="shared" ref="AT416:AT453" si="450">AP416+AR416</f>
        <v>1547.7</v>
      </c>
      <c r="AU416" s="181" t="str">
        <f t="shared" si="423"/>
        <v>5D</v>
      </c>
      <c r="AV416" s="182" t="s">
        <v>921</v>
      </c>
      <c r="AW416" s="183" t="str">
        <f t="shared" si="424"/>
        <v>FJ5D0510</v>
      </c>
      <c r="AX416" s="181">
        <f t="shared" si="425"/>
        <v>315.69</v>
      </c>
      <c r="AY416" s="183">
        <f t="shared" si="426"/>
        <v>631.38</v>
      </c>
      <c r="AZ416" s="183" t="str">
        <f t="shared" si="427"/>
        <v>-</v>
      </c>
      <c r="BA416" s="181" t="str">
        <f t="shared" si="428"/>
        <v>-</v>
      </c>
      <c r="BB416" s="181"/>
      <c r="BC416" s="184">
        <f t="shared" si="429"/>
        <v>631.38</v>
      </c>
      <c r="BD416" s="237"/>
    </row>
    <row r="417" spans="1:56" ht="18" customHeight="1" x14ac:dyDescent="0.3">
      <c r="A417" s="1" t="str">
        <f t="shared" si="435"/>
        <v>\\B-TECH03\soneras network\SONERAS\RAD\RAD 2024\C312</v>
      </c>
      <c r="B417" s="17" t="s">
        <v>1447</v>
      </c>
      <c r="C417" s="44" t="str">
        <f t="shared" si="433"/>
        <v>FEC312036-10 E7</v>
      </c>
      <c r="D417" s="17" t="s">
        <v>1238</v>
      </c>
      <c r="E417" s="20" t="str">
        <f t="shared" si="439"/>
        <v>C312</v>
      </c>
      <c r="F417" s="12">
        <v>45403</v>
      </c>
      <c r="G417" s="17">
        <v>1</v>
      </c>
      <c r="H417" s="13" t="s">
        <v>35</v>
      </c>
      <c r="I417" s="14" t="s">
        <v>76</v>
      </c>
      <c r="M417" s="36" t="s">
        <v>77</v>
      </c>
      <c r="N417" s="6">
        <v>10</v>
      </c>
      <c r="O417" s="6">
        <v>6</v>
      </c>
      <c r="Q417" s="14">
        <v>510</v>
      </c>
      <c r="R417" s="14">
        <v>630</v>
      </c>
      <c r="S417" s="14">
        <v>650</v>
      </c>
      <c r="T417" s="14">
        <v>130</v>
      </c>
      <c r="U417" s="14">
        <v>650</v>
      </c>
      <c r="V417" s="14">
        <v>130</v>
      </c>
      <c r="W417" s="5" t="s">
        <v>33</v>
      </c>
      <c r="Y417" s="6" t="s">
        <v>38</v>
      </c>
      <c r="Z417" s="240" t="str">
        <f t="shared" si="442"/>
        <v>610AD</v>
      </c>
      <c r="AA417" s="71" t="str">
        <f t="shared" si="404"/>
        <v>FEC312036-10 E7</v>
      </c>
      <c r="AB417" s="168" t="str">
        <f t="shared" si="405"/>
        <v xml:space="preserve">FE 0510X0630 6D7 10 0650X130 PC  </v>
      </c>
      <c r="AC417" s="71" t="str">
        <f t="shared" si="406"/>
        <v>FXC312036-10 E7</v>
      </c>
      <c r="AD417" s="168" t="str">
        <f t="shared" si="407"/>
        <v xml:space="preserve">FX 0510X0630 6D7 10 0650X130 PC  </v>
      </c>
      <c r="AE417" s="169" t="str">
        <f t="shared" si="408"/>
        <v>TUBLS015</v>
      </c>
      <c r="AF417" s="170" t="str">
        <f t="shared" si="409"/>
        <v>TB150525</v>
      </c>
      <c r="AG417" s="171">
        <f t="shared" si="410"/>
        <v>24.2865</v>
      </c>
      <c r="AH417" s="151">
        <f t="shared" si="411"/>
        <v>372</v>
      </c>
      <c r="AI417" s="152">
        <f t="shared" si="412"/>
        <v>9034.5779999999995</v>
      </c>
      <c r="AJ417" s="172" t="str">
        <f t="shared" si="413"/>
        <v>BCU6D</v>
      </c>
      <c r="AK417" s="173" t="str">
        <f t="shared" si="414"/>
        <v>AT6D0630</v>
      </c>
      <c r="AL417" s="174">
        <f t="shared" si="446"/>
        <v>96.895393607305948</v>
      </c>
      <c r="AM417" s="175">
        <f t="shared" si="447"/>
        <v>89.590909090909093</v>
      </c>
      <c r="AN417" s="176">
        <v>8680.9464000000007</v>
      </c>
      <c r="AO417" s="177" t="str">
        <f t="shared" si="417"/>
        <v>CL6P0650C130</v>
      </c>
      <c r="AP417" s="178">
        <f t="shared" si="418"/>
        <v>773.85</v>
      </c>
      <c r="AQ417" s="179" t="str">
        <f t="shared" si="419"/>
        <v>CL6P0650C130</v>
      </c>
      <c r="AR417" s="178">
        <f t="shared" si="448"/>
        <v>773.85</v>
      </c>
      <c r="AS417" s="178" t="str">
        <f t="shared" si="449"/>
        <v>BNLC06</v>
      </c>
      <c r="AT417" s="180">
        <f t="shared" si="450"/>
        <v>1547.7</v>
      </c>
      <c r="AU417" s="181" t="str">
        <f t="shared" si="423"/>
        <v>6D</v>
      </c>
      <c r="AV417" s="182" t="s">
        <v>921</v>
      </c>
      <c r="AW417" s="183" t="str">
        <f t="shared" si="424"/>
        <v>FJ6D0510</v>
      </c>
      <c r="AX417" s="181">
        <f t="shared" si="425"/>
        <v>366.18</v>
      </c>
      <c r="AY417" s="183">
        <f t="shared" si="426"/>
        <v>732.36</v>
      </c>
      <c r="AZ417" s="183" t="str">
        <f t="shared" si="427"/>
        <v>-</v>
      </c>
      <c r="BA417" s="181" t="str">
        <f t="shared" si="428"/>
        <v>-</v>
      </c>
      <c r="BB417" s="181"/>
      <c r="BC417" s="184">
        <f t="shared" si="429"/>
        <v>732.36</v>
      </c>
      <c r="BD417" s="237"/>
    </row>
    <row r="418" spans="1:56" ht="18" customHeight="1" x14ac:dyDescent="0.3">
      <c r="A418" s="1" t="str">
        <f t="shared" si="435"/>
        <v>\\B-TECH03\soneras network\SONERAS\RAD\RAD 2024\C313</v>
      </c>
      <c r="B418" s="17" t="s">
        <v>1448</v>
      </c>
      <c r="C418" s="44" t="str">
        <f t="shared" si="433"/>
        <v>FEC313014-12 E7</v>
      </c>
      <c r="D418" s="17" t="s">
        <v>1239</v>
      </c>
      <c r="E418" s="20" t="str">
        <f t="shared" si="439"/>
        <v>C313</v>
      </c>
      <c r="F418" s="12">
        <v>45403</v>
      </c>
      <c r="G418" s="17">
        <v>1</v>
      </c>
      <c r="H418" s="13" t="s">
        <v>35</v>
      </c>
      <c r="I418" s="14" t="s">
        <v>76</v>
      </c>
      <c r="M418" s="36" t="s">
        <v>41</v>
      </c>
      <c r="N418" s="6">
        <v>12</v>
      </c>
      <c r="O418" s="6">
        <v>4</v>
      </c>
      <c r="Q418" s="14">
        <v>710</v>
      </c>
      <c r="R418" s="14">
        <v>620</v>
      </c>
      <c r="S418" s="14">
        <v>630</v>
      </c>
      <c r="T418" s="14">
        <v>85</v>
      </c>
      <c r="U418" s="14">
        <v>630</v>
      </c>
      <c r="V418" s="14">
        <v>85</v>
      </c>
      <c r="W418" s="5" t="s">
        <v>33</v>
      </c>
      <c r="Y418" s="6" t="s">
        <v>38</v>
      </c>
      <c r="Z418" s="240" t="str">
        <f t="shared" ref="Z418:Z444" si="451">O418&amp;N418&amp;IF(M418="NL","AD",IF(M418="TR","AZ",IF(M418="Aé","AD",)))</f>
        <v>412AZ</v>
      </c>
      <c r="AA418" s="71" t="str">
        <f t="shared" ref="AA418:AA444" si="452">IF(H418="Fx","FE",IF(H418="Rén","RE",IF(H418="Con","RA","")))&amp;B418&amp;0&amp;IF(M418="TR","1",IF(M418="NL","2",IF(M418="Aé","3","")))&amp;O418&amp;"-"&amp;N418&amp;" "&amp;IF(Y418="ET7","E7","")</f>
        <v>FEC313014-12 E7</v>
      </c>
      <c r="AB418" s="168" t="str">
        <f t="shared" ref="AB418:AB444" si="453">IF(H418="FX","FE",IF(H418="Rén","RE",IF(H418="Con","RA","")))&amp;" "&amp;IF((Q418)&lt;=999,"0"&amp;(Q418),(Q418))&amp;"X"&amp;IF((R418)&lt;=999,"0"&amp;(R418),(R418))&amp;" "&amp;O418&amp;IF(M418="TR","Z",IF(M418="NL","D",IF(M418="Aé","D","")))&amp;IF(Y418="ET7","7",IF(Y418="ET9","9","M"))&amp;" "&amp;N418&amp;" "&amp;IF((S418)&lt;=999,"0"&amp;(S418),(S418))&amp;"X"&amp;IF((T418)&lt;=99,"0"&amp;(T418),(T418))&amp;" "&amp;IF(W418="PLi","P",IF(W418="BL","B",""))&amp;IF(X418="DEP","D",IF(X418="DEP","D","C"))&amp;" "&amp;J418&amp;" "&amp;K418</f>
        <v xml:space="preserve">FE 0710X0620 4Z7 12 0630X085 PC  </v>
      </c>
      <c r="AC418" s="71" t="str">
        <f t="shared" ref="AC418:AC444" si="454">"FX"&amp;B418&amp;0&amp;IF(M418="TR","1",IF(M418="NL","2",IF(M418="Aé","3","")))&amp;O418&amp;"-"&amp;N418&amp;" "&amp;IF(Y418="ET7","E7","")</f>
        <v>FXC313014-12 E7</v>
      </c>
      <c r="AD418" s="168" t="str">
        <f t="shared" ref="AD418:AD444" si="455">"FX"&amp;" "&amp;IF((Q418)&lt;=999,"0"&amp;(Q418),(Q418))&amp;"X"&amp;IF((R418)&lt;=999,"0"&amp;(R418),(R418))&amp;" "&amp;O418&amp;IF(M418="TR","Z",IF(M418="NL","D",IF(M418="Aé","D","")))&amp;IF(Y418="ET7","7",IF(Y418="ET9","9","M"))&amp;" "&amp;N418&amp;" "&amp;IF((S418)&lt;=999,"0"&amp;(S418),(S418))&amp;"X"&amp;IF((T418)&lt;=99,"0"&amp;(T418),(T418))&amp;" "&amp;IF(W418="PLi","P",IF(W418="BL","B",""))&amp;IF(X418="DEP","D","C")&amp;" "&amp;J418&amp;" "&amp;K418</f>
        <v xml:space="preserve">FX 0710X0620 4Z7 12 0630X085 PC  </v>
      </c>
      <c r="AE418" s="169" t="str">
        <f t="shared" si="408"/>
        <v>TUBLS015</v>
      </c>
      <c r="AF418" s="170" t="str">
        <f t="shared" ref="AF418:AF444" si="456">"TB"&amp;IF(Y418="Mach-P","33",IF(Y418="Mach-G","53",IF(Y418="Et7","15",IF(Y418="Et9","30",""))))&amp;IF((Q418+15)&lt;=999,"0"&amp;(Q418+15),(Q418+15))</f>
        <v>TB150725</v>
      </c>
      <c r="AG418" s="171">
        <f t="shared" ref="AG418:AG444" si="457">(Q418+15)*IF(Y418="Mach-P",0.03367,IF(Y418="Mach-G",0.05407,0.04626))</f>
        <v>33.538499999999999</v>
      </c>
      <c r="AH418" s="151">
        <f t="shared" ref="AH418:AH444" si="458">IF(M418="TR",INT((R418-20-N418-IF(N418=8,5.4,IF(N418=10,7.4,9.4)))/N418)+1,INT(R418-10)/10)*O418</f>
        <v>196</v>
      </c>
      <c r="AI418" s="152">
        <f t="shared" ref="AI418:AI444" si="459">AG418*AH418</f>
        <v>6573.5460000000003</v>
      </c>
      <c r="AJ418" s="172" t="str">
        <f t="shared" ref="AJ418:AJ444" si="460">"BCU"&amp;O418&amp;IF(M418="TR","Z",IF(M418="NL","D",IF(M418="Aé","D","")))</f>
        <v>BCU4Z</v>
      </c>
      <c r="AK418" s="173" t="str">
        <f t="shared" ref="AK418:AK444" si="461">"AT"&amp;O418&amp;IF(M418="TR","Z",IF(M418="NL","D",IF(M418="Aé","D","")))&amp;IF(M418="TR",IF(Q418&lt;=999,"0"&amp;Q418-20,Q418-20),IF(R418&lt;=999,"0"&amp;R418,R418))</f>
        <v>AT4Z0690</v>
      </c>
      <c r="AL418" s="174">
        <f t="shared" si="446"/>
        <v>99.173161800000003</v>
      </c>
      <c r="AM418" s="175">
        <f t="shared" si="447"/>
        <v>50</v>
      </c>
      <c r="AN418" s="176">
        <v>4958.6580899999999</v>
      </c>
      <c r="AO418" s="177" t="str">
        <f t="shared" ref="AO418:AO444" si="462">"CL"&amp;O418&amp;IF(W418="PLi","P",IF(W418="BL","B",""))&amp;IF((S418)&lt;=999,"0"&amp;(S418),(S418))&amp;IF(X418="DEP","D","C")&amp;IF((T418)&lt;=99,"0"&amp;(T418),(T418))</f>
        <v>CL4P0630C085</v>
      </c>
      <c r="AP418" s="178">
        <f t="shared" ref="AP418:AP444" si="463">IF(W418="BL",(S418)*(T418)*0.01335,IF(W418="PLi",(S418+20)*(T418+20)*0.0077))</f>
        <v>525.52499999999998</v>
      </c>
      <c r="AQ418" s="179" t="str">
        <f t="shared" ref="AQ418:AQ444" si="464">"CL"&amp;O418&amp;IF(W418="PLi","P",IF(W418="BL","B",""))&amp;IF((U418)&lt;=999,"0"&amp;(U418),(U418))&amp;IF(X418="DEP","D","C")&amp;IF((V418)&lt;=99,"0"&amp;(V418),(V418))</f>
        <v>CL4P0630C085</v>
      </c>
      <c r="AR418" s="178">
        <f t="shared" si="448"/>
        <v>525.52499999999998</v>
      </c>
      <c r="AS418" s="178" t="str">
        <f t="shared" si="449"/>
        <v>BNLC06</v>
      </c>
      <c r="AT418" s="180">
        <f t="shared" si="450"/>
        <v>1051.05</v>
      </c>
      <c r="AU418" s="181" t="str">
        <f t="shared" ref="AU418:AU444" si="465">O418&amp;IF(M418="TR","Z",IF(M418="NL","D",IF(M418="Aé","D",)))</f>
        <v>4Z</v>
      </c>
      <c r="AV418" s="182" t="s">
        <v>921</v>
      </c>
      <c r="AW418" s="183" t="str">
        <f t="shared" ref="AW418:AW444" si="466">"FJ"&amp;AU418&amp;IF((Q418)&lt;=999,"0"&amp;(Q418),(Q418))</f>
        <v>FJ4Z0710</v>
      </c>
      <c r="AX418" s="181">
        <f t="shared" ref="AX418:AX444" si="467">Q418*IF(AU418="1Z",0.239,IF(AU418="2Z",0.276,IF(AU418="3Z",0.374,IF(AU418="4Z",0.458,IF(AU418="5Z",0.541,IF(AU418="2D",0.317,IF(AU418="3D",0.421,IF(AU418="4D",0.53,IF(AU418="5D",0.619,IF(AU418="6D",0.718,IF(AU418="7D",0.738,IF(AU418="8D",0.842,""))))))))))))</f>
        <v>325.18</v>
      </c>
      <c r="AY418" s="183">
        <f t="shared" ref="AY418:AY444" si="468">AX418*2</f>
        <v>650.36</v>
      </c>
      <c r="AZ418" s="183" t="str">
        <f t="shared" ref="AZ418:AZ444" si="469">IF(RIGHT(AU418,1)="Z","PJ"&amp;AU418&amp;IF((Q418)&lt;=999,"0"&amp;(Q418),(Q418)),"-")</f>
        <v>PJ4Z0710</v>
      </c>
      <c r="BA418" s="181">
        <f t="shared" ref="BA418:BA444" si="470">IF(RIGHT(AU418,1)="Z",Q418*IF(AU418="1Z",0.239,IF(AU418="2Z",0.276,IF(AU418="3Z",0.374,IF(AU418="4Z",0.458,IF(AU418="5Z",0.541,IF(AU418="2D",0.317,IF(AU418="3D",0.421,IF(AU418="4D",0.53,IF(AU418="5D",0.619,IF(AU418="6D",0.718,IF(AU418="7D",0.738,IF(AU418="8D",0.842,"")))))))))))),"-")</f>
        <v>325.18</v>
      </c>
      <c r="BB418" s="181"/>
      <c r="BC418" s="184">
        <f t="shared" ref="BC418:BC444" si="471">BB418+AY418</f>
        <v>650.36</v>
      </c>
      <c r="BD418" s="237"/>
    </row>
    <row r="419" spans="1:56" ht="18" customHeight="1" x14ac:dyDescent="0.3">
      <c r="A419" s="1" t="str">
        <f t="shared" si="435"/>
        <v>\\B-TECH03\soneras network\SONERAS\RAD\RAD 2024\C314</v>
      </c>
      <c r="B419" s="17" t="s">
        <v>1449</v>
      </c>
      <c r="C419" s="44" t="str">
        <f t="shared" si="433"/>
        <v>FEC314024-10 E7</v>
      </c>
      <c r="D419" s="17" t="s">
        <v>1240</v>
      </c>
      <c r="E419" s="20" t="str">
        <f t="shared" si="439"/>
        <v>C314</v>
      </c>
      <c r="F419" s="12">
        <v>45403</v>
      </c>
      <c r="G419" s="17">
        <v>1</v>
      </c>
      <c r="H419" s="13" t="s">
        <v>35</v>
      </c>
      <c r="I419" s="14" t="s">
        <v>76</v>
      </c>
      <c r="M419" s="36" t="s">
        <v>32</v>
      </c>
      <c r="N419" s="6">
        <v>10</v>
      </c>
      <c r="O419" s="6">
        <v>4</v>
      </c>
      <c r="Q419" s="14">
        <v>920</v>
      </c>
      <c r="R419" s="14">
        <v>800</v>
      </c>
      <c r="S419" s="14">
        <v>810</v>
      </c>
      <c r="T419" s="14">
        <v>85</v>
      </c>
      <c r="U419" s="14">
        <v>810</v>
      </c>
      <c r="V419" s="14">
        <v>85</v>
      </c>
      <c r="W419" s="5" t="s">
        <v>33</v>
      </c>
      <c r="Y419" s="6" t="s">
        <v>38</v>
      </c>
      <c r="Z419" s="240" t="str">
        <f t="shared" si="451"/>
        <v>410AD</v>
      </c>
      <c r="AA419" s="71" t="str">
        <f t="shared" si="452"/>
        <v>FEC314024-10 E7</v>
      </c>
      <c r="AB419" s="168" t="str">
        <f t="shared" si="453"/>
        <v xml:space="preserve">FE 0920X0800 4D7 10 0810X085 PC  </v>
      </c>
      <c r="AC419" s="71" t="str">
        <f t="shared" si="454"/>
        <v>FXC314024-10 E7</v>
      </c>
      <c r="AD419" s="168" t="str">
        <f t="shared" si="455"/>
        <v xml:space="preserve">FX 0920X0800 4D7 10 0810X085 PC  </v>
      </c>
      <c r="AE419" s="169" t="str">
        <f t="shared" si="408"/>
        <v>TUBLS015</v>
      </c>
      <c r="AF419" s="170" t="str">
        <f t="shared" si="456"/>
        <v>TB150935</v>
      </c>
      <c r="AG419" s="171">
        <f t="shared" si="457"/>
        <v>43.253100000000003</v>
      </c>
      <c r="AH419" s="151">
        <f t="shared" si="458"/>
        <v>316</v>
      </c>
      <c r="AI419" s="152">
        <f t="shared" si="459"/>
        <v>13667.979600000001</v>
      </c>
      <c r="AJ419" s="172" t="str">
        <f t="shared" si="460"/>
        <v>BCU4D</v>
      </c>
      <c r="AK419" s="173" t="str">
        <f t="shared" si="461"/>
        <v>AT4D0800</v>
      </c>
      <c r="AL419" s="174">
        <f t="shared" si="446"/>
        <v>37.014247576848518</v>
      </c>
      <c r="AM419" s="175">
        <f t="shared" si="447"/>
        <v>328.27272727272725</v>
      </c>
      <c r="AN419" s="176">
        <v>12150.768</v>
      </c>
      <c r="AO419" s="177" t="str">
        <f t="shared" si="462"/>
        <v>CL4P0810C085</v>
      </c>
      <c r="AP419" s="178">
        <f t="shared" si="463"/>
        <v>671.05500000000006</v>
      </c>
      <c r="AQ419" s="179" t="str">
        <f t="shared" si="464"/>
        <v>CL4P0810C085</v>
      </c>
      <c r="AR419" s="178">
        <f t="shared" si="448"/>
        <v>671.05500000000006</v>
      </c>
      <c r="AS419" s="178" t="str">
        <f t="shared" si="449"/>
        <v>BNLC06</v>
      </c>
      <c r="AT419" s="180">
        <f t="shared" si="450"/>
        <v>1342.1100000000001</v>
      </c>
      <c r="AU419" s="181" t="str">
        <f t="shared" si="465"/>
        <v>4D</v>
      </c>
      <c r="AV419" s="182" t="s">
        <v>921</v>
      </c>
      <c r="AW419" s="183" t="str">
        <f t="shared" si="466"/>
        <v>FJ4D0920</v>
      </c>
      <c r="AX419" s="181">
        <f t="shared" si="467"/>
        <v>487.6</v>
      </c>
      <c r="AY419" s="183">
        <f t="shared" si="468"/>
        <v>975.2</v>
      </c>
      <c r="AZ419" s="183" t="str">
        <f t="shared" si="469"/>
        <v>-</v>
      </c>
      <c r="BA419" s="181" t="str">
        <f t="shared" si="470"/>
        <v>-</v>
      </c>
      <c r="BB419" s="181"/>
      <c r="BC419" s="184">
        <f t="shared" si="471"/>
        <v>975.2</v>
      </c>
      <c r="BD419" s="237"/>
    </row>
    <row r="420" spans="1:56" ht="18" customHeight="1" x14ac:dyDescent="0.3">
      <c r="A420" s="1" t="str">
        <f t="shared" si="435"/>
        <v>\\B-TECH03\soneras network\SONERAS\RAD\RAD 2024\C315</v>
      </c>
      <c r="B420" s="17" t="s">
        <v>1450</v>
      </c>
      <c r="C420" s="44" t="str">
        <f t="shared" si="433"/>
        <v>FEC315023-10 E7</v>
      </c>
      <c r="D420" s="17" t="s">
        <v>1241</v>
      </c>
      <c r="E420" s="20" t="str">
        <f t="shared" si="439"/>
        <v>C315</v>
      </c>
      <c r="F420" s="12">
        <v>45403</v>
      </c>
      <c r="G420" s="17">
        <v>1</v>
      </c>
      <c r="H420" s="13" t="s">
        <v>35</v>
      </c>
      <c r="I420" s="14" t="s">
        <v>76</v>
      </c>
      <c r="M420" s="36" t="s">
        <v>32</v>
      </c>
      <c r="N420" s="6">
        <v>10</v>
      </c>
      <c r="O420" s="6">
        <v>3</v>
      </c>
      <c r="Q420" s="14">
        <v>570</v>
      </c>
      <c r="R420" s="14">
        <v>600</v>
      </c>
      <c r="S420" s="14">
        <v>640</v>
      </c>
      <c r="T420" s="14">
        <v>85</v>
      </c>
      <c r="U420" s="14">
        <v>640</v>
      </c>
      <c r="V420" s="14">
        <v>85</v>
      </c>
      <c r="W420" s="5" t="s">
        <v>33</v>
      </c>
      <c r="Y420" s="6" t="s">
        <v>38</v>
      </c>
      <c r="Z420" s="240" t="str">
        <f t="shared" si="451"/>
        <v>310AD</v>
      </c>
      <c r="AA420" s="71" t="str">
        <f t="shared" si="452"/>
        <v>FEC315023-10 E7</v>
      </c>
      <c r="AB420" s="168" t="str">
        <f t="shared" si="453"/>
        <v xml:space="preserve">FE 0570X0600 3D7 10 0640X085 PC  </v>
      </c>
      <c r="AC420" s="71" t="str">
        <f t="shared" si="454"/>
        <v>FXC315023-10 E7</v>
      </c>
      <c r="AD420" s="168" t="str">
        <f t="shared" si="455"/>
        <v xml:space="preserve">FX 0570X0600 3D7 10 0640X085 PC  </v>
      </c>
      <c r="AE420" s="169" t="str">
        <f t="shared" si="408"/>
        <v>TUBLS015</v>
      </c>
      <c r="AF420" s="170" t="str">
        <f t="shared" si="456"/>
        <v>TB150585</v>
      </c>
      <c r="AG420" s="171">
        <f t="shared" si="457"/>
        <v>27.062100000000001</v>
      </c>
      <c r="AH420" s="151">
        <f t="shared" si="458"/>
        <v>177</v>
      </c>
      <c r="AI420" s="152">
        <f t="shared" si="459"/>
        <v>4789.9917000000005</v>
      </c>
      <c r="AJ420" s="172" t="str">
        <f t="shared" si="460"/>
        <v>BCU3D</v>
      </c>
      <c r="AK420" s="173" t="str">
        <f t="shared" si="461"/>
        <v>AT3D0600</v>
      </c>
      <c r="AL420" s="174">
        <f t="shared" si="446"/>
        <v>17.889194029850746</v>
      </c>
      <c r="AM420" s="175">
        <f t="shared" si="447"/>
        <v>201</v>
      </c>
      <c r="AN420" s="176">
        <v>3595.7280000000001</v>
      </c>
      <c r="AO420" s="177" t="str">
        <f t="shared" si="462"/>
        <v>CL3P0640C085</v>
      </c>
      <c r="AP420" s="178">
        <f t="shared" si="463"/>
        <v>533.61</v>
      </c>
      <c r="AQ420" s="179" t="str">
        <f t="shared" si="464"/>
        <v>CL3P0640C085</v>
      </c>
      <c r="AR420" s="178">
        <f t="shared" si="448"/>
        <v>533.61</v>
      </c>
      <c r="AS420" s="178" t="str">
        <f t="shared" si="449"/>
        <v>BNLC06</v>
      </c>
      <c r="AT420" s="180">
        <f t="shared" si="450"/>
        <v>1067.22</v>
      </c>
      <c r="AU420" s="181" t="str">
        <f t="shared" si="465"/>
        <v>3D</v>
      </c>
      <c r="AV420" s="182" t="s">
        <v>921</v>
      </c>
      <c r="AW420" s="183" t="str">
        <f t="shared" si="466"/>
        <v>FJ3D0570</v>
      </c>
      <c r="AX420" s="181">
        <f t="shared" si="467"/>
        <v>239.97</v>
      </c>
      <c r="AY420" s="183">
        <f t="shared" si="468"/>
        <v>479.94</v>
      </c>
      <c r="AZ420" s="183" t="str">
        <f t="shared" si="469"/>
        <v>-</v>
      </c>
      <c r="BA420" s="181" t="str">
        <f t="shared" si="470"/>
        <v>-</v>
      </c>
      <c r="BB420" s="181"/>
      <c r="BC420" s="184">
        <f t="shared" si="471"/>
        <v>479.94</v>
      </c>
      <c r="BD420" s="237"/>
    </row>
    <row r="421" spans="1:56" ht="18" customHeight="1" x14ac:dyDescent="0.3">
      <c r="A421" s="1" t="str">
        <f t="shared" si="435"/>
        <v>\\B-TECH03\soneras network\SONERAS\RAD\RAD 2024\C316</v>
      </c>
      <c r="B421" s="17" t="s">
        <v>1451</v>
      </c>
      <c r="C421" s="44" t="str">
        <f t="shared" si="433"/>
        <v>FEC316014-12 E7</v>
      </c>
      <c r="D421" s="17" t="s">
        <v>1242</v>
      </c>
      <c r="E421" s="20" t="str">
        <f t="shared" si="439"/>
        <v>C316</v>
      </c>
      <c r="F421" s="12">
        <v>45403</v>
      </c>
      <c r="G421" s="17">
        <v>1</v>
      </c>
      <c r="H421" s="13" t="s">
        <v>35</v>
      </c>
      <c r="I421" s="14" t="s">
        <v>76</v>
      </c>
      <c r="M421" s="36" t="s">
        <v>41</v>
      </c>
      <c r="N421" s="6">
        <v>12</v>
      </c>
      <c r="O421" s="6">
        <v>4</v>
      </c>
      <c r="Q421" s="14">
        <v>660</v>
      </c>
      <c r="R421" s="14">
        <v>640</v>
      </c>
      <c r="S421" s="14">
        <v>660</v>
      </c>
      <c r="T421" s="14">
        <v>100</v>
      </c>
      <c r="U421" s="14">
        <v>660</v>
      </c>
      <c r="V421" s="14">
        <v>100</v>
      </c>
      <c r="W421" s="5" t="s">
        <v>33</v>
      </c>
      <c r="Y421" s="6" t="s">
        <v>38</v>
      </c>
      <c r="Z421" s="240" t="str">
        <f t="shared" si="451"/>
        <v>412AZ</v>
      </c>
      <c r="AA421" s="71" t="str">
        <f t="shared" si="452"/>
        <v>FEC316014-12 E7</v>
      </c>
      <c r="AB421" s="168" t="str">
        <f t="shared" si="453"/>
        <v xml:space="preserve">FE 0660X0640 4Z7 12 0660X100 PC  </v>
      </c>
      <c r="AC421" s="71" t="str">
        <f t="shared" si="454"/>
        <v>FXC316014-12 E7</v>
      </c>
      <c r="AD421" s="168" t="str">
        <f t="shared" si="455"/>
        <v xml:space="preserve">FX 0660X0640 4Z7 12 0660X100 PC  </v>
      </c>
      <c r="AE421" s="169" t="str">
        <f t="shared" si="408"/>
        <v>TUBLS015</v>
      </c>
      <c r="AF421" s="170" t="str">
        <f t="shared" si="456"/>
        <v>TB150675</v>
      </c>
      <c r="AG421" s="171">
        <f t="shared" si="457"/>
        <v>31.2255</v>
      </c>
      <c r="AH421" s="151">
        <f t="shared" si="458"/>
        <v>200</v>
      </c>
      <c r="AI421" s="152">
        <f t="shared" si="459"/>
        <v>6245.1</v>
      </c>
      <c r="AJ421" s="172" t="str">
        <f t="shared" si="460"/>
        <v>BCU4Z</v>
      </c>
      <c r="AK421" s="173" t="str">
        <f t="shared" si="461"/>
        <v>AT4Z0640</v>
      </c>
      <c r="AL421" s="174">
        <f t="shared" si="446"/>
        <v>91.951334901960777</v>
      </c>
      <c r="AM421" s="175">
        <f t="shared" si="447"/>
        <v>51</v>
      </c>
      <c r="AN421" s="176">
        <v>4689.5180799999998</v>
      </c>
      <c r="AO421" s="177" t="str">
        <f t="shared" si="462"/>
        <v>CL4P0660C100</v>
      </c>
      <c r="AP421" s="178">
        <f t="shared" si="463"/>
        <v>628.32000000000005</v>
      </c>
      <c r="AQ421" s="179" t="str">
        <f t="shared" si="464"/>
        <v>CL4P0660C100</v>
      </c>
      <c r="AR421" s="178">
        <f t="shared" si="448"/>
        <v>628.32000000000005</v>
      </c>
      <c r="AS421" s="178" t="str">
        <f t="shared" si="449"/>
        <v>BNLC06</v>
      </c>
      <c r="AT421" s="180">
        <f t="shared" si="450"/>
        <v>1256.6400000000001</v>
      </c>
      <c r="AU421" s="181" t="str">
        <f t="shared" si="465"/>
        <v>4Z</v>
      </c>
      <c r="AV421" s="182" t="s">
        <v>921</v>
      </c>
      <c r="AW421" s="183" t="str">
        <f t="shared" si="466"/>
        <v>FJ4Z0660</v>
      </c>
      <c r="AX421" s="181">
        <f t="shared" si="467"/>
        <v>302.28000000000003</v>
      </c>
      <c r="AY421" s="183">
        <f t="shared" si="468"/>
        <v>604.56000000000006</v>
      </c>
      <c r="AZ421" s="183" t="str">
        <f t="shared" si="469"/>
        <v>PJ4Z0660</v>
      </c>
      <c r="BA421" s="181">
        <f t="shared" si="470"/>
        <v>302.28000000000003</v>
      </c>
      <c r="BB421" s="181"/>
      <c r="BC421" s="184">
        <f t="shared" si="471"/>
        <v>604.56000000000006</v>
      </c>
      <c r="BD421" s="237"/>
    </row>
    <row r="422" spans="1:56" ht="18" customHeight="1" x14ac:dyDescent="0.3">
      <c r="A422" s="1" t="str">
        <f t="shared" si="435"/>
        <v>\\B-TECH03\soneras network\SONERAS\RAD\RAD 2024\C317</v>
      </c>
      <c r="B422" s="17" t="s">
        <v>1452</v>
      </c>
      <c r="C422" s="44" t="str">
        <f t="shared" si="433"/>
        <v>FEC317014-12 E7</v>
      </c>
      <c r="D422" s="17" t="s">
        <v>1243</v>
      </c>
      <c r="E422" s="20" t="str">
        <f t="shared" si="439"/>
        <v>C317</v>
      </c>
      <c r="F422" s="12">
        <v>45403</v>
      </c>
      <c r="G422" s="17">
        <v>1</v>
      </c>
      <c r="H422" s="13" t="s">
        <v>35</v>
      </c>
      <c r="I422" s="14" t="s">
        <v>76</v>
      </c>
      <c r="M422" s="36" t="s">
        <v>41</v>
      </c>
      <c r="N422" s="6">
        <v>12</v>
      </c>
      <c r="O422" s="6">
        <v>4</v>
      </c>
      <c r="Q422" s="14">
        <v>570</v>
      </c>
      <c r="R422" s="14">
        <v>600</v>
      </c>
      <c r="S422" s="14">
        <v>640</v>
      </c>
      <c r="T422" s="14">
        <v>100</v>
      </c>
      <c r="U422" s="14">
        <v>640</v>
      </c>
      <c r="V422" s="14">
        <v>100</v>
      </c>
      <c r="W422" s="5" t="s">
        <v>33</v>
      </c>
      <c r="Y422" s="6" t="s">
        <v>38</v>
      </c>
      <c r="Z422" s="240" t="str">
        <f t="shared" si="451"/>
        <v>412AZ</v>
      </c>
      <c r="AA422" s="71" t="str">
        <f t="shared" si="452"/>
        <v>FEC317014-12 E7</v>
      </c>
      <c r="AB422" s="168" t="str">
        <f t="shared" si="453"/>
        <v xml:space="preserve">FE 0570X0600 4Z7 12 0640X100 PC  </v>
      </c>
      <c r="AC422" s="71" t="str">
        <f t="shared" si="454"/>
        <v>FXC317014-12 E7</v>
      </c>
      <c r="AD422" s="168" t="str">
        <f t="shared" si="455"/>
        <v xml:space="preserve">FX 0570X0600 4Z7 12 0640X100 PC  </v>
      </c>
      <c r="AE422" s="169" t="str">
        <f t="shared" si="408"/>
        <v>TUBLS015</v>
      </c>
      <c r="AF422" s="170" t="str">
        <f t="shared" si="456"/>
        <v>TB150585</v>
      </c>
      <c r="AG422" s="171">
        <f t="shared" si="457"/>
        <v>27.062100000000001</v>
      </c>
      <c r="AH422" s="151">
        <f t="shared" si="458"/>
        <v>188</v>
      </c>
      <c r="AI422" s="152">
        <f t="shared" si="459"/>
        <v>5087.6747999999998</v>
      </c>
      <c r="AJ422" s="172" t="str">
        <f t="shared" si="460"/>
        <v>BCU4Z</v>
      </c>
      <c r="AK422" s="173" t="str">
        <f t="shared" si="461"/>
        <v>AT4Z0550</v>
      </c>
      <c r="AL422" s="174">
        <f t="shared" si="446"/>
        <v>79.115655208333322</v>
      </c>
      <c r="AM422" s="175">
        <f t="shared" si="447"/>
        <v>48</v>
      </c>
      <c r="AN422" s="176">
        <v>3797.5514499999995</v>
      </c>
      <c r="AO422" s="177" t="str">
        <f t="shared" si="462"/>
        <v>CL4P0640C100</v>
      </c>
      <c r="AP422" s="178">
        <f t="shared" si="463"/>
        <v>609.84</v>
      </c>
      <c r="AQ422" s="179" t="str">
        <f t="shared" si="464"/>
        <v>CL4P0640C100</v>
      </c>
      <c r="AR422" s="178">
        <f t="shared" si="448"/>
        <v>609.84</v>
      </c>
      <c r="AS422" s="178" t="str">
        <f t="shared" si="449"/>
        <v>BNLC06</v>
      </c>
      <c r="AT422" s="180">
        <f t="shared" si="450"/>
        <v>1219.68</v>
      </c>
      <c r="AU422" s="181" t="str">
        <f t="shared" si="465"/>
        <v>4Z</v>
      </c>
      <c r="AV422" s="182" t="s">
        <v>921</v>
      </c>
      <c r="AW422" s="183" t="str">
        <f t="shared" si="466"/>
        <v>FJ4Z0570</v>
      </c>
      <c r="AX422" s="181">
        <f t="shared" si="467"/>
        <v>261.06</v>
      </c>
      <c r="AY422" s="183">
        <f t="shared" si="468"/>
        <v>522.12</v>
      </c>
      <c r="AZ422" s="183" t="str">
        <f t="shared" si="469"/>
        <v>PJ4Z0570</v>
      </c>
      <c r="BA422" s="181">
        <f t="shared" si="470"/>
        <v>261.06</v>
      </c>
      <c r="BB422" s="181"/>
      <c r="BC422" s="184">
        <f t="shared" si="471"/>
        <v>522.12</v>
      </c>
      <c r="BD422" s="237"/>
    </row>
    <row r="423" spans="1:56" s="204" customFormat="1" ht="18" customHeight="1" x14ac:dyDescent="0.3">
      <c r="A423" s="1" t="str">
        <f t="shared" si="435"/>
        <v>\\B-TECH03\soneras network\SONERAS\RAD\RAD 2024\C318</v>
      </c>
      <c r="B423" s="64" t="s">
        <v>1453</v>
      </c>
      <c r="C423" s="80" t="str">
        <f t="shared" si="433"/>
        <v>FEC318015-12 E7</v>
      </c>
      <c r="D423" s="64" t="s">
        <v>1244</v>
      </c>
      <c r="E423" s="220" t="str">
        <f t="shared" si="439"/>
        <v>C318</v>
      </c>
      <c r="F423" s="12">
        <v>45403</v>
      </c>
      <c r="G423" s="64">
        <v>1</v>
      </c>
      <c r="H423" s="13" t="s">
        <v>35</v>
      </c>
      <c r="I423" s="14" t="s">
        <v>76</v>
      </c>
      <c r="J423" s="16"/>
      <c r="K423" s="68"/>
      <c r="L423" s="185"/>
      <c r="M423" s="67" t="s">
        <v>41</v>
      </c>
      <c r="N423" s="15">
        <v>12</v>
      </c>
      <c r="O423" s="15">
        <v>5</v>
      </c>
      <c r="P423" s="64"/>
      <c r="Q423" s="68">
        <v>650</v>
      </c>
      <c r="R423" s="68">
        <v>530</v>
      </c>
      <c r="S423" s="68">
        <v>535</v>
      </c>
      <c r="T423" s="68">
        <v>105</v>
      </c>
      <c r="U423" s="68">
        <v>535</v>
      </c>
      <c r="V423" s="68">
        <v>105</v>
      </c>
      <c r="W423" s="16" t="s">
        <v>33</v>
      </c>
      <c r="X423" s="68"/>
      <c r="Y423" s="15" t="s">
        <v>38</v>
      </c>
      <c r="Z423" s="242" t="str">
        <f t="shared" si="451"/>
        <v>512AZ</v>
      </c>
      <c r="AA423" s="71" t="str">
        <f t="shared" si="452"/>
        <v>FEC318015-12 E7</v>
      </c>
      <c r="AB423" s="168" t="str">
        <f t="shared" si="453"/>
        <v xml:space="preserve">FE 0650X0530 5Z7 12 0535X105 PC  </v>
      </c>
      <c r="AC423" s="71" t="str">
        <f t="shared" si="454"/>
        <v>FXC318015-12 E7</v>
      </c>
      <c r="AD423" s="168" t="str">
        <f t="shared" si="455"/>
        <v xml:space="preserve">FX 0650X0530 5Z7 12 0535X105 PC  </v>
      </c>
      <c r="AE423" s="186" t="str">
        <f t="shared" si="408"/>
        <v>TUBLS015</v>
      </c>
      <c r="AF423" s="187" t="str">
        <f t="shared" si="456"/>
        <v>TB150665</v>
      </c>
      <c r="AG423" s="188">
        <f t="shared" si="457"/>
        <v>30.762900000000002</v>
      </c>
      <c r="AH423" s="189">
        <f t="shared" si="458"/>
        <v>205</v>
      </c>
      <c r="AI423" s="190">
        <f t="shared" si="459"/>
        <v>6306.3945000000003</v>
      </c>
      <c r="AJ423" s="191" t="str">
        <f t="shared" si="460"/>
        <v>BCU5Z</v>
      </c>
      <c r="AK423" s="192" t="str">
        <f t="shared" si="461"/>
        <v>AT5Z0630</v>
      </c>
      <c r="AL423" s="193">
        <f t="shared" si="446"/>
        <v>93.901034999999979</v>
      </c>
      <c r="AM423" s="194">
        <f t="shared" si="447"/>
        <v>42</v>
      </c>
      <c r="AN423" s="195">
        <v>3943.8434699999989</v>
      </c>
      <c r="AO423" s="196" t="str">
        <f t="shared" si="462"/>
        <v>CL5P0535C105</v>
      </c>
      <c r="AP423" s="197">
        <f t="shared" si="463"/>
        <v>534.1875</v>
      </c>
      <c r="AQ423" s="198" t="str">
        <f t="shared" si="464"/>
        <v>CL5P0535C105</v>
      </c>
      <c r="AR423" s="197">
        <f t="shared" si="448"/>
        <v>534.1875</v>
      </c>
      <c r="AS423" s="197" t="str">
        <f t="shared" si="449"/>
        <v>BNLC06</v>
      </c>
      <c r="AT423" s="199">
        <f t="shared" si="450"/>
        <v>1068.375</v>
      </c>
      <c r="AU423" s="200" t="str">
        <f t="shared" si="465"/>
        <v>5Z</v>
      </c>
      <c r="AV423" s="201" t="s">
        <v>921</v>
      </c>
      <c r="AW423" s="202" t="str">
        <f t="shared" si="466"/>
        <v>FJ5Z0650</v>
      </c>
      <c r="AX423" s="200">
        <f t="shared" si="467"/>
        <v>351.65000000000003</v>
      </c>
      <c r="AY423" s="202">
        <f t="shared" si="468"/>
        <v>703.30000000000007</v>
      </c>
      <c r="AZ423" s="202" t="str">
        <f t="shared" si="469"/>
        <v>PJ5Z0650</v>
      </c>
      <c r="BA423" s="200">
        <f t="shared" si="470"/>
        <v>351.65000000000003</v>
      </c>
      <c r="BB423" s="185"/>
      <c r="BC423" s="203">
        <f t="shared" si="471"/>
        <v>703.30000000000007</v>
      </c>
      <c r="BD423" s="237"/>
    </row>
    <row r="424" spans="1:56" ht="18" customHeight="1" x14ac:dyDescent="0.3">
      <c r="A424" s="1" t="str">
        <f t="shared" si="435"/>
        <v>\\B-TECH03\soneras network\SONERAS\RAD\RAD 2024\C319</v>
      </c>
      <c r="B424" s="17" t="s">
        <v>1455</v>
      </c>
      <c r="C424" s="44" t="str">
        <f t="shared" si="433"/>
        <v>FEC319026-10 E7</v>
      </c>
      <c r="D424" s="17" t="s">
        <v>1245</v>
      </c>
      <c r="E424" s="20" t="str">
        <f t="shared" si="439"/>
        <v>C319</v>
      </c>
      <c r="F424" s="12">
        <v>45403</v>
      </c>
      <c r="G424" s="17">
        <v>1</v>
      </c>
      <c r="H424" s="13" t="s">
        <v>35</v>
      </c>
      <c r="I424" s="14" t="s">
        <v>36</v>
      </c>
      <c r="M424" s="36" t="s">
        <v>32</v>
      </c>
      <c r="N424" s="6">
        <v>10</v>
      </c>
      <c r="O424" s="6">
        <v>6</v>
      </c>
      <c r="Q424" s="14">
        <v>780</v>
      </c>
      <c r="R424" s="14">
        <v>500</v>
      </c>
      <c r="S424" s="14">
        <v>510</v>
      </c>
      <c r="T424" s="14">
        <v>145</v>
      </c>
      <c r="U424" s="14">
        <v>510</v>
      </c>
      <c r="V424" s="14">
        <v>145</v>
      </c>
      <c r="W424" s="5" t="s">
        <v>33</v>
      </c>
      <c r="Y424" s="6" t="s">
        <v>38</v>
      </c>
      <c r="Z424" s="240" t="str">
        <f t="shared" si="451"/>
        <v>610AD</v>
      </c>
      <c r="AA424" s="71" t="str">
        <f t="shared" si="452"/>
        <v>FEC319026-10 E7</v>
      </c>
      <c r="AB424" s="168" t="str">
        <f t="shared" si="453"/>
        <v xml:space="preserve">FE 0780X0500 6D7 10 0510X145 PC  </v>
      </c>
      <c r="AC424" s="71" t="str">
        <f t="shared" si="454"/>
        <v>FXC319026-10 E7</v>
      </c>
      <c r="AD424" s="168" t="str">
        <f t="shared" si="455"/>
        <v xml:space="preserve">FX 0780X0500 6D7 10 0510X145 PC  </v>
      </c>
      <c r="AE424" s="169" t="str">
        <f t="shared" si="408"/>
        <v>TUBLS015</v>
      </c>
      <c r="AF424" s="170" t="str">
        <f t="shared" si="456"/>
        <v>TB150795</v>
      </c>
      <c r="AG424" s="171">
        <f t="shared" si="457"/>
        <v>36.776700000000005</v>
      </c>
      <c r="AH424" s="151">
        <f t="shared" si="458"/>
        <v>294</v>
      </c>
      <c r="AI424" s="152">
        <f t="shared" si="459"/>
        <v>10812.349800000002</v>
      </c>
      <c r="AJ424" s="172" t="str">
        <f t="shared" si="460"/>
        <v>BCU6D</v>
      </c>
      <c r="AK424" s="173" t="str">
        <f t="shared" si="461"/>
        <v>AT6D0500</v>
      </c>
      <c r="AL424" s="174">
        <f t="shared" ref="AL424:AL453" si="472">AN424/AM424</f>
        <v>38.471301212717137</v>
      </c>
      <c r="AM424" s="175">
        <f t="shared" ref="AM424:AM453" si="473">IF(M424="NL",((Q424-20)/2.75)+1,IF(M424="TR",(AH424/O424)+1,IF(M424="Aé",((Q424-20)/2.75)+1)/2))</f>
        <v>277.36363636363637</v>
      </c>
      <c r="AN424" s="176">
        <v>10670.539999999999</v>
      </c>
      <c r="AO424" s="177" t="str">
        <f t="shared" si="462"/>
        <v>CL6P0510C145</v>
      </c>
      <c r="AP424" s="178">
        <f t="shared" si="463"/>
        <v>673.36500000000001</v>
      </c>
      <c r="AQ424" s="179" t="str">
        <f t="shared" si="464"/>
        <v>CL6P0510C145</v>
      </c>
      <c r="AR424" s="178">
        <f t="shared" si="448"/>
        <v>673.36500000000001</v>
      </c>
      <c r="AS424" s="178" t="str">
        <f t="shared" si="449"/>
        <v>BNLC06</v>
      </c>
      <c r="AT424" s="180">
        <f t="shared" si="450"/>
        <v>1346.73</v>
      </c>
      <c r="AU424" s="181" t="str">
        <f t="shared" si="465"/>
        <v>6D</v>
      </c>
      <c r="AV424" s="182" t="s">
        <v>921</v>
      </c>
      <c r="AW424" s="183" t="str">
        <f t="shared" si="466"/>
        <v>FJ6D0780</v>
      </c>
      <c r="AX424" s="181">
        <f t="shared" si="467"/>
        <v>560.04</v>
      </c>
      <c r="AY424" s="183">
        <f t="shared" si="468"/>
        <v>1120.08</v>
      </c>
      <c r="AZ424" s="183" t="str">
        <f t="shared" si="469"/>
        <v>-</v>
      </c>
      <c r="BA424" s="181" t="str">
        <f t="shared" si="470"/>
        <v>-</v>
      </c>
      <c r="BB424" s="181"/>
      <c r="BC424" s="184">
        <f t="shared" si="471"/>
        <v>1120.08</v>
      </c>
    </row>
    <row r="425" spans="1:56" ht="18" customHeight="1" x14ac:dyDescent="0.3">
      <c r="A425" s="1" t="str">
        <f t="shared" ref="A425" si="474">"\\B-TECH03\soneras network\SONERAS\RAD\RAD 2023\"&amp;B425</f>
        <v>\\B-TECH03\soneras network\SONERAS\RAD\RAD 2023\B139</v>
      </c>
      <c r="B425" s="17" t="s">
        <v>237</v>
      </c>
      <c r="C425" s="44" t="str">
        <f t="shared" si="433"/>
        <v>RAB139023-10 E7</v>
      </c>
      <c r="D425" s="17" t="s">
        <v>1246</v>
      </c>
      <c r="E425" s="20" t="str">
        <f t="shared" si="439"/>
        <v>B139</v>
      </c>
      <c r="F425" s="12">
        <v>45404</v>
      </c>
      <c r="G425" s="17">
        <v>1</v>
      </c>
      <c r="H425" s="13" t="s">
        <v>28</v>
      </c>
      <c r="I425" s="14" t="s">
        <v>36</v>
      </c>
      <c r="J425" s="5" t="s">
        <v>236</v>
      </c>
      <c r="K425" s="14" t="s">
        <v>1454</v>
      </c>
      <c r="M425" s="36" t="s">
        <v>32</v>
      </c>
      <c r="N425" s="6">
        <v>10</v>
      </c>
      <c r="O425" s="6">
        <v>3</v>
      </c>
      <c r="Q425" s="14">
        <v>605</v>
      </c>
      <c r="R425" s="6">
        <v>480</v>
      </c>
      <c r="S425" s="6">
        <v>495</v>
      </c>
      <c r="T425" s="6">
        <v>90</v>
      </c>
      <c r="U425" s="6">
        <v>495</v>
      </c>
      <c r="V425" s="6">
        <v>90</v>
      </c>
      <c r="W425" s="5" t="s">
        <v>33</v>
      </c>
      <c r="X425" s="6"/>
      <c r="Y425" s="6" t="s">
        <v>38</v>
      </c>
      <c r="Z425" s="240" t="str">
        <f t="shared" si="451"/>
        <v>310AD</v>
      </c>
      <c r="AA425" s="71" t="str">
        <f t="shared" si="452"/>
        <v>RAB139023-10 E7</v>
      </c>
      <c r="AB425" s="168" t="str">
        <f t="shared" si="453"/>
        <v>RA 0605X0480 3D7 10 0495X090 PC VOLVO  GM</v>
      </c>
      <c r="AC425" s="71" t="str">
        <f t="shared" si="454"/>
        <v>FXB139023-10 E7</v>
      </c>
      <c r="AD425" s="168" t="str">
        <f t="shared" si="455"/>
        <v>FX 0605X0480 3D7 10 0495X090 PC VOLVO  GM</v>
      </c>
      <c r="AE425" s="169" t="str">
        <f t="shared" si="408"/>
        <v>TUBLS015</v>
      </c>
      <c r="AF425" s="170" t="str">
        <f t="shared" si="456"/>
        <v>TB150620</v>
      </c>
      <c r="AG425" s="171">
        <f t="shared" si="457"/>
        <v>28.6812</v>
      </c>
      <c r="AH425" s="151">
        <f t="shared" si="458"/>
        <v>141</v>
      </c>
      <c r="AI425" s="152">
        <f t="shared" si="459"/>
        <v>4044.0491999999999</v>
      </c>
      <c r="AJ425" s="172" t="str">
        <f t="shared" si="460"/>
        <v>BCU3D</v>
      </c>
      <c r="AK425" s="173" t="str">
        <f t="shared" si="461"/>
        <v>AT3D0480</v>
      </c>
      <c r="AL425" s="174">
        <f t="shared" si="472"/>
        <v>14.336895618885583</v>
      </c>
      <c r="AM425" s="175">
        <f t="shared" si="473"/>
        <v>213.72727272727272</v>
      </c>
      <c r="AN425" s="176">
        <v>3064.1856000000002</v>
      </c>
      <c r="AO425" s="177" t="str">
        <f t="shared" si="462"/>
        <v>CL3P0495C090</v>
      </c>
      <c r="AP425" s="178">
        <f t="shared" si="463"/>
        <v>436.20500000000004</v>
      </c>
      <c r="AQ425" s="179" t="str">
        <f t="shared" si="464"/>
        <v>CL3P0495C090</v>
      </c>
      <c r="AR425" s="178">
        <f t="shared" si="448"/>
        <v>436.20500000000004</v>
      </c>
      <c r="AS425" s="178" t="str">
        <f t="shared" si="449"/>
        <v>BNLC06</v>
      </c>
      <c r="AT425" s="180">
        <f t="shared" si="450"/>
        <v>872.41000000000008</v>
      </c>
      <c r="AU425" s="181" t="str">
        <f t="shared" si="465"/>
        <v>3D</v>
      </c>
      <c r="AV425" s="182" t="s">
        <v>921</v>
      </c>
      <c r="AW425" s="183" t="str">
        <f t="shared" si="466"/>
        <v>FJ3D0605</v>
      </c>
      <c r="AX425" s="181">
        <f t="shared" si="467"/>
        <v>254.70499999999998</v>
      </c>
      <c r="AY425" s="183">
        <f t="shared" si="468"/>
        <v>509.40999999999997</v>
      </c>
      <c r="AZ425" s="183" t="str">
        <f t="shared" si="469"/>
        <v>-</v>
      </c>
      <c r="BA425" s="181" t="str">
        <f t="shared" si="470"/>
        <v>-</v>
      </c>
      <c r="BB425" s="181"/>
      <c r="BC425" s="184">
        <f t="shared" si="471"/>
        <v>509.40999999999997</v>
      </c>
    </row>
    <row r="426" spans="1:56" ht="18" customHeight="1" x14ac:dyDescent="0.3">
      <c r="A426" s="1" t="str">
        <f t="shared" si="435"/>
        <v>\\B-TECH03\soneras network\SONERAS\RAD\RAD 2024\C320</v>
      </c>
      <c r="B426" s="17" t="s">
        <v>1456</v>
      </c>
      <c r="C426" s="44" t="str">
        <f t="shared" si="433"/>
        <v>RAC320025-10 E7</v>
      </c>
      <c r="D426" s="17" t="s">
        <v>1247</v>
      </c>
      <c r="E426" s="20" t="str">
        <f t="shared" si="439"/>
        <v>C320</v>
      </c>
      <c r="F426" s="12">
        <v>45404</v>
      </c>
      <c r="G426" s="17">
        <v>1</v>
      </c>
      <c r="H426" s="13" t="s">
        <v>28</v>
      </c>
      <c r="I426" s="14" t="s">
        <v>36</v>
      </c>
      <c r="J426" s="5" t="s">
        <v>30</v>
      </c>
      <c r="M426" s="36" t="s">
        <v>32</v>
      </c>
      <c r="N426" s="6">
        <v>10</v>
      </c>
      <c r="O426" s="6">
        <v>5</v>
      </c>
      <c r="Q426" s="14">
        <v>930</v>
      </c>
      <c r="R426" s="14">
        <v>430</v>
      </c>
      <c r="S426" s="14">
        <v>430</v>
      </c>
      <c r="T426" s="14">
        <v>110</v>
      </c>
      <c r="U426" s="14">
        <v>430</v>
      </c>
      <c r="V426" s="14">
        <v>110</v>
      </c>
      <c r="W426" s="5" t="s">
        <v>33</v>
      </c>
      <c r="Y426" s="6" t="s">
        <v>38</v>
      </c>
      <c r="Z426" s="240" t="str">
        <f t="shared" si="451"/>
        <v>510AD</v>
      </c>
      <c r="AA426" s="71" t="str">
        <f t="shared" si="452"/>
        <v>RAC320025-10 E7</v>
      </c>
      <c r="AB426" s="168" t="str">
        <f t="shared" si="453"/>
        <v xml:space="preserve">RA 0930X0430 5D7 10 0430X110 PC HYUNDAI </v>
      </c>
      <c r="AC426" s="71" t="str">
        <f t="shared" si="454"/>
        <v>FXC320025-10 E7</v>
      </c>
      <c r="AD426" s="168" t="str">
        <f t="shared" si="455"/>
        <v xml:space="preserve">FX 0930X0430 5D7 10 0430X110 PC HYUNDAI </v>
      </c>
      <c r="AE426" s="169" t="str">
        <f t="shared" si="408"/>
        <v>TUBLS015</v>
      </c>
      <c r="AF426" s="170" t="str">
        <f t="shared" si="456"/>
        <v>TB150945</v>
      </c>
      <c r="AG426" s="171">
        <f t="shared" si="457"/>
        <v>43.715700000000005</v>
      </c>
      <c r="AH426" s="151">
        <f t="shared" si="458"/>
        <v>210</v>
      </c>
      <c r="AI426" s="152">
        <f t="shared" si="459"/>
        <v>9180.2970000000005</v>
      </c>
      <c r="AJ426" s="172" t="str">
        <f t="shared" si="460"/>
        <v>BCU5D</v>
      </c>
      <c r="AK426" s="173" t="str">
        <f t="shared" si="461"/>
        <v>AT5D0430</v>
      </c>
      <c r="AL426" s="174">
        <f t="shared" si="472"/>
        <v>24.292222843056695</v>
      </c>
      <c r="AM426" s="175">
        <f t="shared" si="473"/>
        <v>331.90909090909093</v>
      </c>
      <c r="AN426" s="176">
        <v>8062.8096000000005</v>
      </c>
      <c r="AO426" s="177" t="str">
        <f t="shared" si="462"/>
        <v>CL5P0430C110</v>
      </c>
      <c r="AP426" s="178">
        <f t="shared" si="463"/>
        <v>450.45</v>
      </c>
      <c r="AQ426" s="179" t="str">
        <f t="shared" si="464"/>
        <v>CL5P0430C110</v>
      </c>
      <c r="AR426" s="178">
        <f t="shared" si="448"/>
        <v>450.45</v>
      </c>
      <c r="AS426" s="178" t="str">
        <f t="shared" si="449"/>
        <v>BNLC06</v>
      </c>
      <c r="AT426" s="180">
        <f t="shared" si="450"/>
        <v>900.9</v>
      </c>
      <c r="AU426" s="181" t="str">
        <f t="shared" si="465"/>
        <v>5D</v>
      </c>
      <c r="AV426" s="182" t="s">
        <v>921</v>
      </c>
      <c r="AW426" s="183" t="str">
        <f t="shared" si="466"/>
        <v>FJ5D0930</v>
      </c>
      <c r="AX426" s="181">
        <f t="shared" si="467"/>
        <v>575.66999999999996</v>
      </c>
      <c r="AY426" s="183">
        <f t="shared" si="468"/>
        <v>1151.3399999999999</v>
      </c>
      <c r="AZ426" s="183" t="str">
        <f t="shared" si="469"/>
        <v>-</v>
      </c>
      <c r="BA426" s="181" t="str">
        <f t="shared" si="470"/>
        <v>-</v>
      </c>
      <c r="BB426" s="181"/>
      <c r="BC426" s="184">
        <f t="shared" si="471"/>
        <v>1151.3399999999999</v>
      </c>
    </row>
    <row r="427" spans="1:56" ht="18" customHeight="1" x14ac:dyDescent="0.3">
      <c r="A427" s="1" t="str">
        <f t="shared" si="435"/>
        <v>\\B-TECH03\soneras network\SONERAS\RAD\RAD 2024\C321</v>
      </c>
      <c r="B427" s="17" t="s">
        <v>1457</v>
      </c>
      <c r="C427" s="44" t="str">
        <f t="shared" si="433"/>
        <v>FEC321025-10 E7</v>
      </c>
      <c r="D427" s="17" t="s">
        <v>1248</v>
      </c>
      <c r="E427" s="20" t="str">
        <f t="shared" si="439"/>
        <v>C321</v>
      </c>
      <c r="F427" s="12">
        <v>45404</v>
      </c>
      <c r="G427" s="17">
        <v>1</v>
      </c>
      <c r="H427" s="13" t="s">
        <v>35</v>
      </c>
      <c r="I427" s="14" t="s">
        <v>42</v>
      </c>
      <c r="M427" s="36" t="s">
        <v>32</v>
      </c>
      <c r="N427" s="6">
        <v>10</v>
      </c>
      <c r="O427" s="6">
        <v>5</v>
      </c>
      <c r="Q427" s="14">
        <v>765</v>
      </c>
      <c r="R427" s="14">
        <v>700</v>
      </c>
      <c r="S427" s="14">
        <v>710</v>
      </c>
      <c r="T427" s="14">
        <v>110</v>
      </c>
      <c r="U427" s="14">
        <v>710</v>
      </c>
      <c r="V427" s="14">
        <v>110</v>
      </c>
      <c r="W427" s="5" t="s">
        <v>33</v>
      </c>
      <c r="Y427" s="6" t="s">
        <v>38</v>
      </c>
      <c r="Z427" s="240" t="str">
        <f t="shared" si="451"/>
        <v>510AD</v>
      </c>
      <c r="AA427" s="71" t="str">
        <f t="shared" si="452"/>
        <v>FEC321025-10 E7</v>
      </c>
      <c r="AB427" s="168" t="str">
        <f t="shared" si="453"/>
        <v xml:space="preserve">FE 0765X0700 5D7 10 0710X110 PC  </v>
      </c>
      <c r="AC427" s="71" t="str">
        <f t="shared" si="454"/>
        <v>FXC321025-10 E7</v>
      </c>
      <c r="AD427" s="168" t="str">
        <f t="shared" si="455"/>
        <v xml:space="preserve">FX 0765X0700 5D7 10 0710X110 PC  </v>
      </c>
      <c r="AE427" s="169" t="str">
        <f t="shared" ref="AE427:AE461" si="475">IF(Y427="Mach-P","BNLT33",IF(Y427="Mach-G","BNLT53",IF(Y427="Et7","TUBLS015",IF(Y427="Et9","TUBLS30"))))</f>
        <v>TUBLS015</v>
      </c>
      <c r="AF427" s="170" t="str">
        <f t="shared" si="456"/>
        <v>TB150780</v>
      </c>
      <c r="AG427" s="171">
        <f t="shared" si="457"/>
        <v>36.082799999999999</v>
      </c>
      <c r="AH427" s="151">
        <f t="shared" si="458"/>
        <v>345</v>
      </c>
      <c r="AI427" s="152">
        <f t="shared" si="459"/>
        <v>12448.565999999999</v>
      </c>
      <c r="AJ427" s="172" t="str">
        <f t="shared" si="460"/>
        <v>BCU5D</v>
      </c>
      <c r="AK427" s="173" t="str">
        <f t="shared" si="461"/>
        <v>AT5D0700</v>
      </c>
      <c r="AL427" s="174">
        <f t="shared" si="472"/>
        <v>39.538302908726173</v>
      </c>
      <c r="AM427" s="175">
        <f t="shared" si="473"/>
        <v>271.90909090909093</v>
      </c>
      <c r="AN427" s="176">
        <v>10750.824000000001</v>
      </c>
      <c r="AO427" s="177" t="str">
        <f t="shared" si="462"/>
        <v>CL5P0710C110</v>
      </c>
      <c r="AP427" s="178">
        <f t="shared" si="463"/>
        <v>730.73</v>
      </c>
      <c r="AQ427" s="179" t="str">
        <f t="shared" si="464"/>
        <v>CL5P0710C110</v>
      </c>
      <c r="AR427" s="178">
        <f t="shared" si="448"/>
        <v>730.73</v>
      </c>
      <c r="AS427" s="178" t="str">
        <f t="shared" si="449"/>
        <v>BNLC06</v>
      </c>
      <c r="AT427" s="180">
        <f t="shared" si="450"/>
        <v>1461.46</v>
      </c>
      <c r="AU427" s="181" t="str">
        <f t="shared" si="465"/>
        <v>5D</v>
      </c>
      <c r="AV427" s="182" t="s">
        <v>921</v>
      </c>
      <c r="AW427" s="183" t="str">
        <f t="shared" si="466"/>
        <v>FJ5D0765</v>
      </c>
      <c r="AX427" s="181">
        <f t="shared" si="467"/>
        <v>473.53499999999997</v>
      </c>
      <c r="AY427" s="183">
        <f t="shared" si="468"/>
        <v>947.06999999999994</v>
      </c>
      <c r="AZ427" s="183" t="str">
        <f t="shared" si="469"/>
        <v>-</v>
      </c>
      <c r="BA427" s="181" t="str">
        <f t="shared" si="470"/>
        <v>-</v>
      </c>
      <c r="BB427" s="181"/>
      <c r="BC427" s="184">
        <f t="shared" si="471"/>
        <v>947.06999999999994</v>
      </c>
    </row>
    <row r="428" spans="1:56" ht="18" customHeight="1" x14ac:dyDescent="0.3">
      <c r="A428" s="1" t="str">
        <f t="shared" si="435"/>
        <v>\\B-TECH03\soneras network\SONERAS\RAD\RAD 2024\C322</v>
      </c>
      <c r="B428" s="17" t="s">
        <v>1458</v>
      </c>
      <c r="C428" s="44" t="str">
        <f t="shared" si="433"/>
        <v>RAC322026-10 E7</v>
      </c>
      <c r="D428" s="17" t="s">
        <v>1249</v>
      </c>
      <c r="E428" s="20" t="str">
        <f t="shared" si="439"/>
        <v>C322</v>
      </c>
      <c r="F428" s="12">
        <v>45404</v>
      </c>
      <c r="G428" s="17">
        <v>1</v>
      </c>
      <c r="H428" s="13" t="s">
        <v>28</v>
      </c>
      <c r="I428" s="14" t="s">
        <v>1459</v>
      </c>
      <c r="M428" s="36" t="s">
        <v>32</v>
      </c>
      <c r="N428" s="6">
        <v>10</v>
      </c>
      <c r="O428" s="6">
        <v>6</v>
      </c>
      <c r="Q428" s="14">
        <v>775</v>
      </c>
      <c r="R428" s="14">
        <v>870</v>
      </c>
      <c r="S428" s="14">
        <v>880</v>
      </c>
      <c r="T428" s="14">
        <v>135</v>
      </c>
      <c r="U428" s="14">
        <v>880</v>
      </c>
      <c r="V428" s="14">
        <v>135</v>
      </c>
      <c r="W428" s="5" t="s">
        <v>33</v>
      </c>
      <c r="Y428" s="6" t="s">
        <v>38</v>
      </c>
      <c r="Z428" s="240" t="str">
        <f t="shared" si="451"/>
        <v>610AD</v>
      </c>
      <c r="AA428" s="71" t="str">
        <f t="shared" si="452"/>
        <v>RAC322026-10 E7</v>
      </c>
      <c r="AB428" s="168" t="str">
        <f t="shared" si="453"/>
        <v xml:space="preserve">RA 0775X0870 6D7 10 0880X135 PC  </v>
      </c>
      <c r="AC428" s="71" t="str">
        <f t="shared" si="454"/>
        <v>FXC322026-10 E7</v>
      </c>
      <c r="AD428" s="168" t="str">
        <f t="shared" si="455"/>
        <v xml:space="preserve">FX 0775X0870 6D7 10 0880X135 PC  </v>
      </c>
      <c r="AE428" s="169" t="str">
        <f t="shared" si="475"/>
        <v>TUBLS015</v>
      </c>
      <c r="AF428" s="170" t="str">
        <f t="shared" si="456"/>
        <v>TB150790</v>
      </c>
      <c r="AG428" s="171">
        <f t="shared" si="457"/>
        <v>36.545400000000001</v>
      </c>
      <c r="AH428" s="151">
        <f t="shared" si="458"/>
        <v>516</v>
      </c>
      <c r="AI428" s="152">
        <f t="shared" si="459"/>
        <v>18857.4264</v>
      </c>
      <c r="AJ428" s="172" t="str">
        <f t="shared" si="460"/>
        <v>BCU6D</v>
      </c>
      <c r="AK428" s="173" t="str">
        <f t="shared" si="461"/>
        <v>AT6D0870</v>
      </c>
      <c r="AL428" s="174">
        <f t="shared" si="472"/>
        <v>66.851201847575055</v>
      </c>
      <c r="AM428" s="175">
        <f t="shared" si="473"/>
        <v>275.54545454545456</v>
      </c>
      <c r="AN428" s="176">
        <v>18420.5448</v>
      </c>
      <c r="AO428" s="177" t="str">
        <f t="shared" si="462"/>
        <v>CL6P0880C135</v>
      </c>
      <c r="AP428" s="178">
        <f t="shared" si="463"/>
        <v>1074.1500000000001</v>
      </c>
      <c r="AQ428" s="179" t="str">
        <f t="shared" si="464"/>
        <v>CL6P0880C135</v>
      </c>
      <c r="AR428" s="178">
        <f t="shared" si="448"/>
        <v>1074.1500000000001</v>
      </c>
      <c r="AS428" s="178" t="str">
        <f t="shared" si="449"/>
        <v>BNLC06</v>
      </c>
      <c r="AT428" s="180">
        <f t="shared" si="450"/>
        <v>2148.3000000000002</v>
      </c>
      <c r="AU428" s="181" t="str">
        <f t="shared" si="465"/>
        <v>6D</v>
      </c>
      <c r="AV428" s="182" t="s">
        <v>921</v>
      </c>
      <c r="AW428" s="183" t="str">
        <f t="shared" si="466"/>
        <v>FJ6D0775</v>
      </c>
      <c r="AX428" s="181">
        <f t="shared" si="467"/>
        <v>556.44999999999993</v>
      </c>
      <c r="AY428" s="183">
        <f t="shared" si="468"/>
        <v>1112.8999999999999</v>
      </c>
      <c r="AZ428" s="183" t="str">
        <f t="shared" si="469"/>
        <v>-</v>
      </c>
      <c r="BA428" s="181" t="str">
        <f t="shared" si="470"/>
        <v>-</v>
      </c>
      <c r="BB428" s="181"/>
      <c r="BC428" s="184">
        <f t="shared" si="471"/>
        <v>1112.8999999999999</v>
      </c>
    </row>
    <row r="429" spans="1:56" ht="18" customHeight="1" x14ac:dyDescent="0.3">
      <c r="A429" s="1" t="str">
        <f t="shared" ref="A429:A431" si="476">"\\B-TECH03\soneras network\SONERAS\RAD\RAD 2023\"&amp;B429</f>
        <v>\\B-TECH03\soneras network\SONERAS\RAD\RAD 2023\B059</v>
      </c>
      <c r="B429" s="17" t="s">
        <v>184</v>
      </c>
      <c r="C429" s="44" t="str">
        <f t="shared" si="433"/>
        <v>RAB059026-10 E7</v>
      </c>
      <c r="D429" s="17" t="s">
        <v>1250</v>
      </c>
      <c r="E429" s="20" t="str">
        <f t="shared" si="439"/>
        <v>B059</v>
      </c>
      <c r="F429" s="12">
        <v>45409</v>
      </c>
      <c r="G429" s="17">
        <v>15</v>
      </c>
      <c r="H429" s="13" t="s">
        <v>28</v>
      </c>
      <c r="I429" s="14" t="s">
        <v>1461</v>
      </c>
      <c r="J429" s="5" t="s">
        <v>196</v>
      </c>
      <c r="K429" s="14" t="s">
        <v>183</v>
      </c>
      <c r="L429" s="36" t="s">
        <v>195</v>
      </c>
      <c r="M429" s="36" t="s">
        <v>32</v>
      </c>
      <c r="N429" s="36">
        <v>10</v>
      </c>
      <c r="O429" s="36">
        <v>6</v>
      </c>
      <c r="P429" s="58"/>
      <c r="Q429" s="36">
        <v>1130</v>
      </c>
      <c r="R429" s="36">
        <v>390</v>
      </c>
      <c r="S429" s="36">
        <v>410</v>
      </c>
      <c r="T429" s="36">
        <v>150</v>
      </c>
      <c r="U429" s="36">
        <v>410</v>
      </c>
      <c r="V429" s="36">
        <v>150</v>
      </c>
      <c r="W429" s="5" t="s">
        <v>33</v>
      </c>
      <c r="X429" s="6"/>
      <c r="Y429" s="6" t="s">
        <v>38</v>
      </c>
      <c r="Z429" s="240" t="str">
        <f t="shared" si="451"/>
        <v>610AD</v>
      </c>
      <c r="AA429" s="71" t="str">
        <f t="shared" si="452"/>
        <v>RAB059026-10 E7</v>
      </c>
      <c r="AB429" s="168" t="str">
        <f t="shared" si="453"/>
        <v>RA 1130X0390 6D7 10 0410X150 PC KOMATSU D155-A6</v>
      </c>
      <c r="AC429" s="71" t="str">
        <f t="shared" si="454"/>
        <v>FXB059026-10 E7</v>
      </c>
      <c r="AD429" s="168" t="str">
        <f t="shared" si="455"/>
        <v>FX 1130X0390 6D7 10 0410X150 PC KOMATSU D155-A6</v>
      </c>
      <c r="AE429" s="169" t="str">
        <f t="shared" si="475"/>
        <v>TUBLS015</v>
      </c>
      <c r="AF429" s="170" t="str">
        <f t="shared" si="456"/>
        <v>TB151145</v>
      </c>
      <c r="AG429" s="171">
        <f t="shared" si="457"/>
        <v>52.967700000000001</v>
      </c>
      <c r="AH429" s="151">
        <f t="shared" si="458"/>
        <v>228</v>
      </c>
      <c r="AI429" s="152">
        <f t="shared" si="459"/>
        <v>12076.6356</v>
      </c>
      <c r="AJ429" s="172" t="str">
        <f t="shared" si="460"/>
        <v>BCU6D</v>
      </c>
      <c r="AK429" s="173" t="str">
        <f t="shared" si="461"/>
        <v>AT6D0390</v>
      </c>
      <c r="AL429" s="174">
        <f t="shared" si="472"/>
        <v>30.043898404852843</v>
      </c>
      <c r="AM429" s="175">
        <f t="shared" si="473"/>
        <v>404.63636363636363</v>
      </c>
      <c r="AN429" s="176">
        <v>12156.853800000001</v>
      </c>
      <c r="AO429" s="177" t="str">
        <f t="shared" si="462"/>
        <v>CL6P0410C150</v>
      </c>
      <c r="AP429" s="178">
        <f t="shared" si="463"/>
        <v>562.87</v>
      </c>
      <c r="AQ429" s="179" t="str">
        <f t="shared" si="464"/>
        <v>CL6P0410C150</v>
      </c>
      <c r="AR429" s="178">
        <f t="shared" si="448"/>
        <v>562.87</v>
      </c>
      <c r="AS429" s="178" t="str">
        <f t="shared" si="449"/>
        <v>BNLC06</v>
      </c>
      <c r="AT429" s="180">
        <f t="shared" si="450"/>
        <v>1125.74</v>
      </c>
      <c r="AU429" s="181" t="str">
        <f t="shared" si="465"/>
        <v>6D</v>
      </c>
      <c r="AV429" s="182" t="s">
        <v>921</v>
      </c>
      <c r="AW429" s="183" t="str">
        <f t="shared" si="466"/>
        <v>FJ6D1130</v>
      </c>
      <c r="AX429" s="181">
        <f t="shared" si="467"/>
        <v>811.33999999999992</v>
      </c>
      <c r="AY429" s="183">
        <f t="shared" si="468"/>
        <v>1622.6799999999998</v>
      </c>
      <c r="AZ429" s="183" t="str">
        <f t="shared" si="469"/>
        <v>-</v>
      </c>
      <c r="BA429" s="181" t="str">
        <f t="shared" si="470"/>
        <v>-</v>
      </c>
      <c r="BB429" s="181"/>
      <c r="BC429" s="184">
        <f t="shared" si="471"/>
        <v>1622.6799999999998</v>
      </c>
    </row>
    <row r="430" spans="1:56" ht="18" customHeight="1" x14ac:dyDescent="0.3">
      <c r="A430" s="1" t="str">
        <f t="shared" si="476"/>
        <v>\\B-TECH03\soneras network\SONERAS\RAD\RAD 2023\B016</v>
      </c>
      <c r="B430" s="17" t="s">
        <v>187</v>
      </c>
      <c r="C430" s="44" t="str">
        <f t="shared" si="433"/>
        <v>RAB016027-10 E7</v>
      </c>
      <c r="D430" s="17" t="s">
        <v>1251</v>
      </c>
      <c r="E430" s="20" t="str">
        <f t="shared" si="439"/>
        <v>B016</v>
      </c>
      <c r="F430" s="12">
        <v>45409</v>
      </c>
      <c r="G430" s="17">
        <v>6</v>
      </c>
      <c r="H430" s="13" t="s">
        <v>28</v>
      </c>
      <c r="I430" s="14" t="s">
        <v>1461</v>
      </c>
      <c r="J430" s="5" t="s">
        <v>186</v>
      </c>
      <c r="K430" s="14" t="s">
        <v>185</v>
      </c>
      <c r="M430" s="36" t="s">
        <v>32</v>
      </c>
      <c r="N430" s="6">
        <v>10</v>
      </c>
      <c r="O430" s="6">
        <v>7</v>
      </c>
      <c r="Q430" s="6">
        <v>730</v>
      </c>
      <c r="R430" s="6">
        <v>570</v>
      </c>
      <c r="S430" s="6">
        <v>580</v>
      </c>
      <c r="T430" s="6">
        <v>160</v>
      </c>
      <c r="U430" s="6">
        <v>580</v>
      </c>
      <c r="V430" s="6">
        <v>160</v>
      </c>
      <c r="W430" s="5" t="s">
        <v>33</v>
      </c>
      <c r="X430" s="6"/>
      <c r="Y430" s="6" t="s">
        <v>38</v>
      </c>
      <c r="Z430" s="240" t="str">
        <f t="shared" si="451"/>
        <v>710AD</v>
      </c>
      <c r="AA430" s="71" t="str">
        <f t="shared" si="452"/>
        <v>RAB016027-10 E7</v>
      </c>
      <c r="AB430" s="168" t="str">
        <f t="shared" si="453"/>
        <v>RA 0730X0570 7D7 10 0580X160 PC SNVI 100L6</v>
      </c>
      <c r="AC430" s="71" t="str">
        <f t="shared" si="454"/>
        <v>FXB016027-10 E7</v>
      </c>
      <c r="AD430" s="168" t="str">
        <f t="shared" si="455"/>
        <v>FX 0730X0570 7D7 10 0580X160 PC SNVI 100L6</v>
      </c>
      <c r="AE430" s="169" t="str">
        <f t="shared" si="475"/>
        <v>TUBLS015</v>
      </c>
      <c r="AF430" s="170" t="str">
        <f t="shared" si="456"/>
        <v>TB150745</v>
      </c>
      <c r="AG430" s="171">
        <f t="shared" si="457"/>
        <v>34.463700000000003</v>
      </c>
      <c r="AH430" s="151">
        <f t="shared" si="458"/>
        <v>392</v>
      </c>
      <c r="AI430" s="152">
        <f t="shared" si="459"/>
        <v>13509.770400000001</v>
      </c>
      <c r="AJ430" s="172" t="str">
        <f t="shared" si="460"/>
        <v>BCU7D</v>
      </c>
      <c r="AK430" s="173" t="str">
        <f t="shared" si="461"/>
        <v>AT7D0570</v>
      </c>
      <c r="AL430" s="174" t="e">
        <f t="shared" si="472"/>
        <v>#N/A</v>
      </c>
      <c r="AM430" s="175">
        <f t="shared" si="473"/>
        <v>259.18181818181819</v>
      </c>
      <c r="AN430" s="176" t="e">
        <v>#N/A</v>
      </c>
      <c r="AO430" s="177" t="str">
        <f t="shared" si="462"/>
        <v>CL7P0580C160</v>
      </c>
      <c r="AP430" s="178">
        <f t="shared" si="463"/>
        <v>831.6</v>
      </c>
      <c r="AQ430" s="179" t="str">
        <f t="shared" si="464"/>
        <v>CL7P0580C160</v>
      </c>
      <c r="AR430" s="178">
        <f t="shared" si="448"/>
        <v>831.6</v>
      </c>
      <c r="AS430" s="178" t="str">
        <f t="shared" si="449"/>
        <v>BNLC06</v>
      </c>
      <c r="AT430" s="180">
        <f t="shared" si="450"/>
        <v>1663.2</v>
      </c>
      <c r="AU430" s="181" t="str">
        <f t="shared" si="465"/>
        <v>7D</v>
      </c>
      <c r="AV430" s="182" t="s">
        <v>921</v>
      </c>
      <c r="AW430" s="183" t="str">
        <f t="shared" si="466"/>
        <v>FJ7D0730</v>
      </c>
      <c r="AX430" s="181">
        <f t="shared" si="467"/>
        <v>538.74</v>
      </c>
      <c r="AY430" s="183">
        <f t="shared" si="468"/>
        <v>1077.48</v>
      </c>
      <c r="AZ430" s="183" t="str">
        <f t="shared" si="469"/>
        <v>-</v>
      </c>
      <c r="BA430" s="181" t="str">
        <f t="shared" si="470"/>
        <v>-</v>
      </c>
      <c r="BB430" s="181"/>
      <c r="BC430" s="184">
        <f t="shared" si="471"/>
        <v>1077.48</v>
      </c>
    </row>
    <row r="431" spans="1:56" ht="18" customHeight="1" x14ac:dyDescent="0.3">
      <c r="A431" s="1" t="str">
        <f t="shared" si="476"/>
        <v>\\B-TECH03\soneras network\SONERAS\RAD\RAD 2023\B016</v>
      </c>
      <c r="B431" s="17" t="s">
        <v>187</v>
      </c>
      <c r="C431" s="44" t="str">
        <f t="shared" si="433"/>
        <v>RAB016027-10 E7</v>
      </c>
      <c r="D431" s="17" t="s">
        <v>1252</v>
      </c>
      <c r="E431" s="20" t="str">
        <f t="shared" si="439"/>
        <v>B016</v>
      </c>
      <c r="F431" s="12">
        <v>45409</v>
      </c>
      <c r="G431" s="17">
        <v>5</v>
      </c>
      <c r="H431" s="13" t="s">
        <v>28</v>
      </c>
      <c r="I431" s="14" t="s">
        <v>1460</v>
      </c>
      <c r="J431" s="5" t="s">
        <v>186</v>
      </c>
      <c r="K431" s="14" t="s">
        <v>185</v>
      </c>
      <c r="M431" s="36" t="s">
        <v>32</v>
      </c>
      <c r="N431" s="6">
        <v>10</v>
      </c>
      <c r="O431" s="6">
        <v>7</v>
      </c>
      <c r="Q431" s="6">
        <v>730</v>
      </c>
      <c r="R431" s="6">
        <v>570</v>
      </c>
      <c r="S431" s="6">
        <v>580</v>
      </c>
      <c r="T431" s="6">
        <v>160</v>
      </c>
      <c r="U431" s="6">
        <v>580</v>
      </c>
      <c r="V431" s="6">
        <v>160</v>
      </c>
      <c r="W431" s="5" t="s">
        <v>33</v>
      </c>
      <c r="X431" s="6"/>
      <c r="Y431" s="6" t="s">
        <v>38</v>
      </c>
      <c r="Z431" s="240" t="str">
        <f t="shared" si="451"/>
        <v>710AD</v>
      </c>
      <c r="AA431" s="71" t="str">
        <f t="shared" si="452"/>
        <v>RAB016027-10 E7</v>
      </c>
      <c r="AB431" s="168" t="str">
        <f t="shared" si="453"/>
        <v>RA 0730X0570 7D7 10 0580X160 PC SNVI 100L6</v>
      </c>
      <c r="AC431" s="71" t="str">
        <f t="shared" si="454"/>
        <v>FXB016027-10 E7</v>
      </c>
      <c r="AD431" s="168" t="str">
        <f t="shared" si="455"/>
        <v>FX 0730X0570 7D7 10 0580X160 PC SNVI 100L6</v>
      </c>
      <c r="AE431" s="169" t="str">
        <f t="shared" si="475"/>
        <v>TUBLS015</v>
      </c>
      <c r="AF431" s="170" t="str">
        <f t="shared" si="456"/>
        <v>TB150745</v>
      </c>
      <c r="AG431" s="171">
        <f t="shared" si="457"/>
        <v>34.463700000000003</v>
      </c>
      <c r="AH431" s="151">
        <f t="shared" si="458"/>
        <v>392</v>
      </c>
      <c r="AI431" s="152">
        <f t="shared" si="459"/>
        <v>13509.770400000001</v>
      </c>
      <c r="AJ431" s="172" t="str">
        <f t="shared" si="460"/>
        <v>BCU7D</v>
      </c>
      <c r="AK431" s="173" t="str">
        <f t="shared" si="461"/>
        <v>AT7D0570</v>
      </c>
      <c r="AL431" s="174" t="e">
        <f t="shared" si="472"/>
        <v>#N/A</v>
      </c>
      <c r="AM431" s="175">
        <f t="shared" si="473"/>
        <v>259.18181818181819</v>
      </c>
      <c r="AN431" s="176" t="e">
        <v>#N/A</v>
      </c>
      <c r="AO431" s="177" t="str">
        <f t="shared" si="462"/>
        <v>CL7P0580C160</v>
      </c>
      <c r="AP431" s="178">
        <f t="shared" si="463"/>
        <v>831.6</v>
      </c>
      <c r="AQ431" s="179" t="str">
        <f t="shared" si="464"/>
        <v>CL7P0580C160</v>
      </c>
      <c r="AR431" s="178">
        <f t="shared" si="448"/>
        <v>831.6</v>
      </c>
      <c r="AS431" s="178" t="str">
        <f t="shared" si="449"/>
        <v>BNLC06</v>
      </c>
      <c r="AT431" s="180">
        <f t="shared" si="450"/>
        <v>1663.2</v>
      </c>
      <c r="AU431" s="181" t="str">
        <f t="shared" si="465"/>
        <v>7D</v>
      </c>
      <c r="AV431" s="182" t="s">
        <v>921</v>
      </c>
      <c r="AW431" s="183" t="str">
        <f t="shared" si="466"/>
        <v>FJ7D0730</v>
      </c>
      <c r="AX431" s="181">
        <f t="shared" si="467"/>
        <v>538.74</v>
      </c>
      <c r="AY431" s="183">
        <f t="shared" si="468"/>
        <v>1077.48</v>
      </c>
      <c r="AZ431" s="183" t="str">
        <f t="shared" si="469"/>
        <v>-</v>
      </c>
      <c r="BA431" s="181" t="str">
        <f t="shared" si="470"/>
        <v>-</v>
      </c>
      <c r="BB431" s="181"/>
      <c r="BC431" s="184">
        <f t="shared" si="471"/>
        <v>1077.48</v>
      </c>
    </row>
    <row r="432" spans="1:56" ht="18" customHeight="1" x14ac:dyDescent="0.3">
      <c r="A432" s="1" t="str">
        <f t="shared" si="435"/>
        <v>\\B-TECH03\soneras network\SONERAS\RAD\RAD 2024\C074</v>
      </c>
      <c r="B432" s="17" t="s">
        <v>435</v>
      </c>
      <c r="C432" s="44" t="str">
        <f t="shared" si="433"/>
        <v>FEC074024-10 E7</v>
      </c>
      <c r="D432" s="17" t="s">
        <v>1253</v>
      </c>
      <c r="E432" s="20" t="str">
        <f t="shared" si="439"/>
        <v>C074</v>
      </c>
      <c r="F432" s="12">
        <v>45409</v>
      </c>
      <c r="G432" s="17">
        <v>2</v>
      </c>
      <c r="H432" s="13" t="s">
        <v>35</v>
      </c>
      <c r="I432" s="14" t="s">
        <v>1461</v>
      </c>
      <c r="M432" s="36" t="s">
        <v>32</v>
      </c>
      <c r="N432" s="6">
        <v>10</v>
      </c>
      <c r="O432" s="6">
        <v>4</v>
      </c>
      <c r="Q432" s="14">
        <v>890</v>
      </c>
      <c r="R432" s="14">
        <v>630</v>
      </c>
      <c r="S432" s="14">
        <v>640</v>
      </c>
      <c r="T432" s="14">
        <v>90</v>
      </c>
      <c r="U432" s="14">
        <v>640</v>
      </c>
      <c r="V432" s="14">
        <v>90</v>
      </c>
      <c r="W432" s="5" t="s">
        <v>33</v>
      </c>
      <c r="Y432" s="6" t="s">
        <v>38</v>
      </c>
      <c r="Z432" s="240" t="str">
        <f t="shared" si="451"/>
        <v>410AD</v>
      </c>
      <c r="AA432" s="71" t="str">
        <f t="shared" si="452"/>
        <v>FEC074024-10 E7</v>
      </c>
      <c r="AB432" s="168" t="str">
        <f t="shared" si="453"/>
        <v xml:space="preserve">FE 0890X0630 4D7 10 0640X090 PC  </v>
      </c>
      <c r="AC432" s="71" t="str">
        <f t="shared" si="454"/>
        <v>FXC074024-10 E7</v>
      </c>
      <c r="AD432" s="168" t="str">
        <f t="shared" si="455"/>
        <v xml:space="preserve">FX 0890X0630 4D7 10 0640X090 PC  </v>
      </c>
      <c r="AE432" s="169" t="str">
        <f t="shared" si="475"/>
        <v>TUBLS015</v>
      </c>
      <c r="AF432" s="170" t="str">
        <f t="shared" si="456"/>
        <v>TB150905</v>
      </c>
      <c r="AG432" s="171">
        <f t="shared" si="457"/>
        <v>41.865300000000005</v>
      </c>
      <c r="AH432" s="151">
        <f t="shared" si="458"/>
        <v>248</v>
      </c>
      <c r="AI432" s="152">
        <f t="shared" si="459"/>
        <v>10382.594400000002</v>
      </c>
      <c r="AJ432" s="172" t="str">
        <f t="shared" si="460"/>
        <v>BCU4D</v>
      </c>
      <c r="AK432" s="173" t="str">
        <f t="shared" si="461"/>
        <v>AT4D0630</v>
      </c>
      <c r="AL432" s="174">
        <f t="shared" si="472"/>
        <v>29.148997364651965</v>
      </c>
      <c r="AM432" s="175">
        <f t="shared" si="473"/>
        <v>317.36363636363637</v>
      </c>
      <c r="AN432" s="176">
        <v>9250.8318000000017</v>
      </c>
      <c r="AO432" s="177" t="str">
        <f t="shared" si="462"/>
        <v>CL4P0640C090</v>
      </c>
      <c r="AP432" s="178">
        <f t="shared" si="463"/>
        <v>559.02</v>
      </c>
      <c r="AQ432" s="179" t="str">
        <f t="shared" si="464"/>
        <v>CL4P0640C090</v>
      </c>
      <c r="AR432" s="178">
        <f t="shared" si="448"/>
        <v>559.02</v>
      </c>
      <c r="AS432" s="178" t="str">
        <f t="shared" si="449"/>
        <v>BNLC06</v>
      </c>
      <c r="AT432" s="180">
        <f t="shared" si="450"/>
        <v>1118.04</v>
      </c>
      <c r="AU432" s="181" t="str">
        <f t="shared" si="465"/>
        <v>4D</v>
      </c>
      <c r="AV432" s="182" t="s">
        <v>921</v>
      </c>
      <c r="AW432" s="183" t="str">
        <f t="shared" si="466"/>
        <v>FJ4D0890</v>
      </c>
      <c r="AX432" s="181">
        <f t="shared" si="467"/>
        <v>471.70000000000005</v>
      </c>
      <c r="AY432" s="183">
        <f t="shared" si="468"/>
        <v>943.40000000000009</v>
      </c>
      <c r="AZ432" s="183" t="str">
        <f t="shared" si="469"/>
        <v>-</v>
      </c>
      <c r="BA432" s="181" t="str">
        <f t="shared" si="470"/>
        <v>-</v>
      </c>
      <c r="BB432" s="181"/>
      <c r="BC432" s="184">
        <f t="shared" si="471"/>
        <v>943.40000000000009</v>
      </c>
    </row>
    <row r="433" spans="1:55" ht="18" customHeight="1" x14ac:dyDescent="0.3">
      <c r="A433" s="1" t="str">
        <f t="shared" ref="A433" si="477">"\\B-TECH03\soneras network\SONERAS\RAD\RAD 2023\"&amp;B433</f>
        <v>\\B-TECH03\soneras network\SONERAS\RAD\RAD 2023\B170</v>
      </c>
      <c r="B433" s="17" t="s">
        <v>445</v>
      </c>
      <c r="C433" s="44" t="str">
        <f t="shared" si="433"/>
        <v>FEB170024-10 E7</v>
      </c>
      <c r="D433" s="17" t="s">
        <v>1254</v>
      </c>
      <c r="E433" s="20" t="str">
        <f t="shared" si="439"/>
        <v>B170</v>
      </c>
      <c r="F433" s="12">
        <v>45409</v>
      </c>
      <c r="G433" s="17">
        <v>6</v>
      </c>
      <c r="H433" s="13" t="s">
        <v>35</v>
      </c>
      <c r="I433" s="14" t="s">
        <v>182</v>
      </c>
      <c r="J433" s="14" t="s">
        <v>468</v>
      </c>
      <c r="M433" s="36" t="s">
        <v>32</v>
      </c>
      <c r="N433" s="6">
        <v>10</v>
      </c>
      <c r="O433" s="6">
        <v>4</v>
      </c>
      <c r="Q433" s="14">
        <v>840</v>
      </c>
      <c r="R433" s="14">
        <v>650</v>
      </c>
      <c r="S433" s="14">
        <v>665</v>
      </c>
      <c r="T433" s="14">
        <v>95</v>
      </c>
      <c r="U433" s="14">
        <v>665</v>
      </c>
      <c r="V433" s="14">
        <v>95</v>
      </c>
      <c r="W433" s="5" t="s">
        <v>33</v>
      </c>
      <c r="Y433" s="6" t="s">
        <v>38</v>
      </c>
      <c r="Z433" s="240" t="str">
        <f t="shared" si="451"/>
        <v>410AD</v>
      </c>
      <c r="AA433" s="71" t="str">
        <f t="shared" si="452"/>
        <v>FEB170024-10 E7</v>
      </c>
      <c r="AB433" s="168" t="str">
        <f t="shared" si="453"/>
        <v xml:space="preserve">FE 0840X0650 4D7 10 0665X095 PC KING LONG </v>
      </c>
      <c r="AC433" s="71" t="str">
        <f t="shared" si="454"/>
        <v>FXB170024-10 E7</v>
      </c>
      <c r="AD433" s="168" t="str">
        <f t="shared" si="455"/>
        <v xml:space="preserve">FX 0840X0650 4D7 10 0665X095 PC KING LONG </v>
      </c>
      <c r="AE433" s="169" t="str">
        <f t="shared" si="475"/>
        <v>TUBLS015</v>
      </c>
      <c r="AF433" s="170" t="str">
        <f t="shared" si="456"/>
        <v>TB150855</v>
      </c>
      <c r="AG433" s="171">
        <f t="shared" si="457"/>
        <v>39.552300000000002</v>
      </c>
      <c r="AH433" s="151">
        <f t="shared" si="458"/>
        <v>256</v>
      </c>
      <c r="AI433" s="152">
        <f t="shared" si="459"/>
        <v>10125.388800000001</v>
      </c>
      <c r="AJ433" s="172" t="str">
        <f t="shared" si="460"/>
        <v>BCU4D</v>
      </c>
      <c r="AK433" s="173" t="str">
        <f t="shared" si="461"/>
        <v>AT4D0650</v>
      </c>
      <c r="AL433" s="174">
        <f t="shared" si="472"/>
        <v>30.038342752962627</v>
      </c>
      <c r="AM433" s="175">
        <f t="shared" si="473"/>
        <v>299.18181818181819</v>
      </c>
      <c r="AN433" s="176">
        <v>8986.9260000000013</v>
      </c>
      <c r="AO433" s="177" t="str">
        <f t="shared" si="462"/>
        <v>CL4P0665C095</v>
      </c>
      <c r="AP433" s="178">
        <f t="shared" si="463"/>
        <v>606.5675</v>
      </c>
      <c r="AQ433" s="179" t="str">
        <f t="shared" si="464"/>
        <v>CL4P0665C095</v>
      </c>
      <c r="AR433" s="178">
        <f t="shared" si="448"/>
        <v>606.5675</v>
      </c>
      <c r="AS433" s="178" t="str">
        <f t="shared" si="449"/>
        <v>BNLC06</v>
      </c>
      <c r="AT433" s="180">
        <f t="shared" si="450"/>
        <v>1213.135</v>
      </c>
      <c r="AU433" s="181" t="str">
        <f t="shared" si="465"/>
        <v>4D</v>
      </c>
      <c r="AV433" s="182" t="s">
        <v>921</v>
      </c>
      <c r="AW433" s="183" t="str">
        <f t="shared" si="466"/>
        <v>FJ4D0840</v>
      </c>
      <c r="AX433" s="181">
        <f t="shared" si="467"/>
        <v>445.20000000000005</v>
      </c>
      <c r="AY433" s="183">
        <f t="shared" si="468"/>
        <v>890.40000000000009</v>
      </c>
      <c r="AZ433" s="183" t="str">
        <f t="shared" si="469"/>
        <v>-</v>
      </c>
      <c r="BA433" s="181" t="str">
        <f t="shared" si="470"/>
        <v>-</v>
      </c>
      <c r="BB433" s="181"/>
      <c r="BC433" s="184">
        <f t="shared" si="471"/>
        <v>890.40000000000009</v>
      </c>
    </row>
    <row r="434" spans="1:55" ht="18" customHeight="1" x14ac:dyDescent="0.3">
      <c r="A434" s="1" t="str">
        <f t="shared" si="435"/>
        <v>\\B-TECH03\soneras network\SONERAS\RAD\RAD 2024\C193</v>
      </c>
      <c r="B434" s="17" t="s">
        <v>955</v>
      </c>
      <c r="C434" s="44" t="str">
        <f t="shared" si="433"/>
        <v>FEC193024-10 E7</v>
      </c>
      <c r="D434" s="17" t="s">
        <v>1255</v>
      </c>
      <c r="E434" s="20" t="str">
        <f t="shared" si="439"/>
        <v>C193</v>
      </c>
      <c r="F434" s="12">
        <v>45409</v>
      </c>
      <c r="G434" s="17">
        <v>2</v>
      </c>
      <c r="H434" s="13" t="s">
        <v>35</v>
      </c>
      <c r="I434" s="14" t="s">
        <v>182</v>
      </c>
      <c r="M434" s="36" t="s">
        <v>32</v>
      </c>
      <c r="N434" s="6">
        <v>10</v>
      </c>
      <c r="O434" s="6">
        <v>4</v>
      </c>
      <c r="Q434" s="14">
        <v>810</v>
      </c>
      <c r="R434" s="14">
        <v>720</v>
      </c>
      <c r="S434" s="14">
        <v>740</v>
      </c>
      <c r="T434" s="14">
        <v>90</v>
      </c>
      <c r="U434" s="14">
        <v>740</v>
      </c>
      <c r="V434" s="14">
        <v>90</v>
      </c>
      <c r="W434" s="5" t="s">
        <v>33</v>
      </c>
      <c r="Y434" s="6" t="s">
        <v>38</v>
      </c>
      <c r="Z434" s="240" t="str">
        <f t="shared" si="451"/>
        <v>410AD</v>
      </c>
      <c r="AA434" s="71" t="str">
        <f t="shared" si="452"/>
        <v>FEC193024-10 E7</v>
      </c>
      <c r="AB434" s="168" t="str">
        <f t="shared" si="453"/>
        <v xml:space="preserve">FE 0810X0720 4D7 10 0740X090 PC  </v>
      </c>
      <c r="AC434" s="71" t="str">
        <f t="shared" si="454"/>
        <v>FXC193024-10 E7</v>
      </c>
      <c r="AD434" s="168" t="str">
        <f t="shared" si="455"/>
        <v xml:space="preserve">FX 0810X0720 4D7 10 0740X090 PC  </v>
      </c>
      <c r="AE434" s="169" t="str">
        <f t="shared" si="475"/>
        <v>TUBLS015</v>
      </c>
      <c r="AF434" s="170" t="str">
        <f t="shared" si="456"/>
        <v>TB150825</v>
      </c>
      <c r="AG434" s="171">
        <f t="shared" si="457"/>
        <v>38.164500000000004</v>
      </c>
      <c r="AH434" s="151">
        <f t="shared" si="458"/>
        <v>284</v>
      </c>
      <c r="AI434" s="152">
        <f t="shared" si="459"/>
        <v>10838.718000000001</v>
      </c>
      <c r="AJ434" s="172" t="str">
        <f t="shared" si="460"/>
        <v>BCU4D</v>
      </c>
      <c r="AK434" s="173" t="str">
        <f t="shared" si="461"/>
        <v>AT4D0720</v>
      </c>
      <c r="AL434" s="174">
        <f t="shared" si="472"/>
        <v>33.272092336802281</v>
      </c>
      <c r="AM434" s="175">
        <f t="shared" si="473"/>
        <v>288.27272727272725</v>
      </c>
      <c r="AN434" s="176">
        <v>9591.4368000000013</v>
      </c>
      <c r="AO434" s="177" t="str">
        <f t="shared" si="462"/>
        <v>CL4P0740C090</v>
      </c>
      <c r="AP434" s="178">
        <f t="shared" si="463"/>
        <v>643.72</v>
      </c>
      <c r="AQ434" s="179" t="str">
        <f t="shared" si="464"/>
        <v>CL4P0740C090</v>
      </c>
      <c r="AR434" s="178">
        <f t="shared" si="448"/>
        <v>643.72</v>
      </c>
      <c r="AS434" s="178" t="str">
        <f t="shared" si="449"/>
        <v>BNLC06</v>
      </c>
      <c r="AT434" s="180">
        <f t="shared" si="450"/>
        <v>1287.44</v>
      </c>
      <c r="AU434" s="181" t="str">
        <f t="shared" si="465"/>
        <v>4D</v>
      </c>
      <c r="AV434" s="182" t="s">
        <v>921</v>
      </c>
      <c r="AW434" s="183" t="str">
        <f t="shared" si="466"/>
        <v>FJ4D0810</v>
      </c>
      <c r="AX434" s="181">
        <f t="shared" si="467"/>
        <v>429.3</v>
      </c>
      <c r="AY434" s="183">
        <f t="shared" si="468"/>
        <v>858.6</v>
      </c>
      <c r="AZ434" s="183" t="str">
        <f t="shared" si="469"/>
        <v>-</v>
      </c>
      <c r="BA434" s="181" t="str">
        <f t="shared" si="470"/>
        <v>-</v>
      </c>
      <c r="BB434" s="181"/>
      <c r="BC434" s="184">
        <f t="shared" si="471"/>
        <v>858.6</v>
      </c>
    </row>
    <row r="435" spans="1:55" ht="18" customHeight="1" x14ac:dyDescent="0.3">
      <c r="A435" s="1" t="str">
        <f t="shared" ref="A435" si="478">"\\B-TECH03\soneras network\SONERAS\RAD\RAD 2023\"&amp;B435</f>
        <v>\\B-TECH03\soneras network\SONERAS\RAD\RAD 2023\B174</v>
      </c>
      <c r="B435" s="17" t="s">
        <v>1154</v>
      </c>
      <c r="C435" s="44" t="str">
        <f t="shared" si="433"/>
        <v>FEB174024-10 E7</v>
      </c>
      <c r="D435" s="17" t="s">
        <v>1256</v>
      </c>
      <c r="E435" s="20" t="str">
        <f t="shared" si="439"/>
        <v>B174</v>
      </c>
      <c r="F435" s="12">
        <v>45409</v>
      </c>
      <c r="G435" s="17">
        <v>5</v>
      </c>
      <c r="H435" s="13" t="s">
        <v>35</v>
      </c>
      <c r="I435" s="14" t="s">
        <v>182</v>
      </c>
      <c r="M435" s="36" t="s">
        <v>32</v>
      </c>
      <c r="N435" s="6">
        <v>10</v>
      </c>
      <c r="O435" s="6">
        <v>4</v>
      </c>
      <c r="Q435" s="14">
        <v>725</v>
      </c>
      <c r="R435" s="14">
        <v>630</v>
      </c>
      <c r="S435" s="14">
        <v>645</v>
      </c>
      <c r="T435" s="14">
        <v>80</v>
      </c>
      <c r="U435" s="14">
        <v>645</v>
      </c>
      <c r="V435" s="14">
        <v>80</v>
      </c>
      <c r="W435" s="5" t="s">
        <v>33</v>
      </c>
      <c r="Y435" s="6" t="s">
        <v>38</v>
      </c>
      <c r="Z435" s="240" t="str">
        <f t="shared" si="451"/>
        <v>410AD</v>
      </c>
      <c r="AA435" s="71" t="str">
        <f t="shared" si="452"/>
        <v>FEB174024-10 E7</v>
      </c>
      <c r="AB435" s="168" t="str">
        <f t="shared" si="453"/>
        <v xml:space="preserve">FE 0725X0630 4D7 10 0645X080 PC  </v>
      </c>
      <c r="AC435" s="71" t="str">
        <f t="shared" si="454"/>
        <v>FXB174024-10 E7</v>
      </c>
      <c r="AD435" s="168" t="str">
        <f t="shared" si="455"/>
        <v xml:space="preserve">FX 0725X0630 4D7 10 0645X080 PC  </v>
      </c>
      <c r="AE435" s="169" t="str">
        <f t="shared" si="475"/>
        <v>TUBLS015</v>
      </c>
      <c r="AF435" s="170" t="str">
        <f t="shared" si="456"/>
        <v>TB150740</v>
      </c>
      <c r="AG435" s="171">
        <f t="shared" si="457"/>
        <v>34.232399999999998</v>
      </c>
      <c r="AH435" s="151">
        <f t="shared" si="458"/>
        <v>248</v>
      </c>
      <c r="AI435" s="152">
        <f t="shared" si="459"/>
        <v>8489.6351999999988</v>
      </c>
      <c r="AJ435" s="172" t="str">
        <f t="shared" si="460"/>
        <v>BCU4D</v>
      </c>
      <c r="AK435" s="173" t="str">
        <f t="shared" si="461"/>
        <v>AT4D0630</v>
      </c>
      <c r="AL435" s="174">
        <f t="shared" si="472"/>
        <v>29.150943412221832</v>
      </c>
      <c r="AM435" s="175">
        <f t="shared" si="473"/>
        <v>257.36363636363637</v>
      </c>
      <c r="AN435" s="176">
        <v>7502.3928000000005</v>
      </c>
      <c r="AO435" s="177" t="str">
        <f t="shared" si="462"/>
        <v>CL4P0645C080</v>
      </c>
      <c r="AP435" s="178">
        <f t="shared" si="463"/>
        <v>512.05000000000007</v>
      </c>
      <c r="AQ435" s="179" t="str">
        <f t="shared" si="464"/>
        <v>CL4P0645C080</v>
      </c>
      <c r="AR435" s="178">
        <f t="shared" si="448"/>
        <v>512.05000000000007</v>
      </c>
      <c r="AS435" s="178" t="str">
        <f t="shared" si="449"/>
        <v>BNLC06</v>
      </c>
      <c r="AT435" s="180">
        <f t="shared" si="450"/>
        <v>1024.1000000000001</v>
      </c>
      <c r="AU435" s="181" t="str">
        <f t="shared" si="465"/>
        <v>4D</v>
      </c>
      <c r="AV435" s="182" t="s">
        <v>921</v>
      </c>
      <c r="AW435" s="183" t="str">
        <f t="shared" si="466"/>
        <v>FJ4D0725</v>
      </c>
      <c r="AX435" s="181">
        <f t="shared" si="467"/>
        <v>384.25</v>
      </c>
      <c r="AY435" s="183">
        <f t="shared" si="468"/>
        <v>768.5</v>
      </c>
      <c r="AZ435" s="183" t="str">
        <f t="shared" si="469"/>
        <v>-</v>
      </c>
      <c r="BA435" s="181" t="str">
        <f t="shared" si="470"/>
        <v>-</v>
      </c>
      <c r="BB435" s="181"/>
      <c r="BC435" s="184">
        <f t="shared" si="471"/>
        <v>768.5</v>
      </c>
    </row>
    <row r="436" spans="1:55" ht="18" customHeight="1" x14ac:dyDescent="0.3">
      <c r="A436" s="1" t="str">
        <f t="shared" si="435"/>
        <v>\\B-TECH03\soneras network\SONERAS\RAD\RAD 2024\C194</v>
      </c>
      <c r="B436" s="17" t="s">
        <v>956</v>
      </c>
      <c r="C436" s="44" t="str">
        <f t="shared" si="433"/>
        <v>FEC194024-10 E7</v>
      </c>
      <c r="D436" s="17" t="s">
        <v>1257</v>
      </c>
      <c r="E436" s="20" t="str">
        <f t="shared" si="439"/>
        <v>C194</v>
      </c>
      <c r="F436" s="12">
        <v>45409</v>
      </c>
      <c r="G436" s="17">
        <v>3</v>
      </c>
      <c r="H436" s="13" t="s">
        <v>35</v>
      </c>
      <c r="I436" s="14" t="s">
        <v>182</v>
      </c>
      <c r="K436" s="14" t="s">
        <v>941</v>
      </c>
      <c r="M436" s="36" t="s">
        <v>32</v>
      </c>
      <c r="N436" s="6">
        <v>10</v>
      </c>
      <c r="O436" s="6">
        <v>4</v>
      </c>
      <c r="Q436" s="14">
        <v>775</v>
      </c>
      <c r="R436" s="14">
        <v>700</v>
      </c>
      <c r="S436" s="14">
        <v>710</v>
      </c>
      <c r="T436" s="14">
        <v>105</v>
      </c>
      <c r="U436" s="14">
        <v>710</v>
      </c>
      <c r="V436" s="14">
        <v>105</v>
      </c>
      <c r="W436" s="5" t="s">
        <v>33</v>
      </c>
      <c r="Y436" s="6" t="s">
        <v>38</v>
      </c>
      <c r="Z436" s="240" t="str">
        <f t="shared" si="451"/>
        <v>410AD</v>
      </c>
      <c r="AA436" s="71" t="str">
        <f t="shared" si="452"/>
        <v>FEC194024-10 E7</v>
      </c>
      <c r="AB436" s="168" t="str">
        <f t="shared" si="453"/>
        <v>FE 0775X0700 4D7 10 0710X105 PC  R310</v>
      </c>
      <c r="AC436" s="71" t="str">
        <f t="shared" si="454"/>
        <v>FXC194024-10 E7</v>
      </c>
      <c r="AD436" s="168" t="str">
        <f t="shared" si="455"/>
        <v>FX 0775X0700 4D7 10 0710X105 PC  R310</v>
      </c>
      <c r="AE436" s="169" t="str">
        <f t="shared" si="475"/>
        <v>TUBLS015</v>
      </c>
      <c r="AF436" s="170" t="str">
        <f t="shared" si="456"/>
        <v>TB150790</v>
      </c>
      <c r="AG436" s="171">
        <f t="shared" si="457"/>
        <v>36.545400000000001</v>
      </c>
      <c r="AH436" s="151">
        <f t="shared" si="458"/>
        <v>276</v>
      </c>
      <c r="AI436" s="152">
        <f t="shared" si="459"/>
        <v>10086.5304</v>
      </c>
      <c r="AJ436" s="172" t="str">
        <f t="shared" si="460"/>
        <v>BCU4D</v>
      </c>
      <c r="AK436" s="173" t="str">
        <f t="shared" si="461"/>
        <v>AT4D0700</v>
      </c>
      <c r="AL436" s="174">
        <f t="shared" si="472"/>
        <v>32.303722863741342</v>
      </c>
      <c r="AM436" s="175">
        <f t="shared" si="473"/>
        <v>275.54545454545456</v>
      </c>
      <c r="AN436" s="176">
        <v>8901.1440000000002</v>
      </c>
      <c r="AO436" s="177" t="str">
        <f t="shared" si="462"/>
        <v>CL4P0710C105</v>
      </c>
      <c r="AP436" s="178">
        <f t="shared" si="463"/>
        <v>702.625</v>
      </c>
      <c r="AQ436" s="179" t="str">
        <f t="shared" si="464"/>
        <v>CL4P0710C105</v>
      </c>
      <c r="AR436" s="178">
        <f t="shared" si="448"/>
        <v>702.625</v>
      </c>
      <c r="AS436" s="178" t="str">
        <f t="shared" si="449"/>
        <v>BNLC06</v>
      </c>
      <c r="AT436" s="180">
        <f t="shared" si="450"/>
        <v>1405.25</v>
      </c>
      <c r="AU436" s="181" t="str">
        <f t="shared" si="465"/>
        <v>4D</v>
      </c>
      <c r="AV436" s="182" t="s">
        <v>921</v>
      </c>
      <c r="AW436" s="183" t="str">
        <f t="shared" si="466"/>
        <v>FJ4D0775</v>
      </c>
      <c r="AX436" s="181">
        <f t="shared" si="467"/>
        <v>410.75</v>
      </c>
      <c r="AY436" s="183">
        <f t="shared" si="468"/>
        <v>821.5</v>
      </c>
      <c r="AZ436" s="183" t="str">
        <f t="shared" si="469"/>
        <v>-</v>
      </c>
      <c r="BA436" s="181" t="str">
        <f t="shared" si="470"/>
        <v>-</v>
      </c>
      <c r="BB436" s="181"/>
      <c r="BC436" s="184">
        <f t="shared" si="471"/>
        <v>821.5</v>
      </c>
    </row>
    <row r="437" spans="1:55" ht="18" customHeight="1" x14ac:dyDescent="0.3">
      <c r="A437" s="1" t="str">
        <f t="shared" si="435"/>
        <v>\\B-TECH03\soneras network\SONERAS\RAD\RAD 2024\C198</v>
      </c>
      <c r="B437" s="17" t="s">
        <v>960</v>
      </c>
      <c r="C437" s="44" t="str">
        <f t="shared" si="433"/>
        <v>FEC198024-10 E7</v>
      </c>
      <c r="D437" s="17" t="s">
        <v>1258</v>
      </c>
      <c r="E437" s="20" t="str">
        <f t="shared" si="439"/>
        <v>C198</v>
      </c>
      <c r="F437" s="12">
        <v>45409</v>
      </c>
      <c r="G437" s="17">
        <v>2</v>
      </c>
      <c r="H437" s="13" t="s">
        <v>35</v>
      </c>
      <c r="I437" s="14" t="s">
        <v>182</v>
      </c>
      <c r="K437" s="14" t="s">
        <v>943</v>
      </c>
      <c r="M437" s="36" t="s">
        <v>32</v>
      </c>
      <c r="N437" s="6">
        <v>10</v>
      </c>
      <c r="O437" s="6">
        <v>4</v>
      </c>
      <c r="Q437" s="14">
        <v>670</v>
      </c>
      <c r="R437" s="14">
        <v>640</v>
      </c>
      <c r="S437" s="14">
        <v>650</v>
      </c>
      <c r="T437" s="14">
        <v>90</v>
      </c>
      <c r="U437" s="14">
        <v>650</v>
      </c>
      <c r="V437" s="14">
        <v>90</v>
      </c>
      <c r="W437" s="5" t="s">
        <v>33</v>
      </c>
      <c r="Y437" s="6" t="s">
        <v>38</v>
      </c>
      <c r="Z437" s="240" t="str">
        <f t="shared" si="451"/>
        <v>410AD</v>
      </c>
      <c r="AA437" s="71" t="str">
        <f t="shared" si="452"/>
        <v>FEC198024-10 E7</v>
      </c>
      <c r="AB437" s="168" t="str">
        <f t="shared" si="453"/>
        <v>FE 0670X0640 4D7 10 0650X090 PC  GLR 190</v>
      </c>
      <c r="AC437" s="71" t="str">
        <f t="shared" si="454"/>
        <v>FXC198024-10 E7</v>
      </c>
      <c r="AD437" s="168" t="str">
        <f t="shared" si="455"/>
        <v>FX 0670X0640 4D7 10 0650X090 PC  GLR 190</v>
      </c>
      <c r="AE437" s="169" t="str">
        <f t="shared" si="475"/>
        <v>TUBLS015</v>
      </c>
      <c r="AF437" s="170" t="str">
        <f t="shared" si="456"/>
        <v>TB150685</v>
      </c>
      <c r="AG437" s="171">
        <f t="shared" si="457"/>
        <v>31.688100000000002</v>
      </c>
      <c r="AH437" s="151">
        <f t="shared" si="458"/>
        <v>252</v>
      </c>
      <c r="AI437" s="152">
        <f t="shared" si="459"/>
        <v>7985.4012000000002</v>
      </c>
      <c r="AJ437" s="172" t="str">
        <f t="shared" si="460"/>
        <v>BCU4D</v>
      </c>
      <c r="AK437" s="173" t="str">
        <f t="shared" si="461"/>
        <v>AT4D0640</v>
      </c>
      <c r="AL437" s="174">
        <f t="shared" si="472"/>
        <v>29.523834852546919</v>
      </c>
      <c r="AM437" s="175">
        <f t="shared" si="473"/>
        <v>237.36363636363637</v>
      </c>
      <c r="AN437" s="176">
        <v>7007.8848000000007</v>
      </c>
      <c r="AO437" s="177" t="str">
        <f t="shared" si="462"/>
        <v>CL4P0650C090</v>
      </c>
      <c r="AP437" s="178">
        <f t="shared" si="463"/>
        <v>567.49</v>
      </c>
      <c r="AQ437" s="179" t="str">
        <f t="shared" si="464"/>
        <v>CL4P0650C090</v>
      </c>
      <c r="AR437" s="178">
        <f t="shared" si="448"/>
        <v>567.49</v>
      </c>
      <c r="AS437" s="178" t="str">
        <f t="shared" si="449"/>
        <v>BNLC06</v>
      </c>
      <c r="AT437" s="180">
        <f t="shared" si="450"/>
        <v>1134.98</v>
      </c>
      <c r="AU437" s="181" t="str">
        <f t="shared" si="465"/>
        <v>4D</v>
      </c>
      <c r="AV437" s="182" t="s">
        <v>921</v>
      </c>
      <c r="AW437" s="183" t="str">
        <f t="shared" si="466"/>
        <v>FJ4D0670</v>
      </c>
      <c r="AX437" s="181">
        <f t="shared" si="467"/>
        <v>355.1</v>
      </c>
      <c r="AY437" s="183">
        <f t="shared" si="468"/>
        <v>710.2</v>
      </c>
      <c r="AZ437" s="183" t="str">
        <f t="shared" si="469"/>
        <v>-</v>
      </c>
      <c r="BA437" s="181" t="str">
        <f t="shared" si="470"/>
        <v>-</v>
      </c>
      <c r="BB437" s="181"/>
      <c r="BC437" s="184">
        <f t="shared" si="471"/>
        <v>710.2</v>
      </c>
    </row>
    <row r="438" spans="1:55" ht="18" customHeight="1" x14ac:dyDescent="0.3">
      <c r="A438" s="1" t="str">
        <f t="shared" ref="A438" si="479">"\\B-TECH03\soneras network\SONERAS\RAD\RAD 2023\"&amp;B438</f>
        <v>\\B-TECH03\soneras network\SONERAS\RAD\RAD 2023\B502</v>
      </c>
      <c r="B438" s="17" t="s">
        <v>945</v>
      </c>
      <c r="C438" s="44" t="str">
        <f t="shared" si="433"/>
        <v>FEB502025-10 E7</v>
      </c>
      <c r="D438" s="17" t="s">
        <v>1259</v>
      </c>
      <c r="E438" s="20" t="str">
        <f t="shared" si="439"/>
        <v>B502</v>
      </c>
      <c r="F438" s="12">
        <v>45409</v>
      </c>
      <c r="G438" s="17">
        <v>5</v>
      </c>
      <c r="H438" s="13" t="s">
        <v>35</v>
      </c>
      <c r="I438" s="14" t="s">
        <v>182</v>
      </c>
      <c r="M438" s="36" t="s">
        <v>32</v>
      </c>
      <c r="N438" s="6">
        <v>10</v>
      </c>
      <c r="O438" s="6">
        <v>5</v>
      </c>
      <c r="Q438" s="14">
        <v>820</v>
      </c>
      <c r="R438" s="14">
        <v>790</v>
      </c>
      <c r="S438" s="14">
        <v>810</v>
      </c>
      <c r="T438" s="14">
        <v>110</v>
      </c>
      <c r="U438" s="14">
        <v>810</v>
      </c>
      <c r="V438" s="14">
        <v>110</v>
      </c>
      <c r="W438" s="5" t="s">
        <v>33</v>
      </c>
      <c r="Y438" s="6" t="s">
        <v>38</v>
      </c>
      <c r="Z438" s="240" t="str">
        <f t="shared" si="451"/>
        <v>510AD</v>
      </c>
      <c r="AA438" s="71" t="str">
        <f t="shared" si="452"/>
        <v>FEB502025-10 E7</v>
      </c>
      <c r="AB438" s="168" t="str">
        <f t="shared" si="453"/>
        <v xml:space="preserve">FE 0820X0790 5D7 10 0810X110 PC  </v>
      </c>
      <c r="AC438" s="71" t="str">
        <f t="shared" si="454"/>
        <v>FXB502025-10 E7</v>
      </c>
      <c r="AD438" s="168" t="str">
        <f t="shared" si="455"/>
        <v xml:space="preserve">FX 0820X0790 5D7 10 0810X110 PC  </v>
      </c>
      <c r="AE438" s="169" t="str">
        <f t="shared" si="475"/>
        <v>TUBLS015</v>
      </c>
      <c r="AF438" s="170" t="str">
        <f t="shared" si="456"/>
        <v>TB150835</v>
      </c>
      <c r="AG438" s="171">
        <f t="shared" si="457"/>
        <v>38.627099999999999</v>
      </c>
      <c r="AH438" s="151">
        <f t="shared" si="458"/>
        <v>390</v>
      </c>
      <c r="AI438" s="152">
        <f t="shared" si="459"/>
        <v>15064.569</v>
      </c>
      <c r="AJ438" s="172" t="str">
        <f t="shared" si="460"/>
        <v>BCU5D</v>
      </c>
      <c r="AK438" s="173" t="str">
        <f t="shared" si="461"/>
        <v>AT5D0790</v>
      </c>
      <c r="AL438" s="174">
        <f t="shared" si="472"/>
        <v>44.569226533790093</v>
      </c>
      <c r="AM438" s="175">
        <f t="shared" si="473"/>
        <v>291.90909090909093</v>
      </c>
      <c r="AN438" s="176">
        <v>13010.162399999999</v>
      </c>
      <c r="AO438" s="177" t="str">
        <f t="shared" si="462"/>
        <v>CL5P0810C110</v>
      </c>
      <c r="AP438" s="178">
        <f t="shared" si="463"/>
        <v>830.83</v>
      </c>
      <c r="AQ438" s="179" t="str">
        <f t="shared" si="464"/>
        <v>CL5P0810C110</v>
      </c>
      <c r="AR438" s="178">
        <f t="shared" si="448"/>
        <v>830.83</v>
      </c>
      <c r="AS438" s="178" t="str">
        <f t="shared" si="449"/>
        <v>BNLC06</v>
      </c>
      <c r="AT438" s="180">
        <f t="shared" si="450"/>
        <v>1661.66</v>
      </c>
      <c r="AU438" s="181" t="str">
        <f t="shared" si="465"/>
        <v>5D</v>
      </c>
      <c r="AV438" s="182" t="s">
        <v>921</v>
      </c>
      <c r="AW438" s="183" t="str">
        <f t="shared" si="466"/>
        <v>FJ5D0820</v>
      </c>
      <c r="AX438" s="181">
        <f t="shared" si="467"/>
        <v>507.58</v>
      </c>
      <c r="AY438" s="183">
        <f t="shared" si="468"/>
        <v>1015.16</v>
      </c>
      <c r="AZ438" s="183" t="str">
        <f t="shared" si="469"/>
        <v>-</v>
      </c>
      <c r="BA438" s="181" t="str">
        <f t="shared" si="470"/>
        <v>-</v>
      </c>
      <c r="BB438" s="181"/>
      <c r="BC438" s="184">
        <f t="shared" si="471"/>
        <v>1015.16</v>
      </c>
    </row>
    <row r="439" spans="1:55" ht="18" customHeight="1" x14ac:dyDescent="0.3">
      <c r="A439" s="1" t="str">
        <f t="shared" si="435"/>
        <v>\\B-TECH03\soneras network\SONERAS\RAD\RAD 2024\C247</v>
      </c>
      <c r="B439" s="17" t="s">
        <v>1163</v>
      </c>
      <c r="C439" s="44" t="str">
        <f t="shared" si="433"/>
        <v>FEC247034-10 E7</v>
      </c>
      <c r="D439" s="17" t="s">
        <v>1260</v>
      </c>
      <c r="E439" s="20" t="str">
        <f t="shared" si="439"/>
        <v>C247</v>
      </c>
      <c r="F439" s="12">
        <v>45409</v>
      </c>
      <c r="G439" s="17">
        <v>6</v>
      </c>
      <c r="H439" s="13" t="s">
        <v>35</v>
      </c>
      <c r="I439" s="14" t="s">
        <v>182</v>
      </c>
      <c r="M439" s="36" t="s">
        <v>77</v>
      </c>
      <c r="N439" s="6">
        <v>10</v>
      </c>
      <c r="O439" s="6">
        <v>4</v>
      </c>
      <c r="Q439" s="14">
        <v>425</v>
      </c>
      <c r="R439" s="14">
        <v>425</v>
      </c>
      <c r="S439" s="14">
        <v>425</v>
      </c>
      <c r="T439" s="14">
        <v>90</v>
      </c>
      <c r="U439" s="14">
        <v>425</v>
      </c>
      <c r="V439" s="14">
        <v>90</v>
      </c>
      <c r="W439" s="5" t="s">
        <v>33</v>
      </c>
      <c r="Y439" s="6" t="s">
        <v>38</v>
      </c>
      <c r="Z439" s="240" t="str">
        <f t="shared" si="451"/>
        <v>410AD</v>
      </c>
      <c r="AA439" s="71" t="str">
        <f t="shared" si="452"/>
        <v>FEC247034-10 E7</v>
      </c>
      <c r="AB439" s="168" t="str">
        <f t="shared" si="453"/>
        <v xml:space="preserve">FE 0425X0425 4D7 10 0425X090 PC  </v>
      </c>
      <c r="AC439" s="71" t="str">
        <f t="shared" si="454"/>
        <v>FXC247034-10 E7</v>
      </c>
      <c r="AD439" s="168" t="str">
        <f t="shared" si="455"/>
        <v xml:space="preserve">FX 0425X0425 4D7 10 0425X090 PC  </v>
      </c>
      <c r="AE439" s="169" t="str">
        <f t="shared" si="475"/>
        <v>TUBLS015</v>
      </c>
      <c r="AF439" s="170" t="str">
        <f t="shared" si="456"/>
        <v>TB150440</v>
      </c>
      <c r="AG439" s="171">
        <f t="shared" si="457"/>
        <v>20.354400000000002</v>
      </c>
      <c r="AH439" s="151">
        <f t="shared" si="458"/>
        <v>166</v>
      </c>
      <c r="AI439" s="152">
        <f t="shared" si="459"/>
        <v>3378.8304000000003</v>
      </c>
      <c r="AJ439" s="172" t="str">
        <f t="shared" si="460"/>
        <v>BCU4D</v>
      </c>
      <c r="AK439" s="173" t="str">
        <f t="shared" si="461"/>
        <v>AT4D0425</v>
      </c>
      <c r="AL439" s="174">
        <f t="shared" si="472"/>
        <v>39.340855916615574</v>
      </c>
      <c r="AM439" s="175">
        <f t="shared" si="473"/>
        <v>74.13636363636364</v>
      </c>
      <c r="AN439" s="176">
        <v>2916.5880000000002</v>
      </c>
      <c r="AO439" s="177" t="str">
        <f t="shared" si="462"/>
        <v>CL4P0425C090</v>
      </c>
      <c r="AP439" s="178">
        <f t="shared" si="463"/>
        <v>376.91500000000002</v>
      </c>
      <c r="AQ439" s="179" t="str">
        <f t="shared" si="464"/>
        <v>CL4P0425C090</v>
      </c>
      <c r="AR439" s="178">
        <f t="shared" si="448"/>
        <v>376.91500000000002</v>
      </c>
      <c r="AS439" s="178" t="str">
        <f t="shared" si="449"/>
        <v>BNLC06</v>
      </c>
      <c r="AT439" s="180">
        <f t="shared" si="450"/>
        <v>753.83</v>
      </c>
      <c r="AU439" s="181" t="str">
        <f t="shared" si="465"/>
        <v>4D</v>
      </c>
      <c r="AV439" s="182" t="s">
        <v>921</v>
      </c>
      <c r="AW439" s="183" t="str">
        <f t="shared" si="466"/>
        <v>FJ4D0425</v>
      </c>
      <c r="AX439" s="181">
        <f t="shared" si="467"/>
        <v>225.25</v>
      </c>
      <c r="AY439" s="183">
        <f t="shared" si="468"/>
        <v>450.5</v>
      </c>
      <c r="AZ439" s="183" t="str">
        <f t="shared" si="469"/>
        <v>-</v>
      </c>
      <c r="BA439" s="181" t="str">
        <f t="shared" si="470"/>
        <v>-</v>
      </c>
      <c r="BB439" s="181"/>
      <c r="BC439" s="184">
        <f t="shared" si="471"/>
        <v>450.5</v>
      </c>
    </row>
    <row r="440" spans="1:55" ht="18" customHeight="1" x14ac:dyDescent="0.3">
      <c r="A440" s="1" t="str">
        <f t="shared" si="435"/>
        <v>\\B-TECH03\soneras network\SONERAS\RAD\RAD 2024\C268</v>
      </c>
      <c r="B440" s="17" t="s">
        <v>1190</v>
      </c>
      <c r="C440" s="44" t="str">
        <f t="shared" si="433"/>
        <v>FEC268035-10 E7</v>
      </c>
      <c r="D440" s="17" t="s">
        <v>1261</v>
      </c>
      <c r="E440" s="20" t="str">
        <f t="shared" si="439"/>
        <v>C268</v>
      </c>
      <c r="F440" s="12">
        <v>45409</v>
      </c>
      <c r="G440" s="17">
        <v>8</v>
      </c>
      <c r="H440" s="13" t="s">
        <v>35</v>
      </c>
      <c r="I440" s="14" t="s">
        <v>182</v>
      </c>
      <c r="M440" s="36" t="s">
        <v>77</v>
      </c>
      <c r="N440" s="6">
        <v>10</v>
      </c>
      <c r="O440" s="6">
        <v>5</v>
      </c>
      <c r="Q440" s="14">
        <v>465</v>
      </c>
      <c r="R440" s="14">
        <v>470</v>
      </c>
      <c r="S440" s="14">
        <v>480</v>
      </c>
      <c r="T440" s="14">
        <v>105</v>
      </c>
      <c r="U440" s="14">
        <v>480</v>
      </c>
      <c r="V440" s="14">
        <v>105</v>
      </c>
      <c r="W440" s="5" t="s">
        <v>33</v>
      </c>
      <c r="Y440" s="6" t="s">
        <v>38</v>
      </c>
      <c r="Z440" s="240" t="str">
        <f t="shared" si="451"/>
        <v>510AD</v>
      </c>
      <c r="AA440" s="71" t="str">
        <f t="shared" si="452"/>
        <v>FEC268035-10 E7</v>
      </c>
      <c r="AB440" s="168" t="str">
        <f t="shared" si="453"/>
        <v xml:space="preserve">FE 0465X0470 5D7 10 0480X105 PC  </v>
      </c>
      <c r="AC440" s="71" t="str">
        <f t="shared" si="454"/>
        <v>FXC268035-10 E7</v>
      </c>
      <c r="AD440" s="168" t="str">
        <f t="shared" si="455"/>
        <v xml:space="preserve">FX 0465X0470 5D7 10 0480X105 PC  </v>
      </c>
      <c r="AE440" s="169" t="str">
        <f t="shared" si="475"/>
        <v>TUBLS015</v>
      </c>
      <c r="AF440" s="170" t="str">
        <f t="shared" si="456"/>
        <v>TB150480</v>
      </c>
      <c r="AG440" s="171">
        <f t="shared" si="457"/>
        <v>22.204800000000002</v>
      </c>
      <c r="AH440" s="151">
        <f t="shared" si="458"/>
        <v>230</v>
      </c>
      <c r="AI440" s="152">
        <f t="shared" si="459"/>
        <v>5107.1040000000003</v>
      </c>
      <c r="AJ440" s="172" t="str">
        <f t="shared" si="460"/>
        <v>BCU5D</v>
      </c>
      <c r="AK440" s="173" t="str">
        <f t="shared" si="461"/>
        <v>AT5D0470</v>
      </c>
      <c r="AL440" s="174">
        <f t="shared" si="472"/>
        <v>53.05857554438861</v>
      </c>
      <c r="AM440" s="175">
        <f t="shared" si="473"/>
        <v>81.409090909090907</v>
      </c>
      <c r="AN440" s="176">
        <v>4319.4503999999997</v>
      </c>
      <c r="AO440" s="177" t="str">
        <f t="shared" si="462"/>
        <v>CL5P0480C105</v>
      </c>
      <c r="AP440" s="178">
        <f t="shared" si="463"/>
        <v>481.25</v>
      </c>
      <c r="AQ440" s="179" t="str">
        <f t="shared" si="464"/>
        <v>CL5P0480C105</v>
      </c>
      <c r="AR440" s="178">
        <f t="shared" si="448"/>
        <v>481.25</v>
      </c>
      <c r="AS440" s="178" t="str">
        <f t="shared" si="449"/>
        <v>BNLC06</v>
      </c>
      <c r="AT440" s="180">
        <f t="shared" si="450"/>
        <v>962.5</v>
      </c>
      <c r="AU440" s="181" t="str">
        <f t="shared" si="465"/>
        <v>5D</v>
      </c>
      <c r="AV440" s="182" t="s">
        <v>921</v>
      </c>
      <c r="AW440" s="183" t="str">
        <f t="shared" si="466"/>
        <v>FJ5D0465</v>
      </c>
      <c r="AX440" s="181">
        <f t="shared" si="467"/>
        <v>287.83499999999998</v>
      </c>
      <c r="AY440" s="183">
        <f t="shared" si="468"/>
        <v>575.66999999999996</v>
      </c>
      <c r="AZ440" s="183" t="str">
        <f t="shared" si="469"/>
        <v>-</v>
      </c>
      <c r="BA440" s="181" t="str">
        <f t="shared" si="470"/>
        <v>-</v>
      </c>
      <c r="BB440" s="181"/>
      <c r="BC440" s="184">
        <f t="shared" si="471"/>
        <v>575.66999999999996</v>
      </c>
    </row>
    <row r="441" spans="1:55" ht="18" customHeight="1" x14ac:dyDescent="0.3">
      <c r="A441" s="1" t="str">
        <f t="shared" si="435"/>
        <v>\\B-TECH03\soneras network\SONERAS\RAD\RAD 2024\C323</v>
      </c>
      <c r="B441" s="17" t="s">
        <v>1466</v>
      </c>
      <c r="C441" s="44" t="str">
        <f t="shared" si="433"/>
        <v>FEC323032-10 E7</v>
      </c>
      <c r="D441" s="17" t="s">
        <v>1262</v>
      </c>
      <c r="E441" s="20" t="str">
        <f t="shared" si="439"/>
        <v>C323</v>
      </c>
      <c r="F441" s="12">
        <v>45409</v>
      </c>
      <c r="G441" s="17">
        <v>4</v>
      </c>
      <c r="H441" s="13" t="s">
        <v>35</v>
      </c>
      <c r="I441" s="14" t="s">
        <v>182</v>
      </c>
      <c r="M441" s="36" t="s">
        <v>77</v>
      </c>
      <c r="N441" s="6">
        <v>10</v>
      </c>
      <c r="O441" s="6">
        <v>2</v>
      </c>
      <c r="Q441" s="14">
        <v>470</v>
      </c>
      <c r="R441" s="14">
        <v>640</v>
      </c>
      <c r="S441" s="14">
        <v>650</v>
      </c>
      <c r="T441" s="14">
        <v>50</v>
      </c>
      <c r="U441" s="14">
        <v>650</v>
      </c>
      <c r="V441" s="14">
        <v>50</v>
      </c>
      <c r="W441" s="5" t="s">
        <v>33</v>
      </c>
      <c r="Y441" s="6" t="s">
        <v>38</v>
      </c>
      <c r="Z441" s="240" t="str">
        <f t="shared" si="451"/>
        <v>210AD</v>
      </c>
      <c r="AA441" s="71" t="str">
        <f t="shared" si="452"/>
        <v>FEC323032-10 E7</v>
      </c>
      <c r="AB441" s="168" t="str">
        <f t="shared" si="453"/>
        <v xml:space="preserve">FE 0470X0640 2D7 10 0650X050 PC  </v>
      </c>
      <c r="AC441" s="71" t="str">
        <f t="shared" si="454"/>
        <v>FXC323032-10 E7</v>
      </c>
      <c r="AD441" s="168" t="str">
        <f t="shared" si="455"/>
        <v xml:space="preserve">FX 0470X0640 2D7 10 0650X050 PC  </v>
      </c>
      <c r="AE441" s="169" t="str">
        <f t="shared" si="475"/>
        <v>TUBLS015</v>
      </c>
      <c r="AF441" s="170" t="str">
        <f t="shared" si="456"/>
        <v>TB150485</v>
      </c>
      <c r="AG441" s="171">
        <f t="shared" si="457"/>
        <v>22.4361</v>
      </c>
      <c r="AH441" s="151">
        <f t="shared" si="458"/>
        <v>126</v>
      </c>
      <c r="AI441" s="152">
        <f t="shared" si="459"/>
        <v>2826.9486000000002</v>
      </c>
      <c r="AJ441" s="172" t="str">
        <f t="shared" si="460"/>
        <v>BCU2D</v>
      </c>
      <c r="AK441" s="173" t="str">
        <f t="shared" si="461"/>
        <v>AT2D0640</v>
      </c>
      <c r="AL441" s="174">
        <f t="shared" si="472"/>
        <v>25.698449033683048</v>
      </c>
      <c r="AM441" s="175">
        <f t="shared" si="473"/>
        <v>82.318181818181813</v>
      </c>
      <c r="AN441" s="176">
        <v>2115.4495999999999</v>
      </c>
      <c r="AO441" s="177" t="str">
        <f t="shared" si="462"/>
        <v>CL2P0650C050</v>
      </c>
      <c r="AP441" s="178">
        <f t="shared" si="463"/>
        <v>361.13</v>
      </c>
      <c r="AQ441" s="179" t="str">
        <f t="shared" si="464"/>
        <v>CL2P0650C050</v>
      </c>
      <c r="AR441" s="178">
        <f t="shared" si="448"/>
        <v>361.13</v>
      </c>
      <c r="AS441" s="178" t="str">
        <f t="shared" si="449"/>
        <v>BNLC06</v>
      </c>
      <c r="AT441" s="180">
        <f t="shared" si="450"/>
        <v>722.26</v>
      </c>
      <c r="AU441" s="181" t="str">
        <f t="shared" si="465"/>
        <v>2D</v>
      </c>
      <c r="AV441" s="182" t="s">
        <v>921</v>
      </c>
      <c r="AW441" s="183" t="str">
        <f t="shared" si="466"/>
        <v>FJ2D0470</v>
      </c>
      <c r="AX441" s="181">
        <f t="shared" si="467"/>
        <v>148.99</v>
      </c>
      <c r="AY441" s="183">
        <f t="shared" si="468"/>
        <v>297.98</v>
      </c>
      <c r="AZ441" s="183" t="str">
        <f t="shared" si="469"/>
        <v>-</v>
      </c>
      <c r="BA441" s="181" t="str">
        <f t="shared" si="470"/>
        <v>-</v>
      </c>
      <c r="BB441" s="181"/>
      <c r="BC441" s="184">
        <f t="shared" si="471"/>
        <v>297.98</v>
      </c>
    </row>
    <row r="442" spans="1:55" ht="18" customHeight="1" x14ac:dyDescent="0.3">
      <c r="A442" s="1" t="str">
        <f t="shared" ref="A442" si="480">"\\B-TECH03\soneras network\SONERAS\RAD\RAD 2023\"&amp;B442</f>
        <v>\\B-TECH03\soneras network\SONERAS\RAD\RAD 2023\B472</v>
      </c>
      <c r="B442" s="17" t="s">
        <v>1469</v>
      </c>
      <c r="C442" s="44" t="str">
        <f t="shared" si="433"/>
        <v>RAB472023-10 E7</v>
      </c>
      <c r="D442" s="17" t="s">
        <v>1263</v>
      </c>
      <c r="E442" s="20" t="str">
        <f t="shared" si="439"/>
        <v>B472</v>
      </c>
      <c r="F442" s="12">
        <v>45409</v>
      </c>
      <c r="G442" s="17">
        <v>1</v>
      </c>
      <c r="H442" s="13" t="s">
        <v>28</v>
      </c>
      <c r="I442" s="14" t="s">
        <v>1462</v>
      </c>
      <c r="J442" s="5" t="s">
        <v>844</v>
      </c>
      <c r="K442" s="14" t="s">
        <v>1464</v>
      </c>
      <c r="M442" s="36" t="s">
        <v>32</v>
      </c>
      <c r="N442" s="6">
        <v>10</v>
      </c>
      <c r="O442" s="6">
        <v>3</v>
      </c>
      <c r="Q442" s="14">
        <v>920</v>
      </c>
      <c r="R442" s="14">
        <v>810</v>
      </c>
      <c r="S442" s="14">
        <v>830</v>
      </c>
      <c r="T442" s="14">
        <v>80</v>
      </c>
      <c r="U442" s="14">
        <v>830</v>
      </c>
      <c r="V442" s="14">
        <v>80</v>
      </c>
      <c r="W442" s="5" t="s">
        <v>33</v>
      </c>
      <c r="Y442" s="6" t="s">
        <v>38</v>
      </c>
      <c r="Z442" s="240" t="str">
        <f t="shared" si="451"/>
        <v>310AD</v>
      </c>
      <c r="AA442" s="71" t="str">
        <f t="shared" si="452"/>
        <v>RAB472023-10 E7</v>
      </c>
      <c r="AB442" s="168" t="str">
        <f t="shared" si="453"/>
        <v>RA 0920X0810 3D7 10 0830X080 PC HITACHI ZX330LC-3G</v>
      </c>
      <c r="AC442" s="71" t="str">
        <f t="shared" si="454"/>
        <v>FXB472023-10 E7</v>
      </c>
      <c r="AD442" s="168" t="str">
        <f t="shared" si="455"/>
        <v>FX 0920X0810 3D7 10 0830X080 PC HITACHI ZX330LC-3G</v>
      </c>
      <c r="AE442" s="169" t="str">
        <f t="shared" si="475"/>
        <v>TUBLS015</v>
      </c>
      <c r="AF442" s="170" t="str">
        <f t="shared" si="456"/>
        <v>TB150935</v>
      </c>
      <c r="AG442" s="171">
        <f t="shared" si="457"/>
        <v>43.253100000000003</v>
      </c>
      <c r="AH442" s="151">
        <f t="shared" si="458"/>
        <v>240</v>
      </c>
      <c r="AI442" s="152">
        <f t="shared" si="459"/>
        <v>10380.744000000001</v>
      </c>
      <c r="AJ442" s="172" t="str">
        <f t="shared" si="460"/>
        <v>BCU3D</v>
      </c>
      <c r="AK442" s="173" t="str">
        <f t="shared" si="461"/>
        <v>AT3D0810</v>
      </c>
      <c r="AL442" s="174">
        <f t="shared" si="472"/>
        <v>24.189922099141516</v>
      </c>
      <c r="AM442" s="175">
        <f t="shared" si="473"/>
        <v>328.27272727272725</v>
      </c>
      <c r="AN442" s="176">
        <v>7940.891700000001</v>
      </c>
      <c r="AO442" s="177" t="str">
        <f t="shared" si="462"/>
        <v>CL3P0830C080</v>
      </c>
      <c r="AP442" s="178">
        <f t="shared" si="463"/>
        <v>654.5</v>
      </c>
      <c r="AQ442" s="179" t="str">
        <f t="shared" si="464"/>
        <v>CL3P0830C080</v>
      </c>
      <c r="AR442" s="178">
        <f t="shared" si="448"/>
        <v>654.5</v>
      </c>
      <c r="AS442" s="178" t="str">
        <f t="shared" si="449"/>
        <v>BNLC06</v>
      </c>
      <c r="AT442" s="180">
        <f t="shared" si="450"/>
        <v>1309</v>
      </c>
      <c r="AU442" s="181" t="str">
        <f t="shared" si="465"/>
        <v>3D</v>
      </c>
      <c r="AV442" s="182" t="s">
        <v>921</v>
      </c>
      <c r="AW442" s="183" t="str">
        <f t="shared" si="466"/>
        <v>FJ3D0920</v>
      </c>
      <c r="AX442" s="181">
        <f t="shared" si="467"/>
        <v>387.32</v>
      </c>
      <c r="AY442" s="183">
        <f t="shared" si="468"/>
        <v>774.64</v>
      </c>
      <c r="AZ442" s="183" t="str">
        <f t="shared" si="469"/>
        <v>-</v>
      </c>
      <c r="BA442" s="181" t="str">
        <f t="shared" si="470"/>
        <v>-</v>
      </c>
      <c r="BB442" s="181"/>
      <c r="BC442" s="184">
        <f t="shared" si="471"/>
        <v>774.64</v>
      </c>
    </row>
    <row r="443" spans="1:55" ht="18" customHeight="1" x14ac:dyDescent="0.3">
      <c r="A443" s="1" t="str">
        <f t="shared" si="435"/>
        <v>\\B-TECH03\soneras network\SONERAS\RAD\RAD 2024\C324</v>
      </c>
      <c r="B443" s="17" t="s">
        <v>1467</v>
      </c>
      <c r="C443" s="44" t="str">
        <f t="shared" si="433"/>
        <v>RAC324023-10 E7</v>
      </c>
      <c r="D443" s="17" t="s">
        <v>1264</v>
      </c>
      <c r="E443" s="20" t="str">
        <f t="shared" si="439"/>
        <v>C324</v>
      </c>
      <c r="F443" s="12">
        <v>45409</v>
      </c>
      <c r="G443" s="17">
        <v>1</v>
      </c>
      <c r="H443" s="13" t="s">
        <v>28</v>
      </c>
      <c r="I443" s="14" t="s">
        <v>1463</v>
      </c>
      <c r="K443" s="14" t="s">
        <v>1465</v>
      </c>
      <c r="M443" s="36" t="s">
        <v>32</v>
      </c>
      <c r="N443" s="6">
        <v>10</v>
      </c>
      <c r="O443" s="6">
        <v>3</v>
      </c>
      <c r="Q443" s="14">
        <v>1210</v>
      </c>
      <c r="R443" s="14">
        <v>1540</v>
      </c>
      <c r="S443" s="14">
        <v>1545</v>
      </c>
      <c r="T443" s="14">
        <v>220</v>
      </c>
      <c r="U443" s="14">
        <v>1545</v>
      </c>
      <c r="V443" s="14">
        <v>220</v>
      </c>
      <c r="W443" s="5" t="s">
        <v>37</v>
      </c>
      <c r="Y443" s="6" t="s">
        <v>38</v>
      </c>
      <c r="Z443" s="240" t="str">
        <f t="shared" si="451"/>
        <v>310AD</v>
      </c>
      <c r="AA443" s="71" t="str">
        <f t="shared" si="452"/>
        <v>RAC324023-10 E7</v>
      </c>
      <c r="AB443" s="168" t="str">
        <f t="shared" si="453"/>
        <v>RA 1210X1540 3D7 10 1545X220 BC  SOLAR 350C</v>
      </c>
      <c r="AC443" s="71" t="str">
        <f t="shared" si="454"/>
        <v>FXC324023-10 E7</v>
      </c>
      <c r="AD443" s="168" t="str">
        <f t="shared" si="455"/>
        <v>FX 1210X1540 3D7 10 1545X220 BC  SOLAR 350C</v>
      </c>
      <c r="AE443" s="169" t="str">
        <f t="shared" si="475"/>
        <v>TUBLS015</v>
      </c>
      <c r="AF443" s="170" t="str">
        <f t="shared" si="456"/>
        <v>TB151225</v>
      </c>
      <c r="AG443" s="171">
        <f t="shared" si="457"/>
        <v>56.668500000000002</v>
      </c>
      <c r="AH443" s="151">
        <f t="shared" si="458"/>
        <v>459</v>
      </c>
      <c r="AI443" s="152">
        <f t="shared" si="459"/>
        <v>26010.841500000002</v>
      </c>
      <c r="AJ443" s="172" t="str">
        <f t="shared" si="460"/>
        <v>BCU3D</v>
      </c>
      <c r="AK443" s="173" t="str">
        <f t="shared" si="461"/>
        <v>AT3D1540</v>
      </c>
      <c r="AL443" s="174">
        <f t="shared" si="472"/>
        <v>45.910524544120726</v>
      </c>
      <c r="AM443" s="175">
        <f t="shared" si="473"/>
        <v>433.72727272727275</v>
      </c>
      <c r="AN443" s="176">
        <v>19912.6466</v>
      </c>
      <c r="AO443" s="177" t="str">
        <f t="shared" si="462"/>
        <v>CL3B1545C220</v>
      </c>
      <c r="AP443" s="178">
        <f t="shared" si="463"/>
        <v>4537.665</v>
      </c>
      <c r="AQ443" s="179" t="str">
        <f t="shared" si="464"/>
        <v>CL3B1545C220</v>
      </c>
      <c r="AR443" s="178">
        <f t="shared" si="448"/>
        <v>5014.26</v>
      </c>
      <c r="AS443" s="178" t="str">
        <f t="shared" si="449"/>
        <v>PL15</v>
      </c>
      <c r="AT443" s="180">
        <f t="shared" si="450"/>
        <v>9551.9249999999993</v>
      </c>
      <c r="AU443" s="181" t="str">
        <f t="shared" si="465"/>
        <v>3D</v>
      </c>
      <c r="AV443" s="182" t="s">
        <v>921</v>
      </c>
      <c r="AW443" s="183" t="str">
        <f t="shared" si="466"/>
        <v>FJ3D1210</v>
      </c>
      <c r="AX443" s="181">
        <f t="shared" si="467"/>
        <v>509.40999999999997</v>
      </c>
      <c r="AY443" s="183">
        <f t="shared" si="468"/>
        <v>1018.8199999999999</v>
      </c>
      <c r="AZ443" s="183" t="str">
        <f t="shared" si="469"/>
        <v>-</v>
      </c>
      <c r="BA443" s="181" t="str">
        <f t="shared" si="470"/>
        <v>-</v>
      </c>
      <c r="BB443" s="181"/>
      <c r="BC443" s="184">
        <f t="shared" si="471"/>
        <v>1018.8199999999999</v>
      </c>
    </row>
    <row r="444" spans="1:55" ht="18" customHeight="1" x14ac:dyDescent="0.3">
      <c r="A444" s="1" t="str">
        <f t="shared" si="435"/>
        <v>\\B-TECH03\soneras network\SONERAS\RAD\RAD 2024\C269</v>
      </c>
      <c r="B444" s="17" t="s">
        <v>1191</v>
      </c>
      <c r="C444" s="44" t="str">
        <f t="shared" si="433"/>
        <v>FEC269035-10 E7</v>
      </c>
      <c r="D444" s="17" t="s">
        <v>1265</v>
      </c>
      <c r="E444" s="20" t="str">
        <f t="shared" si="439"/>
        <v>C269</v>
      </c>
      <c r="F444" s="12">
        <v>45410</v>
      </c>
      <c r="G444" s="17">
        <v>4</v>
      </c>
      <c r="H444" s="13" t="s">
        <v>35</v>
      </c>
      <c r="I444" s="14" t="s">
        <v>182</v>
      </c>
      <c r="M444" s="36" t="s">
        <v>77</v>
      </c>
      <c r="N444" s="6">
        <v>10</v>
      </c>
      <c r="O444" s="6">
        <v>5</v>
      </c>
      <c r="Q444" s="14">
        <v>450</v>
      </c>
      <c r="R444" s="14">
        <v>460</v>
      </c>
      <c r="S444" s="14">
        <v>470</v>
      </c>
      <c r="T444" s="14">
        <v>105</v>
      </c>
      <c r="U444" s="14">
        <v>470</v>
      </c>
      <c r="V444" s="14">
        <v>105</v>
      </c>
      <c r="W444" s="5" t="s">
        <v>33</v>
      </c>
      <c r="Y444" s="6" t="s">
        <v>38</v>
      </c>
      <c r="Z444" s="240" t="str">
        <f t="shared" si="451"/>
        <v>510AD</v>
      </c>
      <c r="AA444" s="71" t="str">
        <f t="shared" si="452"/>
        <v>FEC269035-10 E7</v>
      </c>
      <c r="AB444" s="168" t="str">
        <f t="shared" si="453"/>
        <v xml:space="preserve">FE 0450X0460 5D7 10 0470X105 PC  </v>
      </c>
      <c r="AC444" s="71" t="str">
        <f t="shared" si="454"/>
        <v>FXC269035-10 E7</v>
      </c>
      <c r="AD444" s="168" t="str">
        <f t="shared" si="455"/>
        <v xml:space="preserve">FX 0450X0460 5D7 10 0470X105 PC  </v>
      </c>
      <c r="AE444" s="169" t="str">
        <f t="shared" si="475"/>
        <v>TUBLS015</v>
      </c>
      <c r="AF444" s="170" t="str">
        <f t="shared" si="456"/>
        <v>TB150465</v>
      </c>
      <c r="AG444" s="171">
        <f t="shared" si="457"/>
        <v>21.510899999999999</v>
      </c>
      <c r="AH444" s="151">
        <f t="shared" si="458"/>
        <v>225</v>
      </c>
      <c r="AI444" s="152">
        <f t="shared" si="459"/>
        <v>4839.9525000000003</v>
      </c>
      <c r="AJ444" s="172" t="str">
        <f t="shared" si="460"/>
        <v>BCU5D</v>
      </c>
      <c r="AK444" s="173" t="str">
        <f t="shared" si="461"/>
        <v>AT5D0460</v>
      </c>
      <c r="AL444" s="174">
        <f t="shared" si="472"/>
        <v>51.926649566724429</v>
      </c>
      <c r="AM444" s="175">
        <f t="shared" si="473"/>
        <v>78.681818181818187</v>
      </c>
      <c r="AN444" s="176">
        <v>4085.6831999999995</v>
      </c>
      <c r="AO444" s="177" t="str">
        <f t="shared" si="462"/>
        <v>CL5P0470C105</v>
      </c>
      <c r="AP444" s="178">
        <f t="shared" si="463"/>
        <v>471.625</v>
      </c>
      <c r="AQ444" s="179" t="str">
        <f t="shared" si="464"/>
        <v>CL5P0470C105</v>
      </c>
      <c r="AR444" s="178">
        <f t="shared" si="448"/>
        <v>471.625</v>
      </c>
      <c r="AS444" s="178" t="str">
        <f t="shared" si="449"/>
        <v>BNLC06</v>
      </c>
      <c r="AT444" s="180">
        <f t="shared" si="450"/>
        <v>943.25</v>
      </c>
      <c r="AU444" s="181" t="str">
        <f t="shared" si="465"/>
        <v>5D</v>
      </c>
      <c r="AV444" s="182" t="s">
        <v>921</v>
      </c>
      <c r="AW444" s="183" t="str">
        <f t="shared" si="466"/>
        <v>FJ5D0450</v>
      </c>
      <c r="AX444" s="181">
        <f t="shared" si="467"/>
        <v>278.55</v>
      </c>
      <c r="AY444" s="183">
        <f t="shared" si="468"/>
        <v>557.1</v>
      </c>
      <c r="AZ444" s="183" t="str">
        <f t="shared" si="469"/>
        <v>-</v>
      </c>
      <c r="BA444" s="181" t="str">
        <f t="shared" si="470"/>
        <v>-</v>
      </c>
      <c r="BB444" s="181"/>
      <c r="BC444" s="184">
        <f t="shared" si="471"/>
        <v>557.1</v>
      </c>
    </row>
    <row r="445" spans="1:55" ht="18" customHeight="1" x14ac:dyDescent="0.3">
      <c r="A445" s="1" t="str">
        <f t="shared" si="435"/>
        <v>\\B-TECH03\soneras network\SONERAS\RAD\RAD 2024\C285</v>
      </c>
      <c r="B445" s="17" t="s">
        <v>1207</v>
      </c>
      <c r="C445" s="44" t="str">
        <f t="shared" si="433"/>
        <v>FEC285025-10 E7</v>
      </c>
      <c r="D445" s="17" t="s">
        <v>1266</v>
      </c>
      <c r="E445" s="20" t="str">
        <f t="shared" si="439"/>
        <v>C285</v>
      </c>
      <c r="F445" s="12">
        <v>45410</v>
      </c>
      <c r="G445" s="17">
        <v>3</v>
      </c>
      <c r="H445" s="13" t="s">
        <v>35</v>
      </c>
      <c r="I445" s="14" t="s">
        <v>36</v>
      </c>
      <c r="M445" s="36" t="s">
        <v>32</v>
      </c>
      <c r="N445" s="6">
        <v>10</v>
      </c>
      <c r="O445" s="6">
        <v>5</v>
      </c>
      <c r="Q445" s="14">
        <v>1080</v>
      </c>
      <c r="R445" s="14">
        <v>435</v>
      </c>
      <c r="S445" s="14">
        <v>445</v>
      </c>
      <c r="T445" s="14">
        <v>125</v>
      </c>
      <c r="U445" s="14">
        <v>445</v>
      </c>
      <c r="V445" s="14">
        <v>125</v>
      </c>
      <c r="W445" s="5" t="s">
        <v>33</v>
      </c>
      <c r="Y445" s="6" t="s">
        <v>38</v>
      </c>
      <c r="Z445" s="240" t="str">
        <f t="shared" ref="Z445:Z461" si="481">O445&amp;N445&amp;IF(M445="NL","AD",IF(M445="TR","AZ",IF(M445="Aé","AD",)))</f>
        <v>510AD</v>
      </c>
      <c r="AA445" s="71" t="str">
        <f t="shared" ref="AA445:AA461" si="482">IF(H445="Fx","FE",IF(H445="Rén","RE",IF(H445="Con","RA","")))&amp;B445&amp;0&amp;IF(M445="TR","1",IF(M445="NL","2",IF(M445="Aé","3","")))&amp;O445&amp;"-"&amp;N445&amp;" "&amp;IF(Y445="ET7","E7","")</f>
        <v>FEC285025-10 E7</v>
      </c>
      <c r="AB445" s="168" t="str">
        <f t="shared" ref="AB445:AB461" si="483">IF(H445="FX","FE",IF(H445="Rén","RE",IF(H445="Con","RA","")))&amp;" "&amp;IF((Q445)&lt;=999,"0"&amp;(Q445),(Q445))&amp;"X"&amp;IF((R445)&lt;=999,"0"&amp;(R445),(R445))&amp;" "&amp;O445&amp;IF(M445="TR","Z",IF(M445="NL","D",IF(M445="Aé","D","")))&amp;IF(Y445="ET7","7",IF(Y445="ET9","9","M"))&amp;" "&amp;N445&amp;" "&amp;IF((S445)&lt;=999,"0"&amp;(S445),(S445))&amp;"X"&amp;IF((T445)&lt;=99,"0"&amp;(T445),(T445))&amp;" "&amp;IF(W445="PLi","P",IF(W445="BL","B",""))&amp;IF(X445="DEP","D",IF(X445="DEP","D","C"))&amp;" "&amp;J445&amp;" "&amp;K445</f>
        <v xml:space="preserve">FE 1080X0435 5D7 10 0445X125 PC  </v>
      </c>
      <c r="AC445" s="71" t="str">
        <f t="shared" ref="AC445:AC461" si="484">"FX"&amp;B445&amp;0&amp;IF(M445="TR","1",IF(M445="NL","2",IF(M445="Aé","3","")))&amp;O445&amp;"-"&amp;N445&amp;" "&amp;IF(Y445="ET7","E7","")</f>
        <v>FXC285025-10 E7</v>
      </c>
      <c r="AD445" s="168" t="str">
        <f t="shared" ref="AD445:AD462" si="485">"FX"&amp;" "&amp;IF((Q445)&lt;=999,"0"&amp;(Q445),(Q445))&amp;"X"&amp;IF((R445)&lt;=999,"0"&amp;(R445),(R445))&amp;" "&amp;O445&amp;IF(M445="TR","Z",IF(M445="NL","D",IF(M445="Aé","D","")))&amp;IF(Y445="ET7","7",IF(Y445="ET9","9","M"))&amp;" "&amp;N445&amp;" "&amp;IF((S445)&lt;=999,"0"&amp;(S445),(S445))&amp;"X"&amp;IF((T445)&lt;=99,"0"&amp;(T445),(T445))&amp;" "&amp;IF(W445="PLi","P",IF(W445="BL","B",""))&amp;IF(X445="DEP","D","C")&amp;" "&amp;J445&amp;" "&amp;K445</f>
        <v xml:space="preserve">FX 1080X0435 5D7 10 0445X125 PC  </v>
      </c>
      <c r="AE445" s="169" t="str">
        <f t="shared" si="475"/>
        <v>TUBLS015</v>
      </c>
      <c r="AF445" s="170" t="str">
        <f t="shared" ref="AF445:AF461" si="486">"TB"&amp;IF(Y445="Mach-P","33",IF(Y445="Mach-G","53",IF(Y445="Et7","15",IF(Y445="Et9","30",""))))&amp;IF((Q445+15)&lt;=999,"0"&amp;(Q445+15),(Q445+15))</f>
        <v>TB151095</v>
      </c>
      <c r="AG445" s="171">
        <f t="shared" ref="AG445:AG461" si="487">(Q445+15)*IF(Y445="Mach-P",0.03367,IF(Y445="Mach-G",0.05407,0.04626))</f>
        <v>50.654700000000005</v>
      </c>
      <c r="AH445" s="151">
        <f t="shared" ref="AH445:AH461" si="488">IF(M445="TR",INT((R445-20-N445-IF(N445=8,5.4,IF(N445=10,7.4,9.4)))/N445)+1,INT(R445-10)/10)*O445</f>
        <v>212.5</v>
      </c>
      <c r="AI445" s="152">
        <f t="shared" ref="AI445:AI461" si="489">AG445*AH445</f>
        <v>10764.123750000001</v>
      </c>
      <c r="AJ445" s="172" t="str">
        <f t="shared" ref="AJ445:AJ453" si="490">"BCU"&amp;O445&amp;IF(M445="TR","Z",IF(M445="NL","D",IF(M445="Aé","D","")))</f>
        <v>BCU5D</v>
      </c>
      <c r="AK445" s="173" t="str">
        <f t="shared" ref="AK445:AK453" si="491">"AT"&amp;O445&amp;IF(M445="TR","Z",IF(M445="NL","D",IF(M445="Aé","D","")))&amp;IF(M445="TR",IF(Q445&lt;=999,"0"&amp;Q445-20,Q445-20),IF(R445&lt;=999,"0"&amp;R445,R445))</f>
        <v>AT5D0435</v>
      </c>
      <c r="AL445" s="174">
        <f t="shared" si="472"/>
        <v>24.577542978122793</v>
      </c>
      <c r="AM445" s="175">
        <f t="shared" si="473"/>
        <v>386.45454545454544</v>
      </c>
      <c r="AN445" s="176">
        <v>9498.1031999999996</v>
      </c>
      <c r="AO445" s="177" t="str">
        <f t="shared" ref="AO445:AO453" si="492">"CL"&amp;O445&amp;IF(W445="PLi","P",IF(W445="BL","B",""))&amp;IF((S445)&lt;=999,"0"&amp;(S445),(S445))&amp;IF(X445="DEP","D","C")&amp;IF((T445)&lt;=99,"0"&amp;(T445),(T445))</f>
        <v>CL5P0445C125</v>
      </c>
      <c r="AP445" s="178">
        <f t="shared" ref="AP445:AP453" si="493">IF(W445="BL",(S445)*(T445)*0.01335,IF(W445="PLi",(S445+20)*(T445+20)*0.0077))</f>
        <v>519.17250000000001</v>
      </c>
      <c r="AQ445" s="179" t="str">
        <f t="shared" ref="AQ445:AQ453" si="494">"CL"&amp;O445&amp;IF(W445="PLi","P",IF(W445="BL","B",""))&amp;IF((U445)&lt;=999,"0"&amp;(U445),(U445))&amp;IF(X445="DEP","D","C")&amp;IF((V445)&lt;=99,"0"&amp;(V445),(V445))</f>
        <v>CL5P0445C125</v>
      </c>
      <c r="AR445" s="178">
        <f t="shared" si="448"/>
        <v>519.17250000000001</v>
      </c>
      <c r="AS445" s="178" t="str">
        <f t="shared" si="449"/>
        <v>BNLC06</v>
      </c>
      <c r="AT445" s="180">
        <f t="shared" si="450"/>
        <v>1038.345</v>
      </c>
      <c r="AU445" s="181" t="str">
        <f t="shared" ref="AU445:AU453" si="495">O445&amp;IF(M445="TR","Z",IF(M445="NL","D",IF(M445="Aé","D",)))</f>
        <v>5D</v>
      </c>
      <c r="AV445" s="182" t="s">
        <v>921</v>
      </c>
      <c r="AW445" s="183" t="str">
        <f t="shared" ref="AW445:AW453" si="496">"FJ"&amp;AU445&amp;IF((Q445)&lt;=999,"0"&amp;(Q445),(Q445))</f>
        <v>FJ5D1080</v>
      </c>
      <c r="AX445" s="181">
        <f t="shared" ref="AX445:AX453" si="497">Q445*IF(AU445="1Z",0.239,IF(AU445="2Z",0.276,IF(AU445="3Z",0.374,IF(AU445="4Z",0.458,IF(AU445="5Z",0.541,IF(AU445="2D",0.317,IF(AU445="3D",0.421,IF(AU445="4D",0.53,IF(AU445="5D",0.619,IF(AU445="6D",0.718,IF(AU445="7D",0.738,IF(AU445="8D",0.842,""))))))))))))</f>
        <v>668.52</v>
      </c>
      <c r="AY445" s="183">
        <f t="shared" ref="AY445:AY453" si="498">AX445*2</f>
        <v>1337.04</v>
      </c>
      <c r="AZ445" s="183" t="str">
        <f t="shared" ref="AZ445:AZ453" si="499">IF(RIGHT(AU445,1)="Z","PJ"&amp;AU445&amp;IF((Q445)&lt;=999,"0"&amp;(Q445),(Q445)),"-")</f>
        <v>-</v>
      </c>
      <c r="BA445" s="181" t="str">
        <f t="shared" ref="BA445:BA453" si="500">IF(RIGHT(AU445,1)="Z",Q445*IF(AU445="1Z",0.239,IF(AU445="2Z",0.276,IF(AU445="3Z",0.374,IF(AU445="4Z",0.458,IF(AU445="5Z",0.541,IF(AU445="2D",0.317,IF(AU445="3D",0.421,IF(AU445="4D",0.53,IF(AU445="5D",0.619,IF(AU445="6D",0.718,IF(AU445="7D",0.738,IF(AU445="8D",0.842,"")))))))))))),"-")</f>
        <v>-</v>
      </c>
      <c r="BB445" s="181"/>
      <c r="BC445" s="184">
        <f t="shared" ref="BC445:BC453" si="501">BB445+AY445</f>
        <v>1337.04</v>
      </c>
    </row>
    <row r="446" spans="1:55" ht="18" customHeight="1" x14ac:dyDescent="0.3">
      <c r="A446" s="1" t="str">
        <f t="shared" si="435"/>
        <v>\\B-TECH03\soneras network\SONERAS\RAD\RAD 2024\C325</v>
      </c>
      <c r="B446" s="17" t="s">
        <v>1468</v>
      </c>
      <c r="C446" s="44" t="str">
        <f t="shared" si="433"/>
        <v>FEC325023-10 E7</v>
      </c>
      <c r="D446" s="17" t="s">
        <v>1267</v>
      </c>
      <c r="E446" s="20" t="str">
        <f t="shared" si="439"/>
        <v>C325</v>
      </c>
      <c r="F446" s="12">
        <v>45411</v>
      </c>
      <c r="G446" s="17">
        <v>1</v>
      </c>
      <c r="H446" s="13" t="s">
        <v>35</v>
      </c>
      <c r="I446" s="14" t="s">
        <v>922</v>
      </c>
      <c r="M446" s="36" t="s">
        <v>32</v>
      </c>
      <c r="N446" s="6">
        <v>10</v>
      </c>
      <c r="O446" s="6">
        <v>3</v>
      </c>
      <c r="Q446" s="14">
        <v>720</v>
      </c>
      <c r="R446" s="14">
        <v>1040</v>
      </c>
      <c r="S446" s="14">
        <v>1060</v>
      </c>
      <c r="T446" s="14">
        <v>100</v>
      </c>
      <c r="U446" s="14">
        <v>1060</v>
      </c>
      <c r="V446" s="14">
        <v>100</v>
      </c>
      <c r="W446" s="5" t="s">
        <v>33</v>
      </c>
      <c r="Y446" s="6" t="s">
        <v>38</v>
      </c>
      <c r="Z446" s="240" t="str">
        <f t="shared" si="481"/>
        <v>310AD</v>
      </c>
      <c r="AA446" s="71" t="str">
        <f t="shared" si="482"/>
        <v>FEC325023-10 E7</v>
      </c>
      <c r="AB446" s="168" t="str">
        <f t="shared" si="483"/>
        <v xml:space="preserve">FE 0720X1040 3D7 10 1060X100 PC  </v>
      </c>
      <c r="AC446" s="71" t="str">
        <f t="shared" si="484"/>
        <v>FXC325023-10 E7</v>
      </c>
      <c r="AD446" s="168" t="str">
        <f t="shared" si="485"/>
        <v xml:space="preserve">FX 0720X1040 3D7 10 1060X100 PC  </v>
      </c>
      <c r="AE446" s="169" t="str">
        <f t="shared" si="475"/>
        <v>TUBLS015</v>
      </c>
      <c r="AF446" s="170" t="str">
        <f t="shared" si="486"/>
        <v>TB150735</v>
      </c>
      <c r="AG446" s="171">
        <f t="shared" si="487"/>
        <v>34.001100000000001</v>
      </c>
      <c r="AH446" s="151">
        <f t="shared" si="488"/>
        <v>309</v>
      </c>
      <c r="AI446" s="152">
        <f t="shared" si="489"/>
        <v>10506.339900000001</v>
      </c>
      <c r="AJ446" s="172" t="str">
        <f t="shared" si="490"/>
        <v>BCU3D</v>
      </c>
      <c r="AK446" s="173" t="str">
        <f t="shared" si="491"/>
        <v>AT3D1040</v>
      </c>
      <c r="AL446" s="174">
        <f t="shared" si="472"/>
        <v>31.016928922091786</v>
      </c>
      <c r="AM446" s="175">
        <f t="shared" si="473"/>
        <v>255.54545454545453</v>
      </c>
      <c r="AN446" s="176">
        <v>7926.235200000001</v>
      </c>
      <c r="AO446" s="177" t="str">
        <f t="shared" si="492"/>
        <v>CL3P1060C100</v>
      </c>
      <c r="AP446" s="178">
        <f t="shared" si="493"/>
        <v>997.92000000000007</v>
      </c>
      <c r="AQ446" s="179" t="str">
        <f t="shared" si="494"/>
        <v>CL3P1060C100</v>
      </c>
      <c r="AR446" s="178">
        <f t="shared" si="448"/>
        <v>997.92000000000007</v>
      </c>
      <c r="AS446" s="178" t="str">
        <f t="shared" si="449"/>
        <v>BNLC06</v>
      </c>
      <c r="AT446" s="180">
        <f t="shared" si="450"/>
        <v>1995.8400000000001</v>
      </c>
      <c r="AU446" s="181" t="str">
        <f t="shared" si="495"/>
        <v>3D</v>
      </c>
      <c r="AV446" s="182" t="s">
        <v>921</v>
      </c>
      <c r="AW446" s="183" t="str">
        <f t="shared" si="496"/>
        <v>FJ3D0720</v>
      </c>
      <c r="AX446" s="181">
        <f t="shared" si="497"/>
        <v>303.12</v>
      </c>
      <c r="AY446" s="183">
        <f t="shared" si="498"/>
        <v>606.24</v>
      </c>
      <c r="AZ446" s="183" t="str">
        <f t="shared" si="499"/>
        <v>-</v>
      </c>
      <c r="BA446" s="181" t="str">
        <f t="shared" si="500"/>
        <v>-</v>
      </c>
      <c r="BB446" s="181"/>
      <c r="BC446" s="184">
        <f t="shared" si="501"/>
        <v>606.24</v>
      </c>
    </row>
    <row r="447" spans="1:55" ht="18" customHeight="1" x14ac:dyDescent="0.3">
      <c r="A447" s="1" t="str">
        <f t="shared" si="435"/>
        <v>\\B-TECH03\soneras network\SONERAS\RAD\RAD 2024\C326</v>
      </c>
      <c r="B447" s="17" t="s">
        <v>1477</v>
      </c>
      <c r="C447" s="44" t="str">
        <f t="shared" si="433"/>
        <v>REC326013-12 E7</v>
      </c>
      <c r="D447" s="17" t="s">
        <v>1268</v>
      </c>
      <c r="E447" s="20" t="str">
        <f t="shared" si="439"/>
        <v>C326</v>
      </c>
      <c r="F447" s="12">
        <v>45411</v>
      </c>
      <c r="G447" s="17">
        <v>1</v>
      </c>
      <c r="H447" s="13" t="s">
        <v>58</v>
      </c>
      <c r="I447" s="14" t="s">
        <v>1470</v>
      </c>
      <c r="K447" s="5" t="s">
        <v>828</v>
      </c>
      <c r="M447" s="36" t="s">
        <v>41</v>
      </c>
      <c r="N447" s="6">
        <v>12</v>
      </c>
      <c r="O447" s="6">
        <v>3</v>
      </c>
      <c r="Q447" s="14">
        <v>395</v>
      </c>
      <c r="R447" s="14">
        <v>450</v>
      </c>
      <c r="S447" s="14">
        <v>460</v>
      </c>
      <c r="T447" s="14">
        <v>75</v>
      </c>
      <c r="U447" s="14">
        <v>460</v>
      </c>
      <c r="V447" s="14">
        <v>75</v>
      </c>
      <c r="W447" s="5" t="s">
        <v>33</v>
      </c>
      <c r="Y447" s="6" t="s">
        <v>38</v>
      </c>
      <c r="Z447" s="240" t="str">
        <f t="shared" si="481"/>
        <v>312AZ</v>
      </c>
      <c r="AA447" s="71" t="str">
        <f t="shared" si="482"/>
        <v>REC326013-12 E7</v>
      </c>
      <c r="AB447" s="168" t="str">
        <f t="shared" si="483"/>
        <v>RE 0395X0450 3Z7 12 0460X075 PC  KUBOTA</v>
      </c>
      <c r="AC447" s="71" t="str">
        <f t="shared" si="484"/>
        <v>FXC326013-12 E7</v>
      </c>
      <c r="AD447" s="168" t="str">
        <f t="shared" si="485"/>
        <v>FX 0395X0450 3Z7 12 0460X075 PC  KUBOTA</v>
      </c>
      <c r="AE447" s="169" t="str">
        <f t="shared" si="475"/>
        <v>TUBLS015</v>
      </c>
      <c r="AF447" s="170" t="str">
        <f t="shared" si="486"/>
        <v>TB150410</v>
      </c>
      <c r="AG447" s="171">
        <f t="shared" si="487"/>
        <v>18.9666</v>
      </c>
      <c r="AH447" s="151">
        <f t="shared" si="488"/>
        <v>105</v>
      </c>
      <c r="AI447" s="152">
        <f t="shared" si="489"/>
        <v>1991.4929999999999</v>
      </c>
      <c r="AJ447" s="172" t="str">
        <f t="shared" si="490"/>
        <v>BCU3Z</v>
      </c>
      <c r="AK447" s="173" t="str">
        <f t="shared" si="491"/>
        <v>AT3Z0375</v>
      </c>
      <c r="AL447" s="174">
        <f t="shared" si="472"/>
        <v>33.398666666666664</v>
      </c>
      <c r="AM447" s="175">
        <f t="shared" si="473"/>
        <v>36</v>
      </c>
      <c r="AN447" s="176">
        <v>1202.3519999999999</v>
      </c>
      <c r="AO447" s="177" t="str">
        <f t="shared" si="492"/>
        <v>CL3P0460C075</v>
      </c>
      <c r="AP447" s="178">
        <f t="shared" si="493"/>
        <v>351.12</v>
      </c>
      <c r="AQ447" s="179" t="str">
        <f t="shared" si="494"/>
        <v>CL3P0460C075</v>
      </c>
      <c r="AR447" s="178">
        <f t="shared" si="448"/>
        <v>351.12</v>
      </c>
      <c r="AS447" s="178" t="str">
        <f t="shared" si="449"/>
        <v>BNLC06</v>
      </c>
      <c r="AT447" s="180">
        <f t="shared" si="450"/>
        <v>702.24</v>
      </c>
      <c r="AU447" s="181" t="str">
        <f t="shared" si="495"/>
        <v>3Z</v>
      </c>
      <c r="AV447" s="182" t="s">
        <v>921</v>
      </c>
      <c r="AW447" s="183" t="str">
        <f t="shared" si="496"/>
        <v>FJ3Z0395</v>
      </c>
      <c r="AX447" s="181">
        <f t="shared" si="497"/>
        <v>147.72999999999999</v>
      </c>
      <c r="AY447" s="183">
        <f t="shared" si="498"/>
        <v>295.45999999999998</v>
      </c>
      <c r="AZ447" s="183" t="str">
        <f t="shared" si="499"/>
        <v>PJ3Z0395</v>
      </c>
      <c r="BA447" s="181">
        <f t="shared" si="500"/>
        <v>147.72999999999999</v>
      </c>
      <c r="BB447" s="181"/>
      <c r="BC447" s="184">
        <f t="shared" si="501"/>
        <v>295.45999999999998</v>
      </c>
    </row>
    <row r="448" spans="1:55" ht="18" customHeight="1" x14ac:dyDescent="0.3">
      <c r="A448" s="1" t="str">
        <f t="shared" si="435"/>
        <v>\\B-TECH03\soneras network\SONERAS\RAD\RAD 2024\C327</v>
      </c>
      <c r="B448" s="17" t="s">
        <v>1478</v>
      </c>
      <c r="C448" s="44" t="str">
        <f t="shared" ref="C448:C511" si="502">IF(H448="Fx","FE",IF(H448="Rén","RE",IF(H448="Con","RA","")))&amp;B448&amp;0&amp;IF(M448="TR","1",IF(M448="NL","2",IF(M448="Aé","3","")))&amp;O448&amp;"-"&amp;N448&amp;" "&amp;IF(Y448="ET7","E7","")</f>
        <v>FEC327026-10 E7</v>
      </c>
      <c r="D448" s="17" t="s">
        <v>1269</v>
      </c>
      <c r="E448" s="20" t="str">
        <f t="shared" si="439"/>
        <v>C327</v>
      </c>
      <c r="F448" s="12">
        <v>45411</v>
      </c>
      <c r="G448" s="17">
        <v>1</v>
      </c>
      <c r="H448" s="13" t="s">
        <v>35</v>
      </c>
      <c r="I448" s="14" t="s">
        <v>1471</v>
      </c>
      <c r="M448" s="36" t="s">
        <v>32</v>
      </c>
      <c r="N448" s="6">
        <v>10</v>
      </c>
      <c r="O448" s="6">
        <v>6</v>
      </c>
      <c r="Q448" s="14">
        <v>500</v>
      </c>
      <c r="R448" s="14">
        <v>630</v>
      </c>
      <c r="S448" s="14">
        <v>640</v>
      </c>
      <c r="T448" s="14">
        <v>115</v>
      </c>
      <c r="U448" s="14">
        <v>640</v>
      </c>
      <c r="V448" s="14">
        <v>115</v>
      </c>
      <c r="W448" s="5" t="s">
        <v>33</v>
      </c>
      <c r="Y448" s="6" t="s">
        <v>38</v>
      </c>
      <c r="Z448" s="240" t="str">
        <f t="shared" si="481"/>
        <v>610AD</v>
      </c>
      <c r="AA448" s="71" t="str">
        <f t="shared" si="482"/>
        <v>FEC327026-10 E7</v>
      </c>
      <c r="AB448" s="168" t="str">
        <f t="shared" si="483"/>
        <v xml:space="preserve">FE 0500X0630 6D7 10 0640X115 PC  </v>
      </c>
      <c r="AC448" s="71" t="str">
        <f t="shared" si="484"/>
        <v>FXC327026-10 E7</v>
      </c>
      <c r="AD448" s="168" t="str">
        <f t="shared" si="485"/>
        <v xml:space="preserve">FX 0500X0630 6D7 10 0640X115 PC  </v>
      </c>
      <c r="AE448" s="169" t="str">
        <f t="shared" si="475"/>
        <v>TUBLS015</v>
      </c>
      <c r="AF448" s="170" t="str">
        <f t="shared" si="486"/>
        <v>TB150515</v>
      </c>
      <c r="AG448" s="171">
        <f t="shared" si="487"/>
        <v>23.823900000000002</v>
      </c>
      <c r="AH448" s="151">
        <f t="shared" si="488"/>
        <v>372</v>
      </c>
      <c r="AI448" s="152">
        <f t="shared" si="489"/>
        <v>8862.4908000000014</v>
      </c>
      <c r="AJ448" s="172" t="str">
        <f t="shared" si="490"/>
        <v>BCU6D</v>
      </c>
      <c r="AK448" s="173" t="str">
        <f t="shared" si="491"/>
        <v>AT6D0630</v>
      </c>
      <c r="AL448" s="174">
        <f t="shared" si="472"/>
        <v>48.546677679958577</v>
      </c>
      <c r="AM448" s="175">
        <f t="shared" si="473"/>
        <v>175.54545454545453</v>
      </c>
      <c r="AN448" s="176">
        <v>8522.1486000000004</v>
      </c>
      <c r="AO448" s="177" t="str">
        <f t="shared" si="492"/>
        <v>CL6P0640C115</v>
      </c>
      <c r="AP448" s="178">
        <f t="shared" si="493"/>
        <v>686.07</v>
      </c>
      <c r="AQ448" s="179" t="str">
        <f t="shared" si="494"/>
        <v>CL6P0640C115</v>
      </c>
      <c r="AR448" s="178">
        <f t="shared" si="448"/>
        <v>686.07</v>
      </c>
      <c r="AS448" s="178" t="str">
        <f t="shared" si="449"/>
        <v>BNLC06</v>
      </c>
      <c r="AT448" s="180">
        <f t="shared" si="450"/>
        <v>1372.14</v>
      </c>
      <c r="AU448" s="181" t="str">
        <f t="shared" si="495"/>
        <v>6D</v>
      </c>
      <c r="AV448" s="182" t="s">
        <v>921</v>
      </c>
      <c r="AW448" s="183" t="str">
        <f t="shared" si="496"/>
        <v>FJ6D0500</v>
      </c>
      <c r="AX448" s="181">
        <f t="shared" si="497"/>
        <v>359</v>
      </c>
      <c r="AY448" s="183">
        <f t="shared" si="498"/>
        <v>718</v>
      </c>
      <c r="AZ448" s="183" t="str">
        <f t="shared" si="499"/>
        <v>-</v>
      </c>
      <c r="BA448" s="181" t="str">
        <f t="shared" si="500"/>
        <v>-</v>
      </c>
      <c r="BB448" s="181"/>
      <c r="BC448" s="184">
        <f t="shared" si="501"/>
        <v>718</v>
      </c>
    </row>
    <row r="449" spans="1:55" ht="18" customHeight="1" x14ac:dyDescent="0.3">
      <c r="A449" s="1" t="str">
        <f t="shared" ref="A449" si="503">"\\B-TECH03\soneras network\SONERAS\RAD\RAD 2023\"&amp;B449</f>
        <v>\\B-TECH03\soneras network\SONERAS\RAD\RAD 2023\B041</v>
      </c>
      <c r="B449" s="17" t="s">
        <v>1476</v>
      </c>
      <c r="C449" s="44" t="str">
        <f t="shared" si="502"/>
        <v>RAB041025-10 E7</v>
      </c>
      <c r="D449" s="17" t="s">
        <v>1270</v>
      </c>
      <c r="E449" s="20" t="str">
        <f t="shared" si="439"/>
        <v>B041</v>
      </c>
      <c r="F449" s="12">
        <v>45411</v>
      </c>
      <c r="G449" s="17">
        <v>3</v>
      </c>
      <c r="H449" s="13" t="s">
        <v>28</v>
      </c>
      <c r="I449" s="14" t="s">
        <v>36</v>
      </c>
      <c r="K449" s="14" t="s">
        <v>832</v>
      </c>
      <c r="M449" s="36" t="s">
        <v>32</v>
      </c>
      <c r="N449" s="6">
        <v>10</v>
      </c>
      <c r="O449" s="6">
        <v>5</v>
      </c>
      <c r="Q449" s="14">
        <v>890</v>
      </c>
      <c r="R449" s="14">
        <v>870</v>
      </c>
      <c r="S449" s="14">
        <v>935</v>
      </c>
      <c r="T449" s="14">
        <v>160</v>
      </c>
      <c r="U449" s="14">
        <v>935</v>
      </c>
      <c r="V449" s="14">
        <v>160</v>
      </c>
      <c r="W449" s="5" t="s">
        <v>37</v>
      </c>
      <c r="Y449" s="6" t="s">
        <v>38</v>
      </c>
      <c r="Z449" s="240" t="str">
        <f t="shared" si="481"/>
        <v>510AD</v>
      </c>
      <c r="AA449" s="71" t="str">
        <f t="shared" si="482"/>
        <v>RAB041025-10 E7</v>
      </c>
      <c r="AB449" s="168" t="str">
        <f t="shared" si="483"/>
        <v>RA 0890X0870 5D7 10 0935X160 BC  XCMG</v>
      </c>
      <c r="AC449" s="71" t="str">
        <f t="shared" si="484"/>
        <v>FXB041025-10 E7</v>
      </c>
      <c r="AD449" s="168" t="str">
        <f t="shared" si="485"/>
        <v>FX 0890X0870 5D7 10 0935X160 BC  XCMG</v>
      </c>
      <c r="AE449" s="169" t="str">
        <f t="shared" si="475"/>
        <v>TUBLS015</v>
      </c>
      <c r="AF449" s="170" t="str">
        <f t="shared" si="486"/>
        <v>TB150905</v>
      </c>
      <c r="AG449" s="171">
        <f t="shared" si="487"/>
        <v>41.865300000000005</v>
      </c>
      <c r="AH449" s="151">
        <f t="shared" si="488"/>
        <v>430</v>
      </c>
      <c r="AI449" s="152">
        <f t="shared" si="489"/>
        <v>18002.079000000002</v>
      </c>
      <c r="AJ449" s="172" t="str">
        <f t="shared" si="490"/>
        <v>BCU5D</v>
      </c>
      <c r="AK449" s="173" t="str">
        <f t="shared" si="491"/>
        <v>AT5D0870</v>
      </c>
      <c r="AL449" s="174">
        <f t="shared" si="472"/>
        <v>49.203890461185907</v>
      </c>
      <c r="AM449" s="175">
        <f t="shared" si="473"/>
        <v>317.36363636363637</v>
      </c>
      <c r="AN449" s="176">
        <v>15615.525600000001</v>
      </c>
      <c r="AO449" s="177" t="str">
        <f t="shared" si="492"/>
        <v>CL5B0935C160</v>
      </c>
      <c r="AP449" s="178">
        <f t="shared" si="493"/>
        <v>1997.16</v>
      </c>
      <c r="AQ449" s="179" t="str">
        <f t="shared" si="494"/>
        <v>CL5B0935C160</v>
      </c>
      <c r="AR449" s="178">
        <f t="shared" si="448"/>
        <v>2294.8650000000002</v>
      </c>
      <c r="AS449" s="178" t="str">
        <f t="shared" si="449"/>
        <v>PL15</v>
      </c>
      <c r="AT449" s="180">
        <f t="shared" si="450"/>
        <v>4292.0250000000005</v>
      </c>
      <c r="AU449" s="181" t="str">
        <f t="shared" si="495"/>
        <v>5D</v>
      </c>
      <c r="AV449" s="182" t="s">
        <v>921</v>
      </c>
      <c r="AW449" s="183" t="str">
        <f t="shared" si="496"/>
        <v>FJ5D0890</v>
      </c>
      <c r="AX449" s="181">
        <f t="shared" si="497"/>
        <v>550.91</v>
      </c>
      <c r="AY449" s="183">
        <f t="shared" si="498"/>
        <v>1101.82</v>
      </c>
      <c r="AZ449" s="183" t="str">
        <f t="shared" si="499"/>
        <v>-</v>
      </c>
      <c r="BA449" s="181" t="str">
        <f t="shared" si="500"/>
        <v>-</v>
      </c>
      <c r="BB449" s="181"/>
      <c r="BC449" s="184">
        <f t="shared" si="501"/>
        <v>1101.82</v>
      </c>
    </row>
    <row r="450" spans="1:55" ht="18" customHeight="1" x14ac:dyDescent="0.3">
      <c r="A450" s="1" t="str">
        <f t="shared" si="435"/>
        <v>\\B-TECH03\soneras network\SONERAS\RAD\RAD 2024\C328</v>
      </c>
      <c r="B450" s="17" t="s">
        <v>1480</v>
      </c>
      <c r="C450" s="44" t="str">
        <f t="shared" si="502"/>
        <v>REC328026-10 E7</v>
      </c>
      <c r="D450" s="17" t="s">
        <v>1271</v>
      </c>
      <c r="E450" s="20" t="str">
        <f t="shared" si="439"/>
        <v>C328</v>
      </c>
      <c r="F450" s="12">
        <v>45412</v>
      </c>
      <c r="G450" s="17">
        <v>1</v>
      </c>
      <c r="H450" s="13" t="s">
        <v>58</v>
      </c>
      <c r="I450" s="14" t="s">
        <v>606</v>
      </c>
      <c r="M450" s="36" t="s">
        <v>32</v>
      </c>
      <c r="N450" s="6">
        <v>10</v>
      </c>
      <c r="O450" s="6">
        <v>6</v>
      </c>
      <c r="Q450" s="14">
        <v>1170</v>
      </c>
      <c r="R450" s="14">
        <v>1060</v>
      </c>
      <c r="S450" s="14">
        <v>1170</v>
      </c>
      <c r="T450" s="14">
        <v>195</v>
      </c>
      <c r="U450" s="14">
        <v>1170</v>
      </c>
      <c r="V450" s="14">
        <v>195</v>
      </c>
      <c r="W450" s="5" t="s">
        <v>37</v>
      </c>
      <c r="Y450" s="6" t="s">
        <v>38</v>
      </c>
      <c r="Z450" s="240" t="str">
        <f t="shared" si="481"/>
        <v>610AD</v>
      </c>
      <c r="AA450" s="71" t="str">
        <f t="shared" si="482"/>
        <v>REC328026-10 E7</v>
      </c>
      <c r="AB450" s="168" t="str">
        <f t="shared" si="483"/>
        <v xml:space="preserve">RE 1170X1060 6D7 10 1170X195 BC  </v>
      </c>
      <c r="AC450" s="71" t="str">
        <f t="shared" si="484"/>
        <v>FXC328026-10 E7</v>
      </c>
      <c r="AD450" s="168" t="str">
        <f t="shared" si="485"/>
        <v xml:space="preserve">FX 1170X1060 6D7 10 1170X195 BC  </v>
      </c>
      <c r="AE450" s="169" t="str">
        <f t="shared" si="475"/>
        <v>TUBLS015</v>
      </c>
      <c r="AF450" s="170" t="str">
        <f t="shared" si="486"/>
        <v>TB151185</v>
      </c>
      <c r="AG450" s="171">
        <f t="shared" si="487"/>
        <v>54.818100000000001</v>
      </c>
      <c r="AH450" s="151">
        <f t="shared" si="488"/>
        <v>630</v>
      </c>
      <c r="AI450" s="152">
        <f t="shared" si="489"/>
        <v>34535.402999999998</v>
      </c>
      <c r="AJ450" s="172" t="str">
        <f t="shared" si="490"/>
        <v>BCU6D</v>
      </c>
      <c r="AK450" s="173" t="str">
        <f t="shared" si="491"/>
        <v>AT6D1060</v>
      </c>
      <c r="AL450" s="174">
        <f t="shared" si="472"/>
        <v>81.586317241379319</v>
      </c>
      <c r="AM450" s="175">
        <f t="shared" si="473"/>
        <v>419.18181818181819</v>
      </c>
      <c r="AN450" s="176">
        <v>34199.500800000002</v>
      </c>
      <c r="AO450" s="177" t="str">
        <f t="shared" si="492"/>
        <v>CL6B1170C195</v>
      </c>
      <c r="AP450" s="178">
        <f t="shared" si="493"/>
        <v>3045.8025000000002</v>
      </c>
      <c r="AQ450" s="179" t="str">
        <f t="shared" si="494"/>
        <v>CL6B1170C195</v>
      </c>
      <c r="AR450" s="178">
        <f t="shared" si="448"/>
        <v>3415.5975000000003</v>
      </c>
      <c r="AS450" s="178" t="str">
        <f t="shared" si="449"/>
        <v>PL15</v>
      </c>
      <c r="AT450" s="180">
        <f t="shared" si="450"/>
        <v>6461.4000000000005</v>
      </c>
      <c r="AU450" s="181" t="str">
        <f t="shared" si="495"/>
        <v>6D</v>
      </c>
      <c r="AV450" s="182" t="s">
        <v>921</v>
      </c>
      <c r="AW450" s="183" t="str">
        <f t="shared" si="496"/>
        <v>FJ6D1170</v>
      </c>
      <c r="AX450" s="181">
        <f t="shared" si="497"/>
        <v>840.06</v>
      </c>
      <c r="AY450" s="183">
        <f t="shared" si="498"/>
        <v>1680.12</v>
      </c>
      <c r="AZ450" s="183" t="str">
        <f t="shared" si="499"/>
        <v>-</v>
      </c>
      <c r="BA450" s="181" t="str">
        <f t="shared" si="500"/>
        <v>-</v>
      </c>
      <c r="BB450" s="181"/>
      <c r="BC450" s="184">
        <f t="shared" si="501"/>
        <v>1680.12</v>
      </c>
    </row>
    <row r="451" spans="1:55" ht="18" customHeight="1" x14ac:dyDescent="0.3">
      <c r="A451" s="1" t="str">
        <f t="shared" ref="A451:A452" si="504">"\\B-TECH03\soneras network\SONERAS\RAD\RAD 2023\"&amp;B451</f>
        <v>\\B-TECH03\soneras network\SONERAS\RAD\RAD 2023\B117</v>
      </c>
      <c r="B451" s="17" t="s">
        <v>1474</v>
      </c>
      <c r="C451" s="44" t="str">
        <f t="shared" si="502"/>
        <v>REB117023-10 E7</v>
      </c>
      <c r="D451" s="17" t="s">
        <v>1272</v>
      </c>
      <c r="E451" s="20" t="str">
        <f t="shared" si="439"/>
        <v>B117</v>
      </c>
      <c r="F451" s="12">
        <v>45412</v>
      </c>
      <c r="G451" s="17">
        <v>1</v>
      </c>
      <c r="H451" s="13" t="s">
        <v>58</v>
      </c>
      <c r="I451" s="14" t="s">
        <v>606</v>
      </c>
      <c r="K451" s="14" t="s">
        <v>1472</v>
      </c>
      <c r="M451" s="6" t="s">
        <v>32</v>
      </c>
      <c r="N451" s="6">
        <v>10</v>
      </c>
      <c r="O451" s="6">
        <v>3</v>
      </c>
      <c r="P451" s="6"/>
      <c r="Q451" s="6">
        <v>1380</v>
      </c>
      <c r="R451" s="6">
        <v>1370</v>
      </c>
      <c r="S451" s="6">
        <v>1370</v>
      </c>
      <c r="T451" s="6">
        <v>260</v>
      </c>
      <c r="U451" s="6">
        <v>1370</v>
      </c>
      <c r="V451" s="6">
        <v>260</v>
      </c>
      <c r="W451" s="5" t="s">
        <v>37</v>
      </c>
      <c r="X451" s="6"/>
      <c r="Y451" s="6" t="s">
        <v>38</v>
      </c>
      <c r="Z451" s="240" t="str">
        <f t="shared" si="481"/>
        <v>310AD</v>
      </c>
      <c r="AA451" s="71" t="str">
        <f t="shared" si="482"/>
        <v>REB117023-10 E7</v>
      </c>
      <c r="AB451" s="168" t="str">
        <f t="shared" si="483"/>
        <v>RE 1380X1370 3D7 10 1370X260 BC  11 ELEM</v>
      </c>
      <c r="AC451" s="71" t="str">
        <f t="shared" si="484"/>
        <v>FXB117023-10 E7</v>
      </c>
      <c r="AD451" s="168" t="str">
        <f t="shared" si="485"/>
        <v>FX 1380X1370 3D7 10 1370X260 BC  11 ELEM</v>
      </c>
      <c r="AE451" s="169" t="str">
        <f t="shared" si="475"/>
        <v>TUBLS015</v>
      </c>
      <c r="AF451" s="170" t="str">
        <f t="shared" si="486"/>
        <v>TB151395</v>
      </c>
      <c r="AG451" s="171">
        <f t="shared" si="487"/>
        <v>64.532700000000006</v>
      </c>
      <c r="AH451" s="151">
        <f t="shared" si="488"/>
        <v>408</v>
      </c>
      <c r="AI451" s="152">
        <f t="shared" si="489"/>
        <v>26329.341600000003</v>
      </c>
      <c r="AJ451" s="172" t="str">
        <f t="shared" si="490"/>
        <v>BCU3D</v>
      </c>
      <c r="AK451" s="173" t="str">
        <f t="shared" si="491"/>
        <v>AT3D1370</v>
      </c>
      <c r="AL451" s="174">
        <f t="shared" si="472"/>
        <v>40.879980664098326</v>
      </c>
      <c r="AM451" s="175">
        <f t="shared" si="473"/>
        <v>495.54545454545456</v>
      </c>
      <c r="AN451" s="176">
        <v>20257.888599999998</v>
      </c>
      <c r="AO451" s="177" t="str">
        <f t="shared" si="492"/>
        <v>CL3B1370C260</v>
      </c>
      <c r="AP451" s="178">
        <f t="shared" si="493"/>
        <v>4755.2700000000004</v>
      </c>
      <c r="AQ451" s="179" t="str">
        <f t="shared" si="494"/>
        <v>CL3B1370C260</v>
      </c>
      <c r="AR451" s="178">
        <f t="shared" si="448"/>
        <v>5195.8200000000006</v>
      </c>
      <c r="AS451" s="178" t="str">
        <f t="shared" si="449"/>
        <v>PL15</v>
      </c>
      <c r="AT451" s="180">
        <f t="shared" si="450"/>
        <v>9951.09</v>
      </c>
      <c r="AU451" s="181" t="str">
        <f t="shared" si="495"/>
        <v>3D</v>
      </c>
      <c r="AV451" s="182" t="s">
        <v>921</v>
      </c>
      <c r="AW451" s="183" t="str">
        <f t="shared" si="496"/>
        <v>FJ3D1380</v>
      </c>
      <c r="AX451" s="181">
        <f t="shared" si="497"/>
        <v>580.98</v>
      </c>
      <c r="AY451" s="183">
        <f t="shared" si="498"/>
        <v>1161.96</v>
      </c>
      <c r="AZ451" s="183" t="str">
        <f t="shared" si="499"/>
        <v>-</v>
      </c>
      <c r="BA451" s="181" t="str">
        <f t="shared" si="500"/>
        <v>-</v>
      </c>
      <c r="BB451" s="181"/>
      <c r="BC451" s="184">
        <f t="shared" si="501"/>
        <v>1161.96</v>
      </c>
    </row>
    <row r="452" spans="1:55" ht="18" customHeight="1" x14ac:dyDescent="0.3">
      <c r="A452" s="1" t="str">
        <f t="shared" si="504"/>
        <v>\\B-TECH03\soneras network\SONERAS\RAD\RAD 2023\B118</v>
      </c>
      <c r="B452" s="17" t="s">
        <v>1475</v>
      </c>
      <c r="C452" s="44" t="str">
        <f t="shared" si="502"/>
        <v>REB118023-10 E7</v>
      </c>
      <c r="D452" s="17" t="s">
        <v>1273</v>
      </c>
      <c r="E452" s="20" t="str">
        <f t="shared" si="439"/>
        <v>B118</v>
      </c>
      <c r="F452" s="12">
        <v>45412</v>
      </c>
      <c r="G452" s="17">
        <v>1</v>
      </c>
      <c r="H452" s="13" t="s">
        <v>58</v>
      </c>
      <c r="I452" s="14" t="s">
        <v>606</v>
      </c>
      <c r="K452" s="14" t="s">
        <v>1473</v>
      </c>
      <c r="M452" s="6" t="s">
        <v>32</v>
      </c>
      <c r="N452" s="6">
        <v>10</v>
      </c>
      <c r="O452" s="6">
        <v>3</v>
      </c>
      <c r="P452" s="6"/>
      <c r="Q452" s="6">
        <v>1560</v>
      </c>
      <c r="R452" s="6">
        <v>1530</v>
      </c>
      <c r="S452" s="6">
        <v>1615</v>
      </c>
      <c r="T452" s="6">
        <v>260</v>
      </c>
      <c r="U452" s="6">
        <v>1615</v>
      </c>
      <c r="V452" s="6">
        <v>260</v>
      </c>
      <c r="W452" s="5" t="s">
        <v>37</v>
      </c>
      <c r="Y452" s="6" t="s">
        <v>38</v>
      </c>
      <c r="Z452" s="240" t="str">
        <f t="shared" si="481"/>
        <v>310AD</v>
      </c>
      <c r="AA452" s="71" t="str">
        <f t="shared" si="482"/>
        <v>REB118023-10 E7</v>
      </c>
      <c r="AB452" s="168" t="str">
        <f t="shared" si="483"/>
        <v>RE 1560X1530 3D7 10 1615X260 BC  13 ELEM</v>
      </c>
      <c r="AC452" s="71" t="str">
        <f t="shared" si="484"/>
        <v>FXB118023-10 E7</v>
      </c>
      <c r="AD452" s="168" t="str">
        <f t="shared" si="485"/>
        <v>FX 1560X1530 3D7 10 1615X260 BC  13 ELEM</v>
      </c>
      <c r="AE452" s="169" t="str">
        <f t="shared" si="475"/>
        <v>TUBLS015</v>
      </c>
      <c r="AF452" s="170" t="str">
        <f t="shared" si="486"/>
        <v>TB151575</v>
      </c>
      <c r="AG452" s="171">
        <f t="shared" si="487"/>
        <v>72.859499999999997</v>
      </c>
      <c r="AH452" s="151">
        <f t="shared" si="488"/>
        <v>456</v>
      </c>
      <c r="AI452" s="152">
        <f t="shared" si="489"/>
        <v>33223.932000000001</v>
      </c>
      <c r="AJ452" s="172" t="str">
        <f t="shared" si="490"/>
        <v>BCU3D</v>
      </c>
      <c r="AK452" s="173" t="str">
        <f t="shared" si="491"/>
        <v>AT3D1530</v>
      </c>
      <c r="AL452" s="174">
        <f t="shared" si="472"/>
        <v>45.657218181818187</v>
      </c>
      <c r="AM452" s="175">
        <f t="shared" si="473"/>
        <v>561</v>
      </c>
      <c r="AN452" s="176">
        <v>25613.699400000001</v>
      </c>
      <c r="AO452" s="177" t="str">
        <f t="shared" si="492"/>
        <v>CL3B1615C260</v>
      </c>
      <c r="AP452" s="178">
        <f t="shared" si="493"/>
        <v>5605.665</v>
      </c>
      <c r="AQ452" s="179" t="str">
        <f t="shared" si="494"/>
        <v>CL3B1615C260</v>
      </c>
      <c r="AR452" s="178">
        <f t="shared" si="448"/>
        <v>6111.63</v>
      </c>
      <c r="AS452" s="178" t="str">
        <f t="shared" si="449"/>
        <v>PL15</v>
      </c>
      <c r="AT452" s="180">
        <f t="shared" si="450"/>
        <v>11717.295</v>
      </c>
      <c r="AU452" s="181" t="str">
        <f t="shared" si="495"/>
        <v>3D</v>
      </c>
      <c r="AV452" s="182" t="s">
        <v>921</v>
      </c>
      <c r="AW452" s="183" t="str">
        <f t="shared" si="496"/>
        <v>FJ3D1560</v>
      </c>
      <c r="AX452" s="181">
        <f t="shared" si="497"/>
        <v>656.76</v>
      </c>
      <c r="AY452" s="183">
        <f t="shared" si="498"/>
        <v>1313.52</v>
      </c>
      <c r="AZ452" s="183" t="str">
        <f t="shared" si="499"/>
        <v>-</v>
      </c>
      <c r="BA452" s="181" t="str">
        <f t="shared" si="500"/>
        <v>-</v>
      </c>
      <c r="BB452" s="181"/>
      <c r="BC452" s="184">
        <f t="shared" si="501"/>
        <v>1313.52</v>
      </c>
    </row>
    <row r="453" spans="1:55" ht="18" customHeight="1" x14ac:dyDescent="0.3">
      <c r="A453" s="1" t="str">
        <f t="shared" ref="A453:A514" si="505">"\\B-TECH03\soneras network\SONERAS\RAD\RAD 2024\"&amp;B453</f>
        <v>\\B-TECH03\soneras network\SONERAS\RAD\RAD 2024\C329</v>
      </c>
      <c r="B453" s="17" t="s">
        <v>1481</v>
      </c>
      <c r="C453" s="44" t="str">
        <f t="shared" si="502"/>
        <v>FEC329024-10 E7</v>
      </c>
      <c r="D453" s="17" t="s">
        <v>1274</v>
      </c>
      <c r="E453" s="20" t="str">
        <f t="shared" si="439"/>
        <v>C329</v>
      </c>
      <c r="F453" s="12">
        <v>45412</v>
      </c>
      <c r="G453" s="17">
        <v>2</v>
      </c>
      <c r="H453" s="13" t="s">
        <v>35</v>
      </c>
      <c r="I453" s="14" t="s">
        <v>1479</v>
      </c>
      <c r="M453" s="6" t="s">
        <v>32</v>
      </c>
      <c r="N453" s="6">
        <v>10</v>
      </c>
      <c r="O453" s="6">
        <v>4</v>
      </c>
      <c r="Q453" s="14">
        <v>1340</v>
      </c>
      <c r="R453" s="14">
        <v>1230</v>
      </c>
      <c r="S453" s="14">
        <v>1240</v>
      </c>
      <c r="T453" s="14">
        <v>140</v>
      </c>
      <c r="U453" s="14">
        <v>1240</v>
      </c>
      <c r="V453" s="14">
        <v>140</v>
      </c>
      <c r="W453" s="5" t="s">
        <v>33</v>
      </c>
      <c r="Y453" s="6" t="s">
        <v>38</v>
      </c>
      <c r="Z453" s="240" t="str">
        <f t="shared" si="481"/>
        <v>410AD</v>
      </c>
      <c r="AA453" s="71" t="str">
        <f t="shared" si="482"/>
        <v>FEC329024-10 E7</v>
      </c>
      <c r="AB453" s="168" t="str">
        <f t="shared" si="483"/>
        <v xml:space="preserve">FE 1340X1230 4D7 10 1240X140 PC  </v>
      </c>
      <c r="AC453" s="71" t="str">
        <f t="shared" si="484"/>
        <v>FXC329024-10 E7</v>
      </c>
      <c r="AD453" s="168" t="str">
        <f t="shared" si="485"/>
        <v xml:space="preserve">FX 1340X1230 4D7 10 1240X140 PC  </v>
      </c>
      <c r="AE453" s="169" t="str">
        <f t="shared" si="475"/>
        <v>TUBLS015</v>
      </c>
      <c r="AF453" s="170" t="str">
        <f t="shared" si="486"/>
        <v>TB151355</v>
      </c>
      <c r="AG453" s="171">
        <f t="shared" si="487"/>
        <v>62.682300000000005</v>
      </c>
      <c r="AH453" s="151">
        <f t="shared" si="488"/>
        <v>488</v>
      </c>
      <c r="AI453" s="152">
        <f t="shared" si="489"/>
        <v>30588.962400000004</v>
      </c>
      <c r="AJ453" s="172" t="str">
        <f t="shared" si="490"/>
        <v>BCU4D</v>
      </c>
      <c r="AK453" s="173" t="str">
        <f t="shared" si="491"/>
        <v>AT4D1230</v>
      </c>
      <c r="AL453" s="174">
        <f t="shared" si="472"/>
        <v>56.904402910602911</v>
      </c>
      <c r="AM453" s="175">
        <f t="shared" si="473"/>
        <v>481</v>
      </c>
      <c r="AN453" s="176">
        <v>27371.017800000001</v>
      </c>
      <c r="AO453" s="177" t="str">
        <f t="shared" si="492"/>
        <v>CL4P1240C140</v>
      </c>
      <c r="AP453" s="178">
        <f t="shared" si="493"/>
        <v>1552.32</v>
      </c>
      <c r="AQ453" s="179" t="str">
        <f t="shared" si="494"/>
        <v>CL4P1240C140</v>
      </c>
      <c r="AR453" s="178">
        <f t="shared" si="448"/>
        <v>1552.32</v>
      </c>
      <c r="AS453" s="178" t="str">
        <f t="shared" si="449"/>
        <v>BNLC06</v>
      </c>
      <c r="AT453" s="180">
        <f t="shared" si="450"/>
        <v>3104.64</v>
      </c>
      <c r="AU453" s="181" t="str">
        <f t="shared" si="495"/>
        <v>4D</v>
      </c>
      <c r="AV453" s="182" t="s">
        <v>921</v>
      </c>
      <c r="AW453" s="183" t="str">
        <f t="shared" si="496"/>
        <v>FJ4D1340</v>
      </c>
      <c r="AX453" s="181">
        <f t="shared" si="497"/>
        <v>710.2</v>
      </c>
      <c r="AY453" s="183">
        <f t="shared" si="498"/>
        <v>1420.4</v>
      </c>
      <c r="AZ453" s="183" t="str">
        <f t="shared" si="499"/>
        <v>-</v>
      </c>
      <c r="BA453" s="181" t="str">
        <f t="shared" si="500"/>
        <v>-</v>
      </c>
      <c r="BB453" s="181"/>
      <c r="BC453" s="184">
        <f t="shared" si="501"/>
        <v>1420.4</v>
      </c>
    </row>
    <row r="454" spans="1:55" ht="18" customHeight="1" x14ac:dyDescent="0.3">
      <c r="A454" s="1" t="str">
        <f t="shared" si="505"/>
        <v>\\B-TECH03\soneras network\SONERAS\RAD\RAD 2024\C305</v>
      </c>
      <c r="B454" s="17" t="s">
        <v>1228</v>
      </c>
      <c r="C454" s="44" t="str">
        <f t="shared" si="502"/>
        <v>FEC305025-10 E7</v>
      </c>
      <c r="D454" s="17" t="s">
        <v>1275</v>
      </c>
      <c r="E454" s="20" t="str">
        <f t="shared" si="439"/>
        <v>C305</v>
      </c>
      <c r="F454" s="12">
        <v>45416</v>
      </c>
      <c r="G454" s="17">
        <v>12</v>
      </c>
      <c r="H454" s="13" t="s">
        <v>35</v>
      </c>
      <c r="I454" s="14" t="s">
        <v>202</v>
      </c>
      <c r="M454" s="6" t="s">
        <v>32</v>
      </c>
      <c r="N454" s="6">
        <v>10</v>
      </c>
      <c r="O454" s="6">
        <v>5</v>
      </c>
      <c r="Q454" s="14">
        <v>1530</v>
      </c>
      <c r="R454" s="14">
        <v>685</v>
      </c>
      <c r="S454" s="14">
        <v>700</v>
      </c>
      <c r="T454" s="14">
        <v>110</v>
      </c>
      <c r="U454" s="14">
        <v>700</v>
      </c>
      <c r="V454" s="14">
        <v>110</v>
      </c>
      <c r="W454" s="5" t="s">
        <v>33</v>
      </c>
      <c r="Y454" s="6" t="s">
        <v>38</v>
      </c>
      <c r="Z454" s="240" t="str">
        <f t="shared" si="481"/>
        <v>510AD</v>
      </c>
      <c r="AA454" s="71" t="str">
        <f t="shared" si="482"/>
        <v>FEC305025-10 E7</v>
      </c>
      <c r="AB454" s="168" t="str">
        <f t="shared" si="483"/>
        <v xml:space="preserve">FE 1530X0685 5D7 10 0700X110 PC  </v>
      </c>
      <c r="AC454" s="71" t="str">
        <f t="shared" si="484"/>
        <v>FXC305025-10 E7</v>
      </c>
      <c r="AD454" s="168" t="str">
        <f t="shared" si="485"/>
        <v xml:space="preserve">FX 1530X0685 5D7 10 0700X110 PC  </v>
      </c>
      <c r="AE454" s="169" t="str">
        <f t="shared" si="475"/>
        <v>TUBLS015</v>
      </c>
      <c r="AF454" s="170" t="str">
        <f t="shared" si="486"/>
        <v>TB151545</v>
      </c>
      <c r="AG454" s="171">
        <f t="shared" si="487"/>
        <v>71.471699999999998</v>
      </c>
      <c r="AH454" s="151">
        <f t="shared" si="488"/>
        <v>337.5</v>
      </c>
      <c r="AI454" s="152">
        <f t="shared" si="489"/>
        <v>24121.69875</v>
      </c>
      <c r="AJ454" s="172" t="str">
        <f t="shared" ref="AJ454:AJ461" si="506">"BCU"&amp;O454&amp;IF(M454="TR","Z",IF(M454="NL","D",IF(M454="Aé","D","")))</f>
        <v>BCU5D</v>
      </c>
      <c r="AK454" s="173" t="str">
        <f t="shared" ref="AK454:AK461" si="507">"AT"&amp;O454&amp;IF(M454="TR","Z",IF(M454="NL","D",IF(M454="Aé","D","")))&amp;IF(M454="TR",IF(Q454&lt;=999,"0"&amp;Q454-20,Q454-20),IF(R454&lt;=999,"0"&amp;R454,R454))</f>
        <v>AT5D0685</v>
      </c>
      <c r="AL454" s="174">
        <f t="shared" ref="AL454:AL461" si="508">AN454/AM454</f>
        <v>38.710698264749624</v>
      </c>
      <c r="AM454" s="175">
        <f t="shared" ref="AM454:AM461" si="509">IF(M454="NL",((Q454-20)/2.75)+1,IF(M454="TR",(AH454/O454)+1,IF(M454="Aé",((Q454-20)/2.75)+1)/2))</f>
        <v>550.09090909090912</v>
      </c>
      <c r="AN454" s="176">
        <v>21294.403200000001</v>
      </c>
      <c r="AO454" s="177" t="str">
        <f t="shared" ref="AO454:AO461" si="510">"CL"&amp;O454&amp;IF(W454="PLi","P",IF(W454="BL","B",""))&amp;IF((S454)&lt;=999,"0"&amp;(S454),(S454))&amp;IF(X454="DEP","D","C")&amp;IF((T454)&lt;=99,"0"&amp;(T454),(T454))</f>
        <v>CL5P0700C110</v>
      </c>
      <c r="AP454" s="178">
        <f t="shared" ref="AP454:AP461" si="511">IF(W454="BL",(S454)*(T454)*0.01335,IF(W454="PLi",(S454+20)*(T454+20)*0.0077))</f>
        <v>720.72</v>
      </c>
      <c r="AQ454" s="179" t="str">
        <f t="shared" ref="AQ454:AQ461" si="512">"CL"&amp;O454&amp;IF(W454="PLi","P",IF(W454="BL","B",""))&amp;IF((U454)&lt;=999,"0"&amp;(U454),(U454))&amp;IF(X454="DEP","D","C")&amp;IF((V454)&lt;=99,"0"&amp;(V454),(V454))</f>
        <v>CL5P0700C110</v>
      </c>
      <c r="AR454" s="178">
        <f t="shared" ref="AR454:AR461" si="513">(U454+20)*(V454+20)*IF(W454="BL",0.01335,IF(W454="Pli",0.0077))</f>
        <v>720.72</v>
      </c>
      <c r="AS454" s="178" t="str">
        <f t="shared" ref="AS454:AS461" si="514">IF(W454="BL","PL15",IF(W454="PLi","BNLC06"))</f>
        <v>BNLC06</v>
      </c>
      <c r="AT454" s="180">
        <f t="shared" ref="AT454:AT461" si="515">AP454+AR454</f>
        <v>1441.44</v>
      </c>
      <c r="AU454" s="181" t="str">
        <f t="shared" ref="AU454:AU461" si="516">O454&amp;IF(M454="TR","Z",IF(M454="NL","D",IF(M454="Aé","D",)))</f>
        <v>5D</v>
      </c>
      <c r="AV454" s="182" t="s">
        <v>921</v>
      </c>
      <c r="AW454" s="183" t="str">
        <f t="shared" ref="AW454:AW461" si="517">"FJ"&amp;AU454&amp;IF((Q454)&lt;=999,"0"&amp;(Q454),(Q454))</f>
        <v>FJ5D1530</v>
      </c>
      <c r="AX454" s="181">
        <f t="shared" ref="AX454:AX461" si="518">Q454*IF(AU454="1Z",0.239,IF(AU454="2Z",0.276,IF(AU454="3Z",0.374,IF(AU454="4Z",0.458,IF(AU454="5Z",0.541,IF(AU454="2D",0.317,IF(AU454="3D",0.421,IF(AU454="4D",0.53,IF(AU454="5D",0.619,IF(AU454="6D",0.718,IF(AU454="7D",0.738,IF(AU454="8D",0.842,""))))))))))))</f>
        <v>947.06999999999994</v>
      </c>
      <c r="AY454" s="183">
        <f t="shared" ref="AY454:AY461" si="519">AX454*2</f>
        <v>1894.1399999999999</v>
      </c>
      <c r="AZ454" s="183" t="str">
        <f t="shared" ref="AZ454:AZ460" si="520">IF(RIGHT(AU454,1)="Z","PJ"&amp;AU454&amp;IF((Q454)&lt;=999,"0"&amp;(Q454),(Q454)),"-")</f>
        <v>-</v>
      </c>
      <c r="BA454" s="181" t="str">
        <f t="shared" ref="BA454:BA460" si="521">IF(RIGHT(AU454,1)="Z",Q454*IF(AU454="1Z",0.239,IF(AU454="2Z",0.276,IF(AU454="3Z",0.374,IF(AU454="4Z",0.458,IF(AU454="5Z",0.541,IF(AU454="2D",0.317,IF(AU454="3D",0.421,IF(AU454="4D",0.53,IF(AU454="5D",0.619,IF(AU454="6D",0.718,IF(AU454="7D",0.738,IF(AU454="8D",0.842,"")))))))))))),"-")</f>
        <v>-</v>
      </c>
      <c r="BB454" s="181"/>
      <c r="BC454" s="184">
        <f t="shared" ref="BC454:BC461" si="522">BB454+AY454</f>
        <v>1894.1399999999999</v>
      </c>
    </row>
    <row r="455" spans="1:55" ht="18" customHeight="1" x14ac:dyDescent="0.3">
      <c r="A455" s="1" t="str">
        <f t="shared" si="505"/>
        <v>\\B-TECH03\soneras network\SONERAS\RAD\RAD 2024\C330</v>
      </c>
      <c r="B455" s="17" t="s">
        <v>1482</v>
      </c>
      <c r="C455" s="44" t="str">
        <f t="shared" si="502"/>
        <v>FEC330023-10 E7</v>
      </c>
      <c r="D455" s="17" t="s">
        <v>1276</v>
      </c>
      <c r="E455" s="20" t="str">
        <f t="shared" si="439"/>
        <v>C330</v>
      </c>
      <c r="F455" s="12">
        <v>45416</v>
      </c>
      <c r="G455" s="17">
        <v>1</v>
      </c>
      <c r="H455" s="13" t="s">
        <v>35</v>
      </c>
      <c r="I455" s="14" t="s">
        <v>100</v>
      </c>
      <c r="M455" s="6" t="s">
        <v>32</v>
      </c>
      <c r="N455" s="6">
        <v>10</v>
      </c>
      <c r="O455" s="6">
        <v>3</v>
      </c>
      <c r="Q455" s="14">
        <v>410</v>
      </c>
      <c r="R455" s="14">
        <v>610</v>
      </c>
      <c r="S455" s="14">
        <v>610</v>
      </c>
      <c r="T455" s="14">
        <v>60</v>
      </c>
      <c r="U455" s="14">
        <v>610</v>
      </c>
      <c r="V455" s="14">
        <v>60</v>
      </c>
      <c r="W455" s="5" t="s">
        <v>33</v>
      </c>
      <c r="Y455" s="6" t="s">
        <v>38</v>
      </c>
      <c r="Z455" s="240" t="str">
        <f t="shared" si="481"/>
        <v>310AD</v>
      </c>
      <c r="AA455" s="71" t="str">
        <f t="shared" si="482"/>
        <v>FEC330023-10 E7</v>
      </c>
      <c r="AB455" s="168" t="str">
        <f t="shared" si="483"/>
        <v xml:space="preserve">FE 0410X0610 3D7 10 0610X060 PC  </v>
      </c>
      <c r="AC455" s="71" t="str">
        <f t="shared" si="484"/>
        <v>FXC330023-10 E7</v>
      </c>
      <c r="AD455" s="168" t="str">
        <f t="shared" si="485"/>
        <v xml:space="preserve">FX 0410X0610 3D7 10 0610X060 PC  </v>
      </c>
      <c r="AE455" s="169" t="str">
        <f t="shared" si="475"/>
        <v>TUBLS015</v>
      </c>
      <c r="AF455" s="170" t="str">
        <f t="shared" si="486"/>
        <v>TB150425</v>
      </c>
      <c r="AG455" s="171">
        <f t="shared" si="487"/>
        <v>19.660500000000003</v>
      </c>
      <c r="AH455" s="151">
        <f t="shared" si="488"/>
        <v>180</v>
      </c>
      <c r="AI455" s="152">
        <f t="shared" si="489"/>
        <v>3538.8900000000003</v>
      </c>
      <c r="AJ455" s="172" t="str">
        <f t="shared" si="506"/>
        <v>BCU3D</v>
      </c>
      <c r="AK455" s="173" t="str">
        <f t="shared" si="507"/>
        <v>AT3D0610</v>
      </c>
      <c r="AL455" s="174">
        <f t="shared" si="508"/>
        <v>18.22365098663272</v>
      </c>
      <c r="AM455" s="175">
        <f t="shared" si="509"/>
        <v>142.81818181818181</v>
      </c>
      <c r="AN455" s="176">
        <v>2602.6687000000002</v>
      </c>
      <c r="AO455" s="177" t="str">
        <f t="shared" si="510"/>
        <v>CL3P0610C060</v>
      </c>
      <c r="AP455" s="178">
        <f t="shared" si="511"/>
        <v>388.08</v>
      </c>
      <c r="AQ455" s="179" t="str">
        <f t="shared" si="512"/>
        <v>CL3P0610C060</v>
      </c>
      <c r="AR455" s="178">
        <f t="shared" si="513"/>
        <v>388.08</v>
      </c>
      <c r="AS455" s="178" t="str">
        <f t="shared" si="514"/>
        <v>BNLC06</v>
      </c>
      <c r="AT455" s="180">
        <f t="shared" si="515"/>
        <v>776.16</v>
      </c>
      <c r="AU455" s="181" t="str">
        <f t="shared" si="516"/>
        <v>3D</v>
      </c>
      <c r="AV455" s="182" t="s">
        <v>921</v>
      </c>
      <c r="AW455" s="183" t="str">
        <f t="shared" si="517"/>
        <v>FJ3D0410</v>
      </c>
      <c r="AX455" s="181">
        <f t="shared" si="518"/>
        <v>172.60999999999999</v>
      </c>
      <c r="AY455" s="183">
        <f t="shared" si="519"/>
        <v>345.21999999999997</v>
      </c>
      <c r="AZ455" s="183" t="str">
        <f t="shared" si="520"/>
        <v>-</v>
      </c>
      <c r="BA455" s="181" t="str">
        <f t="shared" si="521"/>
        <v>-</v>
      </c>
      <c r="BB455" s="181"/>
      <c r="BC455" s="184">
        <f t="shared" si="522"/>
        <v>345.21999999999997</v>
      </c>
    </row>
    <row r="456" spans="1:55" ht="18" customHeight="1" x14ac:dyDescent="0.3">
      <c r="A456" s="1" t="str">
        <f t="shared" si="505"/>
        <v>\\B-TECH03\soneras network\SONERAS\RAD\RAD 2024\C331</v>
      </c>
      <c r="B456" s="17" t="s">
        <v>1483</v>
      </c>
      <c r="C456" s="44" t="str">
        <f t="shared" si="502"/>
        <v>FEC331025-10 E7</v>
      </c>
      <c r="D456" s="17" t="s">
        <v>1277</v>
      </c>
      <c r="E456" s="20" t="str">
        <f t="shared" si="439"/>
        <v>C331</v>
      </c>
      <c r="F456" s="12">
        <v>45417</v>
      </c>
      <c r="G456" s="17">
        <v>1</v>
      </c>
      <c r="H456" s="13" t="s">
        <v>35</v>
      </c>
      <c r="I456" s="217" t="s">
        <v>36</v>
      </c>
      <c r="M456" s="6" t="s">
        <v>32</v>
      </c>
      <c r="N456" s="6">
        <v>10</v>
      </c>
      <c r="O456" s="6">
        <v>5</v>
      </c>
      <c r="Q456" s="14">
        <v>1200</v>
      </c>
      <c r="R456" s="14">
        <v>390</v>
      </c>
      <c r="S456" s="14">
        <v>400</v>
      </c>
      <c r="T456" s="14">
        <v>110</v>
      </c>
      <c r="U456" s="14">
        <v>400</v>
      </c>
      <c r="V456" s="14">
        <v>110</v>
      </c>
      <c r="W456" s="5" t="s">
        <v>33</v>
      </c>
      <c r="Y456" s="6" t="s">
        <v>38</v>
      </c>
      <c r="Z456" s="240" t="str">
        <f t="shared" si="481"/>
        <v>510AD</v>
      </c>
      <c r="AA456" s="71" t="str">
        <f t="shared" si="482"/>
        <v>FEC331025-10 E7</v>
      </c>
      <c r="AB456" s="168" t="str">
        <f t="shared" si="483"/>
        <v xml:space="preserve">FE 1200X0390 5D7 10 0400X110 PC  </v>
      </c>
      <c r="AC456" s="71" t="str">
        <f t="shared" si="484"/>
        <v>FXC331025-10 E7</v>
      </c>
      <c r="AD456" s="168" t="str">
        <f t="shared" si="485"/>
        <v xml:space="preserve">FX 1200X0390 5D7 10 0400X110 PC  </v>
      </c>
      <c r="AE456" s="169" t="str">
        <f t="shared" si="475"/>
        <v>TUBLS015</v>
      </c>
      <c r="AF456" s="170" t="str">
        <f t="shared" si="486"/>
        <v>TB151215</v>
      </c>
      <c r="AG456" s="171">
        <f t="shared" si="487"/>
        <v>56.2059</v>
      </c>
      <c r="AH456" s="151">
        <f t="shared" si="488"/>
        <v>190</v>
      </c>
      <c r="AI456" s="152">
        <f t="shared" si="489"/>
        <v>10679.120999999999</v>
      </c>
      <c r="AJ456" s="172" t="str">
        <f t="shared" si="506"/>
        <v>BCU5D</v>
      </c>
      <c r="AK456" s="173" t="str">
        <f t="shared" si="507"/>
        <v>AT5D0390</v>
      </c>
      <c r="AL456" s="174">
        <f t="shared" si="508"/>
        <v>22.036617374762205</v>
      </c>
      <c r="AM456" s="175">
        <f t="shared" si="509"/>
        <v>430.09090909090907</v>
      </c>
      <c r="AN456" s="176">
        <v>9477.7487999999994</v>
      </c>
      <c r="AO456" s="177" t="str">
        <f t="shared" si="510"/>
        <v>CL5P0400C110</v>
      </c>
      <c r="AP456" s="178">
        <f t="shared" si="511"/>
        <v>420.42</v>
      </c>
      <c r="AQ456" s="179" t="str">
        <f t="shared" si="512"/>
        <v>CL5P0400C110</v>
      </c>
      <c r="AR456" s="178">
        <f t="shared" si="513"/>
        <v>420.42</v>
      </c>
      <c r="AS456" s="178" t="str">
        <f t="shared" si="514"/>
        <v>BNLC06</v>
      </c>
      <c r="AT456" s="180">
        <f t="shared" si="515"/>
        <v>840.84</v>
      </c>
      <c r="AU456" s="181" t="str">
        <f t="shared" si="516"/>
        <v>5D</v>
      </c>
      <c r="AV456" s="182" t="s">
        <v>921</v>
      </c>
      <c r="AW456" s="183" t="str">
        <f t="shared" si="517"/>
        <v>FJ5D1200</v>
      </c>
      <c r="AX456" s="181">
        <f t="shared" si="518"/>
        <v>742.8</v>
      </c>
      <c r="AY456" s="183">
        <f t="shared" si="519"/>
        <v>1485.6</v>
      </c>
      <c r="AZ456" s="183" t="str">
        <f t="shared" si="520"/>
        <v>-</v>
      </c>
      <c r="BA456" s="181" t="str">
        <f t="shared" si="521"/>
        <v>-</v>
      </c>
      <c r="BB456" s="181"/>
      <c r="BC456" s="184">
        <f t="shared" si="522"/>
        <v>1485.6</v>
      </c>
    </row>
    <row r="457" spans="1:55" ht="18" customHeight="1" x14ac:dyDescent="0.3">
      <c r="A457" s="1" t="str">
        <f t="shared" si="505"/>
        <v>\\B-TECH03\soneras network\SONERAS\RAD\RAD 2024\C039</v>
      </c>
      <c r="B457" s="17" t="s">
        <v>200</v>
      </c>
      <c r="C457" s="44" t="str">
        <f t="shared" si="502"/>
        <v>FEC039025-10 E7</v>
      </c>
      <c r="D457" s="17" t="s">
        <v>1278</v>
      </c>
      <c r="E457" s="20" t="str">
        <f t="shared" si="439"/>
        <v>C039</v>
      </c>
      <c r="F457" s="12">
        <v>45417</v>
      </c>
      <c r="G457" s="17">
        <v>8</v>
      </c>
      <c r="H457" s="13" t="s">
        <v>35</v>
      </c>
      <c r="I457" s="14" t="s">
        <v>182</v>
      </c>
      <c r="M457" s="6" t="s">
        <v>32</v>
      </c>
      <c r="N457" s="6">
        <v>10</v>
      </c>
      <c r="O457" s="6">
        <v>5</v>
      </c>
      <c r="Q457" s="14">
        <v>920</v>
      </c>
      <c r="R457" s="14">
        <v>1020</v>
      </c>
      <c r="S457" s="14">
        <v>1100</v>
      </c>
      <c r="T457" s="14">
        <v>190</v>
      </c>
      <c r="U457" s="14">
        <v>1100</v>
      </c>
      <c r="V457" s="14">
        <v>190</v>
      </c>
      <c r="W457" s="5" t="s">
        <v>37</v>
      </c>
      <c r="Y457" s="6" t="s">
        <v>38</v>
      </c>
      <c r="Z457" s="240" t="str">
        <f t="shared" si="481"/>
        <v>510AD</v>
      </c>
      <c r="AA457" s="71" t="str">
        <f t="shared" si="482"/>
        <v>FEC039025-10 E7</v>
      </c>
      <c r="AB457" s="168" t="str">
        <f t="shared" si="483"/>
        <v xml:space="preserve">FE 0920X1020 5D7 10 1100X190 BC  </v>
      </c>
      <c r="AC457" s="71" t="str">
        <f t="shared" si="484"/>
        <v>FXC039025-10 E7</v>
      </c>
      <c r="AD457" s="168" t="str">
        <f t="shared" si="485"/>
        <v xml:space="preserve">FX 0920X1020 5D7 10 1100X190 BC  </v>
      </c>
      <c r="AE457" s="169" t="str">
        <f t="shared" si="475"/>
        <v>TUBLS015</v>
      </c>
      <c r="AF457" s="170" t="str">
        <f t="shared" si="486"/>
        <v>TB150935</v>
      </c>
      <c r="AG457" s="171">
        <f t="shared" si="487"/>
        <v>43.253100000000003</v>
      </c>
      <c r="AH457" s="151">
        <f t="shared" si="488"/>
        <v>505</v>
      </c>
      <c r="AI457" s="152">
        <f t="shared" si="489"/>
        <v>21842.815500000001</v>
      </c>
      <c r="AJ457" s="172" t="str">
        <f t="shared" si="506"/>
        <v>BCU5D</v>
      </c>
      <c r="AK457" s="173" t="str">
        <f t="shared" si="507"/>
        <v>AT5D1020</v>
      </c>
      <c r="AL457" s="174">
        <f t="shared" si="508"/>
        <v>57.686770866795896</v>
      </c>
      <c r="AM457" s="175">
        <f t="shared" si="509"/>
        <v>328.27272727272725</v>
      </c>
      <c r="AN457" s="176">
        <v>18936.993599999998</v>
      </c>
      <c r="AO457" s="177" t="str">
        <f t="shared" si="510"/>
        <v>CL5B1100C190</v>
      </c>
      <c r="AP457" s="178">
        <f t="shared" si="511"/>
        <v>2790.15</v>
      </c>
      <c r="AQ457" s="179" t="str">
        <f t="shared" si="512"/>
        <v>CL5B1100C190</v>
      </c>
      <c r="AR457" s="178">
        <f t="shared" si="513"/>
        <v>3139.92</v>
      </c>
      <c r="AS457" s="178" t="str">
        <f t="shared" si="514"/>
        <v>PL15</v>
      </c>
      <c r="AT457" s="180">
        <f t="shared" si="515"/>
        <v>5930.07</v>
      </c>
      <c r="AU457" s="181" t="str">
        <f t="shared" si="516"/>
        <v>5D</v>
      </c>
      <c r="AV457" s="182" t="s">
        <v>921</v>
      </c>
      <c r="AW457" s="183" t="str">
        <f t="shared" si="517"/>
        <v>FJ5D0920</v>
      </c>
      <c r="AX457" s="181">
        <f t="shared" si="518"/>
        <v>569.48</v>
      </c>
      <c r="AY457" s="183">
        <f t="shared" si="519"/>
        <v>1138.96</v>
      </c>
      <c r="AZ457" s="183" t="str">
        <f t="shared" si="520"/>
        <v>-</v>
      </c>
      <c r="BA457" s="181" t="str">
        <f t="shared" si="521"/>
        <v>-</v>
      </c>
      <c r="BB457" s="181"/>
      <c r="BC457" s="184">
        <f t="shared" si="522"/>
        <v>1138.96</v>
      </c>
    </row>
    <row r="458" spans="1:55" ht="18" customHeight="1" x14ac:dyDescent="0.3">
      <c r="A458" s="1" t="str">
        <f t="shared" si="505"/>
        <v>\\B-TECH03\soneras network\SONERAS\RAD\RAD 2024\C332</v>
      </c>
      <c r="B458" s="17" t="s">
        <v>1484</v>
      </c>
      <c r="C458" s="44" t="str">
        <f t="shared" si="502"/>
        <v>FEC332025-10 E7</v>
      </c>
      <c r="D458" s="17" t="s">
        <v>1279</v>
      </c>
      <c r="E458" s="20" t="str">
        <f t="shared" si="439"/>
        <v>C332</v>
      </c>
      <c r="F458" s="12">
        <v>45417</v>
      </c>
      <c r="G458" s="17">
        <v>8</v>
      </c>
      <c r="H458" s="13" t="s">
        <v>35</v>
      </c>
      <c r="I458" s="14" t="s">
        <v>182</v>
      </c>
      <c r="M458" s="6" t="s">
        <v>32</v>
      </c>
      <c r="N458" s="6">
        <v>10</v>
      </c>
      <c r="O458" s="6">
        <v>5</v>
      </c>
      <c r="Q458" s="14">
        <v>920</v>
      </c>
      <c r="R458" s="14">
        <v>1520</v>
      </c>
      <c r="S458" s="14">
        <v>1600</v>
      </c>
      <c r="T458" s="14">
        <v>190</v>
      </c>
      <c r="U458" s="14">
        <v>1600</v>
      </c>
      <c r="V458" s="14">
        <v>190</v>
      </c>
      <c r="W458" s="5" t="s">
        <v>37</v>
      </c>
      <c r="Y458" s="6" t="s">
        <v>38</v>
      </c>
      <c r="Z458" s="240" t="str">
        <f t="shared" si="481"/>
        <v>510AD</v>
      </c>
      <c r="AA458" s="71" t="str">
        <f t="shared" si="482"/>
        <v>FEC332025-10 E7</v>
      </c>
      <c r="AB458" s="168" t="str">
        <f t="shared" si="483"/>
        <v xml:space="preserve">FE 0920X1520 5D7 10 1600X190 BC  </v>
      </c>
      <c r="AC458" s="71" t="str">
        <f t="shared" si="484"/>
        <v>FXC332025-10 E7</v>
      </c>
      <c r="AD458" s="168" t="str">
        <f t="shared" si="485"/>
        <v xml:space="preserve">FX 0920X1520 5D7 10 1600X190 BC  </v>
      </c>
      <c r="AE458" s="169" t="str">
        <f t="shared" si="475"/>
        <v>TUBLS015</v>
      </c>
      <c r="AF458" s="170" t="str">
        <f t="shared" si="486"/>
        <v>TB150935</v>
      </c>
      <c r="AG458" s="171">
        <f t="shared" si="487"/>
        <v>43.253100000000003</v>
      </c>
      <c r="AH458" s="151">
        <f t="shared" si="488"/>
        <v>755</v>
      </c>
      <c r="AI458" s="152">
        <f t="shared" si="489"/>
        <v>32656.090500000002</v>
      </c>
      <c r="AJ458" s="172" t="str">
        <f t="shared" si="506"/>
        <v>BCU5D</v>
      </c>
      <c r="AK458" s="173" t="str">
        <f t="shared" si="507"/>
        <v>AT5D1520</v>
      </c>
      <c r="AL458" s="174">
        <f t="shared" si="508"/>
        <v>85.964599723068403</v>
      </c>
      <c r="AM458" s="175">
        <f t="shared" si="509"/>
        <v>328.27272727272725</v>
      </c>
      <c r="AN458" s="176">
        <v>28219.833599999998</v>
      </c>
      <c r="AO458" s="177" t="str">
        <f t="shared" si="510"/>
        <v>CL5B1600C190</v>
      </c>
      <c r="AP458" s="178">
        <f t="shared" si="511"/>
        <v>4058.4</v>
      </c>
      <c r="AQ458" s="179" t="str">
        <f t="shared" si="512"/>
        <v>CL5B1600C190</v>
      </c>
      <c r="AR458" s="178">
        <f t="shared" si="513"/>
        <v>4541.67</v>
      </c>
      <c r="AS458" s="178" t="str">
        <f t="shared" si="514"/>
        <v>PL15</v>
      </c>
      <c r="AT458" s="180">
        <f t="shared" si="515"/>
        <v>8600.07</v>
      </c>
      <c r="AU458" s="181" t="str">
        <f t="shared" si="516"/>
        <v>5D</v>
      </c>
      <c r="AV458" s="182" t="s">
        <v>921</v>
      </c>
      <c r="AW458" s="183" t="str">
        <f t="shared" si="517"/>
        <v>FJ5D0920</v>
      </c>
      <c r="AX458" s="181">
        <f t="shared" si="518"/>
        <v>569.48</v>
      </c>
      <c r="AY458" s="183">
        <f t="shared" si="519"/>
        <v>1138.96</v>
      </c>
      <c r="AZ458" s="183" t="str">
        <f t="shared" si="520"/>
        <v>-</v>
      </c>
      <c r="BA458" s="181" t="str">
        <f t="shared" si="521"/>
        <v>-</v>
      </c>
      <c r="BB458" s="181"/>
      <c r="BC458" s="184">
        <f t="shared" si="522"/>
        <v>1138.96</v>
      </c>
    </row>
    <row r="459" spans="1:55" ht="18" customHeight="1" x14ac:dyDescent="0.3">
      <c r="A459" s="1" t="str">
        <f t="shared" si="505"/>
        <v>\\B-TECH03\soneras network\SONERAS\RAD\RAD 2024\C333</v>
      </c>
      <c r="B459" s="17" t="s">
        <v>1485</v>
      </c>
      <c r="C459" s="44" t="str">
        <f t="shared" si="502"/>
        <v xml:space="preserve">RAC333024-10 </v>
      </c>
      <c r="D459" s="17" t="s">
        <v>1280</v>
      </c>
      <c r="E459" s="20" t="str">
        <f t="shared" si="439"/>
        <v>C333</v>
      </c>
      <c r="F459" s="12">
        <v>45418</v>
      </c>
      <c r="G459" s="17">
        <v>1</v>
      </c>
      <c r="H459" s="13" t="s">
        <v>28</v>
      </c>
      <c r="I459" s="218" t="s">
        <v>1145</v>
      </c>
      <c r="K459" s="14" t="s">
        <v>848</v>
      </c>
      <c r="M459" s="36" t="s">
        <v>32</v>
      </c>
      <c r="N459" s="6">
        <v>10</v>
      </c>
      <c r="O459" s="6">
        <v>4</v>
      </c>
      <c r="Q459" s="14">
        <v>390</v>
      </c>
      <c r="R459" s="14">
        <v>500</v>
      </c>
      <c r="S459" s="14">
        <v>500</v>
      </c>
      <c r="T459" s="14">
        <v>85</v>
      </c>
      <c r="U459" s="14">
        <v>500</v>
      </c>
      <c r="V459" s="14">
        <v>85</v>
      </c>
      <c r="W459" s="5" t="s">
        <v>33</v>
      </c>
      <c r="Y459" s="6" t="s">
        <v>34</v>
      </c>
      <c r="Z459" s="240" t="str">
        <f t="shared" si="481"/>
        <v>410AD</v>
      </c>
      <c r="AA459" s="71" t="str">
        <f t="shared" si="482"/>
        <v xml:space="preserve">RAC333024-10 </v>
      </c>
      <c r="AB459" s="168" t="str">
        <f t="shared" si="483"/>
        <v>RA 0390X0500 4DM 10 0500X085 PC  MANITOU</v>
      </c>
      <c r="AC459" s="71" t="str">
        <f t="shared" si="484"/>
        <v xml:space="preserve">FXC333024-10 </v>
      </c>
      <c r="AD459" s="168" t="str">
        <f t="shared" si="485"/>
        <v>FX 0390X0500 4DM 10 0500X085 PC  MANITOU</v>
      </c>
      <c r="AE459" s="169" t="str">
        <f t="shared" si="475"/>
        <v>BNLT33</v>
      </c>
      <c r="AF459" s="170" t="str">
        <f t="shared" si="486"/>
        <v>TB330405</v>
      </c>
      <c r="AG459" s="171">
        <f t="shared" si="487"/>
        <v>13.63635</v>
      </c>
      <c r="AH459" s="151">
        <f t="shared" si="488"/>
        <v>196</v>
      </c>
      <c r="AI459" s="152">
        <f t="shared" si="489"/>
        <v>2672.7246</v>
      </c>
      <c r="AJ459" s="172" t="str">
        <f t="shared" si="506"/>
        <v>BCU4D</v>
      </c>
      <c r="AK459" s="173" t="str">
        <f t="shared" si="507"/>
        <v>AT4D0500</v>
      </c>
      <c r="AL459" s="174">
        <f t="shared" si="508"/>
        <v>23.080965794768616</v>
      </c>
      <c r="AM459" s="175">
        <f t="shared" si="509"/>
        <v>135.54545454545453</v>
      </c>
      <c r="AN459" s="176">
        <v>3128.5200000000004</v>
      </c>
      <c r="AO459" s="177" t="str">
        <f t="shared" si="510"/>
        <v>CL4P0500C085</v>
      </c>
      <c r="AP459" s="178">
        <f t="shared" si="511"/>
        <v>420.42</v>
      </c>
      <c r="AQ459" s="179" t="str">
        <f t="shared" si="512"/>
        <v>CL4P0500C085</v>
      </c>
      <c r="AR459" s="178">
        <f t="shared" si="513"/>
        <v>420.42</v>
      </c>
      <c r="AS459" s="178" t="str">
        <f t="shared" si="514"/>
        <v>BNLC06</v>
      </c>
      <c r="AT459" s="180">
        <f t="shared" si="515"/>
        <v>840.84</v>
      </c>
      <c r="AU459" s="181" t="str">
        <f t="shared" si="516"/>
        <v>4D</v>
      </c>
      <c r="AV459" s="182" t="s">
        <v>921</v>
      </c>
      <c r="AW459" s="183" t="str">
        <f t="shared" si="517"/>
        <v>FJ4D0390</v>
      </c>
      <c r="AX459" s="181">
        <f t="shared" si="518"/>
        <v>206.70000000000002</v>
      </c>
      <c r="AY459" s="183">
        <f t="shared" si="519"/>
        <v>413.40000000000003</v>
      </c>
      <c r="AZ459" s="183" t="str">
        <f t="shared" si="520"/>
        <v>-</v>
      </c>
      <c r="BA459" s="181" t="str">
        <f t="shared" si="521"/>
        <v>-</v>
      </c>
      <c r="BB459" s="181"/>
      <c r="BC459" s="184">
        <f t="shared" si="522"/>
        <v>413.40000000000003</v>
      </c>
    </row>
    <row r="460" spans="1:55" ht="18" customHeight="1" x14ac:dyDescent="0.3">
      <c r="A460" s="1" t="str">
        <f t="shared" si="505"/>
        <v>\\B-TECH03\soneras network\SONERAS\RAD\RAD 2024\C334</v>
      </c>
      <c r="B460" s="17" t="s">
        <v>1486</v>
      </c>
      <c r="C460" s="44" t="str">
        <f t="shared" si="502"/>
        <v xml:space="preserve">RAC334034-10 </v>
      </c>
      <c r="D460" s="17" t="s">
        <v>1281</v>
      </c>
      <c r="E460" s="20" t="str">
        <f t="shared" si="439"/>
        <v>C334</v>
      </c>
      <c r="F460" s="12">
        <v>45418</v>
      </c>
      <c r="G460" s="17">
        <v>2</v>
      </c>
      <c r="H460" s="13" t="s">
        <v>28</v>
      </c>
      <c r="I460" s="217" t="s">
        <v>1487</v>
      </c>
      <c r="J460" s="5" t="s">
        <v>298</v>
      </c>
      <c r="K460" s="14" t="s">
        <v>1489</v>
      </c>
      <c r="M460" s="36" t="s">
        <v>77</v>
      </c>
      <c r="N460" s="6">
        <v>10</v>
      </c>
      <c r="O460" s="6">
        <v>4</v>
      </c>
      <c r="Q460" s="14">
        <v>615</v>
      </c>
      <c r="R460" s="14">
        <v>570</v>
      </c>
      <c r="S460" s="14">
        <v>580</v>
      </c>
      <c r="T460" s="14">
        <v>135</v>
      </c>
      <c r="U460" s="14">
        <v>580</v>
      </c>
      <c r="V460" s="14">
        <v>135</v>
      </c>
      <c r="W460" s="5" t="s">
        <v>33</v>
      </c>
      <c r="Y460" s="6" t="s">
        <v>34</v>
      </c>
      <c r="Z460" s="240" t="str">
        <f t="shared" si="481"/>
        <v>410AD</v>
      </c>
      <c r="AA460" s="10" t="str">
        <f t="shared" si="482"/>
        <v xml:space="preserve">RAC334034-10 </v>
      </c>
      <c r="AB460" s="168" t="str">
        <f t="shared" si="483"/>
        <v>RA 0615X0570 4DM 10 0580X135 PC FIAT  LAVERDA 3400</v>
      </c>
      <c r="AC460" s="10" t="str">
        <f t="shared" si="484"/>
        <v xml:space="preserve">FXC334034-10 </v>
      </c>
      <c r="AD460" s="168" t="str">
        <f t="shared" si="485"/>
        <v>FX 0615X0570 4DM 10 0580X135 PC FIAT  LAVERDA 3400</v>
      </c>
      <c r="AE460" s="169" t="str">
        <f t="shared" si="475"/>
        <v>BNLT33</v>
      </c>
      <c r="AF460" s="170" t="str">
        <f t="shared" si="486"/>
        <v>TB330630</v>
      </c>
      <c r="AG460" s="171">
        <f t="shared" si="487"/>
        <v>21.2121</v>
      </c>
      <c r="AH460" s="151">
        <f t="shared" si="488"/>
        <v>224</v>
      </c>
      <c r="AI460" s="152">
        <f t="shared" si="489"/>
        <v>4751.5104000000001</v>
      </c>
      <c r="AJ460" s="172" t="str">
        <f t="shared" si="506"/>
        <v>BCU4D</v>
      </c>
      <c r="AK460" s="173" t="str">
        <f t="shared" si="507"/>
        <v>AT4D0570</v>
      </c>
      <c r="AL460" s="174">
        <f t="shared" si="508"/>
        <v>52.66453851944793</v>
      </c>
      <c r="AM460" s="175">
        <f t="shared" si="509"/>
        <v>108.68181818181819</v>
      </c>
      <c r="AN460" s="176">
        <v>5723.6778000000004</v>
      </c>
      <c r="AO460" s="177" t="str">
        <f t="shared" si="510"/>
        <v>CL4P0580C135</v>
      </c>
      <c r="AP460" s="178">
        <f t="shared" si="511"/>
        <v>716.1</v>
      </c>
      <c r="AQ460" s="179" t="str">
        <f t="shared" si="512"/>
        <v>CL4P0580C135</v>
      </c>
      <c r="AR460" s="178">
        <f t="shared" si="513"/>
        <v>716.1</v>
      </c>
      <c r="AS460" s="178" t="str">
        <f t="shared" si="514"/>
        <v>BNLC06</v>
      </c>
      <c r="AT460" s="180">
        <f t="shared" si="515"/>
        <v>1432.2</v>
      </c>
      <c r="AU460" s="181" t="str">
        <f t="shared" si="516"/>
        <v>4D</v>
      </c>
      <c r="AV460" s="182" t="s">
        <v>921</v>
      </c>
      <c r="AW460" s="183" t="str">
        <f t="shared" si="517"/>
        <v>FJ4D0615</v>
      </c>
      <c r="AX460" s="181">
        <f t="shared" si="518"/>
        <v>325.95</v>
      </c>
      <c r="AY460" s="183">
        <f t="shared" si="519"/>
        <v>651.9</v>
      </c>
      <c r="AZ460" s="183" t="str">
        <f t="shared" si="520"/>
        <v>-</v>
      </c>
      <c r="BA460" s="181" t="str">
        <f t="shared" si="521"/>
        <v>-</v>
      </c>
      <c r="BB460" s="181"/>
      <c r="BC460" s="184">
        <f t="shared" si="522"/>
        <v>651.9</v>
      </c>
    </row>
    <row r="461" spans="1:55" ht="18" customHeight="1" x14ac:dyDescent="0.3">
      <c r="A461" s="1" t="str">
        <f t="shared" si="505"/>
        <v>\\B-TECH03\soneras network\SONERAS\RAD\RAD 2024\C246</v>
      </c>
      <c r="B461" s="17" t="s">
        <v>1162</v>
      </c>
      <c r="C461" s="44" t="str">
        <f t="shared" si="502"/>
        <v xml:space="preserve">FEC246034-10 </v>
      </c>
      <c r="D461" s="17" t="s">
        <v>1282</v>
      </c>
      <c r="E461" s="20" t="str">
        <f t="shared" si="439"/>
        <v>C246</v>
      </c>
      <c r="F461" s="12">
        <v>45419</v>
      </c>
      <c r="G461" s="17">
        <v>1</v>
      </c>
      <c r="H461" s="13" t="s">
        <v>35</v>
      </c>
      <c r="I461" s="14" t="s">
        <v>100</v>
      </c>
      <c r="M461" s="36" t="s">
        <v>77</v>
      </c>
      <c r="N461" s="6">
        <v>10</v>
      </c>
      <c r="O461" s="6">
        <v>4</v>
      </c>
      <c r="Q461" s="14">
        <v>450</v>
      </c>
      <c r="R461" s="14">
        <v>460</v>
      </c>
      <c r="S461" s="14">
        <v>470</v>
      </c>
      <c r="T461" s="14">
        <v>100</v>
      </c>
      <c r="U461" s="14">
        <v>470</v>
      </c>
      <c r="V461" s="14">
        <v>100</v>
      </c>
      <c r="W461" s="5" t="s">
        <v>33</v>
      </c>
      <c r="Y461" s="6" t="s">
        <v>34</v>
      </c>
      <c r="Z461" s="240" t="str">
        <f t="shared" si="481"/>
        <v>410AD</v>
      </c>
      <c r="AA461" s="10" t="str">
        <f t="shared" si="482"/>
        <v xml:space="preserve">FEC246034-10 </v>
      </c>
      <c r="AB461" s="168" t="str">
        <f t="shared" si="483"/>
        <v xml:space="preserve">FE 0450X0460 4DM 10 0470X100 PC  </v>
      </c>
      <c r="AC461" s="10" t="str">
        <f t="shared" si="484"/>
        <v xml:space="preserve">FXC246034-10 </v>
      </c>
      <c r="AD461" s="168" t="str">
        <f t="shared" si="485"/>
        <v xml:space="preserve">FX 0450X0460 4DM 10 0470X100 PC  </v>
      </c>
      <c r="AE461" s="207" t="str">
        <f t="shared" si="475"/>
        <v>BNLT33</v>
      </c>
      <c r="AF461" s="208" t="str">
        <f t="shared" si="486"/>
        <v>TB330465</v>
      </c>
      <c r="AG461" s="209">
        <f t="shared" si="487"/>
        <v>15.656549999999999</v>
      </c>
      <c r="AH461" s="210">
        <f t="shared" si="488"/>
        <v>180</v>
      </c>
      <c r="AI461" s="211">
        <f t="shared" si="489"/>
        <v>2818.1790000000001</v>
      </c>
      <c r="AJ461" s="172" t="str">
        <f t="shared" si="506"/>
        <v>BCU4D</v>
      </c>
      <c r="AK461" s="212" t="str">
        <f t="shared" si="507"/>
        <v>AT4D0460</v>
      </c>
      <c r="AL461" s="174">
        <f t="shared" si="508"/>
        <v>42.480848526863085</v>
      </c>
      <c r="AM461" s="213">
        <f t="shared" si="509"/>
        <v>78.681818181818187</v>
      </c>
      <c r="AN461" s="176">
        <v>3342.4704000000002</v>
      </c>
      <c r="AO461" s="177" t="str">
        <f t="shared" si="510"/>
        <v>CL4P0470C100</v>
      </c>
      <c r="AP461" s="178">
        <f t="shared" si="511"/>
        <v>452.76</v>
      </c>
      <c r="AQ461" s="179" t="str">
        <f t="shared" si="512"/>
        <v>CL4P0470C100</v>
      </c>
      <c r="AR461" s="178">
        <f t="shared" si="513"/>
        <v>452.76</v>
      </c>
      <c r="AS461" s="178" t="str">
        <f t="shared" si="514"/>
        <v>BNLC06</v>
      </c>
      <c r="AT461" s="180">
        <f t="shared" si="515"/>
        <v>905.52</v>
      </c>
      <c r="AU461" s="181" t="str">
        <f t="shared" si="516"/>
        <v>4D</v>
      </c>
      <c r="AV461" s="182" t="s">
        <v>921</v>
      </c>
      <c r="AW461" s="183" t="str">
        <f t="shared" si="517"/>
        <v>FJ4D0450</v>
      </c>
      <c r="AX461" s="181">
        <f t="shared" si="518"/>
        <v>238.5</v>
      </c>
      <c r="AY461" s="183">
        <f t="shared" si="519"/>
        <v>477</v>
      </c>
      <c r="AZ461" s="183" t="str">
        <f t="shared" ref="AZ461" si="523">IF(RIGHT(AU461,1)="Z","PJ"&amp;AU461&amp;IF((Q461)&lt;=999,"0"&amp;(Q461),(Q461)),"-")</f>
        <v>-</v>
      </c>
      <c r="BA461" s="181" t="str">
        <f t="shared" ref="BA461" si="524">IF(RIGHT(AU461,1)="Z",Q461*IF(AU461="1Z",0.239,IF(AU461="2Z",0.276,IF(AU461="3Z",0.374,IF(AU461="4Z",0.458,IF(AU461="5Z",0.541,IF(AU461="2D",0.317,IF(AU461="3D",0.421,IF(AU461="4D",0.53,IF(AU461="5D",0.619,IF(AU461="6D",0.718,IF(AU461="7D",0.738,IF(AU461="8D",0.842,"")))))))))))),"-")</f>
        <v>-</v>
      </c>
      <c r="BB461" s="181"/>
      <c r="BC461" s="184">
        <f t="shared" si="522"/>
        <v>477</v>
      </c>
    </row>
    <row r="462" spans="1:55" ht="18" customHeight="1" x14ac:dyDescent="0.3">
      <c r="A462" s="1" t="str">
        <f t="shared" si="505"/>
        <v>\\B-TECH03\soneras network\SONERAS\RAD\RAD 2024\C335</v>
      </c>
      <c r="B462" s="17" t="s">
        <v>1490</v>
      </c>
      <c r="C462" s="44" t="str">
        <f t="shared" si="502"/>
        <v>RAC335034-10 E7</v>
      </c>
      <c r="D462" s="17" t="s">
        <v>1283</v>
      </c>
      <c r="E462" s="20" t="str">
        <f t="shared" si="439"/>
        <v>C335</v>
      </c>
      <c r="F462" s="12">
        <v>45419</v>
      </c>
      <c r="G462" s="17">
        <v>1</v>
      </c>
      <c r="H462" s="13" t="s">
        <v>28</v>
      </c>
      <c r="I462" s="14" t="s">
        <v>1488</v>
      </c>
      <c r="J462" s="5" t="s">
        <v>323</v>
      </c>
      <c r="M462" s="36" t="s">
        <v>77</v>
      </c>
      <c r="N462" s="6">
        <v>10</v>
      </c>
      <c r="O462" s="6">
        <v>4</v>
      </c>
      <c r="Q462" s="14">
        <v>425</v>
      </c>
      <c r="R462" s="14">
        <v>480</v>
      </c>
      <c r="S462" s="14">
        <v>485</v>
      </c>
      <c r="T462" s="14">
        <v>85</v>
      </c>
      <c r="U462" s="14">
        <v>485</v>
      </c>
      <c r="V462" s="14">
        <v>85</v>
      </c>
      <c r="W462" s="5" t="s">
        <v>33</v>
      </c>
      <c r="Y462" s="6" t="s">
        <v>38</v>
      </c>
      <c r="Z462" s="240" t="str">
        <f t="shared" ref="Z462:Z464" si="525">O462&amp;N462&amp;IF(M462="NL","AD",IF(M462="TR","AZ",IF(M462="Aé","AD",)))</f>
        <v>410AD</v>
      </c>
      <c r="AA462" s="71" t="str">
        <f t="shared" ref="AA462" si="526">IF(H462="Fx","FE",IF(H462="Rén","RE",IF(H462="Con","RA","")))&amp;B462&amp;0&amp;IF(M462="TR","1",IF(M462="NL","2",IF(M462="Aé","3","")))&amp;O462&amp;"-"&amp;N462&amp;" "&amp;IF(Y462="ET7","E7","")</f>
        <v>RAC335034-10 E7</v>
      </c>
      <c r="AB462" s="168" t="str">
        <f t="shared" ref="AB462" si="527">IF(H462="FX","FE",IF(H462="Rén","RE",IF(H462="Con","RA","")))&amp;" "&amp;IF((Q462)&lt;=999,"0"&amp;(Q462),(Q462))&amp;"X"&amp;IF((R462)&lt;=999,"0"&amp;(R462),(R462))&amp;" "&amp;O462&amp;IF(M462="TR","Z",IF(M462="NL","D",IF(M462="Aé","D","")))&amp;IF(Y462="ET7","7",IF(Y462="ET9","9","M"))&amp;" "&amp;N462&amp;" "&amp;IF((S462)&lt;=999,"0"&amp;(S462),(S462))&amp;"X"&amp;IF((T462)&lt;=99,"0"&amp;(T462),(T462))&amp;" "&amp;IF(W462="PLi","P",IF(W462="BL","B",""))&amp;IF(X462="DEP","D",IF(X462="DEP","D","C"))&amp;" "&amp;J462&amp;" "&amp;K462</f>
        <v xml:space="preserve">RA 0425X0480 4D7 10 0485X085 PC CLARCK </v>
      </c>
      <c r="AC462" s="71" t="str">
        <f t="shared" ref="AC462" si="528">"FX"&amp;B462&amp;0&amp;IF(M462="TR","1",IF(M462="NL","2",IF(M462="Aé","3","")))&amp;O462&amp;"-"&amp;N462&amp;" "&amp;IF(Y462="ET7","E7","")</f>
        <v>FXC335034-10 E7</v>
      </c>
      <c r="AD462" s="168" t="str">
        <f t="shared" si="485"/>
        <v xml:space="preserve">FX 0425X0480 4D7 10 0485X085 PC CLARCK </v>
      </c>
      <c r="AE462" s="169" t="str">
        <f t="shared" ref="AE462" si="529">IF(Y462="Mach-P","BNLT33",IF(Y462="Mach-G","BNLT53",IF(Y462="Et7","TUBLS015",IF(Y462="Et9","TUBLS30"))))</f>
        <v>TUBLS015</v>
      </c>
      <c r="AF462" s="170" t="str">
        <f t="shared" ref="AF462" si="530">"TB"&amp;IF(Y462="Mach-P","33",IF(Y462="Mach-G","53",IF(Y462="Et7","15",IF(Y462="Et9","30",""))))&amp;IF((Q462+15)&lt;=999,"0"&amp;(Q462+15),(Q462+15))</f>
        <v>TB150440</v>
      </c>
      <c r="AG462" s="171">
        <f t="shared" ref="AG462" si="531">(Q462+15)*IF(Y462="Mach-P",0.03367,IF(Y462="Mach-G",0.05407,0.04626))</f>
        <v>20.354400000000002</v>
      </c>
      <c r="AH462" s="151">
        <f t="shared" ref="AH462" si="532">IF(M462="TR",INT((R462-20-N462-IF(N462=8,5.4,IF(N462=10,7.4,9.4)))/N462)+1,INT(R462-10)/10)*O462</f>
        <v>188</v>
      </c>
      <c r="AI462" s="152">
        <f t="shared" ref="AI462" si="533">AG462*AH462</f>
        <v>3826.6272000000004</v>
      </c>
      <c r="AJ462" s="172" t="str">
        <f t="shared" ref="AJ462" si="534">"BCU"&amp;O462&amp;IF(M462="TR","Z",IF(M462="NL","D",IF(M462="Aé","D","")))</f>
        <v>BCU4D</v>
      </c>
      <c r="AK462" s="173" t="str">
        <f t="shared" ref="AK462" si="535">"AT"&amp;O462&amp;IF(M462="TR","Z",IF(M462="NL","D",IF(M462="Aé","D","")))&amp;IF(M462="TR",IF(Q462&lt;=999,"0"&amp;Q462-20,Q462-20),IF(R462&lt;=999,"0"&amp;R462,R462))</f>
        <v>AT4D0480</v>
      </c>
      <c r="AL462" s="174">
        <f t="shared" ref="AL462" si="536">AN462/AM462</f>
        <v>44.432025505824654</v>
      </c>
      <c r="AM462" s="175">
        <f t="shared" ref="AM462" si="537">IF(M462="NL",((Q462-20)/2.75)+1,IF(M462="TR",(AH462/O462)+1,IF(M462="Aé",((Q462-20)/2.75)+1)/2))</f>
        <v>74.13636363636364</v>
      </c>
      <c r="AN462" s="176">
        <v>3294.0288000000005</v>
      </c>
      <c r="AO462" s="177" t="str">
        <f t="shared" ref="AO462" si="538">"CL"&amp;O462&amp;IF(W462="PLi","P",IF(W462="BL","B",""))&amp;IF((S462)&lt;=999,"0"&amp;(S462),(S462))&amp;IF(X462="DEP","D","C")&amp;IF((T462)&lt;=99,"0"&amp;(T462),(T462))</f>
        <v>CL4P0485C085</v>
      </c>
      <c r="AP462" s="178">
        <f t="shared" ref="AP462" si="539">IF(W462="BL",(S462)*(T462)*0.01335,IF(W462="PLi",(S462+20)*(T462+20)*0.0077))</f>
        <v>408.29250000000002</v>
      </c>
      <c r="AQ462" s="179" t="str">
        <f t="shared" ref="AQ462" si="540">"CL"&amp;O462&amp;IF(W462="PLi","P",IF(W462="BL","B",""))&amp;IF((U462)&lt;=999,"0"&amp;(U462),(U462))&amp;IF(X462="DEP","D","C")&amp;IF((V462)&lt;=99,"0"&amp;(V462),(V462))</f>
        <v>CL4P0485C085</v>
      </c>
      <c r="AR462" s="178">
        <f t="shared" ref="AR462" si="541">(U462+20)*(V462+20)*IF(W462="BL",0.01335,IF(W462="Pli",0.0077))</f>
        <v>408.29250000000002</v>
      </c>
      <c r="AS462" s="178" t="str">
        <f t="shared" ref="AS462" si="542">IF(W462="BL","PL15",IF(W462="PLi","BNLC06"))</f>
        <v>BNLC06</v>
      </c>
      <c r="AT462" s="180">
        <f t="shared" ref="AT462" si="543">AP462+AR462</f>
        <v>816.58500000000004</v>
      </c>
      <c r="AU462" s="181" t="str">
        <f t="shared" ref="AU462" si="544">O462&amp;IF(M462="TR","Z",IF(M462="NL","D",IF(M462="Aé","D",)))</f>
        <v>4D</v>
      </c>
      <c r="AV462" s="182" t="s">
        <v>921</v>
      </c>
      <c r="AW462" s="183" t="str">
        <f t="shared" ref="AW462" si="545">"FJ"&amp;AU462&amp;IF((Q462)&lt;=999,"0"&amp;(Q462),(Q462))</f>
        <v>FJ4D0425</v>
      </c>
      <c r="AX462" s="181">
        <f t="shared" ref="AX462" si="546">Q462*IF(AU462="1Z",0.239,IF(AU462="2Z",0.276,IF(AU462="3Z",0.374,IF(AU462="4Z",0.458,IF(AU462="5Z",0.541,IF(AU462="2D",0.317,IF(AU462="3D",0.421,IF(AU462="4D",0.53,IF(AU462="5D",0.619,IF(AU462="6D",0.718,IF(AU462="7D",0.738,IF(AU462="8D",0.842,""))))))))))))</f>
        <v>225.25</v>
      </c>
      <c r="AY462" s="183">
        <f t="shared" ref="AY462" si="547">AX462*2</f>
        <v>450.5</v>
      </c>
      <c r="AZ462" s="183" t="str">
        <f t="shared" ref="AZ462" si="548">IF(RIGHT(AU462,1)="Z","PJ"&amp;AU462&amp;IF((Q462)&lt;=999,"0"&amp;(Q462),(Q462)),"-")</f>
        <v>-</v>
      </c>
      <c r="BA462" s="181" t="str">
        <f t="shared" ref="BA462" si="549">IF(RIGHT(AU462,1)="Z",Q462*IF(AU462="1Z",0.239,IF(AU462="2Z",0.276,IF(AU462="3Z",0.374,IF(AU462="4Z",0.458,IF(AU462="5Z",0.541,IF(AU462="2D",0.317,IF(AU462="3D",0.421,IF(AU462="4D",0.53,IF(AU462="5D",0.619,IF(AU462="6D",0.718,IF(AU462="7D",0.738,IF(AU462="8D",0.842,"")))))))))))),"-")</f>
        <v>-</v>
      </c>
      <c r="BB462" s="181"/>
      <c r="BC462" s="184">
        <f t="shared" ref="BC462" si="550">BB462+AY462</f>
        <v>450.5</v>
      </c>
    </row>
    <row r="463" spans="1:55" s="204" customFormat="1" ht="18" customHeight="1" x14ac:dyDescent="0.3">
      <c r="A463" s="1" t="str">
        <f t="shared" si="505"/>
        <v>\\B-TECH03\soneras network\SONERAS\RAD\RAD 2024\C336</v>
      </c>
      <c r="B463" s="64" t="s">
        <v>1494</v>
      </c>
      <c r="C463" s="80" t="str">
        <f t="shared" si="502"/>
        <v>REC336024-10 E7</v>
      </c>
      <c r="D463" s="64" t="s">
        <v>1284</v>
      </c>
      <c r="E463" s="220" t="str">
        <f t="shared" ref="E463:E526" si="551">HYPERLINK(A463,B463)</f>
        <v>C336</v>
      </c>
      <c r="F463" s="12">
        <v>45423</v>
      </c>
      <c r="G463" s="64">
        <v>1</v>
      </c>
      <c r="H463" s="13" t="s">
        <v>58</v>
      </c>
      <c r="I463" s="68" t="s">
        <v>1493</v>
      </c>
      <c r="J463" s="16" t="s">
        <v>1492</v>
      </c>
      <c r="K463" s="68"/>
      <c r="L463" s="185"/>
      <c r="M463" s="67" t="s">
        <v>32</v>
      </c>
      <c r="N463" s="15">
        <v>10</v>
      </c>
      <c r="O463" s="15">
        <v>4</v>
      </c>
      <c r="P463" s="64"/>
      <c r="Q463" s="68">
        <v>650</v>
      </c>
      <c r="R463" s="68">
        <v>700</v>
      </c>
      <c r="S463" s="68">
        <v>700</v>
      </c>
      <c r="T463" s="68">
        <v>105</v>
      </c>
      <c r="U463" s="68">
        <v>700</v>
      </c>
      <c r="V463" s="68">
        <v>105</v>
      </c>
      <c r="W463" s="16" t="s">
        <v>33</v>
      </c>
      <c r="X463" s="68"/>
      <c r="Y463" s="15" t="s">
        <v>38</v>
      </c>
      <c r="Z463" s="241" t="str">
        <f t="shared" si="525"/>
        <v>410AD</v>
      </c>
      <c r="AA463" s="71" t="str">
        <f t="shared" ref="AA463:AA465" si="552">IF(H463="Fx","FE",IF(H463="Rén","RE",IF(H463="Con","RA","")))&amp;B463&amp;0&amp;IF(M463="TR","1",IF(M463="NL","2",IF(M463="Aé","3","")))&amp;O463&amp;"-"&amp;N463&amp;" "&amp;IF(Y463="ET7","E7","")</f>
        <v>REC336024-10 E7</v>
      </c>
      <c r="AB463" s="168" t="str">
        <f t="shared" ref="AB463:AB465" si="553">IF(H463="FX","FE",IF(H463="Rén","RE",IF(H463="Con","RA","")))&amp;" "&amp;IF((Q463)&lt;=999,"0"&amp;(Q463),(Q463))&amp;"X"&amp;IF((R463)&lt;=999,"0"&amp;(R463),(R463))&amp;" "&amp;O463&amp;IF(M463="TR","Z",IF(M463="NL","D",IF(M463="Aé","D","")))&amp;IF(Y463="ET7","7",IF(Y463="ET9","9","M"))&amp;" "&amp;N463&amp;" "&amp;IF((S463)&lt;=999,"0"&amp;(S463),(S463))&amp;"X"&amp;IF((T463)&lt;=99,"0"&amp;(T463),(T463))&amp;" "&amp;IF(W463="PLi","P",IF(W463="BL","B",""))&amp;IF(X463="DEP","D",IF(X463="DEP","D","C"))&amp;" "&amp;J463&amp;" "&amp;K463</f>
        <v xml:space="preserve">RE 0650X0700 4D7 10 0700X105 PC BERLIT </v>
      </c>
      <c r="AC463" s="71" t="str">
        <f t="shared" ref="AC463:AC465" si="554">"FX"&amp;B463&amp;0&amp;IF(M463="TR","1",IF(M463="NL","2",IF(M463="Aé","3","")))&amp;O463&amp;"-"&amp;N463&amp;" "&amp;IF(Y463="ET7","E7","")</f>
        <v>FXC336024-10 E7</v>
      </c>
      <c r="AD463" s="168" t="str">
        <f t="shared" ref="AD463:AD465" si="555">"FX"&amp;" "&amp;IF((Q463)&lt;=999,"0"&amp;(Q463),(Q463))&amp;"X"&amp;IF((R463)&lt;=999,"0"&amp;(R463),(R463))&amp;" "&amp;O463&amp;IF(M463="TR","Z",IF(M463="NL","D",IF(M463="Aé","D","")))&amp;IF(Y463="ET7","7",IF(Y463="ET9","9","M"))&amp;" "&amp;N463&amp;" "&amp;IF((S463)&lt;=999,"0"&amp;(S463),(S463))&amp;"X"&amp;IF((T463)&lt;=99,"0"&amp;(T463),(T463))&amp;" "&amp;IF(W463="PLi","P",IF(W463="BL","B",""))&amp;IF(X463="DEP","D","C")&amp;" "&amp;J463&amp;" "&amp;K463</f>
        <v xml:space="preserve">FX 0650X0700 4D7 10 0700X105 PC BERLIT </v>
      </c>
      <c r="AE463" s="186" t="str">
        <f t="shared" ref="AE463:AE465" si="556">IF(Y463="Mach-P","BNLT33",IF(Y463="Mach-G","BNLT53",IF(Y463="Et7","TUBLS015",IF(Y463="Et9","TUBLS30"))))</f>
        <v>TUBLS015</v>
      </c>
      <c r="AF463" s="187" t="str">
        <f t="shared" ref="AF463:AF465" si="557">"TB"&amp;IF(Y463="Mach-P","33",IF(Y463="Mach-G","53",IF(Y463="Et7","15",IF(Y463="Et9","30",""))))&amp;IF((Q463+15)&lt;=999,"0"&amp;(Q463+15),(Q463+15))</f>
        <v>TB150665</v>
      </c>
      <c r="AG463" s="188">
        <f t="shared" ref="AG463:AG465" si="558">(Q463+15)*IF(Y463="Mach-P",0.03367,IF(Y463="Mach-G",0.05407,0.04626))</f>
        <v>30.762900000000002</v>
      </c>
      <c r="AH463" s="189">
        <f t="shared" ref="AH463:AH465" si="559">IF(M463="TR",INT((R463-20-N463-IF(N463=8,5.4,IF(N463=10,7.4,9.4)))/N463)+1,INT(R463-10)/10)*O463</f>
        <v>276</v>
      </c>
      <c r="AI463" s="190">
        <f t="shared" ref="AI463:AI465" si="560">AG463*AH463</f>
        <v>8490.5604000000003</v>
      </c>
      <c r="AJ463" s="191" t="str">
        <f t="shared" ref="AJ463:AJ465" si="561">"BCU"&amp;O463&amp;IF(M463="TR","Z",IF(M463="NL","D",IF(M463="Aé","D","")))</f>
        <v>BCU4D</v>
      </c>
      <c r="AK463" s="192" t="str">
        <f t="shared" ref="AK463:AK465" si="562">"AT"&amp;O463&amp;IF(M463="TR","Z",IF(M463="NL","D",IF(M463="Aé","D","")))&amp;IF(M463="TR",IF(Q463&lt;=999,"0"&amp;Q463-20,Q463-20),IF(R463&lt;=999,"0"&amp;R463,R463))</f>
        <v>AT4D0700</v>
      </c>
      <c r="AL463" s="193">
        <f t="shared" ref="AL463:AL465" si="563">AN463/AM463</f>
        <v>32.391292769656268</v>
      </c>
      <c r="AM463" s="194">
        <f t="shared" ref="AM463:AM465" si="564">IF(M463="NL",((Q463-20)/2.75)+1,IF(M463="TR",(AH463/O463)+1,IF(M463="Aé",((Q463-20)/2.75)+1)/2))</f>
        <v>230.09090909090909</v>
      </c>
      <c r="AN463" s="195">
        <v>7452.9420000000009</v>
      </c>
      <c r="AO463" s="196" t="str">
        <f t="shared" ref="AO463:AO465" si="565">"CL"&amp;O463&amp;IF(W463="PLi","P",IF(W463="BL","B",""))&amp;IF((S463)&lt;=999,"0"&amp;(S463),(S463))&amp;IF(X463="DEP","D","C")&amp;IF((T463)&lt;=99,"0"&amp;(T463),(T463))</f>
        <v>CL4P0700C105</v>
      </c>
      <c r="AP463" s="197">
        <f t="shared" ref="AP463:AP465" si="566">IF(W463="BL",(S463)*(T463)*0.01335,IF(W463="PLi",(S463+20)*(T463+20)*0.0077))</f>
        <v>693</v>
      </c>
      <c r="AQ463" s="198" t="str">
        <f t="shared" ref="AQ463:AQ465" si="567">"CL"&amp;O463&amp;IF(W463="PLi","P",IF(W463="BL","B",""))&amp;IF((U463)&lt;=999,"0"&amp;(U463),(U463))&amp;IF(X463="DEP","D","C")&amp;IF((V463)&lt;=99,"0"&amp;(V463),(V463))</f>
        <v>CL4P0700C105</v>
      </c>
      <c r="AR463" s="197">
        <f t="shared" ref="AR463:AR465" si="568">(U463+20)*(V463+20)*IF(W463="BL",0.01335,IF(W463="Pli",0.0077))</f>
        <v>693</v>
      </c>
      <c r="AS463" s="197" t="str">
        <f t="shared" ref="AS463:AS465" si="569">IF(W463="BL","PL15",IF(W463="PLi","BNLC06"))</f>
        <v>BNLC06</v>
      </c>
      <c r="AT463" s="199">
        <f t="shared" ref="AT463:AT465" si="570">AP463+AR463</f>
        <v>1386</v>
      </c>
      <c r="AU463" s="200" t="str">
        <f t="shared" ref="AU463:AU465" si="571">O463&amp;IF(M463="TR","Z",IF(M463="NL","D",IF(M463="Aé","D",)))</f>
        <v>4D</v>
      </c>
      <c r="AV463" s="201" t="s">
        <v>921</v>
      </c>
      <c r="AW463" s="202" t="str">
        <f t="shared" ref="AW463:AW465" si="572">"FJ"&amp;AU463&amp;IF((Q463)&lt;=999,"0"&amp;(Q463),(Q463))</f>
        <v>FJ4D0650</v>
      </c>
      <c r="AX463" s="200">
        <f t="shared" ref="AX463:AX465" si="573">Q463*IF(AU463="1Z",0.239,IF(AU463="2Z",0.276,IF(AU463="3Z",0.374,IF(AU463="4Z",0.458,IF(AU463="5Z",0.541,IF(AU463="2D",0.317,IF(AU463="3D",0.421,IF(AU463="4D",0.53,IF(AU463="5D",0.619,IF(AU463="6D",0.718,IF(AU463="7D",0.738,IF(AU463="8D",0.842,""))))))))))))</f>
        <v>344.5</v>
      </c>
      <c r="AY463" s="202">
        <f t="shared" ref="AY463:AY465" si="574">AX463*2</f>
        <v>689</v>
      </c>
      <c r="AZ463" s="202" t="str">
        <f t="shared" ref="AZ463:AZ465" si="575">IF(RIGHT(AU463,1)="Z","PJ"&amp;AU463&amp;IF((Q463)&lt;=999,"0"&amp;(Q463),(Q463)),"-")</f>
        <v>-</v>
      </c>
      <c r="BA463" s="200" t="str">
        <f t="shared" ref="BA463:BA465" si="576">IF(RIGHT(AU463,1)="Z",Q463*IF(AU463="1Z",0.239,IF(AU463="2Z",0.276,IF(AU463="3Z",0.374,IF(AU463="4Z",0.458,IF(AU463="5Z",0.541,IF(AU463="2D",0.317,IF(AU463="3D",0.421,IF(AU463="4D",0.53,IF(AU463="5D",0.619,IF(AU463="6D",0.718,IF(AU463="7D",0.738,IF(AU463="8D",0.842,"")))))))))))),"-")</f>
        <v>-</v>
      </c>
      <c r="BB463" s="200"/>
      <c r="BC463" s="203">
        <f t="shared" ref="BC463:BC465" si="577">BB463+AY463</f>
        <v>689</v>
      </c>
    </row>
    <row r="464" spans="1:55" ht="18" customHeight="1" x14ac:dyDescent="0.3">
      <c r="A464" s="1" t="str">
        <f t="shared" ref="A464:A465" si="578">"\\B-TECH03\soneras network\SONERAS\RAD\RAD 2023\"&amp;B464</f>
        <v>\\B-TECH03\soneras network\SONERAS\RAD\RAD 2023\B107</v>
      </c>
      <c r="B464" s="17" t="s">
        <v>205</v>
      </c>
      <c r="C464" s="44" t="str">
        <f t="shared" si="502"/>
        <v>FEB107014-12 E7</v>
      </c>
      <c r="D464" s="17" t="s">
        <v>1285</v>
      </c>
      <c r="E464" s="20" t="str">
        <f t="shared" si="551"/>
        <v>B107</v>
      </c>
      <c r="F464" s="12">
        <v>45423</v>
      </c>
      <c r="G464" s="17">
        <v>20</v>
      </c>
      <c r="H464" s="13" t="s">
        <v>35</v>
      </c>
      <c r="I464" s="14" t="s">
        <v>202</v>
      </c>
      <c r="J464" s="5" t="s">
        <v>204</v>
      </c>
      <c r="K464" s="14" t="s">
        <v>203</v>
      </c>
      <c r="L464" s="17"/>
      <c r="M464" s="6" t="s">
        <v>41</v>
      </c>
      <c r="N464" s="6">
        <v>12</v>
      </c>
      <c r="O464" s="6">
        <v>4</v>
      </c>
      <c r="P464" s="6"/>
      <c r="Q464" s="6">
        <v>1850</v>
      </c>
      <c r="R464" s="6">
        <v>335</v>
      </c>
      <c r="S464" s="6">
        <v>335</v>
      </c>
      <c r="T464" s="6">
        <v>110</v>
      </c>
      <c r="U464" s="6">
        <v>335</v>
      </c>
      <c r="V464" s="6">
        <v>110</v>
      </c>
      <c r="W464" s="5" t="s">
        <v>33</v>
      </c>
      <c r="X464" s="16"/>
      <c r="Y464" s="6" t="s">
        <v>38</v>
      </c>
      <c r="Z464" s="243" t="str">
        <f t="shared" si="525"/>
        <v>412AZ</v>
      </c>
      <c r="AA464" s="71" t="str">
        <f t="shared" si="552"/>
        <v>FEB107014-12 E7</v>
      </c>
      <c r="AB464" s="168" t="str">
        <f t="shared" si="553"/>
        <v>FE 1850X0335 4Z7 12 0335X110 PC VANHOOL A500</v>
      </c>
      <c r="AC464" s="71" t="str">
        <f t="shared" si="554"/>
        <v>FXB107014-12 E7</v>
      </c>
      <c r="AD464" s="168" t="str">
        <f t="shared" si="555"/>
        <v>FX 1850X0335 4Z7 12 0335X110 PC VANHOOL A500</v>
      </c>
      <c r="AE464" s="169" t="str">
        <f t="shared" si="556"/>
        <v>TUBLS015</v>
      </c>
      <c r="AF464" s="170" t="str">
        <f t="shared" si="557"/>
        <v>TB151865</v>
      </c>
      <c r="AG464" s="171">
        <f t="shared" si="558"/>
        <v>86.274900000000002</v>
      </c>
      <c r="AH464" s="151">
        <f t="shared" si="559"/>
        <v>100</v>
      </c>
      <c r="AI464" s="152">
        <f t="shared" si="560"/>
        <v>8627.49</v>
      </c>
      <c r="AJ464" s="172" t="str">
        <f t="shared" si="561"/>
        <v>BCU4Z</v>
      </c>
      <c r="AK464" s="173" t="str">
        <f t="shared" si="562"/>
        <v>AT4Z1830</v>
      </c>
      <c r="AL464" s="174">
        <f t="shared" si="563"/>
        <v>267.78509653846152</v>
      </c>
      <c r="AM464" s="175">
        <f t="shared" si="564"/>
        <v>26</v>
      </c>
      <c r="AN464" s="176">
        <v>6962.4125099999992</v>
      </c>
      <c r="AO464" s="177" t="str">
        <f t="shared" si="565"/>
        <v>CL4P0335C110</v>
      </c>
      <c r="AP464" s="178">
        <f t="shared" si="566"/>
        <v>355.35500000000002</v>
      </c>
      <c r="AQ464" s="179" t="str">
        <f t="shared" si="567"/>
        <v>CL4P0335C110</v>
      </c>
      <c r="AR464" s="178">
        <f t="shared" si="568"/>
        <v>355.35500000000002</v>
      </c>
      <c r="AS464" s="178" t="str">
        <f t="shared" si="569"/>
        <v>BNLC06</v>
      </c>
      <c r="AT464" s="180">
        <f t="shared" si="570"/>
        <v>710.71</v>
      </c>
      <c r="AU464" s="181" t="str">
        <f t="shared" si="571"/>
        <v>4Z</v>
      </c>
      <c r="AV464" s="182" t="s">
        <v>921</v>
      </c>
      <c r="AW464" s="183" t="str">
        <f t="shared" si="572"/>
        <v>FJ4Z1850</v>
      </c>
      <c r="AX464" s="181">
        <f t="shared" si="573"/>
        <v>847.30000000000007</v>
      </c>
      <c r="AY464" s="183">
        <f t="shared" si="574"/>
        <v>1694.6000000000001</v>
      </c>
      <c r="AZ464" s="183" t="str">
        <f t="shared" si="575"/>
        <v>PJ4Z1850</v>
      </c>
      <c r="BA464" s="181">
        <f t="shared" si="576"/>
        <v>847.30000000000007</v>
      </c>
      <c r="BB464" s="181"/>
      <c r="BC464" s="184">
        <f t="shared" si="577"/>
        <v>1694.6000000000001</v>
      </c>
    </row>
    <row r="465" spans="1:56" ht="18" customHeight="1" x14ac:dyDescent="0.3">
      <c r="A465" s="1" t="str">
        <f t="shared" si="578"/>
        <v>\\B-TECH03\soneras network\SONERAS\RAD\RAD 2023\B059</v>
      </c>
      <c r="B465" s="17" t="s">
        <v>184</v>
      </c>
      <c r="C465" s="44" t="str">
        <f t="shared" si="502"/>
        <v>RAB059026-10 E7</v>
      </c>
      <c r="D465" s="17" t="s">
        <v>1286</v>
      </c>
      <c r="E465" s="20" t="str">
        <f t="shared" si="551"/>
        <v>B059</v>
      </c>
      <c r="F465" s="12">
        <v>45423</v>
      </c>
      <c r="G465" s="17">
        <v>4</v>
      </c>
      <c r="H465" s="13" t="s">
        <v>28</v>
      </c>
      <c r="I465" s="14" t="s">
        <v>1491</v>
      </c>
      <c r="J465" s="16" t="s">
        <v>196</v>
      </c>
      <c r="K465" s="14" t="s">
        <v>183</v>
      </c>
      <c r="L465" s="36" t="s">
        <v>195</v>
      </c>
      <c r="M465" s="36" t="s">
        <v>32</v>
      </c>
      <c r="N465" s="36">
        <v>10</v>
      </c>
      <c r="O465" s="36">
        <v>6</v>
      </c>
      <c r="P465" s="58"/>
      <c r="Q465" s="36">
        <v>1130</v>
      </c>
      <c r="R465" s="36">
        <v>390</v>
      </c>
      <c r="S465" s="36">
        <v>410</v>
      </c>
      <c r="T465" s="36">
        <v>150</v>
      </c>
      <c r="U465" s="36">
        <v>410</v>
      </c>
      <c r="V465" s="36">
        <v>150</v>
      </c>
      <c r="W465" s="5" t="s">
        <v>33</v>
      </c>
      <c r="X465" s="6"/>
      <c r="Y465" s="6" t="s">
        <v>38</v>
      </c>
      <c r="Z465" s="240" t="str">
        <f t="shared" ref="Z465" si="579">O465&amp;N465&amp;IF(M465="NL","AD",IF(M465="TR","AZ",IF(M465="Aé","AD",)))</f>
        <v>610AD</v>
      </c>
      <c r="AA465" s="71" t="str">
        <f t="shared" si="552"/>
        <v>RAB059026-10 E7</v>
      </c>
      <c r="AB465" s="168" t="str">
        <f t="shared" si="553"/>
        <v>RA 1130X0390 6D7 10 0410X150 PC KOMATSU D155-A6</v>
      </c>
      <c r="AC465" s="71" t="str">
        <f t="shared" si="554"/>
        <v>FXB059026-10 E7</v>
      </c>
      <c r="AD465" s="168" t="str">
        <f t="shared" si="555"/>
        <v>FX 1130X0390 6D7 10 0410X150 PC KOMATSU D155-A6</v>
      </c>
      <c r="AE465" s="169" t="str">
        <f t="shared" si="556"/>
        <v>TUBLS015</v>
      </c>
      <c r="AF465" s="170" t="str">
        <f t="shared" si="557"/>
        <v>TB151145</v>
      </c>
      <c r="AG465" s="171">
        <f t="shared" si="558"/>
        <v>52.967700000000001</v>
      </c>
      <c r="AH465" s="151">
        <f t="shared" si="559"/>
        <v>228</v>
      </c>
      <c r="AI465" s="152">
        <f t="shared" si="560"/>
        <v>12076.6356</v>
      </c>
      <c r="AJ465" s="172" t="str">
        <f t="shared" si="561"/>
        <v>BCU6D</v>
      </c>
      <c r="AK465" s="173" t="str">
        <f t="shared" si="562"/>
        <v>AT6D0390</v>
      </c>
      <c r="AL465" s="174">
        <f t="shared" si="563"/>
        <v>30.043898404852843</v>
      </c>
      <c r="AM465" s="175">
        <f t="shared" si="564"/>
        <v>404.63636363636363</v>
      </c>
      <c r="AN465" s="176">
        <v>12156.853800000001</v>
      </c>
      <c r="AO465" s="177" t="str">
        <f t="shared" si="565"/>
        <v>CL6P0410C150</v>
      </c>
      <c r="AP465" s="178">
        <f t="shared" si="566"/>
        <v>562.87</v>
      </c>
      <c r="AQ465" s="179" t="str">
        <f t="shared" si="567"/>
        <v>CL6P0410C150</v>
      </c>
      <c r="AR465" s="178">
        <f t="shared" si="568"/>
        <v>562.87</v>
      </c>
      <c r="AS465" s="178" t="str">
        <f t="shared" si="569"/>
        <v>BNLC06</v>
      </c>
      <c r="AT465" s="180">
        <f t="shared" si="570"/>
        <v>1125.74</v>
      </c>
      <c r="AU465" s="181" t="str">
        <f t="shared" si="571"/>
        <v>6D</v>
      </c>
      <c r="AV465" s="182" t="s">
        <v>921</v>
      </c>
      <c r="AW465" s="183" t="str">
        <f t="shared" si="572"/>
        <v>FJ6D1130</v>
      </c>
      <c r="AX465" s="181">
        <f t="shared" si="573"/>
        <v>811.33999999999992</v>
      </c>
      <c r="AY465" s="183">
        <f t="shared" si="574"/>
        <v>1622.6799999999998</v>
      </c>
      <c r="AZ465" s="183" t="str">
        <f t="shared" si="575"/>
        <v>-</v>
      </c>
      <c r="BA465" s="181" t="str">
        <f t="shared" si="576"/>
        <v>-</v>
      </c>
      <c r="BB465" s="181"/>
      <c r="BC465" s="184">
        <f t="shared" si="577"/>
        <v>1622.6799999999998</v>
      </c>
    </row>
    <row r="466" spans="1:56" ht="18" customHeight="1" x14ac:dyDescent="0.3">
      <c r="A466" s="1" t="str">
        <f t="shared" si="505"/>
        <v>\\B-TECH03\soneras network\SONERAS\RAD\RAD 2024\C337</v>
      </c>
      <c r="B466" s="17" t="s">
        <v>1498</v>
      </c>
      <c r="C466" s="44" t="str">
        <f t="shared" si="502"/>
        <v xml:space="preserve">FEC337025-10 </v>
      </c>
      <c r="D466" s="17" t="s">
        <v>1287</v>
      </c>
      <c r="E466" s="20" t="str">
        <f t="shared" si="551"/>
        <v>C337</v>
      </c>
      <c r="F466" s="12">
        <v>45424</v>
      </c>
      <c r="G466" s="17">
        <v>1</v>
      </c>
      <c r="H466" s="216" t="s">
        <v>35</v>
      </c>
      <c r="I466" s="14" t="s">
        <v>76</v>
      </c>
      <c r="J466" s="214"/>
      <c r="K466" s="249"/>
      <c r="M466" s="36" t="s">
        <v>32</v>
      </c>
      <c r="N466" s="6">
        <v>10</v>
      </c>
      <c r="O466" s="6">
        <v>5</v>
      </c>
      <c r="Q466" s="14">
        <v>820</v>
      </c>
      <c r="R466" s="14">
        <v>490</v>
      </c>
      <c r="S466" s="14">
        <v>500</v>
      </c>
      <c r="T466" s="14">
        <v>140</v>
      </c>
      <c r="U466" s="14">
        <v>500</v>
      </c>
      <c r="V466" s="14">
        <v>140</v>
      </c>
      <c r="W466" s="5" t="s">
        <v>33</v>
      </c>
      <c r="Y466" s="6" t="s">
        <v>34</v>
      </c>
      <c r="Z466" s="240" t="str">
        <f t="shared" ref="Z466:Z494" si="580">O466&amp;N466&amp;IF(M466="NL","AD",IF(M466="TR","AZ",IF(M466="Aé","AD",)))</f>
        <v>510AD</v>
      </c>
      <c r="AA466" s="71" t="str">
        <f t="shared" ref="AA466:AA483" si="581">IF(H466="Fx","FE",IF(H466="Rén","RE",IF(H466="Con","RA","")))&amp;B466&amp;0&amp;IF(M466="TR","1",IF(M466="NL","2",IF(M466="Aé","3","")))&amp;O466&amp;"-"&amp;N466&amp;" "&amp;IF(Y466="ET7","E7","")</f>
        <v xml:space="preserve">FEC337025-10 </v>
      </c>
      <c r="AB466" s="168" t="str">
        <f t="shared" ref="AB466:AB483" si="582">IF(H466="FX","FE",IF(H466="Rén","RE",IF(H466="Con","RA","")))&amp;" "&amp;IF((Q466)&lt;=999,"0"&amp;(Q466),(Q466))&amp;"X"&amp;IF((R466)&lt;=999,"0"&amp;(R466),(R466))&amp;" "&amp;O466&amp;IF(M466="TR","Z",IF(M466="NL","D",IF(M466="Aé","D","")))&amp;IF(Y466="ET7","7",IF(Y466="ET9","9","M"))&amp;" "&amp;N466&amp;" "&amp;IF((S466)&lt;=999,"0"&amp;(S466),(S466))&amp;"X"&amp;IF((T466)&lt;=99,"0"&amp;(T466),(T466))&amp;" "&amp;IF(W466="PLi","P",IF(W466="BL","B",""))&amp;IF(X466="DEP","D",IF(X466="DEP","D","C"))&amp;" "&amp;J466&amp;" "&amp;K466</f>
        <v xml:space="preserve">FE 0820X0490 5DM 10 0500X140 PC  </v>
      </c>
      <c r="AC466" s="71" t="str">
        <f t="shared" ref="AC466:AC483" si="583">"FX"&amp;B466&amp;0&amp;IF(M466="TR","1",IF(M466="NL","2",IF(M466="Aé","3","")))&amp;O466&amp;"-"&amp;N466&amp;" "&amp;IF(Y466="ET7","E7","")</f>
        <v xml:space="preserve">FXC337025-10 </v>
      </c>
      <c r="AD466" s="168" t="str">
        <f t="shared" ref="AD466:AD483" si="584">"FX"&amp;" "&amp;IF((Q466)&lt;=999,"0"&amp;(Q466),(Q466))&amp;"X"&amp;IF((R466)&lt;=999,"0"&amp;(R466),(R466))&amp;" "&amp;O466&amp;IF(M466="TR","Z",IF(M466="NL","D",IF(M466="Aé","D","")))&amp;IF(Y466="ET7","7",IF(Y466="ET9","9","M"))&amp;" "&amp;N466&amp;" "&amp;IF((S466)&lt;=999,"0"&amp;(S466),(S466))&amp;"X"&amp;IF((T466)&lt;=99,"0"&amp;(T466),(T466))&amp;" "&amp;IF(W466="PLi","P",IF(W466="BL","B",""))&amp;IF(X466="DEP","D","C")&amp;" "&amp;J466&amp;" "&amp;K466</f>
        <v xml:space="preserve">FX 0820X0490 5DM 10 0500X140 PC  </v>
      </c>
      <c r="AE466" s="169" t="str">
        <f t="shared" ref="AE466:AE483" si="585">IF(Y466="Mach-P","BNLT33",IF(Y466="Mach-G","BNLT53",IF(Y466="Et7","TUBLS015",IF(Y466="Et9","TUBLS30"))))</f>
        <v>BNLT33</v>
      </c>
      <c r="AF466" s="170" t="str">
        <f t="shared" ref="AF466:AF483" si="586">"TB"&amp;IF(Y466="Mach-P","33",IF(Y466="Mach-G","53",IF(Y466="Et7","15",IF(Y466="Et9","30",""))))&amp;IF((Q466+15)&lt;=999,"0"&amp;(Q466+15),(Q466+15))</f>
        <v>TB330835</v>
      </c>
      <c r="AG466" s="171">
        <f t="shared" ref="AG466:AG483" si="587">(Q466+15)*IF(Y466="Mach-P",0.03367,IF(Y466="Mach-G",0.05407,0.04626))</f>
        <v>28.114449999999998</v>
      </c>
      <c r="AH466" s="151">
        <f t="shared" ref="AH466:AH494" si="588">IF(M466="TR",INT((R466-20-N466-IF(N466=8,5.4,IF(N466=10,7.4,9.4)))/N466)+1,INT(R466-10)/10)*O466</f>
        <v>240</v>
      </c>
      <c r="AI466" s="152">
        <f t="shared" ref="AI466:AI483" si="589">AG466*AH466</f>
        <v>6747.4679999999998</v>
      </c>
      <c r="AJ466" s="172" t="str">
        <f t="shared" ref="AJ466:AJ494" si="590">"BCU"&amp;O466&amp;IF(M466="TR","Z",IF(M466="NL","D",IF(M466="Aé","D","")))</f>
        <v>BCU5D</v>
      </c>
      <c r="AK466" s="173" t="str">
        <f t="shared" ref="AK466:AK494" si="591">"AT"&amp;O466&amp;IF(M466="TR","Z",IF(M466="NL","D",IF(M466="Aé","D","")))&amp;IF(M466="TR",IF(Q466&lt;=999,"0"&amp;Q466-20,Q466-20),IF(R466&lt;=999,"0"&amp;R466,R466))</f>
        <v>AT5D0490</v>
      </c>
      <c r="AL466" s="174">
        <f t="shared" ref="AL466:AL483" si="592">AN466/AM466</f>
        <v>27.644203799439424</v>
      </c>
      <c r="AM466" s="175">
        <f t="shared" ref="AM466:AM494" si="593">IF(M466="NL",((Q466-20)/2.75)+1,IF(M466="TR",(AH466/O466)+1,IF(M466="Aé",((Q466-20)/2.75)+1)/2))</f>
        <v>291.90909090909093</v>
      </c>
      <c r="AN466" s="176">
        <v>8069.5944</v>
      </c>
      <c r="AO466" s="177" t="str">
        <f t="shared" ref="AO466:AO483" si="594">"CL"&amp;O466&amp;IF(W466="PLi","P",IF(W466="BL","B",""))&amp;IF((S466)&lt;=999,"0"&amp;(S466),(S466))&amp;IF(X466="DEP","D","C")&amp;IF((T466)&lt;=99,"0"&amp;(T466),(T466))</f>
        <v>CL5P0500C140</v>
      </c>
      <c r="AP466" s="178">
        <f t="shared" ref="AP466:AP483" si="595">IF(W466="BL",(S466)*(T466)*0.01335,IF(W466="PLi",(S466+20)*(T466+20)*0.0077))</f>
        <v>640.64</v>
      </c>
      <c r="AQ466" s="179" t="str">
        <f t="shared" ref="AQ466:AQ483" si="596">"CL"&amp;O466&amp;IF(W466="PLi","P",IF(W466="BL","B",""))&amp;IF((U466)&lt;=999,"0"&amp;(U466),(U466))&amp;IF(X466="DEP","D","C")&amp;IF((V466)&lt;=99,"0"&amp;(V466),(V466))</f>
        <v>CL5P0500C140</v>
      </c>
      <c r="AR466" s="178">
        <f t="shared" ref="AR466:AR483" si="597">(U466+20)*(V466+20)*IF(W466="BL",0.01335,IF(W466="Pli",0.0077))</f>
        <v>640.64</v>
      </c>
      <c r="AS466" s="178" t="str">
        <f t="shared" ref="AS466:AS483" si="598">IF(W466="BL","PL15",IF(W466="PLi","BNLC06"))</f>
        <v>BNLC06</v>
      </c>
      <c r="AT466" s="180">
        <f t="shared" ref="AT466:AT483" si="599">AP466+AR466</f>
        <v>1281.28</v>
      </c>
      <c r="AU466" s="181" t="str">
        <f t="shared" ref="AU466:AU494" si="600">O466&amp;IF(M466="TR","Z",IF(M466="NL","D",IF(M466="Aé","D",)))</f>
        <v>5D</v>
      </c>
      <c r="AV466" s="182" t="s">
        <v>921</v>
      </c>
      <c r="AW466" s="183" t="str">
        <f t="shared" ref="AW466:AW494" si="601">"FJ"&amp;AU466&amp;IF((Q466)&lt;=999,"0"&amp;(Q466),(Q466))</f>
        <v>FJ5D0820</v>
      </c>
      <c r="AX466" s="181">
        <f t="shared" ref="AX466:AX494" si="602">Q466*IF(AU466="1Z",0.239,IF(AU466="2Z",0.276,IF(AU466="3Z",0.374,IF(AU466="4Z",0.458,IF(AU466="5Z",0.541,IF(AU466="2D",0.317,IF(AU466="3D",0.421,IF(AU466="4D",0.53,IF(AU466="5D",0.619,IF(AU466="6D",0.718,IF(AU466="7D",0.738,IF(AU466="8D",0.842,""))))))))))))</f>
        <v>507.58</v>
      </c>
      <c r="AY466" s="183">
        <f t="shared" ref="AY466:AY494" si="603">AX466*2</f>
        <v>1015.16</v>
      </c>
      <c r="AZ466" s="183" t="str">
        <f t="shared" ref="AZ466:AZ494" si="604">IF(RIGHT(AU466,1)="Z","PJ"&amp;AU466&amp;IF((Q466)&lt;=999,"0"&amp;(Q466),(Q466)),"-")</f>
        <v>-</v>
      </c>
      <c r="BA466" s="181" t="str">
        <f t="shared" ref="BA466:BA494" si="605">IF(RIGHT(AU466,1)="Z",Q466*IF(AU466="1Z",0.239,IF(AU466="2Z",0.276,IF(AU466="3Z",0.374,IF(AU466="4Z",0.458,IF(AU466="5Z",0.541,IF(AU466="2D",0.317,IF(AU466="3D",0.421,IF(AU466="4D",0.53,IF(AU466="5D",0.619,IF(AU466="6D",0.718,IF(AU466="7D",0.738,IF(AU466="8D",0.842,"")))))))))))),"-")</f>
        <v>-</v>
      </c>
      <c r="BB466" s="181"/>
      <c r="BC466" s="184">
        <f t="shared" ref="BC466:BC494" si="606">BB466+AY466</f>
        <v>1015.16</v>
      </c>
      <c r="BD466" s="237"/>
    </row>
    <row r="467" spans="1:56" ht="18" customHeight="1" x14ac:dyDescent="0.3">
      <c r="A467" s="1" t="str">
        <f t="shared" ref="A467" si="607">"\\B-TECH03\soneras network\SONERAS\RAD\RAD 2023\"&amp;B467</f>
        <v>\\B-TECH03\soneras network\SONERAS\RAD\RAD 2023\B304</v>
      </c>
      <c r="B467" s="17" t="s">
        <v>1495</v>
      </c>
      <c r="C467" s="44" t="str">
        <f t="shared" si="502"/>
        <v xml:space="preserve">FEB304024-10 </v>
      </c>
      <c r="D467" s="17" t="s">
        <v>1288</v>
      </c>
      <c r="E467" s="20" t="str">
        <f t="shared" si="551"/>
        <v>B304</v>
      </c>
      <c r="F467" s="12">
        <v>45424</v>
      </c>
      <c r="G467" s="17">
        <v>2</v>
      </c>
      <c r="H467" s="216" t="s">
        <v>35</v>
      </c>
      <c r="I467" s="14" t="s">
        <v>76</v>
      </c>
      <c r="J467" s="215"/>
      <c r="K467" s="250"/>
      <c r="M467" s="36" t="s">
        <v>32</v>
      </c>
      <c r="N467" s="6">
        <v>10</v>
      </c>
      <c r="O467" s="6">
        <v>4</v>
      </c>
      <c r="Q467" s="14">
        <v>770</v>
      </c>
      <c r="R467" s="14">
        <v>630</v>
      </c>
      <c r="S467" s="14">
        <v>650</v>
      </c>
      <c r="T467" s="14">
        <v>100</v>
      </c>
      <c r="U467" s="14">
        <v>650</v>
      </c>
      <c r="V467" s="14">
        <v>100</v>
      </c>
      <c r="W467" s="5" t="s">
        <v>33</v>
      </c>
      <c r="Y467" s="6" t="s">
        <v>34</v>
      </c>
      <c r="Z467" s="240" t="str">
        <f t="shared" si="580"/>
        <v>410AD</v>
      </c>
      <c r="AA467" s="71" t="str">
        <f t="shared" si="581"/>
        <v xml:space="preserve">FEB304024-10 </v>
      </c>
      <c r="AB467" s="168" t="str">
        <f t="shared" si="582"/>
        <v xml:space="preserve">FE 0770X0630 4DM 10 0650X100 PC  </v>
      </c>
      <c r="AC467" s="71" t="str">
        <f t="shared" si="583"/>
        <v xml:space="preserve">FXB304024-10 </v>
      </c>
      <c r="AD467" s="168" t="str">
        <f t="shared" si="584"/>
        <v xml:space="preserve">FX 0770X0630 4DM 10 0650X100 PC  </v>
      </c>
      <c r="AE467" s="169" t="str">
        <f t="shared" si="585"/>
        <v>BNLT33</v>
      </c>
      <c r="AF467" s="170" t="str">
        <f t="shared" si="586"/>
        <v>TB330785</v>
      </c>
      <c r="AG467" s="171">
        <f t="shared" si="587"/>
        <v>26.430949999999999</v>
      </c>
      <c r="AH467" s="151">
        <f t="shared" si="588"/>
        <v>248</v>
      </c>
      <c r="AI467" s="152">
        <f t="shared" si="589"/>
        <v>6554.8755999999994</v>
      </c>
      <c r="AJ467" s="172" t="str">
        <f t="shared" si="590"/>
        <v>BCU4D</v>
      </c>
      <c r="AK467" s="173" t="str">
        <f t="shared" si="591"/>
        <v>AT4D0630</v>
      </c>
      <c r="AL467" s="174">
        <f t="shared" si="592"/>
        <v>29.150328063766192</v>
      </c>
      <c r="AM467" s="175">
        <f t="shared" si="593"/>
        <v>273.72727272727275</v>
      </c>
      <c r="AN467" s="176">
        <v>7979.2398000000012</v>
      </c>
      <c r="AO467" s="177" t="str">
        <f t="shared" si="594"/>
        <v>CL4P0650C100</v>
      </c>
      <c r="AP467" s="178">
        <f t="shared" si="595"/>
        <v>619.08000000000004</v>
      </c>
      <c r="AQ467" s="179" t="str">
        <f t="shared" si="596"/>
        <v>CL4P0650C100</v>
      </c>
      <c r="AR467" s="178">
        <f t="shared" si="597"/>
        <v>619.08000000000004</v>
      </c>
      <c r="AS467" s="178" t="str">
        <f t="shared" si="598"/>
        <v>BNLC06</v>
      </c>
      <c r="AT467" s="180">
        <f t="shared" si="599"/>
        <v>1238.1600000000001</v>
      </c>
      <c r="AU467" s="181" t="str">
        <f t="shared" si="600"/>
        <v>4D</v>
      </c>
      <c r="AV467" s="182" t="s">
        <v>921</v>
      </c>
      <c r="AW467" s="183" t="str">
        <f t="shared" si="601"/>
        <v>FJ4D0770</v>
      </c>
      <c r="AX467" s="181">
        <f t="shared" si="602"/>
        <v>408.1</v>
      </c>
      <c r="AY467" s="183">
        <f t="shared" si="603"/>
        <v>816.2</v>
      </c>
      <c r="AZ467" s="183" t="str">
        <f t="shared" si="604"/>
        <v>-</v>
      </c>
      <c r="BA467" s="181" t="str">
        <f t="shared" si="605"/>
        <v>-</v>
      </c>
      <c r="BB467" s="181"/>
      <c r="BC467" s="184">
        <f t="shared" si="606"/>
        <v>816.2</v>
      </c>
      <c r="BD467" s="237"/>
    </row>
    <row r="468" spans="1:56" ht="18" customHeight="1" x14ac:dyDescent="0.3">
      <c r="A468" s="1" t="str">
        <f t="shared" si="505"/>
        <v>\\B-TECH03\soneras network\SONERAS\RAD\RAD 2024\C118</v>
      </c>
      <c r="B468" s="17" t="s">
        <v>548</v>
      </c>
      <c r="C468" s="44" t="str">
        <f t="shared" si="502"/>
        <v xml:space="preserve">FEC118015-12 </v>
      </c>
      <c r="D468" s="17" t="s">
        <v>1289</v>
      </c>
      <c r="E468" s="20" t="str">
        <f t="shared" si="551"/>
        <v>C118</v>
      </c>
      <c r="F468" s="12">
        <v>45424</v>
      </c>
      <c r="G468" s="17">
        <v>4</v>
      </c>
      <c r="H468" s="216" t="s">
        <v>35</v>
      </c>
      <c r="I468" s="14" t="s">
        <v>76</v>
      </c>
      <c r="J468" s="214"/>
      <c r="K468" s="249"/>
      <c r="M468" s="36" t="s">
        <v>41</v>
      </c>
      <c r="N468" s="6">
        <v>12</v>
      </c>
      <c r="O468" s="6">
        <v>5</v>
      </c>
      <c r="Q468" s="14">
        <v>810</v>
      </c>
      <c r="R468" s="14">
        <v>670</v>
      </c>
      <c r="S468" s="14">
        <v>675</v>
      </c>
      <c r="T468" s="14">
        <v>100</v>
      </c>
      <c r="U468" s="14">
        <v>675</v>
      </c>
      <c r="V468" s="14">
        <v>100</v>
      </c>
      <c r="W468" s="5" t="s">
        <v>33</v>
      </c>
      <c r="Y468" s="6" t="s">
        <v>34</v>
      </c>
      <c r="Z468" s="240" t="str">
        <f t="shared" si="580"/>
        <v>512AZ</v>
      </c>
      <c r="AA468" s="71" t="str">
        <f t="shared" si="581"/>
        <v xml:space="preserve">FEC118015-12 </v>
      </c>
      <c r="AB468" s="168" t="str">
        <f t="shared" si="582"/>
        <v xml:space="preserve">FE 0810X0670 5ZM 12 0675X100 PC  </v>
      </c>
      <c r="AC468" s="71" t="str">
        <f t="shared" si="583"/>
        <v xml:space="preserve">FXC118015-12 </v>
      </c>
      <c r="AD468" s="168" t="str">
        <f t="shared" si="584"/>
        <v xml:space="preserve">FX 0810X0670 5ZM 12 0675X100 PC  </v>
      </c>
      <c r="AE468" s="169" t="str">
        <f t="shared" si="585"/>
        <v>BNLT33</v>
      </c>
      <c r="AF468" s="170" t="str">
        <f t="shared" si="586"/>
        <v>TB330825</v>
      </c>
      <c r="AG468" s="171">
        <f t="shared" si="587"/>
        <v>27.777749999999997</v>
      </c>
      <c r="AH468" s="151">
        <f t="shared" si="588"/>
        <v>265</v>
      </c>
      <c r="AI468" s="152">
        <f t="shared" si="589"/>
        <v>7361.1037499999993</v>
      </c>
      <c r="AJ468" s="172" t="str">
        <f t="shared" si="590"/>
        <v>BCU5Z</v>
      </c>
      <c r="AK468" s="173" t="str">
        <f t="shared" si="591"/>
        <v>AT5Z0790</v>
      </c>
      <c r="AL468" s="174">
        <f t="shared" si="592"/>
        <v>117.14039537037036</v>
      </c>
      <c r="AM468" s="175">
        <f t="shared" si="593"/>
        <v>54</v>
      </c>
      <c r="AN468" s="176">
        <v>6325.5813499999995</v>
      </c>
      <c r="AO468" s="177" t="str">
        <f t="shared" si="594"/>
        <v>CL5P0675C100</v>
      </c>
      <c r="AP468" s="178">
        <f t="shared" si="595"/>
        <v>642.18000000000006</v>
      </c>
      <c r="AQ468" s="179" t="str">
        <f t="shared" si="596"/>
        <v>CL5P0675C100</v>
      </c>
      <c r="AR468" s="178">
        <f t="shared" si="597"/>
        <v>642.18000000000006</v>
      </c>
      <c r="AS468" s="178" t="str">
        <f t="shared" si="598"/>
        <v>BNLC06</v>
      </c>
      <c r="AT468" s="180">
        <f t="shared" si="599"/>
        <v>1284.3600000000001</v>
      </c>
      <c r="AU468" s="181" t="str">
        <f t="shared" si="600"/>
        <v>5Z</v>
      </c>
      <c r="AV468" s="182" t="s">
        <v>921</v>
      </c>
      <c r="AW468" s="183" t="str">
        <f t="shared" si="601"/>
        <v>FJ5Z0810</v>
      </c>
      <c r="AX468" s="181">
        <f t="shared" si="602"/>
        <v>438.21000000000004</v>
      </c>
      <c r="AY468" s="183">
        <f t="shared" si="603"/>
        <v>876.42000000000007</v>
      </c>
      <c r="AZ468" s="183" t="str">
        <f t="shared" si="604"/>
        <v>PJ5Z0810</v>
      </c>
      <c r="BA468" s="181">
        <f t="shared" si="605"/>
        <v>438.21000000000004</v>
      </c>
      <c r="BB468" s="181"/>
      <c r="BC468" s="184">
        <f t="shared" si="606"/>
        <v>876.42000000000007</v>
      </c>
      <c r="BD468" s="237"/>
    </row>
    <row r="469" spans="1:56" ht="18" customHeight="1" x14ac:dyDescent="0.3">
      <c r="A469" s="1" t="str">
        <f t="shared" ref="A469" si="608">"\\B-TECH03\soneras network\SONERAS\RAD\RAD 2023\"&amp;B469</f>
        <v>\\B-TECH03\soneras network\SONERAS\RAD\RAD 2023\B479</v>
      </c>
      <c r="B469" s="17" t="s">
        <v>1496</v>
      </c>
      <c r="C469" s="44" t="str">
        <f t="shared" si="502"/>
        <v xml:space="preserve">FEB479024-10 </v>
      </c>
      <c r="D469" s="17" t="s">
        <v>1290</v>
      </c>
      <c r="E469" s="20" t="str">
        <f t="shared" si="551"/>
        <v>B479</v>
      </c>
      <c r="F469" s="12">
        <v>45424</v>
      </c>
      <c r="G469" s="17">
        <v>2</v>
      </c>
      <c r="H469" s="216" t="s">
        <v>35</v>
      </c>
      <c r="I469" s="14" t="s">
        <v>76</v>
      </c>
      <c r="J469" s="215"/>
      <c r="K469" s="250"/>
      <c r="M469" s="36" t="s">
        <v>32</v>
      </c>
      <c r="N469" s="6">
        <v>10</v>
      </c>
      <c r="O469" s="6">
        <v>4</v>
      </c>
      <c r="Q469" s="14">
        <v>560</v>
      </c>
      <c r="R469" s="14">
        <v>640</v>
      </c>
      <c r="S469" s="14">
        <v>650</v>
      </c>
      <c r="T469" s="14">
        <v>90</v>
      </c>
      <c r="U469" s="14">
        <v>650</v>
      </c>
      <c r="V469" s="14">
        <v>90</v>
      </c>
      <c r="W469" s="5" t="s">
        <v>33</v>
      </c>
      <c r="Y469" s="6" t="s">
        <v>34</v>
      </c>
      <c r="Z469" s="240" t="str">
        <f t="shared" si="580"/>
        <v>410AD</v>
      </c>
      <c r="AA469" s="71" t="str">
        <f t="shared" si="581"/>
        <v xml:space="preserve">FEB479024-10 </v>
      </c>
      <c r="AB469" s="168" t="str">
        <f t="shared" si="582"/>
        <v xml:space="preserve">FE 0560X0640 4DM 10 0650X090 PC  </v>
      </c>
      <c r="AC469" s="71" t="str">
        <f t="shared" si="583"/>
        <v xml:space="preserve">FXB479024-10 </v>
      </c>
      <c r="AD469" s="168" t="str">
        <f t="shared" si="584"/>
        <v xml:space="preserve">FX 0560X0640 4DM 10 0650X090 PC  </v>
      </c>
      <c r="AE469" s="169" t="str">
        <f t="shared" si="585"/>
        <v>BNLT33</v>
      </c>
      <c r="AF469" s="170" t="str">
        <f t="shared" si="586"/>
        <v>TB330575</v>
      </c>
      <c r="AG469" s="171">
        <f t="shared" si="587"/>
        <v>19.360250000000001</v>
      </c>
      <c r="AH469" s="151">
        <f t="shared" si="588"/>
        <v>252</v>
      </c>
      <c r="AI469" s="152">
        <f t="shared" si="589"/>
        <v>4878.7830000000004</v>
      </c>
      <c r="AJ469" s="172" t="str">
        <f t="shared" si="590"/>
        <v>BCU4D</v>
      </c>
      <c r="AK469" s="173" t="str">
        <f t="shared" si="591"/>
        <v>AT4D0640</v>
      </c>
      <c r="AL469" s="174">
        <f t="shared" si="592"/>
        <v>29.616835743896825</v>
      </c>
      <c r="AM469" s="175">
        <f t="shared" si="593"/>
        <v>197.36363636363637</v>
      </c>
      <c r="AN469" s="176">
        <v>5845.2864000000009</v>
      </c>
      <c r="AO469" s="177" t="str">
        <f t="shared" si="594"/>
        <v>CL4P0650C090</v>
      </c>
      <c r="AP469" s="178">
        <f t="shared" si="595"/>
        <v>567.49</v>
      </c>
      <c r="AQ469" s="179" t="str">
        <f t="shared" si="596"/>
        <v>CL4P0650C090</v>
      </c>
      <c r="AR469" s="178">
        <f t="shared" si="597"/>
        <v>567.49</v>
      </c>
      <c r="AS469" s="178" t="str">
        <f t="shared" si="598"/>
        <v>BNLC06</v>
      </c>
      <c r="AT469" s="180">
        <f t="shared" si="599"/>
        <v>1134.98</v>
      </c>
      <c r="AU469" s="181" t="str">
        <f t="shared" si="600"/>
        <v>4D</v>
      </c>
      <c r="AV469" s="182" t="s">
        <v>921</v>
      </c>
      <c r="AW469" s="183" t="str">
        <f t="shared" si="601"/>
        <v>FJ4D0560</v>
      </c>
      <c r="AX469" s="181">
        <f t="shared" si="602"/>
        <v>296.8</v>
      </c>
      <c r="AY469" s="183">
        <f t="shared" si="603"/>
        <v>593.6</v>
      </c>
      <c r="AZ469" s="183" t="str">
        <f t="shared" si="604"/>
        <v>-</v>
      </c>
      <c r="BA469" s="181" t="str">
        <f t="shared" si="605"/>
        <v>-</v>
      </c>
      <c r="BB469" s="181"/>
      <c r="BC469" s="184">
        <f t="shared" si="606"/>
        <v>593.6</v>
      </c>
      <c r="BD469" s="237"/>
    </row>
    <row r="470" spans="1:56" ht="18" customHeight="1" x14ac:dyDescent="0.3">
      <c r="A470" s="1" t="str">
        <f t="shared" si="505"/>
        <v>\\B-TECH03\soneras network\SONERAS\RAD\RAD 2024\C338</v>
      </c>
      <c r="B470" s="17" t="s">
        <v>1499</v>
      </c>
      <c r="C470" s="44" t="str">
        <f t="shared" si="502"/>
        <v xml:space="preserve">FEC338014-12 </v>
      </c>
      <c r="D470" s="17" t="s">
        <v>1291</v>
      </c>
      <c r="E470" s="20" t="str">
        <f t="shared" si="551"/>
        <v>C338</v>
      </c>
      <c r="F470" s="12">
        <v>45424</v>
      </c>
      <c r="G470" s="64">
        <v>10</v>
      </c>
      <c r="H470" s="216" t="s">
        <v>35</v>
      </c>
      <c r="I470" s="14" t="s">
        <v>76</v>
      </c>
      <c r="J470" s="16"/>
      <c r="K470" s="68"/>
      <c r="M470" s="36" t="s">
        <v>41</v>
      </c>
      <c r="N470" s="6">
        <v>12</v>
      </c>
      <c r="O470" s="6">
        <v>4</v>
      </c>
      <c r="Q470" s="14">
        <v>610</v>
      </c>
      <c r="R470" s="14">
        <v>480</v>
      </c>
      <c r="S470" s="14">
        <v>490</v>
      </c>
      <c r="T470" s="14">
        <v>85</v>
      </c>
      <c r="U470" s="14">
        <v>490</v>
      </c>
      <c r="V470" s="14">
        <v>85</v>
      </c>
      <c r="W470" s="5" t="s">
        <v>33</v>
      </c>
      <c r="Y470" s="6" t="s">
        <v>34</v>
      </c>
      <c r="Z470" s="240" t="str">
        <f t="shared" si="580"/>
        <v>412AZ</v>
      </c>
      <c r="AA470" s="71" t="str">
        <f t="shared" si="581"/>
        <v xml:space="preserve">FEC338014-12 </v>
      </c>
      <c r="AB470" s="168" t="str">
        <f t="shared" si="582"/>
        <v xml:space="preserve">FE 0610X0480 4ZM 12 0490X085 PC  </v>
      </c>
      <c r="AC470" s="71" t="str">
        <f t="shared" si="583"/>
        <v xml:space="preserve">FXC338014-12 </v>
      </c>
      <c r="AD470" s="168" t="str">
        <f t="shared" si="584"/>
        <v xml:space="preserve">FX 0610X0480 4ZM 12 0490X085 PC  </v>
      </c>
      <c r="AE470" s="169" t="str">
        <f t="shared" si="585"/>
        <v>BNLT33</v>
      </c>
      <c r="AF470" s="170" t="str">
        <f t="shared" si="586"/>
        <v>TB330625</v>
      </c>
      <c r="AG470" s="171">
        <f t="shared" si="587"/>
        <v>21.043749999999999</v>
      </c>
      <c r="AH470" s="151">
        <f t="shared" si="588"/>
        <v>148</v>
      </c>
      <c r="AI470" s="152">
        <f t="shared" si="589"/>
        <v>3114.4749999999999</v>
      </c>
      <c r="AJ470" s="172" t="str">
        <f t="shared" si="590"/>
        <v>BCU4Z</v>
      </c>
      <c r="AK470" s="173" t="str">
        <f t="shared" si="591"/>
        <v>AT4Z0590</v>
      </c>
      <c r="AL470" s="174">
        <f t="shared" si="592"/>
        <v>85.325318684210529</v>
      </c>
      <c r="AM470" s="175">
        <f t="shared" si="593"/>
        <v>38</v>
      </c>
      <c r="AN470" s="176">
        <v>3242.36211</v>
      </c>
      <c r="AO470" s="177" t="str">
        <f t="shared" si="594"/>
        <v>CL4P0490C085</v>
      </c>
      <c r="AP470" s="178">
        <f t="shared" si="595"/>
        <v>412.33500000000004</v>
      </c>
      <c r="AQ470" s="179" t="str">
        <f t="shared" si="596"/>
        <v>CL4P0490C085</v>
      </c>
      <c r="AR470" s="178">
        <f t="shared" si="597"/>
        <v>412.33500000000004</v>
      </c>
      <c r="AS470" s="178" t="str">
        <f t="shared" si="598"/>
        <v>BNLC06</v>
      </c>
      <c r="AT470" s="180">
        <f t="shared" si="599"/>
        <v>824.67000000000007</v>
      </c>
      <c r="AU470" s="181" t="str">
        <f t="shared" si="600"/>
        <v>4Z</v>
      </c>
      <c r="AV470" s="182" t="s">
        <v>921</v>
      </c>
      <c r="AW470" s="183" t="str">
        <f t="shared" si="601"/>
        <v>FJ4Z0610</v>
      </c>
      <c r="AX470" s="181">
        <f t="shared" si="602"/>
        <v>279.38</v>
      </c>
      <c r="AY470" s="183">
        <f t="shared" si="603"/>
        <v>558.76</v>
      </c>
      <c r="AZ470" s="183" t="str">
        <f t="shared" si="604"/>
        <v>PJ4Z0610</v>
      </c>
      <c r="BA470" s="181">
        <f t="shared" si="605"/>
        <v>279.38</v>
      </c>
      <c r="BB470" s="181"/>
      <c r="BC470" s="184">
        <f t="shared" si="606"/>
        <v>558.76</v>
      </c>
      <c r="BD470" s="237"/>
    </row>
    <row r="471" spans="1:56" ht="18" customHeight="1" x14ac:dyDescent="0.3">
      <c r="A471" s="1" t="str">
        <f t="shared" si="505"/>
        <v>\\B-TECH03\soneras network\SONERAS\RAD\RAD 2024\C339</v>
      </c>
      <c r="B471" s="17" t="s">
        <v>1500</v>
      </c>
      <c r="C471" s="44" t="str">
        <f t="shared" si="502"/>
        <v xml:space="preserve">FEC339015-12 </v>
      </c>
      <c r="D471" s="17" t="s">
        <v>1292</v>
      </c>
      <c r="E471" s="20" t="str">
        <f t="shared" si="551"/>
        <v>C339</v>
      </c>
      <c r="F471" s="12">
        <v>45424</v>
      </c>
      <c r="G471" s="17">
        <v>2</v>
      </c>
      <c r="H471" s="216" t="s">
        <v>35</v>
      </c>
      <c r="I471" s="14" t="s">
        <v>76</v>
      </c>
      <c r="M471" s="36" t="s">
        <v>41</v>
      </c>
      <c r="N471" s="6">
        <v>12</v>
      </c>
      <c r="O471" s="6">
        <v>5</v>
      </c>
      <c r="Q471" s="14">
        <v>680</v>
      </c>
      <c r="R471" s="14">
        <v>660</v>
      </c>
      <c r="S471" s="14">
        <v>740</v>
      </c>
      <c r="T471" s="14">
        <v>160</v>
      </c>
      <c r="U471" s="14">
        <v>740</v>
      </c>
      <c r="V471" s="14">
        <v>160</v>
      </c>
      <c r="W471" s="5" t="s">
        <v>37</v>
      </c>
      <c r="Y471" s="6" t="s">
        <v>34</v>
      </c>
      <c r="Z471" s="240" t="str">
        <f t="shared" si="580"/>
        <v>512AZ</v>
      </c>
      <c r="AA471" s="71" t="str">
        <f t="shared" si="581"/>
        <v xml:space="preserve">FEC339015-12 </v>
      </c>
      <c r="AB471" s="168" t="str">
        <f t="shared" si="582"/>
        <v xml:space="preserve">FE 0680X0660 5ZM 12 0740X160 BC  </v>
      </c>
      <c r="AC471" s="71" t="str">
        <f t="shared" si="583"/>
        <v xml:space="preserve">FXC339015-12 </v>
      </c>
      <c r="AD471" s="168" t="str">
        <f t="shared" si="584"/>
        <v xml:space="preserve">FX 0680X0660 5ZM 12 0740X160 BC  </v>
      </c>
      <c r="AE471" s="169" t="str">
        <f t="shared" si="585"/>
        <v>BNLT33</v>
      </c>
      <c r="AF471" s="170" t="str">
        <f t="shared" si="586"/>
        <v>TB330695</v>
      </c>
      <c r="AG471" s="171">
        <f t="shared" si="587"/>
        <v>23.400649999999999</v>
      </c>
      <c r="AH471" s="151">
        <f t="shared" si="588"/>
        <v>260</v>
      </c>
      <c r="AI471" s="152">
        <f t="shared" si="589"/>
        <v>6084.1689999999999</v>
      </c>
      <c r="AJ471" s="172" t="str">
        <f t="shared" si="590"/>
        <v>BCU5Z</v>
      </c>
      <c r="AK471" s="173" t="str">
        <f t="shared" si="591"/>
        <v>AT5Z0660</v>
      </c>
      <c r="AL471" s="174">
        <f t="shared" si="592"/>
        <v>97.89770037735849</v>
      </c>
      <c r="AM471" s="175">
        <f t="shared" si="593"/>
        <v>53</v>
      </c>
      <c r="AN471" s="176">
        <v>5188.5781200000001</v>
      </c>
      <c r="AO471" s="177" t="str">
        <f t="shared" si="594"/>
        <v>CL5B0740C160</v>
      </c>
      <c r="AP471" s="178">
        <f t="shared" si="595"/>
        <v>1580.64</v>
      </c>
      <c r="AQ471" s="179" t="str">
        <f t="shared" si="596"/>
        <v>CL5B0740C160</v>
      </c>
      <c r="AR471" s="178">
        <f t="shared" si="597"/>
        <v>1826.2800000000002</v>
      </c>
      <c r="AS471" s="178" t="str">
        <f t="shared" si="598"/>
        <v>PL15</v>
      </c>
      <c r="AT471" s="180">
        <f t="shared" si="599"/>
        <v>3406.92</v>
      </c>
      <c r="AU471" s="181" t="str">
        <f t="shared" si="600"/>
        <v>5Z</v>
      </c>
      <c r="AV471" s="182" t="s">
        <v>921</v>
      </c>
      <c r="AW471" s="183" t="str">
        <f t="shared" si="601"/>
        <v>FJ5Z0680</v>
      </c>
      <c r="AX471" s="181">
        <f t="shared" si="602"/>
        <v>367.88000000000005</v>
      </c>
      <c r="AY471" s="183">
        <f t="shared" si="603"/>
        <v>735.7600000000001</v>
      </c>
      <c r="AZ471" s="183" t="str">
        <f t="shared" si="604"/>
        <v>PJ5Z0680</v>
      </c>
      <c r="BA471" s="181">
        <f t="shared" si="605"/>
        <v>367.88000000000005</v>
      </c>
      <c r="BB471" s="181"/>
      <c r="BC471" s="184">
        <f t="shared" si="606"/>
        <v>735.7600000000001</v>
      </c>
      <c r="BD471" s="237"/>
    </row>
    <row r="472" spans="1:56" ht="18" customHeight="1" x14ac:dyDescent="0.3">
      <c r="A472" s="1" t="str">
        <f t="shared" si="505"/>
        <v>\\B-TECH03\soneras network\SONERAS\RAD\RAD 2024\C340</v>
      </c>
      <c r="B472" s="17" t="s">
        <v>1501</v>
      </c>
      <c r="C472" s="44" t="str">
        <f t="shared" si="502"/>
        <v xml:space="preserve">FEC340014-12 </v>
      </c>
      <c r="D472" s="17" t="s">
        <v>1293</v>
      </c>
      <c r="E472" s="20" t="str">
        <f t="shared" si="551"/>
        <v>C340</v>
      </c>
      <c r="F472" s="12">
        <v>45424</v>
      </c>
      <c r="G472" s="17">
        <v>1</v>
      </c>
      <c r="H472" s="216" t="s">
        <v>35</v>
      </c>
      <c r="I472" s="14" t="s">
        <v>76</v>
      </c>
      <c r="M472" s="36" t="s">
        <v>41</v>
      </c>
      <c r="N472" s="6">
        <v>12</v>
      </c>
      <c r="O472" s="6">
        <v>4</v>
      </c>
      <c r="Q472" s="14">
        <v>680</v>
      </c>
      <c r="R472" s="14">
        <v>660</v>
      </c>
      <c r="S472" s="14">
        <v>740</v>
      </c>
      <c r="T472" s="14">
        <v>160</v>
      </c>
      <c r="U472" s="14">
        <v>740</v>
      </c>
      <c r="V472" s="14">
        <v>160</v>
      </c>
      <c r="W472" s="5" t="s">
        <v>37</v>
      </c>
      <c r="Y472" s="6" t="s">
        <v>34</v>
      </c>
      <c r="Z472" s="240" t="str">
        <f t="shared" si="580"/>
        <v>412AZ</v>
      </c>
      <c r="AA472" s="71" t="str">
        <f t="shared" si="581"/>
        <v xml:space="preserve">FEC340014-12 </v>
      </c>
      <c r="AB472" s="168" t="str">
        <f t="shared" si="582"/>
        <v xml:space="preserve">FE 0680X0660 4ZM 12 0740X160 BC  </v>
      </c>
      <c r="AC472" s="71" t="str">
        <f t="shared" si="583"/>
        <v xml:space="preserve">FXC340014-12 </v>
      </c>
      <c r="AD472" s="168" t="str">
        <f t="shared" si="584"/>
        <v xml:space="preserve">FX 0680X0660 4ZM 12 0740X160 BC  </v>
      </c>
      <c r="AE472" s="169" t="str">
        <f t="shared" si="585"/>
        <v>BNLT33</v>
      </c>
      <c r="AF472" s="170" t="str">
        <f t="shared" si="586"/>
        <v>TB330695</v>
      </c>
      <c r="AG472" s="171">
        <f t="shared" si="587"/>
        <v>23.400649999999999</v>
      </c>
      <c r="AH472" s="151">
        <f t="shared" si="588"/>
        <v>208</v>
      </c>
      <c r="AI472" s="152">
        <f t="shared" si="589"/>
        <v>4867.3351999999995</v>
      </c>
      <c r="AJ472" s="172" t="str">
        <f t="shared" si="590"/>
        <v>BCU4Z</v>
      </c>
      <c r="AK472" s="173" t="str">
        <f t="shared" si="591"/>
        <v>AT4Z0660</v>
      </c>
      <c r="AL472" s="174">
        <f t="shared" si="592"/>
        <v>94.756000754716979</v>
      </c>
      <c r="AM472" s="175">
        <f t="shared" si="593"/>
        <v>53</v>
      </c>
      <c r="AN472" s="176">
        <v>5022.0680400000001</v>
      </c>
      <c r="AO472" s="177" t="str">
        <f t="shared" si="594"/>
        <v>CL4B0740C160</v>
      </c>
      <c r="AP472" s="178">
        <f t="shared" si="595"/>
        <v>1580.64</v>
      </c>
      <c r="AQ472" s="179" t="str">
        <f t="shared" si="596"/>
        <v>CL4B0740C160</v>
      </c>
      <c r="AR472" s="178">
        <f t="shared" si="597"/>
        <v>1826.2800000000002</v>
      </c>
      <c r="AS472" s="178" t="str">
        <f t="shared" si="598"/>
        <v>PL15</v>
      </c>
      <c r="AT472" s="180">
        <f t="shared" si="599"/>
        <v>3406.92</v>
      </c>
      <c r="AU472" s="181" t="str">
        <f t="shared" si="600"/>
        <v>4Z</v>
      </c>
      <c r="AV472" s="182" t="s">
        <v>921</v>
      </c>
      <c r="AW472" s="183" t="str">
        <f t="shared" si="601"/>
        <v>FJ4Z0680</v>
      </c>
      <c r="AX472" s="181">
        <f t="shared" si="602"/>
        <v>311.44</v>
      </c>
      <c r="AY472" s="183">
        <f t="shared" si="603"/>
        <v>622.88</v>
      </c>
      <c r="AZ472" s="183" t="str">
        <f t="shared" si="604"/>
        <v>PJ4Z0680</v>
      </c>
      <c r="BA472" s="181">
        <f t="shared" si="605"/>
        <v>311.44</v>
      </c>
      <c r="BB472" s="181"/>
      <c r="BC472" s="184">
        <f t="shared" si="606"/>
        <v>622.88</v>
      </c>
      <c r="BD472" s="237"/>
    </row>
    <row r="473" spans="1:56" ht="18" customHeight="1" x14ac:dyDescent="0.3">
      <c r="A473" s="1" t="str">
        <f t="shared" si="505"/>
        <v>\\B-TECH03\soneras network\SONERAS\RAD\RAD 2024\C341</v>
      </c>
      <c r="B473" s="17" t="s">
        <v>1502</v>
      </c>
      <c r="C473" s="44" t="str">
        <f t="shared" si="502"/>
        <v xml:space="preserve">FEC341015-12 </v>
      </c>
      <c r="D473" s="17" t="s">
        <v>1294</v>
      </c>
      <c r="E473" s="20" t="str">
        <f t="shared" si="551"/>
        <v>C341</v>
      </c>
      <c r="F473" s="12">
        <v>45424</v>
      </c>
      <c r="G473" s="17">
        <v>1</v>
      </c>
      <c r="H473" s="216" t="s">
        <v>35</v>
      </c>
      <c r="I473" s="14" t="s">
        <v>76</v>
      </c>
      <c r="M473" s="36" t="s">
        <v>41</v>
      </c>
      <c r="N473" s="6">
        <v>12</v>
      </c>
      <c r="O473" s="6">
        <v>5</v>
      </c>
      <c r="Q473" s="14">
        <v>780</v>
      </c>
      <c r="R473" s="14">
        <v>700</v>
      </c>
      <c r="S473" s="14">
        <v>720</v>
      </c>
      <c r="T473" s="14">
        <v>110</v>
      </c>
      <c r="U473" s="14">
        <v>720</v>
      </c>
      <c r="V473" s="14">
        <v>110</v>
      </c>
      <c r="W473" s="5" t="s">
        <v>33</v>
      </c>
      <c r="Y473" s="6" t="s">
        <v>34</v>
      </c>
      <c r="Z473" s="240" t="str">
        <f t="shared" si="580"/>
        <v>512AZ</v>
      </c>
      <c r="AA473" s="71" t="str">
        <f t="shared" si="581"/>
        <v xml:space="preserve">FEC341015-12 </v>
      </c>
      <c r="AB473" s="168" t="str">
        <f t="shared" si="582"/>
        <v xml:space="preserve">FE 0780X0700 5ZM 12 0720X110 PC  </v>
      </c>
      <c r="AC473" s="71" t="str">
        <f t="shared" si="583"/>
        <v xml:space="preserve">FXC341015-12 </v>
      </c>
      <c r="AD473" s="168" t="str">
        <f t="shared" si="584"/>
        <v xml:space="preserve">FX 0780X0700 5ZM 12 0720X110 PC  </v>
      </c>
      <c r="AE473" s="169" t="str">
        <f t="shared" si="585"/>
        <v>BNLT33</v>
      </c>
      <c r="AF473" s="170" t="str">
        <f t="shared" si="586"/>
        <v>TB330795</v>
      </c>
      <c r="AG473" s="171">
        <f t="shared" si="587"/>
        <v>26.76765</v>
      </c>
      <c r="AH473" s="151">
        <f t="shared" si="588"/>
        <v>275</v>
      </c>
      <c r="AI473" s="152">
        <f t="shared" si="589"/>
        <v>7361.1037500000002</v>
      </c>
      <c r="AJ473" s="172" t="str">
        <f t="shared" si="590"/>
        <v>BCU5Z</v>
      </c>
      <c r="AK473" s="173" t="str">
        <f t="shared" si="591"/>
        <v>AT5Z0760</v>
      </c>
      <c r="AL473" s="174">
        <f t="shared" si="592"/>
        <v>112.61884928571428</v>
      </c>
      <c r="AM473" s="175">
        <f t="shared" si="593"/>
        <v>56</v>
      </c>
      <c r="AN473" s="176">
        <v>6306.6555599999992</v>
      </c>
      <c r="AO473" s="177" t="str">
        <f t="shared" si="594"/>
        <v>CL5P0720C110</v>
      </c>
      <c r="AP473" s="178">
        <f t="shared" si="595"/>
        <v>740.74</v>
      </c>
      <c r="AQ473" s="179" t="str">
        <f t="shared" si="596"/>
        <v>CL5P0720C110</v>
      </c>
      <c r="AR473" s="178">
        <f t="shared" si="597"/>
        <v>740.74</v>
      </c>
      <c r="AS473" s="178" t="str">
        <f t="shared" si="598"/>
        <v>BNLC06</v>
      </c>
      <c r="AT473" s="180">
        <f t="shared" si="599"/>
        <v>1481.48</v>
      </c>
      <c r="AU473" s="181" t="str">
        <f t="shared" si="600"/>
        <v>5Z</v>
      </c>
      <c r="AV473" s="182" t="s">
        <v>921</v>
      </c>
      <c r="AW473" s="183" t="str">
        <f t="shared" si="601"/>
        <v>FJ5Z0780</v>
      </c>
      <c r="AX473" s="181">
        <f t="shared" si="602"/>
        <v>421.98</v>
      </c>
      <c r="AY473" s="183">
        <f t="shared" si="603"/>
        <v>843.96</v>
      </c>
      <c r="AZ473" s="183" t="str">
        <f t="shared" si="604"/>
        <v>PJ5Z0780</v>
      </c>
      <c r="BA473" s="181">
        <f t="shared" si="605"/>
        <v>421.98</v>
      </c>
      <c r="BB473" s="181"/>
      <c r="BC473" s="184">
        <f t="shared" si="606"/>
        <v>843.96</v>
      </c>
      <c r="BD473" s="237"/>
    </row>
    <row r="474" spans="1:56" ht="18" customHeight="1" x14ac:dyDescent="0.3">
      <c r="A474" s="1" t="str">
        <f t="shared" si="505"/>
        <v>\\B-TECH03\soneras network\SONERAS\RAD\RAD 2024\C342</v>
      </c>
      <c r="B474" s="17" t="s">
        <v>1503</v>
      </c>
      <c r="C474" s="44" t="str">
        <f t="shared" si="502"/>
        <v xml:space="preserve">FEC342014-12 </v>
      </c>
      <c r="D474" s="17" t="s">
        <v>1295</v>
      </c>
      <c r="E474" s="20" t="str">
        <f t="shared" si="551"/>
        <v>C342</v>
      </c>
      <c r="F474" s="12">
        <v>45424</v>
      </c>
      <c r="G474" s="17">
        <v>1</v>
      </c>
      <c r="H474" s="216" t="s">
        <v>35</v>
      </c>
      <c r="I474" s="14" t="s">
        <v>76</v>
      </c>
      <c r="M474" s="36" t="s">
        <v>41</v>
      </c>
      <c r="N474" s="6">
        <v>12</v>
      </c>
      <c r="O474" s="6">
        <v>4</v>
      </c>
      <c r="Q474" s="14">
        <v>780</v>
      </c>
      <c r="R474" s="14">
        <v>640</v>
      </c>
      <c r="S474" s="14">
        <v>660</v>
      </c>
      <c r="T474" s="14">
        <v>100</v>
      </c>
      <c r="U474" s="14">
        <v>660</v>
      </c>
      <c r="V474" s="14">
        <v>100</v>
      </c>
      <c r="W474" s="5" t="s">
        <v>33</v>
      </c>
      <c r="Y474" s="6" t="s">
        <v>34</v>
      </c>
      <c r="Z474" s="240" t="str">
        <f t="shared" si="580"/>
        <v>412AZ</v>
      </c>
      <c r="AA474" s="71" t="str">
        <f t="shared" si="581"/>
        <v xml:space="preserve">FEC342014-12 </v>
      </c>
      <c r="AB474" s="168" t="str">
        <f t="shared" si="582"/>
        <v xml:space="preserve">FE 0780X0640 4ZM 12 0660X100 PC  </v>
      </c>
      <c r="AC474" s="71" t="str">
        <f t="shared" si="583"/>
        <v xml:space="preserve">FXC342014-12 </v>
      </c>
      <c r="AD474" s="168" t="str">
        <f t="shared" si="584"/>
        <v xml:space="preserve">FX 0780X0640 4ZM 12 0660X100 PC  </v>
      </c>
      <c r="AE474" s="169" t="str">
        <f t="shared" si="585"/>
        <v>BNLT33</v>
      </c>
      <c r="AF474" s="170" t="str">
        <f t="shared" si="586"/>
        <v>TB330795</v>
      </c>
      <c r="AG474" s="171">
        <f t="shared" si="587"/>
        <v>26.76765</v>
      </c>
      <c r="AH474" s="151">
        <f t="shared" si="588"/>
        <v>200</v>
      </c>
      <c r="AI474" s="152">
        <f t="shared" si="589"/>
        <v>5353.53</v>
      </c>
      <c r="AJ474" s="172" t="str">
        <f t="shared" si="590"/>
        <v>BCU4Z</v>
      </c>
      <c r="AK474" s="173" t="str">
        <f t="shared" si="591"/>
        <v>AT4Z0760</v>
      </c>
      <c r="AL474" s="174">
        <f t="shared" si="592"/>
        <v>109.19221019607842</v>
      </c>
      <c r="AM474" s="175">
        <f t="shared" si="593"/>
        <v>51</v>
      </c>
      <c r="AN474" s="176">
        <v>5568.8027199999997</v>
      </c>
      <c r="AO474" s="177" t="str">
        <f t="shared" si="594"/>
        <v>CL4P0660C100</v>
      </c>
      <c r="AP474" s="178">
        <f t="shared" si="595"/>
        <v>628.32000000000005</v>
      </c>
      <c r="AQ474" s="179" t="str">
        <f t="shared" si="596"/>
        <v>CL4P0660C100</v>
      </c>
      <c r="AR474" s="178">
        <f t="shared" si="597"/>
        <v>628.32000000000005</v>
      </c>
      <c r="AS474" s="178" t="str">
        <f t="shared" si="598"/>
        <v>BNLC06</v>
      </c>
      <c r="AT474" s="180">
        <f t="shared" si="599"/>
        <v>1256.6400000000001</v>
      </c>
      <c r="AU474" s="181" t="str">
        <f t="shared" si="600"/>
        <v>4Z</v>
      </c>
      <c r="AV474" s="182" t="s">
        <v>921</v>
      </c>
      <c r="AW474" s="183" t="str">
        <f t="shared" si="601"/>
        <v>FJ4Z0780</v>
      </c>
      <c r="AX474" s="181">
        <f t="shared" si="602"/>
        <v>357.24</v>
      </c>
      <c r="AY474" s="183">
        <f t="shared" si="603"/>
        <v>714.48</v>
      </c>
      <c r="AZ474" s="183" t="str">
        <f t="shared" si="604"/>
        <v>PJ4Z0780</v>
      </c>
      <c r="BA474" s="181">
        <f t="shared" si="605"/>
        <v>357.24</v>
      </c>
      <c r="BB474" s="181"/>
      <c r="BC474" s="184">
        <f t="shared" si="606"/>
        <v>714.48</v>
      </c>
      <c r="BD474" s="237"/>
    </row>
    <row r="475" spans="1:56" ht="18" customHeight="1" x14ac:dyDescent="0.3">
      <c r="A475" s="1" t="str">
        <f t="shared" si="505"/>
        <v>\\B-TECH03\soneras network\SONERAS\RAD\RAD 2024\C343</v>
      </c>
      <c r="B475" s="17" t="s">
        <v>1504</v>
      </c>
      <c r="C475" s="44" t="str">
        <f t="shared" si="502"/>
        <v xml:space="preserve">FEC343014-12 </v>
      </c>
      <c r="D475" s="17" t="s">
        <v>1296</v>
      </c>
      <c r="E475" s="20" t="str">
        <f t="shared" si="551"/>
        <v>C343</v>
      </c>
      <c r="F475" s="12">
        <v>45424</v>
      </c>
      <c r="G475" s="17">
        <v>2</v>
      </c>
      <c r="H475" s="216" t="s">
        <v>35</v>
      </c>
      <c r="I475" s="14" t="s">
        <v>76</v>
      </c>
      <c r="M475" s="36" t="s">
        <v>41</v>
      </c>
      <c r="N475" s="6">
        <v>12</v>
      </c>
      <c r="O475" s="6">
        <v>4</v>
      </c>
      <c r="Q475" s="14">
        <v>430</v>
      </c>
      <c r="R475" s="14">
        <v>470</v>
      </c>
      <c r="S475" s="14">
        <v>480</v>
      </c>
      <c r="T475" s="14">
        <v>80</v>
      </c>
      <c r="U475" s="14">
        <v>480</v>
      </c>
      <c r="V475" s="14">
        <v>80</v>
      </c>
      <c r="W475" s="5" t="s">
        <v>33</v>
      </c>
      <c r="Y475" s="6" t="s">
        <v>34</v>
      </c>
      <c r="Z475" s="240" t="str">
        <f t="shared" si="580"/>
        <v>412AZ</v>
      </c>
      <c r="AA475" s="71" t="str">
        <f t="shared" si="581"/>
        <v xml:space="preserve">FEC343014-12 </v>
      </c>
      <c r="AB475" s="168" t="str">
        <f t="shared" si="582"/>
        <v xml:space="preserve">FE 0430X0470 4ZM 12 0480X080 PC  </v>
      </c>
      <c r="AC475" s="71" t="str">
        <f t="shared" si="583"/>
        <v xml:space="preserve">FXC343014-12 </v>
      </c>
      <c r="AD475" s="168" t="str">
        <f t="shared" si="584"/>
        <v xml:space="preserve">FX 0430X0470 4ZM 12 0480X080 PC  </v>
      </c>
      <c r="AE475" s="169" t="str">
        <f t="shared" si="585"/>
        <v>BNLT33</v>
      </c>
      <c r="AF475" s="170" t="str">
        <f t="shared" si="586"/>
        <v>TB330445</v>
      </c>
      <c r="AG475" s="171">
        <f t="shared" si="587"/>
        <v>14.98315</v>
      </c>
      <c r="AH475" s="151">
        <f t="shared" si="588"/>
        <v>144</v>
      </c>
      <c r="AI475" s="152">
        <f t="shared" si="589"/>
        <v>2157.5736000000002</v>
      </c>
      <c r="AJ475" s="172" t="str">
        <f t="shared" si="590"/>
        <v>BCU4Z</v>
      </c>
      <c r="AK475" s="173" t="str">
        <f t="shared" si="591"/>
        <v>AT4Z0410</v>
      </c>
      <c r="AL475" s="174">
        <f t="shared" si="592"/>
        <v>59.334956216216213</v>
      </c>
      <c r="AM475" s="175">
        <f t="shared" si="593"/>
        <v>37</v>
      </c>
      <c r="AN475" s="176">
        <v>2195.39338</v>
      </c>
      <c r="AO475" s="177" t="str">
        <f t="shared" si="594"/>
        <v>CL4P0480C080</v>
      </c>
      <c r="AP475" s="178">
        <f t="shared" si="595"/>
        <v>385</v>
      </c>
      <c r="AQ475" s="179" t="str">
        <f t="shared" si="596"/>
        <v>CL4P0480C080</v>
      </c>
      <c r="AR475" s="178">
        <f t="shared" si="597"/>
        <v>385</v>
      </c>
      <c r="AS475" s="178" t="str">
        <f t="shared" si="598"/>
        <v>BNLC06</v>
      </c>
      <c r="AT475" s="180">
        <f t="shared" si="599"/>
        <v>770</v>
      </c>
      <c r="AU475" s="181" t="str">
        <f t="shared" si="600"/>
        <v>4Z</v>
      </c>
      <c r="AV475" s="182" t="s">
        <v>921</v>
      </c>
      <c r="AW475" s="183" t="str">
        <f t="shared" si="601"/>
        <v>FJ4Z0430</v>
      </c>
      <c r="AX475" s="181">
        <f t="shared" si="602"/>
        <v>196.94</v>
      </c>
      <c r="AY475" s="183">
        <f t="shared" si="603"/>
        <v>393.88</v>
      </c>
      <c r="AZ475" s="183" t="str">
        <f t="shared" si="604"/>
        <v>PJ4Z0430</v>
      </c>
      <c r="BA475" s="181">
        <f t="shared" si="605"/>
        <v>196.94</v>
      </c>
      <c r="BB475" s="181"/>
      <c r="BC475" s="184">
        <f t="shared" si="606"/>
        <v>393.88</v>
      </c>
      <c r="BD475" s="237"/>
    </row>
    <row r="476" spans="1:56" ht="18" customHeight="1" x14ac:dyDescent="0.3">
      <c r="A476" s="1" t="str">
        <f t="shared" si="505"/>
        <v>\\B-TECH03\soneras network\SONERAS\RAD\RAD 2024\C344</v>
      </c>
      <c r="B476" s="17" t="s">
        <v>1505</v>
      </c>
      <c r="C476" s="44" t="str">
        <f t="shared" si="502"/>
        <v xml:space="preserve">FEC344015-12 </v>
      </c>
      <c r="D476" s="17" t="s">
        <v>1297</v>
      </c>
      <c r="E476" s="20" t="str">
        <f t="shared" si="551"/>
        <v>C344</v>
      </c>
      <c r="F476" s="12">
        <v>45424</v>
      </c>
      <c r="G476" s="17">
        <v>2</v>
      </c>
      <c r="H476" s="216" t="s">
        <v>35</v>
      </c>
      <c r="I476" s="14" t="s">
        <v>76</v>
      </c>
      <c r="M476" s="36" t="s">
        <v>41</v>
      </c>
      <c r="N476" s="6">
        <v>12</v>
      </c>
      <c r="O476" s="6">
        <v>5</v>
      </c>
      <c r="Q476" s="14">
        <v>650</v>
      </c>
      <c r="R476" s="14">
        <v>535</v>
      </c>
      <c r="S476" s="14">
        <v>535</v>
      </c>
      <c r="T476" s="14">
        <v>105</v>
      </c>
      <c r="U476" s="14">
        <v>535</v>
      </c>
      <c r="V476" s="14">
        <v>105</v>
      </c>
      <c r="W476" s="5" t="s">
        <v>33</v>
      </c>
      <c r="Y476" s="6" t="s">
        <v>34</v>
      </c>
      <c r="Z476" s="240" t="str">
        <f t="shared" si="580"/>
        <v>512AZ</v>
      </c>
      <c r="AA476" s="71" t="str">
        <f t="shared" si="581"/>
        <v xml:space="preserve">FEC344015-12 </v>
      </c>
      <c r="AB476" s="168" t="str">
        <f t="shared" si="582"/>
        <v xml:space="preserve">FE 0650X0535 5ZM 12 0535X105 PC  </v>
      </c>
      <c r="AC476" s="71" t="str">
        <f t="shared" si="583"/>
        <v xml:space="preserve">FXC344015-12 </v>
      </c>
      <c r="AD476" s="168" t="str">
        <f t="shared" si="584"/>
        <v xml:space="preserve">FX 0650X0535 5ZM 12 0535X105 PC  </v>
      </c>
      <c r="AE476" s="169" t="str">
        <f t="shared" si="585"/>
        <v>BNLT33</v>
      </c>
      <c r="AF476" s="170" t="str">
        <f t="shared" si="586"/>
        <v>TB330665</v>
      </c>
      <c r="AG476" s="171">
        <f t="shared" si="587"/>
        <v>22.390549999999998</v>
      </c>
      <c r="AH476" s="151">
        <f t="shared" si="588"/>
        <v>210</v>
      </c>
      <c r="AI476" s="152">
        <f t="shared" si="589"/>
        <v>4702.0154999999995</v>
      </c>
      <c r="AJ476" s="172" t="str">
        <f t="shared" si="590"/>
        <v>BCU5Z</v>
      </c>
      <c r="AK476" s="173" t="str">
        <f t="shared" si="591"/>
        <v>AT5Z0630</v>
      </c>
      <c r="AL476" s="174">
        <f t="shared" si="592"/>
        <v>93.85025023255811</v>
      </c>
      <c r="AM476" s="175">
        <f t="shared" si="593"/>
        <v>43</v>
      </c>
      <c r="AN476" s="176">
        <v>4035.5607599999989</v>
      </c>
      <c r="AO476" s="177" t="str">
        <f t="shared" si="594"/>
        <v>CL5P0535C105</v>
      </c>
      <c r="AP476" s="178">
        <f t="shared" si="595"/>
        <v>534.1875</v>
      </c>
      <c r="AQ476" s="179" t="str">
        <f t="shared" si="596"/>
        <v>CL5P0535C105</v>
      </c>
      <c r="AR476" s="178">
        <f t="shared" si="597"/>
        <v>534.1875</v>
      </c>
      <c r="AS476" s="178" t="str">
        <f t="shared" si="598"/>
        <v>BNLC06</v>
      </c>
      <c r="AT476" s="180">
        <f t="shared" si="599"/>
        <v>1068.375</v>
      </c>
      <c r="AU476" s="181" t="str">
        <f t="shared" si="600"/>
        <v>5Z</v>
      </c>
      <c r="AV476" s="182" t="s">
        <v>921</v>
      </c>
      <c r="AW476" s="183" t="str">
        <f t="shared" si="601"/>
        <v>FJ5Z0650</v>
      </c>
      <c r="AX476" s="181">
        <f t="shared" si="602"/>
        <v>351.65000000000003</v>
      </c>
      <c r="AY476" s="183">
        <f t="shared" si="603"/>
        <v>703.30000000000007</v>
      </c>
      <c r="AZ476" s="183" t="str">
        <f t="shared" si="604"/>
        <v>PJ5Z0650</v>
      </c>
      <c r="BA476" s="181">
        <f t="shared" si="605"/>
        <v>351.65000000000003</v>
      </c>
      <c r="BB476" s="181"/>
      <c r="BC476" s="184">
        <f t="shared" si="606"/>
        <v>703.30000000000007</v>
      </c>
      <c r="BD476" s="237"/>
    </row>
    <row r="477" spans="1:56" ht="18" customHeight="1" x14ac:dyDescent="0.3">
      <c r="A477" s="1" t="str">
        <f t="shared" si="505"/>
        <v>\\B-TECH03\soneras network\SONERAS\RAD\RAD 2024\C345</v>
      </c>
      <c r="B477" s="17" t="s">
        <v>1506</v>
      </c>
      <c r="C477" s="44" t="str">
        <f t="shared" si="502"/>
        <v xml:space="preserve">FEC345015-12 </v>
      </c>
      <c r="D477" s="17" t="s">
        <v>1298</v>
      </c>
      <c r="E477" s="20" t="str">
        <f t="shared" si="551"/>
        <v>C345</v>
      </c>
      <c r="F477" s="12">
        <v>45424</v>
      </c>
      <c r="G477" s="17">
        <v>1</v>
      </c>
      <c r="H477" s="216" t="s">
        <v>35</v>
      </c>
      <c r="I477" s="14" t="s">
        <v>76</v>
      </c>
      <c r="M477" s="36" t="s">
        <v>41</v>
      </c>
      <c r="N477" s="6">
        <v>12</v>
      </c>
      <c r="O477" s="6">
        <v>5</v>
      </c>
      <c r="Q477" s="14">
        <v>700</v>
      </c>
      <c r="R477" s="14">
        <v>870</v>
      </c>
      <c r="S477" s="14">
        <v>940</v>
      </c>
      <c r="T477" s="14">
        <v>180</v>
      </c>
      <c r="U477" s="14">
        <v>940</v>
      </c>
      <c r="V477" s="14">
        <v>180</v>
      </c>
      <c r="W477" s="5" t="s">
        <v>37</v>
      </c>
      <c r="Y477" s="6" t="s">
        <v>34</v>
      </c>
      <c r="Z477" s="240" t="str">
        <f t="shared" si="580"/>
        <v>512AZ</v>
      </c>
      <c r="AA477" s="71" t="str">
        <f t="shared" si="581"/>
        <v xml:space="preserve">FEC345015-12 </v>
      </c>
      <c r="AB477" s="168" t="str">
        <f t="shared" si="582"/>
        <v xml:space="preserve">FE 0700X0870 5ZM 12 0940X180 BC  </v>
      </c>
      <c r="AC477" s="71" t="str">
        <f t="shared" si="583"/>
        <v xml:space="preserve">FXC345015-12 </v>
      </c>
      <c r="AD477" s="168" t="str">
        <f t="shared" si="584"/>
        <v xml:space="preserve">FX 0700X0870 5ZM 12 0940X180 BC  </v>
      </c>
      <c r="AE477" s="169" t="str">
        <f t="shared" si="585"/>
        <v>BNLT33</v>
      </c>
      <c r="AF477" s="170" t="str">
        <f t="shared" si="586"/>
        <v>TB330715</v>
      </c>
      <c r="AG477" s="171">
        <f t="shared" si="587"/>
        <v>24.07405</v>
      </c>
      <c r="AH477" s="151">
        <f t="shared" si="588"/>
        <v>350</v>
      </c>
      <c r="AI477" s="152">
        <f t="shared" si="589"/>
        <v>8425.9174999999996</v>
      </c>
      <c r="AJ477" s="172" t="str">
        <f t="shared" si="590"/>
        <v>BCU5Z</v>
      </c>
      <c r="AK477" s="173" t="str">
        <f t="shared" si="591"/>
        <v>AT5Z0680</v>
      </c>
      <c r="AL477" s="174">
        <f t="shared" si="592"/>
        <v>100.39075605633802</v>
      </c>
      <c r="AM477" s="175">
        <f t="shared" si="593"/>
        <v>71</v>
      </c>
      <c r="AN477" s="176">
        <v>7127.7436799999996</v>
      </c>
      <c r="AO477" s="177" t="str">
        <f t="shared" si="594"/>
        <v>CL5B0940C180</v>
      </c>
      <c r="AP477" s="178">
        <f t="shared" si="595"/>
        <v>2258.8200000000002</v>
      </c>
      <c r="AQ477" s="179" t="str">
        <f t="shared" si="596"/>
        <v>CL5B0940C180</v>
      </c>
      <c r="AR477" s="178">
        <f t="shared" si="597"/>
        <v>2563.2000000000003</v>
      </c>
      <c r="AS477" s="178" t="str">
        <f t="shared" si="598"/>
        <v>PL15</v>
      </c>
      <c r="AT477" s="180">
        <f t="shared" si="599"/>
        <v>4822.0200000000004</v>
      </c>
      <c r="AU477" s="181" t="str">
        <f t="shared" si="600"/>
        <v>5Z</v>
      </c>
      <c r="AV477" s="182" t="s">
        <v>921</v>
      </c>
      <c r="AW477" s="183" t="str">
        <f t="shared" si="601"/>
        <v>FJ5Z0700</v>
      </c>
      <c r="AX477" s="181">
        <f t="shared" si="602"/>
        <v>378.70000000000005</v>
      </c>
      <c r="AY477" s="183">
        <f t="shared" si="603"/>
        <v>757.40000000000009</v>
      </c>
      <c r="AZ477" s="183" t="str">
        <f t="shared" si="604"/>
        <v>PJ5Z0700</v>
      </c>
      <c r="BA477" s="181">
        <f t="shared" si="605"/>
        <v>378.70000000000005</v>
      </c>
      <c r="BB477" s="181"/>
      <c r="BC477" s="184">
        <f t="shared" si="606"/>
        <v>757.40000000000009</v>
      </c>
      <c r="BD477" s="237"/>
    </row>
    <row r="478" spans="1:56" ht="18" customHeight="1" x14ac:dyDescent="0.3">
      <c r="A478" s="1" t="str">
        <f t="shared" si="505"/>
        <v>\\B-TECH03\soneras network\SONERAS\RAD\RAD 2024\C346</v>
      </c>
      <c r="B478" s="17" t="s">
        <v>1507</v>
      </c>
      <c r="C478" s="44" t="str">
        <f t="shared" si="502"/>
        <v xml:space="preserve">FEC346024-10 </v>
      </c>
      <c r="D478" s="17" t="s">
        <v>1299</v>
      </c>
      <c r="E478" s="20" t="str">
        <f t="shared" si="551"/>
        <v>C346</v>
      </c>
      <c r="F478" s="12">
        <v>45424</v>
      </c>
      <c r="G478" s="17">
        <v>1</v>
      </c>
      <c r="H478" s="216" t="s">
        <v>35</v>
      </c>
      <c r="I478" s="14" t="s">
        <v>76</v>
      </c>
      <c r="M478" s="36" t="s">
        <v>32</v>
      </c>
      <c r="N478" s="6">
        <v>10</v>
      </c>
      <c r="O478" s="6">
        <v>4</v>
      </c>
      <c r="Q478" s="14">
        <v>630</v>
      </c>
      <c r="R478" s="14">
        <v>640</v>
      </c>
      <c r="S478" s="14">
        <v>650</v>
      </c>
      <c r="T478" s="14">
        <v>110</v>
      </c>
      <c r="U478" s="14">
        <v>650</v>
      </c>
      <c r="V478" s="14">
        <v>110</v>
      </c>
      <c r="W478" s="5" t="s">
        <v>33</v>
      </c>
      <c r="Y478" s="6" t="s">
        <v>34</v>
      </c>
      <c r="Z478" s="240" t="str">
        <f t="shared" si="580"/>
        <v>410AD</v>
      </c>
      <c r="AA478" s="71" t="str">
        <f t="shared" si="581"/>
        <v xml:space="preserve">FEC346024-10 </v>
      </c>
      <c r="AB478" s="168" t="str">
        <f t="shared" si="582"/>
        <v xml:space="preserve">FE 0630X0640 4DM 10 0650X110 PC  </v>
      </c>
      <c r="AC478" s="71" t="str">
        <f t="shared" si="583"/>
        <v xml:space="preserve">FXC346024-10 </v>
      </c>
      <c r="AD478" s="168" t="str">
        <f t="shared" si="584"/>
        <v xml:space="preserve">FX 0630X0640 4DM 10 0650X110 PC  </v>
      </c>
      <c r="AE478" s="169" t="str">
        <f t="shared" si="585"/>
        <v>BNLT33</v>
      </c>
      <c r="AF478" s="170" t="str">
        <f t="shared" si="586"/>
        <v>TB330645</v>
      </c>
      <c r="AG478" s="171">
        <f t="shared" si="587"/>
        <v>21.71715</v>
      </c>
      <c r="AH478" s="151">
        <f t="shared" si="588"/>
        <v>252</v>
      </c>
      <c r="AI478" s="152">
        <f t="shared" si="589"/>
        <v>5472.7218000000003</v>
      </c>
      <c r="AJ478" s="172" t="str">
        <f t="shared" si="590"/>
        <v>BCU4D</v>
      </c>
      <c r="AK478" s="173" t="str">
        <f t="shared" si="591"/>
        <v>AT4D0640</v>
      </c>
      <c r="AL478" s="174">
        <f t="shared" si="592"/>
        <v>29.566965973072222</v>
      </c>
      <c r="AM478" s="175">
        <f t="shared" si="593"/>
        <v>222.81818181818181</v>
      </c>
      <c r="AN478" s="176">
        <v>6588.057600000001</v>
      </c>
      <c r="AO478" s="177" t="str">
        <f t="shared" si="594"/>
        <v>CL4P0650C110</v>
      </c>
      <c r="AP478" s="178">
        <f t="shared" si="595"/>
        <v>670.67000000000007</v>
      </c>
      <c r="AQ478" s="179" t="str">
        <f t="shared" si="596"/>
        <v>CL4P0650C110</v>
      </c>
      <c r="AR478" s="178">
        <f t="shared" si="597"/>
        <v>670.67000000000007</v>
      </c>
      <c r="AS478" s="178" t="str">
        <f t="shared" si="598"/>
        <v>BNLC06</v>
      </c>
      <c r="AT478" s="180">
        <f t="shared" si="599"/>
        <v>1341.3400000000001</v>
      </c>
      <c r="AU478" s="181" t="str">
        <f t="shared" si="600"/>
        <v>4D</v>
      </c>
      <c r="AV478" s="182" t="s">
        <v>921</v>
      </c>
      <c r="AW478" s="183" t="str">
        <f t="shared" si="601"/>
        <v>FJ4D0630</v>
      </c>
      <c r="AX478" s="181">
        <f t="shared" si="602"/>
        <v>333.90000000000003</v>
      </c>
      <c r="AY478" s="183">
        <f t="shared" si="603"/>
        <v>667.80000000000007</v>
      </c>
      <c r="AZ478" s="183" t="str">
        <f t="shared" si="604"/>
        <v>-</v>
      </c>
      <c r="BA478" s="181" t="str">
        <f t="shared" si="605"/>
        <v>-</v>
      </c>
      <c r="BB478" s="181"/>
      <c r="BC478" s="184">
        <f t="shared" si="606"/>
        <v>667.80000000000007</v>
      </c>
      <c r="BD478" s="237"/>
    </row>
    <row r="479" spans="1:56" ht="18" customHeight="1" x14ac:dyDescent="0.3">
      <c r="A479" s="1" t="str">
        <f t="shared" ref="A479" si="609">"\\B-TECH03\soneras network\SONERAS\RAD\RAD 2023\"&amp;B479</f>
        <v>\\B-TECH03\soneras network\SONERAS\RAD\RAD 2023\B333</v>
      </c>
      <c r="B479" s="17" t="s">
        <v>1497</v>
      </c>
      <c r="C479" s="44" t="str">
        <f t="shared" si="502"/>
        <v xml:space="preserve">FEB333024-10 </v>
      </c>
      <c r="D479" s="17" t="s">
        <v>1300</v>
      </c>
      <c r="E479" s="20" t="str">
        <f t="shared" si="551"/>
        <v>B333</v>
      </c>
      <c r="F479" s="12">
        <v>45424</v>
      </c>
      <c r="G479" s="17">
        <v>1</v>
      </c>
      <c r="H479" s="216" t="s">
        <v>35</v>
      </c>
      <c r="I479" s="14" t="s">
        <v>76</v>
      </c>
      <c r="M479" s="36" t="s">
        <v>32</v>
      </c>
      <c r="N479" s="6">
        <v>10</v>
      </c>
      <c r="O479" s="6">
        <v>4</v>
      </c>
      <c r="Q479" s="14">
        <v>600</v>
      </c>
      <c r="R479" s="14">
        <v>600</v>
      </c>
      <c r="S479" s="14">
        <v>680</v>
      </c>
      <c r="T479" s="14">
        <v>160</v>
      </c>
      <c r="U479" s="14">
        <v>680</v>
      </c>
      <c r="V479" s="14">
        <v>160</v>
      </c>
      <c r="W479" s="5" t="s">
        <v>37</v>
      </c>
      <c r="Y479" s="6" t="s">
        <v>34</v>
      </c>
      <c r="Z479" s="240" t="str">
        <f t="shared" si="580"/>
        <v>410AD</v>
      </c>
      <c r="AA479" s="71" t="str">
        <f t="shared" si="581"/>
        <v xml:space="preserve">FEB333024-10 </v>
      </c>
      <c r="AB479" s="168" t="str">
        <f t="shared" si="582"/>
        <v xml:space="preserve">FE 0600X0600 4DM 10 0680X160 BC  </v>
      </c>
      <c r="AC479" s="71" t="str">
        <f t="shared" si="583"/>
        <v xml:space="preserve">FXB333024-10 </v>
      </c>
      <c r="AD479" s="168" t="str">
        <f t="shared" si="584"/>
        <v xml:space="preserve">FX 0600X0600 4DM 10 0680X160 BC  </v>
      </c>
      <c r="AE479" s="169" t="str">
        <f t="shared" si="585"/>
        <v>BNLT33</v>
      </c>
      <c r="AF479" s="170" t="str">
        <f t="shared" si="586"/>
        <v>TB330615</v>
      </c>
      <c r="AG479" s="171">
        <f t="shared" si="587"/>
        <v>20.707049999999999</v>
      </c>
      <c r="AH479" s="151">
        <f t="shared" si="588"/>
        <v>236</v>
      </c>
      <c r="AI479" s="152">
        <f t="shared" si="589"/>
        <v>4886.8638000000001</v>
      </c>
      <c r="AJ479" s="172" t="str">
        <f t="shared" si="590"/>
        <v>BCU4D</v>
      </c>
      <c r="AK479" s="173" t="str">
        <f t="shared" si="591"/>
        <v>AT4D0600</v>
      </c>
      <c r="AL479" s="174">
        <f t="shared" si="592"/>
        <v>27.717281853281857</v>
      </c>
      <c r="AM479" s="175">
        <f t="shared" si="593"/>
        <v>211.90909090909091</v>
      </c>
      <c r="AN479" s="176">
        <v>5873.5440000000008</v>
      </c>
      <c r="AO479" s="177" t="str">
        <f t="shared" si="594"/>
        <v>CL4B0680C160</v>
      </c>
      <c r="AP479" s="178">
        <f t="shared" si="595"/>
        <v>1452.48</v>
      </c>
      <c r="AQ479" s="179" t="str">
        <f t="shared" si="596"/>
        <v>CL4B0680C160</v>
      </c>
      <c r="AR479" s="178">
        <f t="shared" si="597"/>
        <v>1682.1000000000001</v>
      </c>
      <c r="AS479" s="178" t="str">
        <f t="shared" si="598"/>
        <v>PL15</v>
      </c>
      <c r="AT479" s="180">
        <f t="shared" si="599"/>
        <v>3134.58</v>
      </c>
      <c r="AU479" s="181" t="str">
        <f t="shared" si="600"/>
        <v>4D</v>
      </c>
      <c r="AV479" s="182" t="s">
        <v>921</v>
      </c>
      <c r="AW479" s="183" t="str">
        <f t="shared" si="601"/>
        <v>FJ4D0600</v>
      </c>
      <c r="AX479" s="181">
        <f t="shared" si="602"/>
        <v>318</v>
      </c>
      <c r="AY479" s="183">
        <f t="shared" si="603"/>
        <v>636</v>
      </c>
      <c r="AZ479" s="183" t="str">
        <f t="shared" si="604"/>
        <v>-</v>
      </c>
      <c r="BA479" s="181" t="str">
        <f t="shared" si="605"/>
        <v>-</v>
      </c>
      <c r="BB479" s="181"/>
      <c r="BC479" s="184">
        <f t="shared" si="606"/>
        <v>636</v>
      </c>
      <c r="BD479" s="237"/>
    </row>
    <row r="480" spans="1:56" ht="18" customHeight="1" x14ac:dyDescent="0.3">
      <c r="A480" s="1" t="str">
        <f t="shared" si="505"/>
        <v>\\B-TECH03\soneras network\SONERAS\RAD\RAD 2024\C347</v>
      </c>
      <c r="B480" s="17" t="s">
        <v>1508</v>
      </c>
      <c r="C480" s="44" t="str">
        <f t="shared" si="502"/>
        <v xml:space="preserve">FEC347015-12 </v>
      </c>
      <c r="D480" s="17" t="s">
        <v>1301</v>
      </c>
      <c r="E480" s="20" t="str">
        <f t="shared" si="551"/>
        <v>C347</v>
      </c>
      <c r="F480" s="12">
        <v>45424</v>
      </c>
      <c r="G480" s="17">
        <v>1</v>
      </c>
      <c r="H480" s="216" t="s">
        <v>35</v>
      </c>
      <c r="I480" s="14" t="s">
        <v>76</v>
      </c>
      <c r="M480" s="36" t="s">
        <v>41</v>
      </c>
      <c r="N480" s="6">
        <v>12</v>
      </c>
      <c r="O480" s="6">
        <v>5</v>
      </c>
      <c r="Q480" s="14">
        <v>630</v>
      </c>
      <c r="R480" s="14">
        <v>370</v>
      </c>
      <c r="S480" s="14">
        <v>390</v>
      </c>
      <c r="T480" s="14">
        <v>110</v>
      </c>
      <c r="U480" s="14">
        <v>390</v>
      </c>
      <c r="V480" s="14">
        <v>110</v>
      </c>
      <c r="W480" s="5" t="s">
        <v>33</v>
      </c>
      <c r="Y480" s="6" t="s">
        <v>34</v>
      </c>
      <c r="Z480" s="240" t="str">
        <f t="shared" si="580"/>
        <v>512AZ</v>
      </c>
      <c r="AA480" s="71" t="str">
        <f t="shared" si="581"/>
        <v xml:space="preserve">FEC347015-12 </v>
      </c>
      <c r="AB480" s="168" t="str">
        <f t="shared" si="582"/>
        <v xml:space="preserve">FE 0630X0370 5ZM 12 0390X110 PC  </v>
      </c>
      <c r="AC480" s="71" t="str">
        <f t="shared" si="583"/>
        <v xml:space="preserve">FXC347015-12 </v>
      </c>
      <c r="AD480" s="168" t="str">
        <f t="shared" si="584"/>
        <v xml:space="preserve">FX 0630X0370 5ZM 12 0390X110 PC  </v>
      </c>
      <c r="AE480" s="169" t="str">
        <f t="shared" si="585"/>
        <v>BNLT33</v>
      </c>
      <c r="AF480" s="170" t="str">
        <f t="shared" si="586"/>
        <v>TB330645</v>
      </c>
      <c r="AG480" s="171">
        <f t="shared" si="587"/>
        <v>21.71715</v>
      </c>
      <c r="AH480" s="151">
        <f t="shared" si="588"/>
        <v>140</v>
      </c>
      <c r="AI480" s="152">
        <f t="shared" si="589"/>
        <v>3040.4009999999998</v>
      </c>
      <c r="AJ480" s="172" t="str">
        <f t="shared" si="590"/>
        <v>BCU5Z</v>
      </c>
      <c r="AK480" s="173" t="str">
        <f t="shared" si="591"/>
        <v>AT5Z0610</v>
      </c>
      <c r="AL480" s="174">
        <f t="shared" si="592"/>
        <v>91.867893103448267</v>
      </c>
      <c r="AM480" s="175">
        <f t="shared" si="593"/>
        <v>29</v>
      </c>
      <c r="AN480" s="176">
        <v>2664.1688999999997</v>
      </c>
      <c r="AO480" s="177" t="str">
        <f t="shared" si="594"/>
        <v>CL5P0390C110</v>
      </c>
      <c r="AP480" s="178">
        <f t="shared" si="595"/>
        <v>410.41</v>
      </c>
      <c r="AQ480" s="179" t="str">
        <f t="shared" si="596"/>
        <v>CL5P0390C110</v>
      </c>
      <c r="AR480" s="178">
        <f t="shared" si="597"/>
        <v>410.41</v>
      </c>
      <c r="AS480" s="178" t="str">
        <f t="shared" si="598"/>
        <v>BNLC06</v>
      </c>
      <c r="AT480" s="180">
        <f t="shared" si="599"/>
        <v>820.82</v>
      </c>
      <c r="AU480" s="181" t="str">
        <f t="shared" si="600"/>
        <v>5Z</v>
      </c>
      <c r="AV480" s="182" t="s">
        <v>921</v>
      </c>
      <c r="AW480" s="183" t="str">
        <f t="shared" si="601"/>
        <v>FJ5Z0630</v>
      </c>
      <c r="AX480" s="181">
        <f t="shared" si="602"/>
        <v>340.83000000000004</v>
      </c>
      <c r="AY480" s="183">
        <f t="shared" si="603"/>
        <v>681.66000000000008</v>
      </c>
      <c r="AZ480" s="183" t="str">
        <f t="shared" si="604"/>
        <v>PJ5Z0630</v>
      </c>
      <c r="BA480" s="181">
        <f t="shared" si="605"/>
        <v>340.83000000000004</v>
      </c>
      <c r="BB480" s="181"/>
      <c r="BC480" s="184">
        <f t="shared" si="606"/>
        <v>681.66000000000008</v>
      </c>
      <c r="BD480" s="237"/>
    </row>
    <row r="481" spans="1:56" ht="18" customHeight="1" x14ac:dyDescent="0.3">
      <c r="A481" s="1" t="str">
        <f t="shared" si="505"/>
        <v>\\B-TECH03\soneras network\SONERAS\RAD\RAD 2024\C348</v>
      </c>
      <c r="B481" s="17" t="s">
        <v>1509</v>
      </c>
      <c r="C481" s="44" t="str">
        <f t="shared" si="502"/>
        <v xml:space="preserve">FEC348025-10 </v>
      </c>
      <c r="D481" s="17" t="s">
        <v>1302</v>
      </c>
      <c r="E481" s="20" t="str">
        <f t="shared" si="551"/>
        <v>C348</v>
      </c>
      <c r="F481" s="12">
        <v>45424</v>
      </c>
      <c r="G481" s="17">
        <v>1</v>
      </c>
      <c r="H481" s="216" t="s">
        <v>35</v>
      </c>
      <c r="I481" s="14" t="s">
        <v>76</v>
      </c>
      <c r="M481" s="36" t="s">
        <v>32</v>
      </c>
      <c r="N481" s="6">
        <v>10</v>
      </c>
      <c r="O481" s="6">
        <v>5</v>
      </c>
      <c r="Q481" s="14">
        <v>640</v>
      </c>
      <c r="R481" s="14">
        <v>370</v>
      </c>
      <c r="S481" s="14">
        <v>390</v>
      </c>
      <c r="T481" s="14">
        <v>90</v>
      </c>
      <c r="U481" s="14">
        <v>390</v>
      </c>
      <c r="V481" s="14">
        <v>90</v>
      </c>
      <c r="W481" s="5" t="s">
        <v>33</v>
      </c>
      <c r="Y481" s="6" t="s">
        <v>34</v>
      </c>
      <c r="Z481" s="240" t="str">
        <f t="shared" si="580"/>
        <v>510AD</v>
      </c>
      <c r="AA481" s="71" t="str">
        <f t="shared" si="581"/>
        <v xml:space="preserve">FEC348025-10 </v>
      </c>
      <c r="AB481" s="168" t="str">
        <f t="shared" si="582"/>
        <v xml:space="preserve">FE 0640X0370 5DM 10 0390X090 PC  </v>
      </c>
      <c r="AC481" s="71" t="str">
        <f t="shared" si="583"/>
        <v xml:space="preserve">FXC348025-10 </v>
      </c>
      <c r="AD481" s="168" t="str">
        <f t="shared" si="584"/>
        <v xml:space="preserve">FX 0640X0370 5DM 10 0390X090 PC  </v>
      </c>
      <c r="AE481" s="169" t="str">
        <f t="shared" si="585"/>
        <v>BNLT33</v>
      </c>
      <c r="AF481" s="170" t="str">
        <f t="shared" si="586"/>
        <v>TB330655</v>
      </c>
      <c r="AG481" s="171">
        <f t="shared" si="587"/>
        <v>22.053850000000001</v>
      </c>
      <c r="AH481" s="151">
        <f t="shared" si="588"/>
        <v>180</v>
      </c>
      <c r="AI481" s="152">
        <f t="shared" si="589"/>
        <v>3969.6930000000002</v>
      </c>
      <c r="AJ481" s="172" t="str">
        <f t="shared" si="590"/>
        <v>BCU5D</v>
      </c>
      <c r="AK481" s="173" t="str">
        <f t="shared" si="591"/>
        <v>AT5D0370</v>
      </c>
      <c r="AL481" s="174">
        <f t="shared" si="592"/>
        <v>20.86101292653553</v>
      </c>
      <c r="AM481" s="175">
        <f t="shared" si="593"/>
        <v>226.45454545454547</v>
      </c>
      <c r="AN481" s="176">
        <v>4724.0712000000003</v>
      </c>
      <c r="AO481" s="177" t="str">
        <f t="shared" si="594"/>
        <v>CL5P0390C090</v>
      </c>
      <c r="AP481" s="178">
        <f t="shared" si="595"/>
        <v>347.27000000000004</v>
      </c>
      <c r="AQ481" s="179" t="str">
        <f t="shared" si="596"/>
        <v>CL5P0390C090</v>
      </c>
      <c r="AR481" s="178">
        <f t="shared" si="597"/>
        <v>347.27000000000004</v>
      </c>
      <c r="AS481" s="178" t="str">
        <f t="shared" si="598"/>
        <v>BNLC06</v>
      </c>
      <c r="AT481" s="180">
        <f t="shared" si="599"/>
        <v>694.54000000000008</v>
      </c>
      <c r="AU481" s="181" t="str">
        <f t="shared" si="600"/>
        <v>5D</v>
      </c>
      <c r="AV481" s="182" t="s">
        <v>921</v>
      </c>
      <c r="AW481" s="183" t="str">
        <f t="shared" si="601"/>
        <v>FJ5D0640</v>
      </c>
      <c r="AX481" s="181">
        <f t="shared" si="602"/>
        <v>396.15999999999997</v>
      </c>
      <c r="AY481" s="183">
        <f t="shared" si="603"/>
        <v>792.31999999999994</v>
      </c>
      <c r="AZ481" s="183" t="str">
        <f t="shared" si="604"/>
        <v>-</v>
      </c>
      <c r="BA481" s="181" t="str">
        <f t="shared" si="605"/>
        <v>-</v>
      </c>
      <c r="BB481" s="181"/>
      <c r="BC481" s="184">
        <f t="shared" si="606"/>
        <v>792.31999999999994</v>
      </c>
      <c r="BD481" s="237"/>
    </row>
    <row r="482" spans="1:56" ht="18" customHeight="1" x14ac:dyDescent="0.3">
      <c r="A482" s="1" t="str">
        <f t="shared" si="505"/>
        <v>\\B-TECH03\soneras network\SONERAS\RAD\RAD 2024\C349</v>
      </c>
      <c r="B482" s="17" t="s">
        <v>1510</v>
      </c>
      <c r="C482" s="44" t="str">
        <f t="shared" si="502"/>
        <v xml:space="preserve">FEC349014-12 </v>
      </c>
      <c r="D482" s="17" t="s">
        <v>1303</v>
      </c>
      <c r="E482" s="20" t="str">
        <f t="shared" si="551"/>
        <v>C349</v>
      </c>
      <c r="F482" s="12">
        <v>45424</v>
      </c>
      <c r="G482" s="17">
        <v>1</v>
      </c>
      <c r="H482" s="216" t="s">
        <v>35</v>
      </c>
      <c r="I482" s="14" t="s">
        <v>76</v>
      </c>
      <c r="M482" s="36" t="s">
        <v>41</v>
      </c>
      <c r="N482" s="6">
        <v>12</v>
      </c>
      <c r="O482" s="6">
        <v>4</v>
      </c>
      <c r="Q482" s="14">
        <v>485</v>
      </c>
      <c r="R482" s="14">
        <v>525</v>
      </c>
      <c r="S482" s="14">
        <v>600</v>
      </c>
      <c r="T482" s="14">
        <v>160</v>
      </c>
      <c r="U482" s="14">
        <v>600</v>
      </c>
      <c r="V482" s="14">
        <v>160</v>
      </c>
      <c r="W482" s="5" t="s">
        <v>37</v>
      </c>
      <c r="Y482" s="6" t="s">
        <v>34</v>
      </c>
      <c r="Z482" s="240" t="str">
        <f t="shared" si="580"/>
        <v>412AZ</v>
      </c>
      <c r="AA482" s="71" t="str">
        <f t="shared" si="581"/>
        <v xml:space="preserve">FEC349014-12 </v>
      </c>
      <c r="AB482" s="168" t="str">
        <f t="shared" si="582"/>
        <v xml:space="preserve">FE 0485X0525 4ZM 12 0600X160 BC  </v>
      </c>
      <c r="AC482" s="71" t="str">
        <f t="shared" si="583"/>
        <v xml:space="preserve">FXC349014-12 </v>
      </c>
      <c r="AD482" s="168" t="str">
        <f t="shared" si="584"/>
        <v xml:space="preserve">FX 0485X0525 4ZM 12 0600X160 BC  </v>
      </c>
      <c r="AE482" s="169" t="str">
        <f t="shared" si="585"/>
        <v>BNLT33</v>
      </c>
      <c r="AF482" s="170" t="str">
        <f t="shared" si="586"/>
        <v>TB330500</v>
      </c>
      <c r="AG482" s="171">
        <f t="shared" si="587"/>
        <v>16.835000000000001</v>
      </c>
      <c r="AH482" s="151">
        <f t="shared" si="588"/>
        <v>164</v>
      </c>
      <c r="AI482" s="152">
        <f t="shared" si="589"/>
        <v>2760.94</v>
      </c>
      <c r="AJ482" s="172" t="str">
        <f t="shared" si="590"/>
        <v>BCU4Z</v>
      </c>
      <c r="AK482" s="173" t="str">
        <f t="shared" si="591"/>
        <v>AT4Z0465</v>
      </c>
      <c r="AL482" s="174">
        <f t="shared" si="592"/>
        <v>67.083701071428564</v>
      </c>
      <c r="AM482" s="175">
        <f t="shared" si="593"/>
        <v>42</v>
      </c>
      <c r="AN482" s="176">
        <v>2817.5154449999995</v>
      </c>
      <c r="AO482" s="177" t="str">
        <f t="shared" si="594"/>
        <v>CL4B0600C160</v>
      </c>
      <c r="AP482" s="178">
        <f t="shared" si="595"/>
        <v>1281.6000000000001</v>
      </c>
      <c r="AQ482" s="179" t="str">
        <f t="shared" si="596"/>
        <v>CL4B0600C160</v>
      </c>
      <c r="AR482" s="178">
        <f t="shared" si="597"/>
        <v>1489.8600000000001</v>
      </c>
      <c r="AS482" s="178" t="str">
        <f t="shared" si="598"/>
        <v>PL15</v>
      </c>
      <c r="AT482" s="180">
        <f t="shared" si="599"/>
        <v>2771.46</v>
      </c>
      <c r="AU482" s="181" t="str">
        <f t="shared" si="600"/>
        <v>4Z</v>
      </c>
      <c r="AV482" s="182" t="s">
        <v>921</v>
      </c>
      <c r="AW482" s="183" t="str">
        <f t="shared" si="601"/>
        <v>FJ4Z0485</v>
      </c>
      <c r="AX482" s="181">
        <f t="shared" si="602"/>
        <v>222.13</v>
      </c>
      <c r="AY482" s="183">
        <f t="shared" si="603"/>
        <v>444.26</v>
      </c>
      <c r="AZ482" s="183" t="str">
        <f t="shared" si="604"/>
        <v>PJ4Z0485</v>
      </c>
      <c r="BA482" s="181">
        <f t="shared" si="605"/>
        <v>222.13</v>
      </c>
      <c r="BB482" s="181"/>
      <c r="BC482" s="184">
        <f t="shared" si="606"/>
        <v>444.26</v>
      </c>
      <c r="BD482" s="237"/>
    </row>
    <row r="483" spans="1:56" ht="18" customHeight="1" x14ac:dyDescent="0.3">
      <c r="A483" s="1" t="str">
        <f t="shared" si="505"/>
        <v>\\B-TECH03\soneras network\SONERAS\RAD\RAD 2024\C350</v>
      </c>
      <c r="B483" s="17" t="s">
        <v>1511</v>
      </c>
      <c r="C483" s="44" t="str">
        <f t="shared" si="502"/>
        <v xml:space="preserve">FEC350025-10 </v>
      </c>
      <c r="D483" s="17" t="s">
        <v>1304</v>
      </c>
      <c r="E483" s="20" t="str">
        <f t="shared" si="551"/>
        <v>C350</v>
      </c>
      <c r="F483" s="12">
        <v>45424</v>
      </c>
      <c r="G483" s="17">
        <v>1</v>
      </c>
      <c r="H483" s="216" t="s">
        <v>35</v>
      </c>
      <c r="I483" s="14" t="s">
        <v>1512</v>
      </c>
      <c r="M483" s="36" t="s">
        <v>32</v>
      </c>
      <c r="N483" s="6">
        <v>10</v>
      </c>
      <c r="O483" s="6">
        <v>5</v>
      </c>
      <c r="Q483" s="14">
        <v>520</v>
      </c>
      <c r="R483" s="14">
        <v>590</v>
      </c>
      <c r="S483" s="14">
        <v>600</v>
      </c>
      <c r="T483" s="14">
        <v>120</v>
      </c>
      <c r="U483" s="14">
        <v>600</v>
      </c>
      <c r="V483" s="14">
        <v>120</v>
      </c>
      <c r="W483" s="5" t="s">
        <v>33</v>
      </c>
      <c r="Y483" s="6" t="s">
        <v>34</v>
      </c>
      <c r="Z483" s="240" t="str">
        <f t="shared" si="580"/>
        <v>510AD</v>
      </c>
      <c r="AA483" s="71" t="str">
        <f t="shared" si="581"/>
        <v xml:space="preserve">FEC350025-10 </v>
      </c>
      <c r="AB483" s="168" t="str">
        <f t="shared" si="582"/>
        <v xml:space="preserve">FE 0520X0590 5DM 10 0600X120 PC  </v>
      </c>
      <c r="AC483" s="71" t="str">
        <f t="shared" si="583"/>
        <v xml:space="preserve">FXC350025-10 </v>
      </c>
      <c r="AD483" s="168" t="str">
        <f t="shared" si="584"/>
        <v xml:space="preserve">FX 0520X0590 5DM 10 0600X120 PC  </v>
      </c>
      <c r="AE483" s="169" t="str">
        <f t="shared" si="585"/>
        <v>BNLT33</v>
      </c>
      <c r="AF483" s="170" t="str">
        <f t="shared" si="586"/>
        <v>TB330535</v>
      </c>
      <c r="AG483" s="171">
        <f t="shared" si="587"/>
        <v>18.013449999999999</v>
      </c>
      <c r="AH483" s="151">
        <f t="shared" si="588"/>
        <v>290</v>
      </c>
      <c r="AI483" s="152">
        <f t="shared" si="589"/>
        <v>5223.9004999999997</v>
      </c>
      <c r="AJ483" s="172" t="str">
        <f t="shared" si="590"/>
        <v>BCU5D</v>
      </c>
      <c r="AK483" s="173" t="str">
        <f t="shared" si="591"/>
        <v>AT5D0590</v>
      </c>
      <c r="AL483" s="174">
        <f t="shared" si="592"/>
        <v>33.242483540527104</v>
      </c>
      <c r="AM483" s="175">
        <f t="shared" si="593"/>
        <v>182.81818181818181</v>
      </c>
      <c r="AN483" s="176">
        <v>6077.3303999999998</v>
      </c>
      <c r="AO483" s="177" t="str">
        <f t="shared" si="594"/>
        <v>CL5P0600C120</v>
      </c>
      <c r="AP483" s="178">
        <f t="shared" si="595"/>
        <v>668.36</v>
      </c>
      <c r="AQ483" s="179" t="str">
        <f t="shared" si="596"/>
        <v>CL5P0600C120</v>
      </c>
      <c r="AR483" s="178">
        <f t="shared" si="597"/>
        <v>668.36</v>
      </c>
      <c r="AS483" s="178" t="str">
        <f t="shared" si="598"/>
        <v>BNLC06</v>
      </c>
      <c r="AT483" s="180">
        <f t="shared" si="599"/>
        <v>1336.72</v>
      </c>
      <c r="AU483" s="181" t="str">
        <f t="shared" si="600"/>
        <v>5D</v>
      </c>
      <c r="AV483" s="182" t="s">
        <v>921</v>
      </c>
      <c r="AW483" s="183" t="str">
        <f t="shared" si="601"/>
        <v>FJ5D0520</v>
      </c>
      <c r="AX483" s="181">
        <f t="shared" si="602"/>
        <v>321.88</v>
      </c>
      <c r="AY483" s="183">
        <f t="shared" si="603"/>
        <v>643.76</v>
      </c>
      <c r="AZ483" s="183" t="str">
        <f t="shared" si="604"/>
        <v>-</v>
      </c>
      <c r="BA483" s="181" t="str">
        <f t="shared" si="605"/>
        <v>-</v>
      </c>
      <c r="BB483" s="181"/>
      <c r="BC483" s="184">
        <f t="shared" si="606"/>
        <v>643.76</v>
      </c>
    </row>
    <row r="484" spans="1:56" ht="18" customHeight="1" x14ac:dyDescent="0.3">
      <c r="A484" s="1" t="str">
        <f t="shared" si="505"/>
        <v>\\B-TECH03\soneras network\SONERAS\RAD\RAD 2024\C351</v>
      </c>
      <c r="B484" s="17" t="s">
        <v>1516</v>
      </c>
      <c r="C484" s="44" t="str">
        <f t="shared" si="502"/>
        <v xml:space="preserve">REC351012-10 </v>
      </c>
      <c r="D484" s="17" t="s">
        <v>1305</v>
      </c>
      <c r="E484" s="20" t="str">
        <f t="shared" si="551"/>
        <v>C351</v>
      </c>
      <c r="F484" s="12">
        <v>45425</v>
      </c>
      <c r="G484" s="17">
        <v>1</v>
      </c>
      <c r="H484" s="13" t="s">
        <v>58</v>
      </c>
      <c r="I484" s="14" t="s">
        <v>1513</v>
      </c>
      <c r="J484" s="5" t="s">
        <v>489</v>
      </c>
      <c r="K484" s="14" t="s">
        <v>1515</v>
      </c>
      <c r="M484" s="36" t="s">
        <v>41</v>
      </c>
      <c r="N484" s="6">
        <v>10</v>
      </c>
      <c r="O484" s="6">
        <v>2</v>
      </c>
      <c r="Q484" s="14">
        <v>400</v>
      </c>
      <c r="R484" s="14">
        <v>525</v>
      </c>
      <c r="S484" s="14">
        <v>530</v>
      </c>
      <c r="T484" s="14">
        <v>50</v>
      </c>
      <c r="U484" s="14">
        <v>530</v>
      </c>
      <c r="V484" s="14">
        <v>50</v>
      </c>
      <c r="W484" s="5" t="s">
        <v>33</v>
      </c>
      <c r="Y484" s="6" t="s">
        <v>34</v>
      </c>
      <c r="Z484" s="240" t="str">
        <f t="shared" si="580"/>
        <v>210AZ</v>
      </c>
      <c r="AA484" s="71"/>
      <c r="AB484" s="168"/>
      <c r="AC484" s="71"/>
      <c r="AD484" s="168"/>
      <c r="AE484" s="169"/>
      <c r="AF484" s="170"/>
      <c r="AG484" s="171"/>
      <c r="AH484" s="151">
        <f t="shared" si="588"/>
        <v>98</v>
      </c>
      <c r="AI484" s="152"/>
      <c r="AJ484" s="172" t="str">
        <f t="shared" si="590"/>
        <v>BCU2Z</v>
      </c>
      <c r="AK484" s="173" t="str">
        <f t="shared" si="591"/>
        <v>AT2Z0380</v>
      </c>
      <c r="AL484" s="174"/>
      <c r="AM484" s="175">
        <f t="shared" si="593"/>
        <v>50</v>
      </c>
      <c r="AN484" s="176"/>
      <c r="AO484" s="177"/>
      <c r="AP484" s="178"/>
      <c r="AQ484" s="179"/>
      <c r="AR484" s="178"/>
      <c r="AS484" s="178"/>
      <c r="AT484" s="180"/>
      <c r="AU484" s="181" t="str">
        <f t="shared" si="600"/>
        <v>2Z</v>
      </c>
      <c r="AV484" s="182"/>
      <c r="AW484" s="183" t="str">
        <f t="shared" si="601"/>
        <v>FJ2Z0400</v>
      </c>
      <c r="AX484" s="181">
        <f t="shared" si="602"/>
        <v>110.4</v>
      </c>
      <c r="AY484" s="183">
        <f t="shared" si="603"/>
        <v>220.8</v>
      </c>
      <c r="AZ484" s="183" t="str">
        <f t="shared" si="604"/>
        <v>PJ2Z0400</v>
      </c>
      <c r="BA484" s="181">
        <f t="shared" si="605"/>
        <v>110.4</v>
      </c>
      <c r="BB484" s="181"/>
      <c r="BC484" s="184">
        <f t="shared" si="606"/>
        <v>220.8</v>
      </c>
    </row>
    <row r="485" spans="1:56" ht="18" customHeight="1" x14ac:dyDescent="0.3">
      <c r="A485" s="1" t="str">
        <f t="shared" si="505"/>
        <v>\\B-TECH03\soneras network\SONERAS\RAD\RAD 2024\C351</v>
      </c>
      <c r="B485" s="17" t="s">
        <v>1516</v>
      </c>
      <c r="C485" s="44" t="str">
        <f t="shared" si="502"/>
        <v xml:space="preserve">RAC351012-10 </v>
      </c>
      <c r="D485" s="17" t="s">
        <v>1306</v>
      </c>
      <c r="E485" s="20" t="str">
        <f t="shared" si="551"/>
        <v>C351</v>
      </c>
      <c r="F485" s="12">
        <v>45425</v>
      </c>
      <c r="G485" s="17">
        <v>1</v>
      </c>
      <c r="H485" s="13" t="s">
        <v>28</v>
      </c>
      <c r="I485" s="14" t="s">
        <v>1514</v>
      </c>
      <c r="J485" s="5" t="s">
        <v>489</v>
      </c>
      <c r="K485" s="14" t="s">
        <v>1515</v>
      </c>
      <c r="M485" s="36" t="s">
        <v>41</v>
      </c>
      <c r="N485" s="6">
        <v>10</v>
      </c>
      <c r="O485" s="6">
        <v>2</v>
      </c>
      <c r="Q485" s="14">
        <v>400</v>
      </c>
      <c r="R485" s="14">
        <v>525</v>
      </c>
      <c r="S485" s="14">
        <v>530</v>
      </c>
      <c r="T485" s="14">
        <v>60</v>
      </c>
      <c r="U485" s="14">
        <v>530</v>
      </c>
      <c r="V485" s="14">
        <v>60</v>
      </c>
      <c r="W485" s="5" t="s">
        <v>33</v>
      </c>
      <c r="Y485" s="6" t="s">
        <v>34</v>
      </c>
      <c r="Z485" s="240"/>
      <c r="AA485" s="71"/>
      <c r="AB485" s="168"/>
      <c r="AC485" s="71"/>
      <c r="AD485" s="168"/>
      <c r="AE485" s="169"/>
      <c r="AF485" s="170"/>
      <c r="AG485" s="171"/>
      <c r="AH485" s="151"/>
      <c r="AI485" s="152"/>
      <c r="AJ485" s="172"/>
      <c r="AK485" s="173"/>
      <c r="AL485" s="174"/>
      <c r="AM485" s="175"/>
      <c r="AN485" s="176"/>
      <c r="AO485" s="177"/>
      <c r="AP485" s="178"/>
      <c r="AQ485" s="179"/>
      <c r="AR485" s="178"/>
      <c r="AS485" s="178"/>
      <c r="AT485" s="180"/>
      <c r="AU485" s="181"/>
      <c r="AV485" s="182"/>
      <c r="AW485" s="183"/>
      <c r="AX485" s="181"/>
      <c r="AY485" s="183"/>
      <c r="AZ485" s="183"/>
      <c r="BA485" s="181"/>
      <c r="BB485" s="181"/>
      <c r="BC485" s="184"/>
    </row>
    <row r="486" spans="1:56" ht="18" customHeight="1" x14ac:dyDescent="0.3">
      <c r="A486" s="1" t="str">
        <f t="shared" si="505"/>
        <v>\\B-TECH03\soneras network\SONERAS\RAD\RAD 2024\C352</v>
      </c>
      <c r="B486" s="17" t="s">
        <v>1523</v>
      </c>
      <c r="C486" s="44" t="str">
        <f t="shared" si="502"/>
        <v xml:space="preserve">FEC352026-10 </v>
      </c>
      <c r="D486" s="66" t="s">
        <v>1307</v>
      </c>
      <c r="E486" s="86" t="str">
        <f t="shared" si="551"/>
        <v>C352</v>
      </c>
      <c r="F486" s="12">
        <v>45425</v>
      </c>
      <c r="G486" s="17">
        <v>1</v>
      </c>
      <c r="H486" s="13" t="s">
        <v>35</v>
      </c>
      <c r="I486" s="14" t="s">
        <v>1517</v>
      </c>
      <c r="M486" s="36" t="s">
        <v>32</v>
      </c>
      <c r="N486" s="6">
        <v>10</v>
      </c>
      <c r="O486" s="6">
        <v>6</v>
      </c>
      <c r="Q486" s="87"/>
      <c r="R486" s="87"/>
      <c r="S486" s="87"/>
      <c r="T486" s="87"/>
      <c r="U486" s="87"/>
      <c r="V486" s="87"/>
      <c r="W486" s="84"/>
      <c r="Y486" s="6" t="s">
        <v>34</v>
      </c>
      <c r="Z486" s="240" t="str">
        <f t="shared" si="580"/>
        <v>610AD</v>
      </c>
      <c r="AA486" s="71" t="str">
        <f t="shared" ref="AA486:AA493" si="610">IF(H486="Fx","FE",IF(H486="Rén","RE",IF(H486="Con","RA","")))&amp;B486&amp;0&amp;IF(M486="TR","1",IF(M486="NL","2",IF(M486="Aé","3","")))&amp;O486&amp;"-"&amp;N486&amp;" "&amp;IF(Y486="ET7","E7","")</f>
        <v xml:space="preserve">FEC352026-10 </v>
      </c>
      <c r="AB486" s="168" t="str">
        <f t="shared" ref="AB486:AB492" si="611">IF(H486="FX","FE",IF(H486="Rén","RE",IF(H486="Con","RA","")))&amp;" "&amp;IF((Q486)&lt;=999,"0"&amp;(Q486),(Q486))&amp;"X"&amp;IF((R486)&lt;=999,"0"&amp;(R486),(R486))&amp;" "&amp;O486&amp;IF(M486="TR","Z",IF(M486="NL","D",IF(M486="Aé","D","")))&amp;IF(Y486="ET7","7",IF(Y486="ET9","9","M"))&amp;" "&amp;N486&amp;" "&amp;IF((S486)&lt;=999,"0"&amp;(S486),(S486))&amp;"X"&amp;IF((T486)&lt;=99,"0"&amp;(T486),(T486))&amp;" "&amp;IF(W486="PLi","P",IF(W486="BL","B",""))&amp;IF(X486="DEP","D",IF(X486="DEP","D","C"))&amp;" "&amp;J486&amp;" "&amp;K486</f>
        <v xml:space="preserve">FE 0X0 6DM 10 0X0 C  </v>
      </c>
      <c r="AC486" s="71" t="str">
        <f t="shared" ref="AC486:AC492" si="612">"FX"&amp;B486&amp;0&amp;IF(M486="TR","1",IF(M486="NL","2",IF(M486="Aé","3","")))&amp;O486&amp;"-"&amp;N486&amp;" "&amp;IF(Y486="ET7","E7","")</f>
        <v xml:space="preserve">FXC352026-10 </v>
      </c>
      <c r="AD486" s="168" t="str">
        <f t="shared" ref="AD486:AD492" si="613">"FX"&amp;" "&amp;IF((Q486)&lt;=999,"0"&amp;(Q486),(Q486))&amp;"X"&amp;IF((R486)&lt;=999,"0"&amp;(R486),(R486))&amp;" "&amp;O486&amp;IF(M486="TR","Z",IF(M486="NL","D",IF(M486="Aé","D","")))&amp;IF(Y486="ET7","7",IF(Y486="ET9","9","M"))&amp;" "&amp;N486&amp;" "&amp;IF((S486)&lt;=999,"0"&amp;(S486),(S486))&amp;"X"&amp;IF((T486)&lt;=99,"0"&amp;(T486),(T486))&amp;" "&amp;IF(W486="PLi","P",IF(W486="BL","B",""))&amp;IF(X486="DEP","D","C")&amp;" "&amp;J486&amp;" "&amp;K486</f>
        <v xml:space="preserve">FX 0X0 6DM 10 0X0 C  </v>
      </c>
      <c r="AE486" s="169" t="str">
        <f t="shared" ref="AE486:AE492" si="614">IF(Y486="Mach-P","BNLT33",IF(Y486="Mach-G","BNLT53",IF(Y486="Et7","TUBLS015",IF(Y486="Et9","TUBLS30"))))</f>
        <v>BNLT33</v>
      </c>
      <c r="AF486" s="170" t="str">
        <f t="shared" ref="AF486:AF492" si="615">"TB"&amp;IF(Y486="Mach-P","33",IF(Y486="Mach-G","53",IF(Y486="Et7","15",IF(Y486="Et9","30",""))))&amp;IF((Q486+15)&lt;=999,"0"&amp;(Q486+15),(Q486+15))</f>
        <v>TB33015</v>
      </c>
      <c r="AG486" s="171">
        <f t="shared" ref="AG486:AG492" si="616">(Q486+15)*IF(Y486="Mach-P",0.03367,IF(Y486="Mach-G",0.05407,0.04626))</f>
        <v>0.50505</v>
      </c>
      <c r="AH486" s="151">
        <f t="shared" si="588"/>
        <v>-6</v>
      </c>
      <c r="AI486" s="152">
        <f t="shared" ref="AI486:AI494" si="617">AG486*AH486</f>
        <v>-3.0303</v>
      </c>
      <c r="AJ486" s="172" t="str">
        <f t="shared" si="590"/>
        <v>BCU6D</v>
      </c>
      <c r="AK486" s="173" t="str">
        <f t="shared" si="591"/>
        <v>AT6D0</v>
      </c>
      <c r="AL486" s="174">
        <f t="shared" ref="AL486:AL492" si="618">AN486/AM486</f>
        <v>-968.84977391304346</v>
      </c>
      <c r="AM486" s="175">
        <f t="shared" si="593"/>
        <v>-6.2727272727272725</v>
      </c>
      <c r="AN486" s="176">
        <v>6077.3303999999998</v>
      </c>
      <c r="AO486" s="177" t="str">
        <f t="shared" ref="AO486:AO491" si="619">"CL"&amp;O486&amp;IF(W486="PLi","P",IF(W486="BL","B",""))&amp;IF((S486)&lt;=999,"0"&amp;(S486),(S486))&amp;IF(X486="DEP","D","C")&amp;IF((T486)&lt;=99,"0"&amp;(T486),(T486))</f>
        <v>CL60C0</v>
      </c>
      <c r="AP486" s="178" t="b">
        <f t="shared" ref="AP486:AP491" si="620">IF(W486="BL",(S486)*(T486)*0.01335,IF(W486="PLi",(S486+20)*(T486+20)*0.0077))</f>
        <v>0</v>
      </c>
      <c r="AQ486" s="179" t="str">
        <f t="shared" ref="AQ486:AQ491" si="621">"CL"&amp;O486&amp;IF(W486="PLi","P",IF(W486="BL","B",""))&amp;IF((U486)&lt;=999,"0"&amp;(U486),(U486))&amp;IF(X486="DEP","D","C")&amp;IF((V486)&lt;=99,"0"&amp;(V486),(V486))</f>
        <v>CL60C0</v>
      </c>
      <c r="AR486" s="178">
        <f t="shared" ref="AR486:AR491" si="622">(U486+20)*(V486+20)*IF(W486="BL",0.01335,IF(W486="Pli",0.0077))</f>
        <v>0</v>
      </c>
      <c r="AS486" s="178" t="b">
        <f t="shared" ref="AS486:AS491" si="623">IF(W486="BL","PL15",IF(W486="PLi","BNLC06"))</f>
        <v>0</v>
      </c>
      <c r="AT486" s="180">
        <f t="shared" ref="AT486:AT491" si="624">AP486+AR486</f>
        <v>0</v>
      </c>
      <c r="AU486" s="181" t="str">
        <f t="shared" si="600"/>
        <v>6D</v>
      </c>
      <c r="AV486" s="182" t="s">
        <v>921</v>
      </c>
      <c r="AW486" s="183" t="str">
        <f t="shared" si="601"/>
        <v>FJ6D0</v>
      </c>
      <c r="AX486" s="181">
        <f t="shared" si="602"/>
        <v>0</v>
      </c>
      <c r="AY486" s="183">
        <f t="shared" si="603"/>
        <v>0</v>
      </c>
      <c r="AZ486" s="183" t="str">
        <f t="shared" si="604"/>
        <v>-</v>
      </c>
      <c r="BA486" s="181" t="str">
        <f t="shared" si="605"/>
        <v>-</v>
      </c>
      <c r="BB486" s="181"/>
      <c r="BC486" s="184">
        <f t="shared" si="606"/>
        <v>0</v>
      </c>
    </row>
    <row r="487" spans="1:56" ht="18" customHeight="1" x14ac:dyDescent="0.3">
      <c r="A487" s="1" t="str">
        <f t="shared" si="505"/>
        <v>\\B-TECH03\soneras network\SONERAS\RAD\RAD 2024\C353</v>
      </c>
      <c r="B487" s="17" t="s">
        <v>1524</v>
      </c>
      <c r="C487" s="44" t="str">
        <f t="shared" si="502"/>
        <v xml:space="preserve">FEC353026-10 </v>
      </c>
      <c r="D487" s="17" t="s">
        <v>1308</v>
      </c>
      <c r="E487" s="20" t="str">
        <f t="shared" si="551"/>
        <v>C353</v>
      </c>
      <c r="F487" s="12">
        <v>45425</v>
      </c>
      <c r="G487" s="17">
        <v>1</v>
      </c>
      <c r="H487" s="13" t="s">
        <v>35</v>
      </c>
      <c r="I487" s="14" t="s">
        <v>1518</v>
      </c>
      <c r="M487" s="36" t="s">
        <v>32</v>
      </c>
      <c r="N487" s="6">
        <v>10</v>
      </c>
      <c r="O487" s="6">
        <v>6</v>
      </c>
      <c r="Q487" s="14">
        <v>1200</v>
      </c>
      <c r="R487" s="14">
        <v>1100</v>
      </c>
      <c r="S487" s="14">
        <v>1180</v>
      </c>
      <c r="T487" s="14">
        <v>280</v>
      </c>
      <c r="U487" s="14">
        <v>1180</v>
      </c>
      <c r="V487" s="14">
        <v>280</v>
      </c>
      <c r="W487" s="5" t="s">
        <v>33</v>
      </c>
      <c r="Y487" s="6" t="s">
        <v>34</v>
      </c>
      <c r="Z487" s="240" t="str">
        <f t="shared" si="580"/>
        <v>610AD</v>
      </c>
      <c r="AA487" s="71" t="str">
        <f t="shared" si="610"/>
        <v xml:space="preserve">FEC353026-10 </v>
      </c>
      <c r="AB487" s="168" t="str">
        <f t="shared" si="611"/>
        <v xml:space="preserve">FE 1200X1100 6DM 10 1180X280 PC  </v>
      </c>
      <c r="AC487" s="71" t="str">
        <f t="shared" si="612"/>
        <v xml:space="preserve">FXC353026-10 </v>
      </c>
      <c r="AD487" s="168" t="str">
        <f t="shared" si="613"/>
        <v xml:space="preserve">FX 1200X1100 6DM 10 1180X280 PC  </v>
      </c>
      <c r="AE487" s="169" t="str">
        <f t="shared" si="614"/>
        <v>BNLT33</v>
      </c>
      <c r="AF487" s="170" t="str">
        <f t="shared" si="615"/>
        <v>TB331215</v>
      </c>
      <c r="AG487" s="171">
        <f t="shared" si="616"/>
        <v>40.909050000000001</v>
      </c>
      <c r="AH487" s="151">
        <f t="shared" si="588"/>
        <v>654</v>
      </c>
      <c r="AI487" s="152">
        <f t="shared" si="617"/>
        <v>26754.518700000001</v>
      </c>
      <c r="AJ487" s="172" t="str">
        <f t="shared" si="590"/>
        <v>BCU6D</v>
      </c>
      <c r="AK487" s="173" t="str">
        <f t="shared" si="591"/>
        <v>AT6D1100</v>
      </c>
      <c r="AL487" s="174">
        <f t="shared" si="618"/>
        <v>14.130339124920736</v>
      </c>
      <c r="AM487" s="175">
        <f t="shared" si="593"/>
        <v>430.09090909090907</v>
      </c>
      <c r="AN487" s="176">
        <v>6077.3303999999998</v>
      </c>
      <c r="AO487" s="177" t="str">
        <f t="shared" si="619"/>
        <v>CL6P1180C280</v>
      </c>
      <c r="AP487" s="178">
        <f t="shared" si="620"/>
        <v>2772</v>
      </c>
      <c r="AQ487" s="179" t="str">
        <f t="shared" si="621"/>
        <v>CL6P1180C280</v>
      </c>
      <c r="AR487" s="178">
        <f t="shared" si="622"/>
        <v>2772</v>
      </c>
      <c r="AS487" s="178" t="str">
        <f t="shared" si="623"/>
        <v>BNLC06</v>
      </c>
      <c r="AT487" s="180">
        <f t="shared" si="624"/>
        <v>5544</v>
      </c>
      <c r="AU487" s="181" t="str">
        <f t="shared" si="600"/>
        <v>6D</v>
      </c>
      <c r="AV487" s="182" t="s">
        <v>921</v>
      </c>
      <c r="AW487" s="183" t="str">
        <f t="shared" si="601"/>
        <v>FJ6D1200</v>
      </c>
      <c r="AX487" s="181">
        <f t="shared" si="602"/>
        <v>861.59999999999991</v>
      </c>
      <c r="AY487" s="183">
        <f t="shared" si="603"/>
        <v>1723.1999999999998</v>
      </c>
      <c r="AZ487" s="183" t="str">
        <f t="shared" si="604"/>
        <v>-</v>
      </c>
      <c r="BA487" s="181" t="str">
        <f t="shared" si="605"/>
        <v>-</v>
      </c>
      <c r="BB487" s="181"/>
      <c r="BC487" s="184">
        <f t="shared" si="606"/>
        <v>1723.1999999999998</v>
      </c>
    </row>
    <row r="488" spans="1:56" ht="18" customHeight="1" x14ac:dyDescent="0.3">
      <c r="A488" s="1" t="str">
        <f t="shared" si="505"/>
        <v>\\B-TECH03\soneras network\SONERAS\RAD\RAD 2024\C354</v>
      </c>
      <c r="B488" s="17" t="s">
        <v>1525</v>
      </c>
      <c r="C488" s="44" t="str">
        <f t="shared" si="502"/>
        <v xml:space="preserve">RAC354025-10 </v>
      </c>
      <c r="D488" s="17" t="s">
        <v>1309</v>
      </c>
      <c r="E488" s="20" t="str">
        <f t="shared" si="551"/>
        <v>C354</v>
      </c>
      <c r="F488" s="12">
        <v>45426</v>
      </c>
      <c r="G488" s="17">
        <v>1</v>
      </c>
      <c r="H488" s="13" t="s">
        <v>28</v>
      </c>
      <c r="I488" s="14" t="s">
        <v>1519</v>
      </c>
      <c r="K488" s="14" t="s">
        <v>1520</v>
      </c>
      <c r="M488" s="36" t="s">
        <v>32</v>
      </c>
      <c r="N488" s="6">
        <v>10</v>
      </c>
      <c r="O488" s="6">
        <v>5</v>
      </c>
      <c r="Q488" s="14">
        <v>715</v>
      </c>
      <c r="R488" s="14">
        <v>635</v>
      </c>
      <c r="S488" s="14">
        <v>655</v>
      </c>
      <c r="T488" s="14">
        <v>107</v>
      </c>
      <c r="U488" s="14">
        <v>655</v>
      </c>
      <c r="V488" s="14">
        <v>107</v>
      </c>
      <c r="W488" s="5" t="s">
        <v>33</v>
      </c>
      <c r="Y488" s="6" t="s">
        <v>34</v>
      </c>
      <c r="Z488" s="240" t="str">
        <f t="shared" si="580"/>
        <v>510AD</v>
      </c>
      <c r="AA488" s="71" t="str">
        <f t="shared" si="610"/>
        <v xml:space="preserve">RAC354025-10 </v>
      </c>
      <c r="AB488" s="168" t="str">
        <f t="shared" si="611"/>
        <v>RA 0715X0635 5DM 10 0655X107 PC  BAYDEN</v>
      </c>
      <c r="AC488" s="71" t="str">
        <f t="shared" si="612"/>
        <v xml:space="preserve">FXC354025-10 </v>
      </c>
      <c r="AD488" s="168" t="str">
        <f t="shared" si="613"/>
        <v>FX 0715X0635 5DM 10 0655X107 PC  BAYDEN</v>
      </c>
      <c r="AE488" s="169" t="str">
        <f t="shared" si="614"/>
        <v>BNLT33</v>
      </c>
      <c r="AF488" s="170" t="str">
        <f t="shared" si="615"/>
        <v>TB330730</v>
      </c>
      <c r="AG488" s="171">
        <f t="shared" si="616"/>
        <v>24.5791</v>
      </c>
      <c r="AH488" s="151">
        <f t="shared" si="588"/>
        <v>312.5</v>
      </c>
      <c r="AI488" s="152">
        <f t="shared" si="617"/>
        <v>7680.96875</v>
      </c>
      <c r="AJ488" s="172" t="str">
        <f t="shared" si="590"/>
        <v>BCU5D</v>
      </c>
      <c r="AK488" s="173" t="str">
        <f t="shared" si="591"/>
        <v>AT5D0635</v>
      </c>
      <c r="AL488" s="174">
        <f t="shared" si="618"/>
        <v>23.9522158366177</v>
      </c>
      <c r="AM488" s="175">
        <f t="shared" si="593"/>
        <v>253.72727272727272</v>
      </c>
      <c r="AN488" s="176">
        <v>6077.3303999999998</v>
      </c>
      <c r="AO488" s="177" t="str">
        <f t="shared" si="619"/>
        <v>CL5P0655C107</v>
      </c>
      <c r="AP488" s="178">
        <f t="shared" si="620"/>
        <v>660.08249999999998</v>
      </c>
      <c r="AQ488" s="179" t="str">
        <f t="shared" si="621"/>
        <v>CL5P0655C107</v>
      </c>
      <c r="AR488" s="178">
        <f t="shared" si="622"/>
        <v>660.08249999999998</v>
      </c>
      <c r="AS488" s="178" t="str">
        <f t="shared" si="623"/>
        <v>BNLC06</v>
      </c>
      <c r="AT488" s="180">
        <f t="shared" si="624"/>
        <v>1320.165</v>
      </c>
      <c r="AU488" s="181" t="str">
        <f t="shared" si="600"/>
        <v>5D</v>
      </c>
      <c r="AV488" s="182" t="s">
        <v>921</v>
      </c>
      <c r="AW488" s="183" t="str">
        <f t="shared" si="601"/>
        <v>FJ5D0715</v>
      </c>
      <c r="AX488" s="181">
        <f t="shared" si="602"/>
        <v>442.58499999999998</v>
      </c>
      <c r="AY488" s="183">
        <f t="shared" si="603"/>
        <v>885.17</v>
      </c>
      <c r="AZ488" s="183" t="str">
        <f t="shared" si="604"/>
        <v>-</v>
      </c>
      <c r="BA488" s="181" t="str">
        <f t="shared" si="605"/>
        <v>-</v>
      </c>
      <c r="BB488" s="181"/>
      <c r="BC488" s="184">
        <f t="shared" si="606"/>
        <v>885.17</v>
      </c>
    </row>
    <row r="489" spans="1:56" ht="18" customHeight="1" x14ac:dyDescent="0.3">
      <c r="A489" s="1" t="str">
        <f t="shared" si="505"/>
        <v>\\B-TECH03\soneras network\SONERAS\RAD\RAD 2024\C355</v>
      </c>
      <c r="B489" s="17" t="s">
        <v>1526</v>
      </c>
      <c r="C489" s="44" t="str">
        <f t="shared" si="502"/>
        <v xml:space="preserve">RAC355025-10 </v>
      </c>
      <c r="D489" s="17" t="s">
        <v>1310</v>
      </c>
      <c r="E489" s="20" t="str">
        <f t="shared" si="551"/>
        <v>C355</v>
      </c>
      <c r="F489" s="12">
        <v>45430</v>
      </c>
      <c r="G489" s="17">
        <v>2</v>
      </c>
      <c r="H489" s="13" t="s">
        <v>28</v>
      </c>
      <c r="I489" s="14" t="s">
        <v>1521</v>
      </c>
      <c r="M489" s="36" t="s">
        <v>32</v>
      </c>
      <c r="N489" s="6">
        <v>10</v>
      </c>
      <c r="O489" s="6">
        <v>5</v>
      </c>
      <c r="Q489" s="14">
        <v>1120</v>
      </c>
      <c r="R489" s="14">
        <v>550</v>
      </c>
      <c r="S489" s="14">
        <v>550</v>
      </c>
      <c r="T489" s="14">
        <v>120</v>
      </c>
      <c r="U489" s="14">
        <v>550</v>
      </c>
      <c r="V489" s="14">
        <v>120</v>
      </c>
      <c r="W489" s="5" t="s">
        <v>33</v>
      </c>
      <c r="Y489" s="6" t="s">
        <v>34</v>
      </c>
      <c r="Z489" s="240" t="str">
        <f t="shared" si="580"/>
        <v>510AD</v>
      </c>
      <c r="AA489" s="71" t="str">
        <f t="shared" si="610"/>
        <v xml:space="preserve">RAC355025-10 </v>
      </c>
      <c r="AB489" s="168" t="str">
        <f t="shared" si="611"/>
        <v xml:space="preserve">RA 1120X0550 5DM 10 0550X120 PC  </v>
      </c>
      <c r="AC489" s="71" t="str">
        <f t="shared" si="612"/>
        <v xml:space="preserve">FXC355025-10 </v>
      </c>
      <c r="AD489" s="168" t="str">
        <f t="shared" si="613"/>
        <v xml:space="preserve">FX 1120X0550 5DM 10 0550X120 PC  </v>
      </c>
      <c r="AE489" s="169" t="str">
        <f t="shared" si="614"/>
        <v>BNLT33</v>
      </c>
      <c r="AF489" s="170" t="str">
        <f t="shared" si="615"/>
        <v>TB331135</v>
      </c>
      <c r="AG489" s="171">
        <f t="shared" si="616"/>
        <v>38.215449999999997</v>
      </c>
      <c r="AH489" s="151">
        <f t="shared" si="588"/>
        <v>270</v>
      </c>
      <c r="AI489" s="152">
        <f t="shared" si="617"/>
        <v>10318.171499999999</v>
      </c>
      <c r="AJ489" s="172" t="str">
        <f t="shared" si="590"/>
        <v>BCU5D</v>
      </c>
      <c r="AK489" s="173" t="str">
        <f t="shared" si="591"/>
        <v>AT5D0550</v>
      </c>
      <c r="AL489" s="174">
        <f t="shared" si="618"/>
        <v>15.15543740648379</v>
      </c>
      <c r="AM489" s="175">
        <f t="shared" si="593"/>
        <v>401</v>
      </c>
      <c r="AN489" s="176">
        <v>6077.3303999999998</v>
      </c>
      <c r="AO489" s="177" t="str">
        <f t="shared" si="619"/>
        <v>CL5P0550C120</v>
      </c>
      <c r="AP489" s="178">
        <f t="shared" si="620"/>
        <v>614.46</v>
      </c>
      <c r="AQ489" s="179" t="str">
        <f t="shared" si="621"/>
        <v>CL5P0550C120</v>
      </c>
      <c r="AR489" s="178">
        <f t="shared" si="622"/>
        <v>614.46</v>
      </c>
      <c r="AS489" s="178" t="str">
        <f t="shared" si="623"/>
        <v>BNLC06</v>
      </c>
      <c r="AT489" s="180">
        <f t="shared" si="624"/>
        <v>1228.92</v>
      </c>
      <c r="AU489" s="181" t="str">
        <f t="shared" si="600"/>
        <v>5D</v>
      </c>
      <c r="AV489" s="182" t="s">
        <v>921</v>
      </c>
      <c r="AW489" s="183" t="str">
        <f t="shared" si="601"/>
        <v>FJ5D1120</v>
      </c>
      <c r="AX489" s="181">
        <f t="shared" si="602"/>
        <v>693.28</v>
      </c>
      <c r="AY489" s="183">
        <f t="shared" si="603"/>
        <v>1386.56</v>
      </c>
      <c r="AZ489" s="183" t="str">
        <f t="shared" si="604"/>
        <v>-</v>
      </c>
      <c r="BA489" s="181" t="str">
        <f t="shared" si="605"/>
        <v>-</v>
      </c>
      <c r="BB489" s="181"/>
      <c r="BC489" s="184">
        <f t="shared" si="606"/>
        <v>1386.56</v>
      </c>
    </row>
    <row r="490" spans="1:56" ht="18" customHeight="1" x14ac:dyDescent="0.3">
      <c r="A490" s="1" t="str">
        <f t="shared" ref="A490" si="625">"\\B-TECH03\soneras network\SONERAS\RAD\RAD 2023\"&amp;B490</f>
        <v>\\B-TECH03\soneras network\SONERAS\RAD\RAD 2023\B103</v>
      </c>
      <c r="B490" s="17" t="s">
        <v>1522</v>
      </c>
      <c r="C490" s="44" t="str">
        <f t="shared" si="502"/>
        <v>RAB103026-10 E7</v>
      </c>
      <c r="D490" s="17" t="s">
        <v>1311</v>
      </c>
      <c r="E490" s="20" t="str">
        <f t="shared" si="551"/>
        <v>B103</v>
      </c>
      <c r="F490" s="12">
        <v>45430</v>
      </c>
      <c r="G490" s="17">
        <v>7</v>
      </c>
      <c r="H490" s="13" t="s">
        <v>28</v>
      </c>
      <c r="I490" s="14" t="s">
        <v>1521</v>
      </c>
      <c r="K490" s="6" t="s">
        <v>830</v>
      </c>
      <c r="L490" s="6"/>
      <c r="M490" s="3" t="s">
        <v>32</v>
      </c>
      <c r="N490" s="3">
        <v>10</v>
      </c>
      <c r="O490" s="3">
        <v>6</v>
      </c>
      <c r="P490" s="3"/>
      <c r="Q490" s="3">
        <v>1035</v>
      </c>
      <c r="R490" s="3">
        <v>120</v>
      </c>
      <c r="S490" s="3">
        <v>120</v>
      </c>
      <c r="T490" s="4">
        <v>150</v>
      </c>
      <c r="U490" s="4">
        <v>120</v>
      </c>
      <c r="V490" s="4">
        <v>185</v>
      </c>
      <c r="W490" s="5" t="s">
        <v>33</v>
      </c>
      <c r="X490" s="6"/>
      <c r="Y490" s="6" t="s">
        <v>38</v>
      </c>
      <c r="Z490" s="240" t="str">
        <f t="shared" si="580"/>
        <v>610AD</v>
      </c>
      <c r="AA490" s="71" t="str">
        <f t="shared" si="610"/>
        <v>RAB103026-10 E7</v>
      </c>
      <c r="AB490" s="168" t="str">
        <f t="shared" si="611"/>
        <v>RA 1035X0120 6D7 10 0120X150 PC  CAT D9 GM</v>
      </c>
      <c r="AC490" s="71" t="str">
        <f t="shared" si="612"/>
        <v>FXB103026-10 E7</v>
      </c>
      <c r="AD490" s="168" t="str">
        <f t="shared" si="613"/>
        <v>FX 1035X0120 6D7 10 0120X150 PC  CAT D9 GM</v>
      </c>
      <c r="AE490" s="169" t="str">
        <f t="shared" si="614"/>
        <v>TUBLS015</v>
      </c>
      <c r="AF490" s="170" t="str">
        <f t="shared" si="615"/>
        <v>TB151050</v>
      </c>
      <c r="AG490" s="171">
        <f t="shared" si="616"/>
        <v>48.573</v>
      </c>
      <c r="AH490" s="151">
        <f t="shared" si="588"/>
        <v>66</v>
      </c>
      <c r="AI490" s="152">
        <f t="shared" si="617"/>
        <v>3205.8180000000002</v>
      </c>
      <c r="AJ490" s="172" t="str">
        <f t="shared" si="590"/>
        <v>BCU6D</v>
      </c>
      <c r="AK490" s="173" t="str">
        <f t="shared" si="591"/>
        <v>AT6D0120</v>
      </c>
      <c r="AL490" s="174">
        <f t="shared" si="618"/>
        <v>16.421182608695652</v>
      </c>
      <c r="AM490" s="175">
        <f t="shared" si="593"/>
        <v>370.09090909090907</v>
      </c>
      <c r="AN490" s="176">
        <v>6077.3303999999998</v>
      </c>
      <c r="AO490" s="177" t="str">
        <f t="shared" si="619"/>
        <v>CL6P0120C150</v>
      </c>
      <c r="AP490" s="178">
        <f t="shared" si="620"/>
        <v>183.26000000000002</v>
      </c>
      <c r="AQ490" s="179" t="str">
        <f t="shared" si="621"/>
        <v>CL6P0120C185</v>
      </c>
      <c r="AR490" s="178">
        <f t="shared" si="622"/>
        <v>220.99</v>
      </c>
      <c r="AS490" s="178" t="str">
        <f t="shared" si="623"/>
        <v>BNLC06</v>
      </c>
      <c r="AT490" s="180">
        <f t="shared" si="624"/>
        <v>404.25</v>
      </c>
      <c r="AU490" s="181" t="str">
        <f t="shared" si="600"/>
        <v>6D</v>
      </c>
      <c r="AV490" s="182" t="s">
        <v>921</v>
      </c>
      <c r="AW490" s="183" t="str">
        <f t="shared" si="601"/>
        <v>FJ6D1035</v>
      </c>
      <c r="AX490" s="181">
        <f t="shared" si="602"/>
        <v>743.13</v>
      </c>
      <c r="AY490" s="183">
        <f t="shared" si="603"/>
        <v>1486.26</v>
      </c>
      <c r="AZ490" s="183" t="str">
        <f t="shared" si="604"/>
        <v>-</v>
      </c>
      <c r="BA490" s="181" t="str">
        <f t="shared" si="605"/>
        <v>-</v>
      </c>
      <c r="BB490" s="181"/>
      <c r="BC490" s="184">
        <f t="shared" si="606"/>
        <v>1486.26</v>
      </c>
    </row>
    <row r="491" spans="1:56" ht="18" customHeight="1" x14ac:dyDescent="0.3">
      <c r="A491" s="1" t="str">
        <f t="shared" si="505"/>
        <v>\\B-TECH03\soneras network\SONERAS\RAD\RAD 2024\C356</v>
      </c>
      <c r="B491" s="17" t="s">
        <v>1527</v>
      </c>
      <c r="C491" s="44" t="str">
        <f t="shared" si="502"/>
        <v>FEC356025-10 E7</v>
      </c>
      <c r="D491" s="17" t="s">
        <v>1312</v>
      </c>
      <c r="E491" s="20" t="str">
        <f t="shared" si="551"/>
        <v>C356</v>
      </c>
      <c r="F491" s="12">
        <v>45430</v>
      </c>
      <c r="G491" s="17">
        <v>1</v>
      </c>
      <c r="H491" s="13" t="s">
        <v>35</v>
      </c>
      <c r="I491" s="14" t="s">
        <v>76</v>
      </c>
      <c r="M491" s="3" t="s">
        <v>32</v>
      </c>
      <c r="N491" s="3">
        <v>10</v>
      </c>
      <c r="O491" s="6">
        <v>5</v>
      </c>
      <c r="Q491" s="14">
        <v>1020</v>
      </c>
      <c r="R491" s="14">
        <v>570</v>
      </c>
      <c r="S491" s="14">
        <v>580</v>
      </c>
      <c r="T491" s="14">
        <v>120</v>
      </c>
      <c r="U491" s="14">
        <v>580</v>
      </c>
      <c r="V491" s="14">
        <v>120</v>
      </c>
      <c r="W491" s="5" t="s">
        <v>33</v>
      </c>
      <c r="Y491" s="6" t="s">
        <v>38</v>
      </c>
      <c r="Z491" s="240" t="str">
        <f t="shared" si="580"/>
        <v>510AD</v>
      </c>
      <c r="AA491" s="71" t="str">
        <f t="shared" si="610"/>
        <v>FEC356025-10 E7</v>
      </c>
      <c r="AB491" s="168" t="str">
        <f t="shared" si="611"/>
        <v xml:space="preserve">FE 1020X0570 5D7 10 0580X120 PC  </v>
      </c>
      <c r="AC491" s="71" t="str">
        <f t="shared" si="612"/>
        <v>FXC356025-10 E7</v>
      </c>
      <c r="AD491" s="168" t="str">
        <f t="shared" si="613"/>
        <v xml:space="preserve">FX 1020X0570 5D7 10 0580X120 PC  </v>
      </c>
      <c r="AE491" s="169" t="str">
        <f t="shared" si="614"/>
        <v>TUBLS015</v>
      </c>
      <c r="AF491" s="170" t="str">
        <f t="shared" si="615"/>
        <v>TB151035</v>
      </c>
      <c r="AG491" s="171">
        <f t="shared" si="616"/>
        <v>47.879100000000001</v>
      </c>
      <c r="AH491" s="151">
        <f t="shared" si="588"/>
        <v>280</v>
      </c>
      <c r="AI491" s="152">
        <f t="shared" si="617"/>
        <v>13406.148000000001</v>
      </c>
      <c r="AJ491" s="172" t="str">
        <f t="shared" si="590"/>
        <v>BCU5D</v>
      </c>
      <c r="AK491" s="173" t="str">
        <f t="shared" si="591"/>
        <v>AT5D0570</v>
      </c>
      <c r="AL491" s="174">
        <f t="shared" si="618"/>
        <v>16.666824831712791</v>
      </c>
      <c r="AM491" s="175">
        <f t="shared" si="593"/>
        <v>364.63636363636363</v>
      </c>
      <c r="AN491" s="176">
        <v>6077.3303999999998</v>
      </c>
      <c r="AO491" s="177" t="str">
        <f t="shared" si="619"/>
        <v>CL5P0580C120</v>
      </c>
      <c r="AP491" s="178">
        <f t="shared" si="620"/>
        <v>646.80000000000007</v>
      </c>
      <c r="AQ491" s="179" t="str">
        <f t="shared" si="621"/>
        <v>CL5P0580C120</v>
      </c>
      <c r="AR491" s="178">
        <f t="shared" si="622"/>
        <v>646.80000000000007</v>
      </c>
      <c r="AS491" s="178" t="str">
        <f t="shared" si="623"/>
        <v>BNLC06</v>
      </c>
      <c r="AT491" s="180">
        <f t="shared" si="624"/>
        <v>1293.6000000000001</v>
      </c>
      <c r="AU491" s="181" t="str">
        <f t="shared" si="600"/>
        <v>5D</v>
      </c>
      <c r="AV491" s="182" t="s">
        <v>921</v>
      </c>
      <c r="AW491" s="183" t="str">
        <f t="shared" si="601"/>
        <v>FJ5D1020</v>
      </c>
      <c r="AX491" s="181">
        <f t="shared" si="602"/>
        <v>631.38</v>
      </c>
      <c r="AY491" s="183">
        <f t="shared" si="603"/>
        <v>1262.76</v>
      </c>
      <c r="AZ491" s="183" t="str">
        <f t="shared" si="604"/>
        <v>-</v>
      </c>
      <c r="BA491" s="181" t="str">
        <f t="shared" si="605"/>
        <v>-</v>
      </c>
      <c r="BB491" s="181"/>
      <c r="BC491" s="184">
        <f t="shared" si="606"/>
        <v>1262.76</v>
      </c>
      <c r="BD491" s="237"/>
    </row>
    <row r="492" spans="1:56" ht="18" customHeight="1" x14ac:dyDescent="0.3">
      <c r="A492" s="1" t="str">
        <f t="shared" si="505"/>
        <v>\\B-TECH03\soneras network\SONERAS\RAD\RAD 2024\C357</v>
      </c>
      <c r="B492" s="17" t="s">
        <v>1528</v>
      </c>
      <c r="C492" s="44" t="str">
        <f t="shared" si="502"/>
        <v xml:space="preserve">FEC357013-12 </v>
      </c>
      <c r="D492" s="17" t="s">
        <v>1313</v>
      </c>
      <c r="E492" s="20" t="str">
        <f t="shared" si="551"/>
        <v>C357</v>
      </c>
      <c r="F492" s="12">
        <v>45430</v>
      </c>
      <c r="G492" s="17">
        <v>1</v>
      </c>
      <c r="H492" s="13" t="s">
        <v>35</v>
      </c>
      <c r="I492" s="14" t="s">
        <v>76</v>
      </c>
      <c r="M492" s="36" t="s">
        <v>41</v>
      </c>
      <c r="N492" s="3">
        <v>12</v>
      </c>
      <c r="O492" s="6">
        <v>3</v>
      </c>
      <c r="Q492" s="14">
        <v>535</v>
      </c>
      <c r="R492" s="14">
        <v>450</v>
      </c>
      <c r="S492" s="14">
        <v>500</v>
      </c>
      <c r="T492" s="14">
        <v>110</v>
      </c>
      <c r="U492" s="14">
        <v>500</v>
      </c>
      <c r="V492" s="14">
        <v>110</v>
      </c>
      <c r="W492" s="5" t="s">
        <v>33</v>
      </c>
      <c r="Y492" s="6" t="s">
        <v>34</v>
      </c>
      <c r="Z492" s="240" t="str">
        <f t="shared" si="580"/>
        <v>312AZ</v>
      </c>
      <c r="AA492" s="71" t="str">
        <f t="shared" si="610"/>
        <v xml:space="preserve">FEC357013-12 </v>
      </c>
      <c r="AB492" s="168" t="str">
        <f t="shared" si="611"/>
        <v xml:space="preserve">FE 0535X0450 3ZM 12 0500X110 PC  </v>
      </c>
      <c r="AC492" s="71" t="str">
        <f t="shared" si="612"/>
        <v xml:space="preserve">FXC357013-12 </v>
      </c>
      <c r="AD492" s="168" t="str">
        <f t="shared" si="613"/>
        <v xml:space="preserve">FX 0535X0450 3ZM 12 0500X110 PC  </v>
      </c>
      <c r="AE492" s="169" t="str">
        <f t="shared" si="614"/>
        <v>BNLT33</v>
      </c>
      <c r="AF492" s="170" t="str">
        <f t="shared" si="615"/>
        <v>TB330550</v>
      </c>
      <c r="AG492" s="171">
        <f t="shared" si="616"/>
        <v>18.5185</v>
      </c>
      <c r="AH492" s="151">
        <f t="shared" si="588"/>
        <v>105</v>
      </c>
      <c r="AI492" s="152">
        <f t="shared" si="617"/>
        <v>1944.4424999999999</v>
      </c>
      <c r="AJ492" s="172" t="str">
        <f t="shared" si="590"/>
        <v>BCU3Z</v>
      </c>
      <c r="AK492" s="173" t="str">
        <f t="shared" si="591"/>
        <v>AT3Z0515</v>
      </c>
      <c r="AL492" s="174">
        <f t="shared" si="618"/>
        <v>168.81473333333332</v>
      </c>
      <c r="AM492" s="175">
        <f t="shared" ref="AM492" si="626">IF(M492="NL",((Q492-20)/2.75)+1,IF(M492="TR",(AH492/O492)+1,IF(M492="Aé",((Q492-20)/2.75)+1)/2))</f>
        <v>36</v>
      </c>
      <c r="AN492" s="176">
        <v>6077.3303999999998</v>
      </c>
      <c r="AO492" s="177" t="str">
        <f t="shared" ref="AO492:AO493" si="627">"CL"&amp;O492&amp;IF(W492="PLi","P",IF(W492="BL","B",""))&amp;IF((S492)&lt;=999,"0"&amp;(S492),(S492))&amp;IF(X492="DEP","D","C")&amp;IF((T492)&lt;=99,"0"&amp;(T492),(T492))</f>
        <v>CL3P0500C110</v>
      </c>
      <c r="AP492" s="178">
        <f t="shared" ref="AP492:AP493" si="628">IF(W492="BL",(S492)*(T492)*0.01335,IF(W492="PLi",(S492+20)*(T492+20)*0.0077))</f>
        <v>520.52</v>
      </c>
      <c r="AQ492" s="179" t="str">
        <f t="shared" ref="AQ492:AQ493" si="629">"CL"&amp;O492&amp;IF(W492="PLi","P",IF(W492="BL","B",""))&amp;IF((U492)&lt;=999,"0"&amp;(U492),(U492))&amp;IF(X492="DEP","D","C")&amp;IF((V492)&lt;=99,"0"&amp;(V492),(V492))</f>
        <v>CL3P0500C110</v>
      </c>
      <c r="AR492" s="178">
        <f t="shared" ref="AR492:AR493" si="630">(U492+20)*(V492+20)*IF(W492="BL",0.01335,IF(W492="Pli",0.0077))</f>
        <v>520.52</v>
      </c>
      <c r="AS492" s="178" t="str">
        <f t="shared" ref="AS492:AS493" si="631">IF(W492="BL","PL15",IF(W492="PLi","BNLC06"))</f>
        <v>BNLC06</v>
      </c>
      <c r="AT492" s="180">
        <f t="shared" ref="AT492:AT493" si="632">AP492+AR492</f>
        <v>1041.04</v>
      </c>
      <c r="AU492" s="181" t="str">
        <f t="shared" ref="AU492:AU493" si="633">O492&amp;IF(M492="TR","Z",IF(M492="NL","D",IF(M492="Aé","D",)))</f>
        <v>3Z</v>
      </c>
      <c r="AV492" s="182" t="s">
        <v>921</v>
      </c>
      <c r="AW492" s="183" t="str">
        <f t="shared" ref="AW492:AW493" si="634">"FJ"&amp;AU492&amp;IF((Q492)&lt;=999,"0"&amp;(Q492),(Q492))</f>
        <v>FJ3Z0535</v>
      </c>
      <c r="AX492" s="181">
        <f t="shared" ref="AX492:AX493" si="635">Q492*IF(AU492="1Z",0.239,IF(AU492="2Z",0.276,IF(AU492="3Z",0.374,IF(AU492="4Z",0.458,IF(AU492="5Z",0.541,IF(AU492="2D",0.317,IF(AU492="3D",0.421,IF(AU492="4D",0.53,IF(AU492="5D",0.619,IF(AU492="6D",0.718,IF(AU492="7D",0.738,IF(AU492="8D",0.842,""))))))))))))</f>
        <v>200.09</v>
      </c>
      <c r="AY492" s="183">
        <f t="shared" ref="AY492:AY493" si="636">AX492*2</f>
        <v>400.18</v>
      </c>
      <c r="AZ492" s="183" t="str">
        <f t="shared" ref="AZ492:AZ493" si="637">IF(RIGHT(AU492,1)="Z","PJ"&amp;AU492&amp;IF((Q492)&lt;=999,"0"&amp;(Q492),(Q492)),"-")</f>
        <v>PJ3Z0535</v>
      </c>
      <c r="BA492" s="181">
        <f t="shared" ref="BA492:BA493" si="638">IF(RIGHT(AU492,1)="Z",Q492*IF(AU492="1Z",0.239,IF(AU492="2Z",0.276,IF(AU492="3Z",0.374,IF(AU492="4Z",0.458,IF(AU492="5Z",0.541,IF(AU492="2D",0.317,IF(AU492="3D",0.421,IF(AU492="4D",0.53,IF(AU492="5D",0.619,IF(AU492="6D",0.718,IF(AU492="7D",0.738,IF(AU492="8D",0.842,"")))))))))))),"-")</f>
        <v>200.09</v>
      </c>
      <c r="BB492" s="181"/>
      <c r="BC492" s="184">
        <f t="shared" ref="BC492:BC493" si="639">BB492+AY492</f>
        <v>400.18</v>
      </c>
      <c r="BD492" s="237"/>
    </row>
    <row r="493" spans="1:56" ht="18" customHeight="1" x14ac:dyDescent="0.3">
      <c r="A493" s="1" t="str">
        <f t="shared" si="505"/>
        <v>\\B-TECH03\soneras network\SONERAS\RAD\RAD 2024\C358</v>
      </c>
      <c r="B493" s="17" t="s">
        <v>1529</v>
      </c>
      <c r="C493" s="44" t="str">
        <f t="shared" si="502"/>
        <v xml:space="preserve">FEC358025-10 </v>
      </c>
      <c r="D493" s="17" t="s">
        <v>1314</v>
      </c>
      <c r="E493" s="20" t="str">
        <f t="shared" si="551"/>
        <v>C358</v>
      </c>
      <c r="F493" s="12">
        <v>45430</v>
      </c>
      <c r="G493" s="17">
        <v>2</v>
      </c>
      <c r="H493" s="13" t="s">
        <v>35</v>
      </c>
      <c r="I493" s="14" t="s">
        <v>76</v>
      </c>
      <c r="M493" s="36" t="s">
        <v>32</v>
      </c>
      <c r="N493" s="3">
        <v>10</v>
      </c>
      <c r="O493" s="6">
        <v>5</v>
      </c>
      <c r="Q493" s="14">
        <v>920</v>
      </c>
      <c r="R493" s="14">
        <v>780</v>
      </c>
      <c r="S493" s="14">
        <v>870</v>
      </c>
      <c r="T493" s="14">
        <v>170</v>
      </c>
      <c r="U493" s="14">
        <v>870</v>
      </c>
      <c r="V493" s="14">
        <v>170</v>
      </c>
      <c r="W493" s="5" t="s">
        <v>33</v>
      </c>
      <c r="Y493" s="6" t="s">
        <v>34</v>
      </c>
      <c r="Z493" s="240" t="str">
        <f t="shared" si="580"/>
        <v>510AD</v>
      </c>
      <c r="AA493" s="71" t="str">
        <f t="shared" si="610"/>
        <v xml:space="preserve">FEC358025-10 </v>
      </c>
      <c r="AB493" s="168" t="str">
        <f t="shared" ref="AB493" si="640">IF(H493="FX","FE",IF(H493="Rén","RE",IF(H493="Con","RA","")))&amp;" "&amp;IF((Q493)&lt;=999,"0"&amp;(Q493),(Q493))&amp;"X"&amp;IF((R493)&lt;=999,"0"&amp;(R493),(R493))&amp;" "&amp;O493&amp;IF(M493="TR","Z",IF(M493="NL","D",IF(M493="Aé","D","")))&amp;IF(Y493="ET7","7",IF(Y493="ET9","9","M"))&amp;" "&amp;N493&amp;" "&amp;IF((S493)&lt;=999,"0"&amp;(S493),(S493))&amp;"X"&amp;IF((T493)&lt;=99,"0"&amp;(T493),(T493))&amp;" "&amp;IF(W493="PLi","P",IF(W493="BL","B",""))&amp;IF(X493="DEP","D",IF(X493="DEP","D","C"))&amp;" "&amp;J493&amp;" "&amp;K493</f>
        <v xml:space="preserve">FE 0920X0780 5DM 10 0870X170 PC  </v>
      </c>
      <c r="AC493" s="71" t="str">
        <f t="shared" ref="AC493:AC494" si="641">"FX"&amp;B493&amp;0&amp;IF(M493="TR","1",IF(M493="NL","2",IF(M493="Aé","3","")))&amp;O493&amp;"-"&amp;N493&amp;" "&amp;IF(Y493="ET7","E7","")</f>
        <v xml:space="preserve">FXC358025-10 </v>
      </c>
      <c r="AD493" s="168" t="str">
        <f t="shared" ref="AD493" si="642">"FX"&amp;" "&amp;IF((Q493)&lt;=999,"0"&amp;(Q493),(Q493))&amp;"X"&amp;IF((R493)&lt;=999,"0"&amp;(R493),(R493))&amp;" "&amp;O493&amp;IF(M493="TR","Z",IF(M493="NL","D",IF(M493="Aé","D","")))&amp;IF(Y493="ET7","7",IF(Y493="ET9","9","M"))&amp;" "&amp;N493&amp;" "&amp;IF((S493)&lt;=999,"0"&amp;(S493),(S493))&amp;"X"&amp;IF((T493)&lt;=99,"0"&amp;(T493),(T493))&amp;" "&amp;IF(W493="PLi","P",IF(W493="BL","B",""))&amp;IF(X493="DEP","D","C")&amp;" "&amp;J493&amp;" "&amp;K493</f>
        <v xml:space="preserve">FX 0920X0780 5DM 10 0870X170 PC  </v>
      </c>
      <c r="AE493" s="169" t="str">
        <f t="shared" ref="AE493:AE494" si="643">IF(Y493="Mach-P","BNLT33",IF(Y493="Mach-G","BNLT53",IF(Y493="Et7","TUBLS015",IF(Y493="Et9","TUBLS30"))))</f>
        <v>BNLT33</v>
      </c>
      <c r="AF493" s="170" t="str">
        <f t="shared" ref="AF493:AF494" si="644">"TB"&amp;IF(Y493="Mach-P","33",IF(Y493="Mach-G","53",IF(Y493="Et7","15",IF(Y493="Et9","30",""))))&amp;IF((Q493+15)&lt;=999,"0"&amp;(Q493+15),(Q493+15))</f>
        <v>TB330935</v>
      </c>
      <c r="AG493" s="171">
        <f t="shared" ref="AG493:AG494" si="645">(Q493+15)*IF(Y493="Mach-P",0.03367,IF(Y493="Mach-G",0.05407,0.04626))</f>
        <v>31.481449999999999</v>
      </c>
      <c r="AH493" s="151">
        <f t="shared" si="588"/>
        <v>385</v>
      </c>
      <c r="AI493" s="152">
        <f t="shared" si="617"/>
        <v>12120.358249999999</v>
      </c>
      <c r="AJ493" s="172" t="str">
        <f t="shared" si="590"/>
        <v>BCU5D</v>
      </c>
      <c r="AK493" s="173" t="str">
        <f t="shared" si="591"/>
        <v>AT5D0780</v>
      </c>
      <c r="AL493" s="174">
        <f t="shared" ref="AL493" si="646">AN493/AM493</f>
        <v>18.513053004707839</v>
      </c>
      <c r="AM493" s="175">
        <f t="shared" si="593"/>
        <v>328.27272727272725</v>
      </c>
      <c r="AN493" s="176">
        <v>6077.3303999999998</v>
      </c>
      <c r="AO493" s="177" t="str">
        <f t="shared" si="627"/>
        <v>CL5P0870C170</v>
      </c>
      <c r="AP493" s="178">
        <f t="shared" si="628"/>
        <v>1302.07</v>
      </c>
      <c r="AQ493" s="179" t="str">
        <f t="shared" si="629"/>
        <v>CL5P0870C170</v>
      </c>
      <c r="AR493" s="178">
        <f t="shared" si="630"/>
        <v>1302.07</v>
      </c>
      <c r="AS493" s="178" t="str">
        <f t="shared" si="631"/>
        <v>BNLC06</v>
      </c>
      <c r="AT493" s="180">
        <f t="shared" si="632"/>
        <v>2604.14</v>
      </c>
      <c r="AU493" s="181" t="str">
        <f t="shared" si="633"/>
        <v>5D</v>
      </c>
      <c r="AV493" s="182" t="s">
        <v>921</v>
      </c>
      <c r="AW493" s="183" t="str">
        <f t="shared" si="634"/>
        <v>FJ5D0920</v>
      </c>
      <c r="AX493" s="181">
        <f t="shared" si="635"/>
        <v>569.48</v>
      </c>
      <c r="AY493" s="183">
        <f t="shared" si="636"/>
        <v>1138.96</v>
      </c>
      <c r="AZ493" s="183" t="str">
        <f t="shared" si="637"/>
        <v>-</v>
      </c>
      <c r="BA493" s="181" t="str">
        <f t="shared" si="638"/>
        <v>-</v>
      </c>
      <c r="BB493" s="181"/>
      <c r="BC493" s="184">
        <f t="shared" si="639"/>
        <v>1138.96</v>
      </c>
      <c r="BD493" s="237"/>
    </row>
    <row r="494" spans="1:56" ht="18" customHeight="1" x14ac:dyDescent="0.3">
      <c r="A494" s="1" t="str">
        <f t="shared" si="505"/>
        <v>\\B-TECH03\soneras network\SONERAS\RAD\RAD 2024\C359</v>
      </c>
      <c r="B494" s="17" t="s">
        <v>1534</v>
      </c>
      <c r="C494" s="44" t="str">
        <f t="shared" si="502"/>
        <v>FEC359024-10 E7</v>
      </c>
      <c r="D494" s="17" t="s">
        <v>1315</v>
      </c>
      <c r="E494" s="20" t="str">
        <f t="shared" si="551"/>
        <v>C359</v>
      </c>
      <c r="F494" s="12">
        <v>45431</v>
      </c>
      <c r="G494" s="17">
        <v>1</v>
      </c>
      <c r="H494" s="13" t="s">
        <v>35</v>
      </c>
      <c r="I494" s="14" t="s">
        <v>40</v>
      </c>
      <c r="M494" s="36" t="s">
        <v>32</v>
      </c>
      <c r="N494" s="3">
        <v>10</v>
      </c>
      <c r="O494" s="6">
        <v>4</v>
      </c>
      <c r="Q494" s="14">
        <v>1580</v>
      </c>
      <c r="R494" s="14">
        <v>1640</v>
      </c>
      <c r="S494" s="14">
        <v>1760</v>
      </c>
      <c r="T494" s="14">
        <v>290</v>
      </c>
      <c r="U494" s="14">
        <v>1760</v>
      </c>
      <c r="V494" s="14">
        <v>290</v>
      </c>
      <c r="W494" s="5" t="s">
        <v>37</v>
      </c>
      <c r="X494" s="14" t="s">
        <v>1533</v>
      </c>
      <c r="Y494" s="6" t="s">
        <v>38</v>
      </c>
      <c r="Z494" s="93" t="str">
        <f t="shared" si="580"/>
        <v>410AD</v>
      </c>
      <c r="AA494" s="93" t="str">
        <f t="shared" ref="AA494" si="647">IF(H494="Fx","FE",IF(H494="Rén","RE",IF(H494="Con","RA","")))&amp;B494&amp;0&amp;IF(M494="TR","1",IF(M494="NL","2",IF(M494="Aé","3","")))&amp;O494&amp;"-"&amp;N494&amp;" "&amp;IF(Y494="ET7","E7","")</f>
        <v>FEC359024-10 E7</v>
      </c>
      <c r="AC494" s="93" t="str">
        <f t="shared" si="641"/>
        <v>FXC359024-10 E7</v>
      </c>
      <c r="AE494" s="93" t="str">
        <f t="shared" si="643"/>
        <v>TUBLS015</v>
      </c>
      <c r="AF494" s="93" t="str">
        <f t="shared" si="644"/>
        <v>TB151595</v>
      </c>
      <c r="AG494" s="93">
        <f t="shared" si="645"/>
        <v>73.784700000000001</v>
      </c>
      <c r="AH494" s="93">
        <f t="shared" si="588"/>
        <v>652</v>
      </c>
      <c r="AI494" s="93">
        <f t="shared" si="617"/>
        <v>48107.624400000001</v>
      </c>
      <c r="AJ494" s="93" t="str">
        <f t="shared" si="590"/>
        <v>BCU4D</v>
      </c>
      <c r="AK494" s="93" t="str">
        <f t="shared" si="591"/>
        <v>AT4D1640</v>
      </c>
      <c r="AM494" s="93">
        <f t="shared" si="593"/>
        <v>568.27272727272725</v>
      </c>
      <c r="AO494" s="93" t="str">
        <f t="shared" ref="AO494" si="648">"CL"&amp;O494&amp;IF(W494="PLi","P",IF(W494="BL","B",""))&amp;IF((S494)&lt;=999,"0"&amp;(S494),(S494))&amp;IF(X494="DEP","D","C")&amp;IF((T494)&lt;=99,"0"&amp;(T494),(T494))</f>
        <v>CL4B1760C290</v>
      </c>
      <c r="AP494" s="93">
        <f t="shared" ref="AP494:AP499" si="649">IF(W494="BL",(S494)*(T494)*0.01335,IF(W494="PLi",(S494+20)*(T494+20)*0.0077))</f>
        <v>6813.84</v>
      </c>
      <c r="AQ494" s="93" t="str">
        <f t="shared" ref="AQ494" si="650">"CL"&amp;O494&amp;IF(W494="PLi","P",IF(W494="BL","B",""))&amp;IF((U494)&lt;=999,"0"&amp;(U494),(U494))&amp;IF(X494="DEP","D","C")&amp;IF((V494)&lt;=99,"0"&amp;(V494),(V494))</f>
        <v>CL4B1760C290</v>
      </c>
      <c r="AR494" s="93">
        <f t="shared" ref="AR494:AR499" si="651">(U494+20)*(V494+20)*IF(W494="BL",0.01335,IF(W494="Pli",0.0077))</f>
        <v>7366.5300000000007</v>
      </c>
      <c r="AS494" s="93" t="str">
        <f t="shared" ref="AS494:AS499" si="652">IF(W494="BL","PL15",IF(W494="PLi","BNLC06"))</f>
        <v>PL15</v>
      </c>
      <c r="AT494" s="93">
        <f t="shared" ref="AT494:AT499" si="653">AP494+AR494</f>
        <v>14180.37</v>
      </c>
      <c r="AU494" s="93" t="str">
        <f t="shared" si="600"/>
        <v>4D</v>
      </c>
      <c r="AW494" s="93" t="str">
        <f t="shared" si="601"/>
        <v>FJ4D1580</v>
      </c>
      <c r="AX494" s="93">
        <f t="shared" si="602"/>
        <v>837.40000000000009</v>
      </c>
      <c r="AY494" s="93">
        <f t="shared" si="603"/>
        <v>1674.8000000000002</v>
      </c>
      <c r="AZ494" s="93" t="str">
        <f t="shared" si="604"/>
        <v>-</v>
      </c>
      <c r="BA494" s="93" t="str">
        <f t="shared" si="605"/>
        <v>-</v>
      </c>
      <c r="BC494" s="93">
        <f t="shared" si="606"/>
        <v>1674.8000000000002</v>
      </c>
    </row>
    <row r="495" spans="1:56" ht="18" customHeight="1" x14ac:dyDescent="0.3">
      <c r="A495" s="1" t="str">
        <f t="shared" si="505"/>
        <v>\\B-TECH03\soneras network\SONERAS\RAD\RAD 2024\C223</v>
      </c>
      <c r="B495" s="17" t="s">
        <v>1053</v>
      </c>
      <c r="C495" s="44" t="str">
        <f t="shared" si="502"/>
        <v xml:space="preserve">FEC223024-10 </v>
      </c>
      <c r="D495" s="17" t="s">
        <v>1316</v>
      </c>
      <c r="E495" s="20" t="str">
        <f t="shared" si="551"/>
        <v>C223</v>
      </c>
      <c r="F495" s="12">
        <v>45431</v>
      </c>
      <c r="G495" s="17">
        <v>1</v>
      </c>
      <c r="H495" s="13" t="s">
        <v>35</v>
      </c>
      <c r="I495" s="14" t="s">
        <v>40</v>
      </c>
      <c r="M495" s="36" t="s">
        <v>32</v>
      </c>
      <c r="N495" s="3">
        <v>10</v>
      </c>
      <c r="O495" s="6">
        <v>4</v>
      </c>
      <c r="Q495" s="14">
        <v>1050</v>
      </c>
      <c r="R495" s="14">
        <v>910</v>
      </c>
      <c r="S495" s="14">
        <v>920</v>
      </c>
      <c r="T495" s="14">
        <v>100</v>
      </c>
      <c r="U495" s="14">
        <v>920</v>
      </c>
      <c r="V495" s="14">
        <v>100</v>
      </c>
      <c r="W495" s="5" t="s">
        <v>33</v>
      </c>
      <c r="Y495" s="6" t="s">
        <v>34</v>
      </c>
      <c r="AP495" s="93">
        <f t="shared" si="649"/>
        <v>868.56000000000006</v>
      </c>
      <c r="AR495" s="93">
        <f t="shared" si="651"/>
        <v>868.56000000000006</v>
      </c>
      <c r="AS495" s="93" t="str">
        <f t="shared" si="652"/>
        <v>BNLC06</v>
      </c>
      <c r="AT495" s="93">
        <f t="shared" si="653"/>
        <v>1737.1200000000001</v>
      </c>
    </row>
    <row r="496" spans="1:56" ht="18" customHeight="1" x14ac:dyDescent="0.3">
      <c r="A496" s="1" t="str">
        <f t="shared" si="505"/>
        <v>\\B-TECH03\soneras network\SONERAS\RAD\RAD 2024\C360</v>
      </c>
      <c r="B496" s="17" t="s">
        <v>1535</v>
      </c>
      <c r="C496" s="44" t="str">
        <f t="shared" si="502"/>
        <v xml:space="preserve">FEC360027-10 </v>
      </c>
      <c r="D496" s="17" t="s">
        <v>1317</v>
      </c>
      <c r="E496" s="20" t="str">
        <f t="shared" si="551"/>
        <v>C360</v>
      </c>
      <c r="F496" s="12">
        <v>45431</v>
      </c>
      <c r="G496" s="17">
        <v>1</v>
      </c>
      <c r="H496" s="13" t="s">
        <v>35</v>
      </c>
      <c r="I496" s="14" t="s">
        <v>100</v>
      </c>
      <c r="M496" s="36" t="s">
        <v>32</v>
      </c>
      <c r="N496" s="6">
        <v>10</v>
      </c>
      <c r="O496" s="6">
        <v>7</v>
      </c>
      <c r="Q496" s="14">
        <v>1100</v>
      </c>
      <c r="R496" s="14">
        <v>500</v>
      </c>
      <c r="S496" s="14">
        <v>500</v>
      </c>
      <c r="T496" s="14">
        <v>150</v>
      </c>
      <c r="U496" s="14">
        <v>500</v>
      </c>
      <c r="V496" s="14">
        <v>150</v>
      </c>
      <c r="W496" s="5" t="s">
        <v>33</v>
      </c>
      <c r="Y496" s="6" t="s">
        <v>34</v>
      </c>
      <c r="AP496" s="93">
        <f t="shared" si="649"/>
        <v>680.68000000000006</v>
      </c>
      <c r="AR496" s="93">
        <f t="shared" si="651"/>
        <v>680.68000000000006</v>
      </c>
      <c r="AS496" s="93" t="str">
        <f t="shared" si="652"/>
        <v>BNLC06</v>
      </c>
      <c r="AT496" s="93">
        <f t="shared" si="653"/>
        <v>1361.3600000000001</v>
      </c>
    </row>
    <row r="497" spans="1:56" ht="18" customHeight="1" x14ac:dyDescent="0.3">
      <c r="A497" s="1" t="str">
        <f t="shared" si="505"/>
        <v>\\B-TECH03\soneras network\SONERAS\RAD\RAD 2024\C361</v>
      </c>
      <c r="B497" s="17" t="s">
        <v>1536</v>
      </c>
      <c r="C497" s="44" t="str">
        <f t="shared" si="502"/>
        <v xml:space="preserve">FEC361024-10 </v>
      </c>
      <c r="D497" s="17" t="s">
        <v>1318</v>
      </c>
      <c r="E497" s="20" t="str">
        <f t="shared" si="551"/>
        <v>C361</v>
      </c>
      <c r="F497" s="12">
        <v>45431</v>
      </c>
      <c r="G497" s="17">
        <v>3</v>
      </c>
      <c r="H497" s="13" t="s">
        <v>35</v>
      </c>
      <c r="I497" s="14" t="s">
        <v>100</v>
      </c>
      <c r="M497" s="36" t="s">
        <v>32</v>
      </c>
      <c r="N497" s="6">
        <v>10</v>
      </c>
      <c r="O497" s="6">
        <v>4</v>
      </c>
      <c r="Q497" s="14">
        <v>560</v>
      </c>
      <c r="R497" s="14">
        <v>560</v>
      </c>
      <c r="S497" s="14">
        <v>570</v>
      </c>
      <c r="T497" s="14">
        <v>125</v>
      </c>
      <c r="U497" s="14">
        <v>570</v>
      </c>
      <c r="V497" s="14">
        <v>125</v>
      </c>
      <c r="W497" s="5" t="s">
        <v>33</v>
      </c>
      <c r="Y497" s="6" t="s">
        <v>34</v>
      </c>
      <c r="AP497" s="93">
        <f t="shared" si="649"/>
        <v>658.73500000000001</v>
      </c>
      <c r="AR497" s="93">
        <f t="shared" si="651"/>
        <v>658.73500000000001</v>
      </c>
      <c r="AS497" s="93" t="str">
        <f t="shared" si="652"/>
        <v>BNLC06</v>
      </c>
      <c r="AT497" s="93">
        <f t="shared" si="653"/>
        <v>1317.47</v>
      </c>
    </row>
    <row r="498" spans="1:56" ht="18" customHeight="1" x14ac:dyDescent="0.3">
      <c r="A498" s="1" t="str">
        <f t="shared" si="505"/>
        <v>\\B-TECH03\soneras network\SONERAS\RAD\RAD 2024\C362</v>
      </c>
      <c r="B498" s="17" t="s">
        <v>1537</v>
      </c>
      <c r="C498" s="44" t="str">
        <f t="shared" si="502"/>
        <v xml:space="preserve">RAC362013-10 </v>
      </c>
      <c r="D498" s="17" t="s">
        <v>1319</v>
      </c>
      <c r="E498" s="20" t="str">
        <f t="shared" si="551"/>
        <v>C362</v>
      </c>
      <c r="F498" s="12">
        <v>45432</v>
      </c>
      <c r="G498" s="17">
        <v>1</v>
      </c>
      <c r="H498" s="13" t="s">
        <v>28</v>
      </c>
      <c r="I498" s="14" t="s">
        <v>1532</v>
      </c>
      <c r="K498" s="14" t="s">
        <v>1531</v>
      </c>
      <c r="M498" s="36" t="s">
        <v>41</v>
      </c>
      <c r="N498" s="6">
        <v>10</v>
      </c>
      <c r="O498" s="6">
        <v>3</v>
      </c>
      <c r="Q498" s="14">
        <v>525</v>
      </c>
      <c r="R498" s="14">
        <v>560</v>
      </c>
      <c r="S498" s="14">
        <v>550</v>
      </c>
      <c r="T498" s="14">
        <v>70</v>
      </c>
      <c r="U498" s="14">
        <v>550</v>
      </c>
      <c r="V498" s="14">
        <v>70</v>
      </c>
      <c r="W498" s="5" t="s">
        <v>33</v>
      </c>
      <c r="Y498" s="6" t="s">
        <v>34</v>
      </c>
      <c r="AP498" s="93">
        <f t="shared" si="649"/>
        <v>395.01</v>
      </c>
      <c r="AR498" s="93">
        <f t="shared" si="651"/>
        <v>395.01</v>
      </c>
      <c r="AS498" s="93" t="str">
        <f t="shared" si="652"/>
        <v>BNLC06</v>
      </c>
      <c r="AT498" s="93">
        <f t="shared" si="653"/>
        <v>790.02</v>
      </c>
    </row>
    <row r="499" spans="1:56" ht="18" customHeight="1" x14ac:dyDescent="0.3">
      <c r="A499" s="1" t="str">
        <f t="shared" ref="A499" si="654">"\\B-TECH03\soneras network\SONERAS\RAD\RAD 2023\"&amp;B499</f>
        <v>\\B-TECH03\soneras network\SONERAS\RAD\RAD 2023\B072</v>
      </c>
      <c r="B499" s="17" t="s">
        <v>1544</v>
      </c>
      <c r="C499" s="44" t="str">
        <f t="shared" si="502"/>
        <v xml:space="preserve">RAB072012-10 </v>
      </c>
      <c r="D499" s="17" t="s">
        <v>1320</v>
      </c>
      <c r="E499" s="20" t="str">
        <f t="shared" si="551"/>
        <v>B072</v>
      </c>
      <c r="F499" s="12">
        <v>45432</v>
      </c>
      <c r="G499" s="17">
        <v>5</v>
      </c>
      <c r="H499" s="13" t="s">
        <v>28</v>
      </c>
      <c r="I499" s="14" t="s">
        <v>923</v>
      </c>
      <c r="J499" s="5" t="s">
        <v>828</v>
      </c>
      <c r="M499" s="36" t="s">
        <v>41</v>
      </c>
      <c r="N499" s="6">
        <v>10</v>
      </c>
      <c r="O499" s="6">
        <v>2</v>
      </c>
      <c r="Q499" s="14">
        <v>400</v>
      </c>
      <c r="R499" s="14">
        <v>490</v>
      </c>
      <c r="S499" s="14">
        <v>495</v>
      </c>
      <c r="T499" s="14">
        <v>50</v>
      </c>
      <c r="U499" s="14">
        <v>495</v>
      </c>
      <c r="V499" s="14">
        <v>50</v>
      </c>
      <c r="W499" s="5" t="s">
        <v>33</v>
      </c>
      <c r="Y499" s="6" t="s">
        <v>34</v>
      </c>
      <c r="AP499" s="93">
        <f t="shared" si="649"/>
        <v>277.58500000000004</v>
      </c>
      <c r="AR499" s="93">
        <f t="shared" si="651"/>
        <v>277.58500000000004</v>
      </c>
      <c r="AS499" s="93" t="str">
        <f t="shared" si="652"/>
        <v>BNLC06</v>
      </c>
      <c r="AT499" s="93">
        <f t="shared" si="653"/>
        <v>555.17000000000007</v>
      </c>
    </row>
    <row r="500" spans="1:56" ht="18" customHeight="1" x14ac:dyDescent="0.3">
      <c r="A500" s="1" t="str">
        <f t="shared" si="505"/>
        <v>\\B-TECH03\soneras network\SONERAS\RAD\RAD 2024\C363</v>
      </c>
      <c r="B500" s="17" t="s">
        <v>1538</v>
      </c>
      <c r="C500" s="44" t="str">
        <f t="shared" si="502"/>
        <v xml:space="preserve">FEC363025-10 </v>
      </c>
      <c r="D500" s="17" t="s">
        <v>1321</v>
      </c>
      <c r="E500" s="20" t="str">
        <f t="shared" si="551"/>
        <v>C363</v>
      </c>
      <c r="F500" s="12">
        <v>45432</v>
      </c>
      <c r="G500" s="17">
        <v>4</v>
      </c>
      <c r="H500" s="13" t="s">
        <v>35</v>
      </c>
      <c r="I500" s="14" t="s">
        <v>100</v>
      </c>
      <c r="M500" s="36" t="s">
        <v>32</v>
      </c>
      <c r="N500" s="6">
        <v>10</v>
      </c>
      <c r="O500" s="6">
        <v>5</v>
      </c>
      <c r="Q500" s="14">
        <v>570</v>
      </c>
      <c r="R500" s="14">
        <v>560</v>
      </c>
      <c r="S500" s="14">
        <v>570</v>
      </c>
      <c r="T500" s="14">
        <v>125</v>
      </c>
      <c r="U500" s="14">
        <v>570</v>
      </c>
      <c r="V500" s="14">
        <v>125</v>
      </c>
      <c r="W500" s="5" t="s">
        <v>33</v>
      </c>
      <c r="Y500" s="6" t="s">
        <v>34</v>
      </c>
    </row>
    <row r="501" spans="1:56" ht="18" customHeight="1" x14ac:dyDescent="0.3">
      <c r="A501" s="1" t="str">
        <f t="shared" si="505"/>
        <v>\\B-TECH03\soneras network\SONERAS\RAD\RAD 2024\C364</v>
      </c>
      <c r="B501" s="17" t="s">
        <v>1539</v>
      </c>
      <c r="C501" s="44" t="str">
        <f t="shared" si="502"/>
        <v xml:space="preserve">FEC364025-10 </v>
      </c>
      <c r="D501" s="17" t="s">
        <v>1322</v>
      </c>
      <c r="E501" s="20" t="str">
        <f t="shared" si="551"/>
        <v>C364</v>
      </c>
      <c r="F501" s="12">
        <v>45432</v>
      </c>
      <c r="G501" s="17">
        <v>4</v>
      </c>
      <c r="H501" s="13" t="s">
        <v>35</v>
      </c>
      <c r="I501" s="14" t="s">
        <v>100</v>
      </c>
      <c r="M501" s="36" t="s">
        <v>32</v>
      </c>
      <c r="N501" s="6">
        <v>10</v>
      </c>
      <c r="O501" s="6">
        <v>5</v>
      </c>
      <c r="Q501" s="14">
        <v>505</v>
      </c>
      <c r="R501" s="14">
        <v>620</v>
      </c>
      <c r="S501" s="14">
        <v>640</v>
      </c>
      <c r="T501" s="14">
        <v>125</v>
      </c>
      <c r="U501" s="14">
        <v>640</v>
      </c>
      <c r="V501" s="14">
        <v>125</v>
      </c>
      <c r="W501" s="5" t="s">
        <v>33</v>
      </c>
      <c r="Y501" s="6" t="s">
        <v>34</v>
      </c>
    </row>
    <row r="502" spans="1:56" ht="18" customHeight="1" x14ac:dyDescent="0.3">
      <c r="A502" s="1" t="str">
        <f t="shared" si="505"/>
        <v>\\B-TECH03\soneras network\SONERAS\RAD\RAD 2024\C365</v>
      </c>
      <c r="B502" s="17" t="s">
        <v>1540</v>
      </c>
      <c r="C502" s="44" t="str">
        <f t="shared" si="502"/>
        <v xml:space="preserve">FEC365014-12 </v>
      </c>
      <c r="D502" s="17" t="s">
        <v>1323</v>
      </c>
      <c r="E502" s="20" t="str">
        <f t="shared" si="551"/>
        <v>C365</v>
      </c>
      <c r="F502" s="12">
        <v>45432</v>
      </c>
      <c r="G502" s="17">
        <v>1</v>
      </c>
      <c r="H502" s="13" t="s">
        <v>35</v>
      </c>
      <c r="I502" s="14" t="s">
        <v>40</v>
      </c>
      <c r="M502" s="36" t="s">
        <v>41</v>
      </c>
      <c r="N502" s="6">
        <v>12</v>
      </c>
      <c r="O502" s="6">
        <v>4</v>
      </c>
      <c r="Q502" s="14">
        <v>850</v>
      </c>
      <c r="R502" s="14">
        <v>650</v>
      </c>
      <c r="S502" s="14">
        <v>650</v>
      </c>
      <c r="T502" s="14">
        <v>90</v>
      </c>
      <c r="U502" s="14">
        <v>650</v>
      </c>
      <c r="V502" s="14">
        <v>90</v>
      </c>
      <c r="W502" s="5" t="s">
        <v>33</v>
      </c>
      <c r="Y502" s="6" t="s">
        <v>34</v>
      </c>
    </row>
    <row r="503" spans="1:56" ht="18" customHeight="1" x14ac:dyDescent="0.3">
      <c r="A503" s="1" t="str">
        <f t="shared" si="505"/>
        <v>\\B-TECH03\soneras network\SONERAS\RAD\RAD 2024\C366</v>
      </c>
      <c r="B503" s="17" t="s">
        <v>1541</v>
      </c>
      <c r="C503" s="44" t="str">
        <f t="shared" si="502"/>
        <v xml:space="preserve">FEC366022-10 </v>
      </c>
      <c r="D503" s="17" t="s">
        <v>1324</v>
      </c>
      <c r="E503" s="20" t="str">
        <f t="shared" si="551"/>
        <v>C366</v>
      </c>
      <c r="F503" s="12">
        <v>45432</v>
      </c>
      <c r="G503" s="17">
        <v>1</v>
      </c>
      <c r="H503" s="13" t="s">
        <v>35</v>
      </c>
      <c r="I503" s="14" t="s">
        <v>40</v>
      </c>
      <c r="M503" s="36" t="s">
        <v>32</v>
      </c>
      <c r="N503" s="6">
        <v>10</v>
      </c>
      <c r="O503" s="6">
        <v>2</v>
      </c>
      <c r="Q503" s="14">
        <v>530</v>
      </c>
      <c r="R503" s="14">
        <v>620</v>
      </c>
      <c r="S503" s="14">
        <v>620</v>
      </c>
      <c r="T503" s="14">
        <v>60</v>
      </c>
      <c r="U503" s="14">
        <v>620</v>
      </c>
      <c r="V503" s="14">
        <v>60</v>
      </c>
      <c r="W503" s="5" t="s">
        <v>33</v>
      </c>
      <c r="Y503" s="6" t="s">
        <v>34</v>
      </c>
    </row>
    <row r="504" spans="1:56" ht="18" customHeight="1" x14ac:dyDescent="0.3">
      <c r="A504" s="1" t="str">
        <f t="shared" si="505"/>
        <v>\\B-TECH03\soneras network\SONERAS\RAD\RAD 2024\C180</v>
      </c>
      <c r="B504" s="17" t="s">
        <v>935</v>
      </c>
      <c r="C504" s="44" t="str">
        <f t="shared" si="502"/>
        <v xml:space="preserve">FEC180022-10 </v>
      </c>
      <c r="D504" s="17" t="s">
        <v>1325</v>
      </c>
      <c r="E504" s="20" t="str">
        <f t="shared" si="551"/>
        <v>C180</v>
      </c>
      <c r="F504" s="12">
        <v>45432</v>
      </c>
      <c r="G504" s="17">
        <v>5</v>
      </c>
      <c r="H504" s="13" t="s">
        <v>35</v>
      </c>
      <c r="I504" s="14" t="s">
        <v>100</v>
      </c>
      <c r="M504" s="36" t="s">
        <v>32</v>
      </c>
      <c r="N504" s="6">
        <v>10</v>
      </c>
      <c r="O504" s="6">
        <v>2</v>
      </c>
      <c r="Q504" s="14">
        <v>450</v>
      </c>
      <c r="R504" s="14">
        <v>530</v>
      </c>
      <c r="S504" s="14">
        <v>530</v>
      </c>
      <c r="T504" s="14">
        <v>50</v>
      </c>
      <c r="U504" s="14">
        <v>530</v>
      </c>
      <c r="V504" s="14">
        <v>50</v>
      </c>
      <c r="W504" s="5" t="s">
        <v>33</v>
      </c>
      <c r="Y504" s="6" t="s">
        <v>34</v>
      </c>
    </row>
    <row r="505" spans="1:56" ht="18" customHeight="1" x14ac:dyDescent="0.3">
      <c r="A505" s="1" t="str">
        <f t="shared" ref="A505" si="655">"\\B-TECH03\soneras network\SONERAS\RAD\RAD 2023\"&amp;B505</f>
        <v>\\B-TECH03\soneras network\SONERAS\RAD\RAD 2023\B016</v>
      </c>
      <c r="B505" s="17" t="s">
        <v>187</v>
      </c>
      <c r="C505" s="44" t="str">
        <f t="shared" si="502"/>
        <v xml:space="preserve">REB016027-10 </v>
      </c>
      <c r="D505" s="17" t="s">
        <v>1326</v>
      </c>
      <c r="E505" s="20" t="str">
        <f t="shared" si="551"/>
        <v>B016</v>
      </c>
      <c r="F505" s="12">
        <v>45433</v>
      </c>
      <c r="G505" s="17">
        <v>3</v>
      </c>
      <c r="H505" s="13" t="s">
        <v>58</v>
      </c>
      <c r="I505" s="14" t="s">
        <v>1547</v>
      </c>
      <c r="J505" s="5" t="s">
        <v>186</v>
      </c>
      <c r="K505" s="14" t="s">
        <v>185</v>
      </c>
      <c r="M505" s="36" t="s">
        <v>32</v>
      </c>
      <c r="N505" s="6">
        <v>10</v>
      </c>
      <c r="O505" s="6">
        <v>7</v>
      </c>
      <c r="Q505" s="6">
        <v>730</v>
      </c>
      <c r="R505" s="6">
        <v>570</v>
      </c>
      <c r="S505" s="6">
        <v>580</v>
      </c>
      <c r="T505" s="6">
        <v>160</v>
      </c>
      <c r="U505" s="6">
        <v>580</v>
      </c>
      <c r="V505" s="6">
        <v>160</v>
      </c>
      <c r="W505" s="5" t="s">
        <v>33</v>
      </c>
      <c r="X505" s="6"/>
      <c r="Y505" s="6" t="s">
        <v>34</v>
      </c>
    </row>
    <row r="506" spans="1:56" ht="18" customHeight="1" x14ac:dyDescent="0.3">
      <c r="A506" s="1" t="str">
        <f t="shared" si="505"/>
        <v>\\B-TECH03\soneras network\SONERAS\RAD\RAD 2024\C367</v>
      </c>
      <c r="B506" s="17" t="s">
        <v>1542</v>
      </c>
      <c r="C506" s="44" t="str">
        <f t="shared" si="502"/>
        <v xml:space="preserve">RAC367036-10 </v>
      </c>
      <c r="D506" s="17" t="s">
        <v>1327</v>
      </c>
      <c r="E506" s="20" t="str">
        <f t="shared" si="551"/>
        <v>C367</v>
      </c>
      <c r="F506" s="12">
        <v>45433</v>
      </c>
      <c r="G506" s="17">
        <v>1</v>
      </c>
      <c r="H506" s="13" t="s">
        <v>28</v>
      </c>
      <c r="I506" s="14" t="s">
        <v>1547</v>
      </c>
      <c r="J506" s="5" t="s">
        <v>186</v>
      </c>
      <c r="K506" s="14" t="s">
        <v>185</v>
      </c>
      <c r="L506" s="11" t="s">
        <v>1543</v>
      </c>
      <c r="M506" s="36" t="s">
        <v>77</v>
      </c>
      <c r="N506" s="36">
        <v>10</v>
      </c>
      <c r="O506" s="36">
        <v>6</v>
      </c>
      <c r="P506" s="36"/>
      <c r="Q506" s="6">
        <v>730</v>
      </c>
      <c r="R506" s="59">
        <v>305</v>
      </c>
      <c r="S506" s="59">
        <v>305</v>
      </c>
      <c r="T506" s="59">
        <v>130</v>
      </c>
      <c r="U506" s="59">
        <v>305</v>
      </c>
      <c r="V506" s="59">
        <v>130</v>
      </c>
      <c r="W506" s="5" t="s">
        <v>33</v>
      </c>
      <c r="X506" s="6"/>
      <c r="Y506" s="6" t="s">
        <v>34</v>
      </c>
    </row>
    <row r="507" spans="1:56" ht="18" customHeight="1" x14ac:dyDescent="0.3">
      <c r="A507" s="1" t="str">
        <f t="shared" si="505"/>
        <v>\\B-TECH03\soneras network\SONERAS\RAD\RAD 2024\C368</v>
      </c>
      <c r="B507" s="17" t="s">
        <v>1546</v>
      </c>
      <c r="C507" s="44" t="str">
        <f t="shared" si="502"/>
        <v xml:space="preserve">RAC368024-10 </v>
      </c>
      <c r="D507" s="17" t="s">
        <v>1328</v>
      </c>
      <c r="E507" s="20" t="str">
        <f t="shared" si="551"/>
        <v>C368</v>
      </c>
      <c r="F507" s="12">
        <v>45433</v>
      </c>
      <c r="G507" s="17">
        <v>1</v>
      </c>
      <c r="H507" s="13" t="s">
        <v>28</v>
      </c>
      <c r="I507" s="14" t="s">
        <v>1548</v>
      </c>
      <c r="J507" s="5" t="s">
        <v>828</v>
      </c>
      <c r="M507" s="36" t="s">
        <v>32</v>
      </c>
      <c r="N507" s="6">
        <v>10</v>
      </c>
      <c r="O507" s="6">
        <v>4</v>
      </c>
      <c r="Q507" s="14">
        <v>135</v>
      </c>
      <c r="R507" s="14">
        <v>180</v>
      </c>
      <c r="S507" s="14">
        <v>180</v>
      </c>
      <c r="T507" s="14">
        <v>125</v>
      </c>
      <c r="U507" s="14">
        <v>225</v>
      </c>
      <c r="V507" s="14" t="s">
        <v>1545</v>
      </c>
      <c r="W507" s="5" t="s">
        <v>33</v>
      </c>
      <c r="Y507" s="6" t="s">
        <v>34</v>
      </c>
    </row>
    <row r="508" spans="1:56" ht="18" customHeight="1" x14ac:dyDescent="0.3">
      <c r="A508" s="1" t="str">
        <f t="shared" ref="A508:A511" si="656">"\\B-TECH03\soneras network\SONERAS\RAD\RAD 2023\"&amp;B508</f>
        <v>\\B-TECH03\soneras network\SONERAS\RAD\RAD 2023\B383</v>
      </c>
      <c r="B508" s="17" t="s">
        <v>807</v>
      </c>
      <c r="C508" s="44" t="str">
        <f t="shared" si="502"/>
        <v xml:space="preserve">FEB383024-10 </v>
      </c>
      <c r="D508" s="17" t="s">
        <v>1329</v>
      </c>
      <c r="E508" s="20" t="str">
        <f t="shared" si="551"/>
        <v>B383</v>
      </c>
      <c r="F508" s="12">
        <v>45433</v>
      </c>
      <c r="G508" s="17">
        <v>10</v>
      </c>
      <c r="H508" s="13" t="s">
        <v>35</v>
      </c>
      <c r="I508" s="14" t="s">
        <v>76</v>
      </c>
      <c r="M508" s="36" t="s">
        <v>32</v>
      </c>
      <c r="N508" s="6">
        <v>10</v>
      </c>
      <c r="O508" s="6">
        <v>4</v>
      </c>
      <c r="Q508" s="14">
        <v>620</v>
      </c>
      <c r="R508" s="14">
        <v>530</v>
      </c>
      <c r="S508" s="14">
        <v>550</v>
      </c>
      <c r="T508" s="14">
        <v>100</v>
      </c>
      <c r="U508" s="14">
        <v>550</v>
      </c>
      <c r="V508" s="14">
        <v>100</v>
      </c>
      <c r="W508" s="5" t="s">
        <v>33</v>
      </c>
      <c r="Y508" s="6" t="s">
        <v>34</v>
      </c>
      <c r="Z508" s="240" t="str">
        <f t="shared" ref="Z508:Z509" si="657">O508&amp;N508&amp;IF(M508="NL","AD",IF(M508="TR","AZ",IF(M508="Aé","AD",)))</f>
        <v>410AD</v>
      </c>
      <c r="AA508" s="71" t="str">
        <f t="shared" ref="AA508:AA509" si="658">IF(H508="Fx","FE",IF(H508="Rén","RE",IF(H508="Con","RA","")))&amp;B508&amp;0&amp;IF(M508="TR","1",IF(M508="NL","2",IF(M508="Aé","3","")))&amp;O508&amp;"-"&amp;N508&amp;" "&amp;IF(Y508="ET7","E7","")</f>
        <v xml:space="preserve">FEB383024-10 </v>
      </c>
      <c r="AB508" s="168" t="str">
        <f t="shared" ref="AB508:AB509" si="659">IF(H508="FX","FE",IF(H508="Rén","RE",IF(H508="Con","RA","")))&amp;" "&amp;IF((Q508)&lt;=999,"0"&amp;(Q508),(Q508))&amp;"X"&amp;IF((R508)&lt;=999,"0"&amp;(R508),(R508))&amp;" "&amp;O508&amp;IF(M508="TR","Z",IF(M508="NL","D",IF(M508="Aé","D","")))&amp;IF(Y508="ET7","7",IF(Y508="ET9","9","M"))&amp;" "&amp;N508&amp;" "&amp;IF((S508)&lt;=999,"0"&amp;(S508),(S508))&amp;"X"&amp;IF((T508)&lt;=99,"0"&amp;(T508),(T508))&amp;" "&amp;IF(W508="PLi","P",IF(W508="BL","B",""))&amp;IF(X508="DEP","D",IF(X508="DEP","D","C"))&amp;" "&amp;J508&amp;" "&amp;K508</f>
        <v xml:space="preserve">FE 0620X0530 4DM 10 0550X100 PC  </v>
      </c>
      <c r="AC508" s="71" t="str">
        <f t="shared" ref="AC508:AC509" si="660">"FX"&amp;B508&amp;0&amp;IF(M508="TR","1",IF(M508="NL","2",IF(M508="Aé","3","")))&amp;O508&amp;"-"&amp;N508&amp;" "&amp;IF(Y508="ET7","E7","")</f>
        <v xml:space="preserve">FXB383024-10 </v>
      </c>
      <c r="AD508" s="168" t="str">
        <f t="shared" ref="AD508:AD509" si="661">"FX"&amp;" "&amp;IF((Q508)&lt;=999,"0"&amp;(Q508),(Q508))&amp;"X"&amp;IF((R508)&lt;=999,"0"&amp;(R508),(R508))&amp;" "&amp;O508&amp;IF(M508="TR","Z",IF(M508="NL","D",IF(M508="Aé","D","")))&amp;IF(Y508="ET7","7",IF(Y508="ET9","9","M"))&amp;" "&amp;N508&amp;" "&amp;IF((S508)&lt;=999,"0"&amp;(S508),(S508))&amp;"X"&amp;IF((T508)&lt;=99,"0"&amp;(T508),(T508))&amp;" "&amp;IF(W508="PLi","P",IF(W508="BL","B",""))&amp;IF(X508="DEP","D","C")&amp;" "&amp;J508&amp;" "&amp;K508</f>
        <v xml:space="preserve">FX 0620X0530 4DM 10 0550X100 PC  </v>
      </c>
      <c r="AE508" s="169" t="str">
        <f t="shared" ref="AE508:AE509" si="662">IF(Y508="Mach-P","BNLT33",IF(Y508="Mach-G","BNLT53",IF(Y508="Et7","TUBLS015",IF(Y508="Et9","TUBLS30"))))</f>
        <v>BNLT33</v>
      </c>
      <c r="AF508" s="170" t="str">
        <f t="shared" ref="AF508:AF509" si="663">"TB"&amp;IF(Y508="Mach-P","33",IF(Y508="Mach-G","53",IF(Y508="Et7","15",IF(Y508="Et9","30",""))))&amp;IF((Q508+15)&lt;=999,"0"&amp;(Q508+15),(Q508+15))</f>
        <v>TB330635</v>
      </c>
      <c r="AG508" s="171">
        <f t="shared" ref="AG508:AG509" si="664">(Q508+15)*IF(Y508="Mach-P",0.03367,IF(Y508="Mach-G",0.05407,0.04626))</f>
        <v>21.38045</v>
      </c>
      <c r="AH508" s="151">
        <f t="shared" ref="AH508:AH509" si="665">IF(M508="TR",INT((R508-20-N508-IF(N508=8,5.4,IF(N508=10,7.4,9.4)))/N508)+1,INT(R508-10)/10)*O508</f>
        <v>208</v>
      </c>
      <c r="AI508" s="152">
        <f t="shared" ref="AI508:AI509" si="666">AG508*AH508</f>
        <v>4447.1336000000001</v>
      </c>
      <c r="AJ508" s="172" t="str">
        <f t="shared" ref="AJ508:AJ509" si="667">"BCU"&amp;O508&amp;IF(M508="TR","Z",IF(M508="NL","D",IF(M508="Aé","D","")))</f>
        <v>BCU4D</v>
      </c>
      <c r="AK508" s="173" t="str">
        <f t="shared" ref="AK508:AK509" si="668">"AT"&amp;O508&amp;IF(M508="TR","Z",IF(M508="NL","D",IF(M508="Aé","D","")))&amp;IF(M508="TR",IF(Q508&lt;=999,"0"&amp;Q508-20,Q508-20),IF(R508&lt;=999,"0"&amp;R508,R508))</f>
        <v>AT4D0530</v>
      </c>
      <c r="AL508" s="174">
        <f t="shared" ref="AL508:AL509" si="669">AN508/AM508</f>
        <v>27.727347324761507</v>
      </c>
      <c r="AM508" s="175">
        <f t="shared" ref="AM508:AM509" si="670">IF(M508="NL",((Q508-20)/2.75)+1,IF(M508="TR",(AH508/O508)+1,IF(M508="Aé",((Q508-20)/2.75)+1)/2))</f>
        <v>219.18181818181819</v>
      </c>
      <c r="AN508" s="176">
        <v>6077.3303999999998</v>
      </c>
      <c r="AO508" s="177" t="str">
        <f t="shared" ref="AO508:AO509" si="671">"CL"&amp;O508&amp;IF(W508="PLi","P",IF(W508="BL","B",""))&amp;IF((S508)&lt;=999,"0"&amp;(S508),(S508))&amp;IF(X508="DEP","D","C")&amp;IF((T508)&lt;=99,"0"&amp;(T508),(T508))</f>
        <v>CL4P0550C100</v>
      </c>
      <c r="AP508" s="178">
        <f t="shared" ref="AP508:AP509" si="672">IF(W508="BL",(S508)*(T508)*0.01335,IF(W508="PLi",(S508+20)*(T508+20)*0.0077))</f>
        <v>526.68000000000006</v>
      </c>
      <c r="AQ508" s="179" t="str">
        <f t="shared" ref="AQ508:AQ509" si="673">"CL"&amp;O508&amp;IF(W508="PLi","P",IF(W508="BL","B",""))&amp;IF((U508)&lt;=999,"0"&amp;(U508),(U508))&amp;IF(X508="DEP","D","C")&amp;IF((V508)&lt;=99,"0"&amp;(V508),(V508))</f>
        <v>CL4P0550C100</v>
      </c>
      <c r="AR508" s="178">
        <f t="shared" ref="AR508:AR509" si="674">(U508+20)*(V508+20)*IF(W508="BL",0.01335,IF(W508="Pli",0.0077))</f>
        <v>526.68000000000006</v>
      </c>
      <c r="AS508" s="178" t="str">
        <f t="shared" ref="AS508:AS509" si="675">IF(W508="BL","PL15",IF(W508="PLi","BNLC06"))</f>
        <v>BNLC06</v>
      </c>
      <c r="AT508" s="180">
        <f t="shared" ref="AT508:AT509" si="676">AP508+AR508</f>
        <v>1053.3600000000001</v>
      </c>
      <c r="AU508" s="181" t="str">
        <f t="shared" ref="AU508:AU509" si="677">O508&amp;IF(M508="TR","Z",IF(M508="NL","D",IF(M508="Aé","D",)))</f>
        <v>4D</v>
      </c>
      <c r="AV508" s="182" t="s">
        <v>921</v>
      </c>
      <c r="AW508" s="183" t="str">
        <f t="shared" ref="AW508:AW509" si="678">"FJ"&amp;AU508&amp;IF((Q508)&lt;=999,"0"&amp;(Q508),(Q508))</f>
        <v>FJ4D0620</v>
      </c>
      <c r="AX508" s="181">
        <f t="shared" ref="AX508:AX509" si="679">Q508*IF(AU508="1Z",0.239,IF(AU508="2Z",0.276,IF(AU508="3Z",0.374,IF(AU508="4Z",0.458,IF(AU508="5Z",0.541,IF(AU508="2D",0.317,IF(AU508="3D",0.421,IF(AU508="4D",0.53,IF(AU508="5D",0.619,IF(AU508="6D",0.718,IF(AU508="7D",0.738,IF(AU508="8D",0.842,""))))))))))))</f>
        <v>328.6</v>
      </c>
      <c r="AY508" s="183">
        <f t="shared" ref="AY508:AY509" si="680">AX508*2</f>
        <v>657.2</v>
      </c>
      <c r="AZ508" s="183" t="str">
        <f t="shared" ref="AZ508:AZ509" si="681">IF(RIGHT(AU508,1)="Z","PJ"&amp;AU508&amp;IF((Q508)&lt;=999,"0"&amp;(Q508),(Q508)),"-")</f>
        <v>-</v>
      </c>
      <c r="BA508" s="181" t="str">
        <f t="shared" ref="BA508:BA509" si="682">IF(RIGHT(AU508,1)="Z",Q508*IF(AU508="1Z",0.239,IF(AU508="2Z",0.276,IF(AU508="3Z",0.374,IF(AU508="4Z",0.458,IF(AU508="5Z",0.541,IF(AU508="2D",0.317,IF(AU508="3D",0.421,IF(AU508="4D",0.53,IF(AU508="5D",0.619,IF(AU508="6D",0.718,IF(AU508="7D",0.738,IF(AU508="8D",0.842,"")))))))))))),"-")</f>
        <v>-</v>
      </c>
      <c r="BB508" s="181"/>
      <c r="BC508" s="184">
        <f t="shared" ref="BC508:BC509" si="683">BB508+AY508</f>
        <v>657.2</v>
      </c>
      <c r="BD508" s="237"/>
    </row>
    <row r="509" spans="1:56" ht="18" customHeight="1" x14ac:dyDescent="0.3">
      <c r="A509" s="1" t="str">
        <f t="shared" si="656"/>
        <v>\\B-TECH03\soneras network\SONERAS\RAD\RAD 2023\B087</v>
      </c>
      <c r="B509" s="17" t="s">
        <v>823</v>
      </c>
      <c r="C509" s="44" t="str">
        <f t="shared" si="502"/>
        <v xml:space="preserve">FEB087025-10 </v>
      </c>
      <c r="D509" s="17" t="s">
        <v>1330</v>
      </c>
      <c r="E509" s="20" t="str">
        <f t="shared" si="551"/>
        <v>B087</v>
      </c>
      <c r="F509" s="12">
        <v>45433</v>
      </c>
      <c r="G509" s="17">
        <v>10</v>
      </c>
      <c r="H509" s="13" t="s">
        <v>35</v>
      </c>
      <c r="I509" s="14" t="s">
        <v>76</v>
      </c>
      <c r="M509" s="36" t="s">
        <v>32</v>
      </c>
      <c r="N509" s="6">
        <v>10</v>
      </c>
      <c r="O509" s="6">
        <v>5</v>
      </c>
      <c r="Q509" s="14">
        <v>895</v>
      </c>
      <c r="R509" s="14">
        <v>850</v>
      </c>
      <c r="S509" s="14">
        <v>940</v>
      </c>
      <c r="T509" s="14">
        <v>170</v>
      </c>
      <c r="U509" s="14">
        <v>940</v>
      </c>
      <c r="V509" s="14">
        <v>170</v>
      </c>
      <c r="W509" s="5" t="s">
        <v>37</v>
      </c>
      <c r="Y509" s="6" t="s">
        <v>34</v>
      </c>
      <c r="Z509" s="240" t="str">
        <f t="shared" si="657"/>
        <v>510AD</v>
      </c>
      <c r="AA509" s="71" t="str">
        <f t="shared" si="658"/>
        <v xml:space="preserve">FEB087025-10 </v>
      </c>
      <c r="AB509" s="168" t="str">
        <f t="shared" si="659"/>
        <v xml:space="preserve">FE 0895X0850 5DM 10 0940X170 BC  </v>
      </c>
      <c r="AC509" s="71" t="str">
        <f t="shared" si="660"/>
        <v xml:space="preserve">FXB087025-10 </v>
      </c>
      <c r="AD509" s="168" t="str">
        <f t="shared" si="661"/>
        <v xml:space="preserve">FX 0895X0850 5DM 10 0940X170 BC  </v>
      </c>
      <c r="AE509" s="169" t="str">
        <f t="shared" si="662"/>
        <v>BNLT33</v>
      </c>
      <c r="AF509" s="170" t="str">
        <f t="shared" si="663"/>
        <v>TB330910</v>
      </c>
      <c r="AG509" s="171">
        <f t="shared" si="664"/>
        <v>30.639699999999998</v>
      </c>
      <c r="AH509" s="151">
        <f t="shared" si="665"/>
        <v>420</v>
      </c>
      <c r="AI509" s="152">
        <f t="shared" si="666"/>
        <v>12868.673999999999</v>
      </c>
      <c r="AJ509" s="172" t="str">
        <f t="shared" si="667"/>
        <v>BCU5D</v>
      </c>
      <c r="AK509" s="173" t="str">
        <f t="shared" si="668"/>
        <v>AT5D0850</v>
      </c>
      <c r="AL509" s="174">
        <f t="shared" si="669"/>
        <v>19.040340187980632</v>
      </c>
      <c r="AM509" s="175">
        <f t="shared" si="670"/>
        <v>319.18181818181819</v>
      </c>
      <c r="AN509" s="176">
        <v>6077.3303999999998</v>
      </c>
      <c r="AO509" s="177" t="str">
        <f t="shared" si="671"/>
        <v>CL5B0940C170</v>
      </c>
      <c r="AP509" s="178">
        <f t="shared" si="672"/>
        <v>2133.33</v>
      </c>
      <c r="AQ509" s="179" t="str">
        <f t="shared" si="673"/>
        <v>CL5B0940C170</v>
      </c>
      <c r="AR509" s="178">
        <f t="shared" si="674"/>
        <v>2435.04</v>
      </c>
      <c r="AS509" s="178" t="str">
        <f t="shared" si="675"/>
        <v>PL15</v>
      </c>
      <c r="AT509" s="180">
        <f t="shared" si="676"/>
        <v>4568.37</v>
      </c>
      <c r="AU509" s="181" t="str">
        <f t="shared" si="677"/>
        <v>5D</v>
      </c>
      <c r="AV509" s="182" t="s">
        <v>921</v>
      </c>
      <c r="AW509" s="183" t="str">
        <f t="shared" si="678"/>
        <v>FJ5D0895</v>
      </c>
      <c r="AX509" s="181">
        <f t="shared" si="679"/>
        <v>554.005</v>
      </c>
      <c r="AY509" s="183">
        <f t="shared" si="680"/>
        <v>1108.01</v>
      </c>
      <c r="AZ509" s="183" t="str">
        <f t="shared" si="681"/>
        <v>-</v>
      </c>
      <c r="BA509" s="181" t="str">
        <f t="shared" si="682"/>
        <v>-</v>
      </c>
      <c r="BB509" s="181"/>
      <c r="BC509" s="184">
        <f t="shared" si="683"/>
        <v>1108.01</v>
      </c>
      <c r="BD509" s="237"/>
    </row>
    <row r="510" spans="1:56" ht="18" customHeight="1" x14ac:dyDescent="0.3">
      <c r="A510" s="1" t="str">
        <f t="shared" si="656"/>
        <v>\\B-TECH03\soneras network\SONERAS\RAD\RAD 2023\B059</v>
      </c>
      <c r="B510" s="17" t="s">
        <v>184</v>
      </c>
      <c r="C510" s="44" t="str">
        <f t="shared" si="502"/>
        <v>RAB059026-10 E7</v>
      </c>
      <c r="D510" s="17" t="s">
        <v>1331</v>
      </c>
      <c r="E510" s="20" t="str">
        <f t="shared" si="551"/>
        <v>B059</v>
      </c>
      <c r="F510" s="12">
        <v>45433</v>
      </c>
      <c r="G510" s="17">
        <v>6</v>
      </c>
      <c r="H510" s="13" t="s">
        <v>28</v>
      </c>
      <c r="I510" s="14" t="s">
        <v>1549</v>
      </c>
      <c r="J510" s="5" t="s">
        <v>196</v>
      </c>
      <c r="K510" s="14" t="s">
        <v>183</v>
      </c>
      <c r="L510" s="36" t="s">
        <v>195</v>
      </c>
      <c r="M510" s="36" t="s">
        <v>32</v>
      </c>
      <c r="N510" s="36">
        <v>10</v>
      </c>
      <c r="O510" s="36">
        <v>6</v>
      </c>
      <c r="P510" s="58"/>
      <c r="Q510" s="36">
        <v>1130</v>
      </c>
      <c r="R510" s="36">
        <v>390</v>
      </c>
      <c r="S510" s="36">
        <v>410</v>
      </c>
      <c r="T510" s="36">
        <v>150</v>
      </c>
      <c r="U510" s="36">
        <v>410</v>
      </c>
      <c r="V510" s="36">
        <v>150</v>
      </c>
      <c r="W510" s="5" t="s">
        <v>33</v>
      </c>
      <c r="X510" s="6"/>
      <c r="Y510" s="6" t="s">
        <v>38</v>
      </c>
    </row>
    <row r="511" spans="1:56" ht="18" customHeight="1" x14ac:dyDescent="0.3">
      <c r="A511" s="1" t="str">
        <f t="shared" si="656"/>
        <v>\\B-TECH03\soneras network\SONERAS\RAD\RAD 2023\B103</v>
      </c>
      <c r="B511" s="17" t="s">
        <v>1522</v>
      </c>
      <c r="C511" s="44" t="str">
        <f t="shared" si="502"/>
        <v>RAB103026-10 E7</v>
      </c>
      <c r="D511" s="17" t="s">
        <v>1332</v>
      </c>
      <c r="E511" s="20" t="str">
        <f t="shared" si="551"/>
        <v>B103</v>
      </c>
      <c r="F511" s="12">
        <v>45433</v>
      </c>
      <c r="G511" s="17">
        <v>6</v>
      </c>
      <c r="H511" s="13" t="s">
        <v>28</v>
      </c>
      <c r="I511" s="14" t="s">
        <v>1549</v>
      </c>
      <c r="K511" s="14" t="s">
        <v>1551</v>
      </c>
      <c r="M511" s="3" t="s">
        <v>32</v>
      </c>
      <c r="N511" s="3">
        <v>10</v>
      </c>
      <c r="O511" s="3">
        <v>6</v>
      </c>
      <c r="P511" s="3"/>
      <c r="Q511" s="3">
        <v>1035</v>
      </c>
      <c r="R511" s="3">
        <v>120</v>
      </c>
      <c r="S511" s="3">
        <v>120</v>
      </c>
      <c r="T511" s="4">
        <v>150</v>
      </c>
      <c r="U511" s="4">
        <v>120</v>
      </c>
      <c r="V511" s="4">
        <v>185</v>
      </c>
      <c r="W511" s="5" t="s">
        <v>33</v>
      </c>
      <c r="X511" s="6"/>
      <c r="Y511" s="6" t="s">
        <v>38</v>
      </c>
    </row>
    <row r="512" spans="1:56" ht="18" customHeight="1" x14ac:dyDescent="0.3">
      <c r="A512" s="1" t="str">
        <f t="shared" si="505"/>
        <v>\\B-TECH03\soneras network\SONERAS\RAD\RAD 2024\C369</v>
      </c>
      <c r="B512" s="17" t="s">
        <v>1553</v>
      </c>
      <c r="C512" s="44" t="str">
        <f t="shared" ref="C512:C575" si="684">IF(H512="Fx","FE",IF(H512="Rén","RE",IF(H512="Con","RA","")))&amp;B512&amp;0&amp;IF(M512="TR","1",IF(M512="NL","2",IF(M512="Aé","3","")))&amp;O512&amp;"-"&amp;N512&amp;" "&amp;IF(Y512="ET7","E7","")</f>
        <v>RAC369026-10 E7</v>
      </c>
      <c r="D512" s="17" t="s">
        <v>1333</v>
      </c>
      <c r="E512" s="20" t="str">
        <f t="shared" si="551"/>
        <v>C369</v>
      </c>
      <c r="F512" s="12">
        <v>45433</v>
      </c>
      <c r="G512" s="17">
        <v>20</v>
      </c>
      <c r="H512" s="13" t="s">
        <v>28</v>
      </c>
      <c r="I512" s="14" t="s">
        <v>1549</v>
      </c>
      <c r="K512" s="14" t="s">
        <v>714</v>
      </c>
      <c r="M512" s="36" t="s">
        <v>32</v>
      </c>
      <c r="N512" s="6">
        <v>10</v>
      </c>
      <c r="O512" s="6">
        <v>6</v>
      </c>
      <c r="Q512" s="14">
        <v>1280</v>
      </c>
      <c r="R512" s="3">
        <v>120</v>
      </c>
      <c r="S512" s="3">
        <v>120</v>
      </c>
      <c r="T512" s="4">
        <v>150</v>
      </c>
      <c r="U512" s="4">
        <v>120</v>
      </c>
      <c r="V512" s="4">
        <v>185</v>
      </c>
      <c r="W512" s="5" t="s">
        <v>33</v>
      </c>
      <c r="Y512" s="6" t="s">
        <v>38</v>
      </c>
    </row>
    <row r="513" spans="1:25" ht="18" customHeight="1" x14ac:dyDescent="0.3">
      <c r="A513" s="1" t="str">
        <f t="shared" ref="A513" si="685">"\\B-TECH03\soneras network\SONERAS\RAD\RAD 2023\"&amp;B513</f>
        <v>\\B-TECH03\soneras network\SONERAS\RAD\RAD 2023\B059</v>
      </c>
      <c r="B513" s="17" t="s">
        <v>184</v>
      </c>
      <c r="C513" s="44" t="str">
        <f t="shared" si="684"/>
        <v>RAB059026-10 E7</v>
      </c>
      <c r="D513" s="17" t="s">
        <v>1334</v>
      </c>
      <c r="E513" s="20" t="str">
        <f t="shared" si="551"/>
        <v>B059</v>
      </c>
      <c r="F513" s="12">
        <v>45433</v>
      </c>
      <c r="G513" s="17">
        <v>6</v>
      </c>
      <c r="H513" s="13" t="s">
        <v>28</v>
      </c>
      <c r="I513" s="14" t="s">
        <v>1550</v>
      </c>
      <c r="J513" s="5" t="s">
        <v>196</v>
      </c>
      <c r="K513" s="14" t="s">
        <v>183</v>
      </c>
      <c r="L513" s="36" t="s">
        <v>195</v>
      </c>
      <c r="M513" s="36" t="s">
        <v>32</v>
      </c>
      <c r="N513" s="36">
        <v>10</v>
      </c>
      <c r="O513" s="36">
        <v>6</v>
      </c>
      <c r="P513" s="58"/>
      <c r="Q513" s="36">
        <v>1130</v>
      </c>
      <c r="R513" s="36">
        <v>390</v>
      </c>
      <c r="S513" s="36">
        <v>410</v>
      </c>
      <c r="T513" s="36">
        <v>150</v>
      </c>
      <c r="U513" s="36">
        <v>410</v>
      </c>
      <c r="V513" s="36">
        <v>150</v>
      </c>
      <c r="W513" s="5" t="s">
        <v>33</v>
      </c>
      <c r="X513" s="6"/>
      <c r="Y513" s="6" t="s">
        <v>38</v>
      </c>
    </row>
    <row r="514" spans="1:25" ht="18" customHeight="1" x14ac:dyDescent="0.3">
      <c r="A514" s="1" t="str">
        <f t="shared" si="505"/>
        <v>\\B-TECH03\soneras network\SONERAS\RAD\RAD 2024\C370</v>
      </c>
      <c r="B514" s="17" t="s">
        <v>1554</v>
      </c>
      <c r="C514" s="44" t="str">
        <f t="shared" si="684"/>
        <v>FEC370025-10 E7</v>
      </c>
      <c r="D514" s="17" t="s">
        <v>1335</v>
      </c>
      <c r="E514" s="20" t="str">
        <f t="shared" si="551"/>
        <v>C370</v>
      </c>
      <c r="F514" s="12">
        <v>45434</v>
      </c>
      <c r="G514" s="17">
        <v>1</v>
      </c>
      <c r="H514" s="13" t="s">
        <v>35</v>
      </c>
      <c r="I514" s="14" t="s">
        <v>36</v>
      </c>
      <c r="M514" s="36" t="s">
        <v>32</v>
      </c>
      <c r="N514" s="6">
        <v>10</v>
      </c>
      <c r="O514" s="6">
        <v>5</v>
      </c>
      <c r="Q514" s="14">
        <v>1120</v>
      </c>
      <c r="R514" s="14">
        <v>1060</v>
      </c>
      <c r="S514" s="14">
        <v>1130</v>
      </c>
      <c r="T514" s="14">
        <v>170</v>
      </c>
      <c r="U514" s="14">
        <v>1130</v>
      </c>
      <c r="V514" s="14">
        <v>170</v>
      </c>
      <c r="W514" s="5" t="s">
        <v>37</v>
      </c>
      <c r="Y514" s="6" t="s">
        <v>38</v>
      </c>
    </row>
    <row r="515" spans="1:25" ht="18" customHeight="1" x14ac:dyDescent="0.3">
      <c r="A515" s="1" t="str">
        <f t="shared" ref="A515:A517" si="686">"\\B-TECH03\soneras network\SONERAS\RAD\RAD 2023\"&amp;B515</f>
        <v>\\B-TECH03\soneras network\SONERAS\RAD\RAD 2023\B378</v>
      </c>
      <c r="B515" s="17" t="s">
        <v>1555</v>
      </c>
      <c r="C515" s="44" t="str">
        <f t="shared" si="684"/>
        <v xml:space="preserve">RAB378014-12 </v>
      </c>
      <c r="D515" s="17" t="s">
        <v>1336</v>
      </c>
      <c r="E515" s="20" t="str">
        <f t="shared" si="551"/>
        <v>B378</v>
      </c>
      <c r="F515" s="12">
        <v>45434</v>
      </c>
      <c r="G515" s="17">
        <v>1</v>
      </c>
      <c r="H515" s="13" t="s">
        <v>28</v>
      </c>
      <c r="I515" s="14" t="s">
        <v>1552</v>
      </c>
      <c r="J515" s="14" t="s">
        <v>465</v>
      </c>
      <c r="M515" s="6" t="s">
        <v>41</v>
      </c>
      <c r="N515" s="6">
        <v>12</v>
      </c>
      <c r="O515" s="6">
        <v>4</v>
      </c>
      <c r="P515" s="6"/>
      <c r="Q515" s="3">
        <v>870</v>
      </c>
      <c r="R515" s="3">
        <v>640</v>
      </c>
      <c r="S515" s="3">
        <v>660</v>
      </c>
      <c r="T515" s="4">
        <v>95</v>
      </c>
      <c r="U515" s="4">
        <v>660</v>
      </c>
      <c r="V515" s="4">
        <v>95</v>
      </c>
      <c r="W515" s="5" t="s">
        <v>33</v>
      </c>
      <c r="Y515" s="6" t="s">
        <v>34</v>
      </c>
    </row>
    <row r="516" spans="1:25" ht="18" customHeight="1" x14ac:dyDescent="0.3">
      <c r="A516" s="1" t="str">
        <f t="shared" si="686"/>
        <v>\\B-TECH03\soneras network\SONERAS\RAD\RAD 2023\B523</v>
      </c>
      <c r="B516" s="17" t="s">
        <v>1560</v>
      </c>
      <c r="C516" s="44" t="str">
        <f t="shared" si="684"/>
        <v>RAB523024-10 E7</v>
      </c>
      <c r="D516" s="17" t="s">
        <v>1337</v>
      </c>
      <c r="E516" s="20" t="str">
        <f t="shared" si="551"/>
        <v>B523</v>
      </c>
      <c r="F516" s="12">
        <v>45437</v>
      </c>
      <c r="G516" s="17">
        <v>1</v>
      </c>
      <c r="H516" s="13" t="s">
        <v>28</v>
      </c>
      <c r="I516" s="14" t="s">
        <v>1564</v>
      </c>
      <c r="J516" s="5" t="s">
        <v>204</v>
      </c>
      <c r="K516" s="14" t="s">
        <v>847</v>
      </c>
      <c r="M516" s="6" t="s">
        <v>32</v>
      </c>
      <c r="N516" s="6">
        <v>10</v>
      </c>
      <c r="O516" s="6">
        <v>4</v>
      </c>
      <c r="P516" s="6"/>
      <c r="Q516" s="6">
        <v>1200</v>
      </c>
      <c r="R516" s="6">
        <v>740</v>
      </c>
      <c r="S516" s="6">
        <v>740</v>
      </c>
      <c r="T516" s="6">
        <v>100</v>
      </c>
      <c r="U516" s="6">
        <v>740</v>
      </c>
      <c r="V516" s="6">
        <v>100</v>
      </c>
      <c r="W516" s="5" t="s">
        <v>33</v>
      </c>
      <c r="Y516" s="6" t="s">
        <v>38</v>
      </c>
    </row>
    <row r="517" spans="1:25" ht="18" customHeight="1" x14ac:dyDescent="0.3">
      <c r="A517" s="1" t="str">
        <f t="shared" si="686"/>
        <v>\\B-TECH03\soneras network\SONERAS\RAD\RAD 2023\B378</v>
      </c>
      <c r="B517" s="17" t="s">
        <v>1555</v>
      </c>
      <c r="C517" s="44" t="str">
        <f t="shared" si="684"/>
        <v xml:space="preserve">RAB378014-12 </v>
      </c>
      <c r="D517" s="17" t="s">
        <v>1338</v>
      </c>
      <c r="E517" s="20" t="str">
        <f t="shared" si="551"/>
        <v>B378</v>
      </c>
      <c r="F517" s="12">
        <v>45437</v>
      </c>
      <c r="G517" s="17">
        <v>1</v>
      </c>
      <c r="H517" s="13" t="s">
        <v>28</v>
      </c>
      <c r="I517" s="14" t="s">
        <v>1564</v>
      </c>
      <c r="J517" s="14" t="s">
        <v>465</v>
      </c>
      <c r="M517" s="6" t="s">
        <v>41</v>
      </c>
      <c r="N517" s="6">
        <v>12</v>
      </c>
      <c r="O517" s="6">
        <v>4</v>
      </c>
      <c r="P517" s="6"/>
      <c r="Q517" s="3">
        <v>870</v>
      </c>
      <c r="R517" s="3">
        <v>640</v>
      </c>
      <c r="S517" s="3">
        <v>660</v>
      </c>
      <c r="T517" s="4">
        <v>95</v>
      </c>
      <c r="U517" s="4">
        <v>660</v>
      </c>
      <c r="V517" s="4">
        <v>95</v>
      </c>
      <c r="W517" s="5" t="s">
        <v>33</v>
      </c>
      <c r="Y517" s="6" t="s">
        <v>34</v>
      </c>
    </row>
    <row r="518" spans="1:25" ht="18" customHeight="1" x14ac:dyDescent="0.3">
      <c r="A518" s="1" t="str">
        <f t="shared" ref="A518:A577" si="687">"\\B-TECH03\soneras network\SONERAS\RAD\RAD 2024\"&amp;B518</f>
        <v>\\B-TECH03\soneras network\SONERAS\RAD\RAD 2024\C371</v>
      </c>
      <c r="B518" s="17" t="s">
        <v>1561</v>
      </c>
      <c r="C518" s="44" t="str">
        <f t="shared" si="684"/>
        <v>FEC371026-10 E7</v>
      </c>
      <c r="D518" s="17" t="s">
        <v>1339</v>
      </c>
      <c r="E518" s="20" t="str">
        <f t="shared" si="551"/>
        <v>C371</v>
      </c>
      <c r="F518" s="12">
        <v>45437</v>
      </c>
      <c r="G518" s="17">
        <v>1</v>
      </c>
      <c r="H518" s="13" t="s">
        <v>35</v>
      </c>
      <c r="I518" s="14" t="s">
        <v>1556</v>
      </c>
      <c r="M518" s="36" t="s">
        <v>32</v>
      </c>
      <c r="N518" s="6">
        <v>10</v>
      </c>
      <c r="O518" s="6">
        <v>6</v>
      </c>
      <c r="Q518" s="14">
        <v>970</v>
      </c>
      <c r="R518" s="14">
        <v>460</v>
      </c>
      <c r="S518" s="14">
        <v>465</v>
      </c>
      <c r="T518" s="14">
        <v>140</v>
      </c>
      <c r="U518" s="14">
        <v>465</v>
      </c>
      <c r="V518" s="14">
        <v>140</v>
      </c>
      <c r="W518" s="5" t="s">
        <v>33</v>
      </c>
      <c r="Y518" s="6" t="s">
        <v>38</v>
      </c>
    </row>
    <row r="519" spans="1:25" ht="18" customHeight="1" x14ac:dyDescent="0.3">
      <c r="A519" s="1" t="str">
        <f t="shared" si="687"/>
        <v>\\B-TECH03\soneras network\SONERAS\RAD\RAD 2024\C258</v>
      </c>
      <c r="B519" s="17" t="s">
        <v>1180</v>
      </c>
      <c r="C519" s="44" t="str">
        <f t="shared" si="684"/>
        <v>FEC258025-10 E7</v>
      </c>
      <c r="D519" s="17" t="s">
        <v>1340</v>
      </c>
      <c r="E519" s="20" t="str">
        <f t="shared" si="551"/>
        <v>C258</v>
      </c>
      <c r="F519" s="12">
        <v>45437</v>
      </c>
      <c r="G519" s="17">
        <v>1</v>
      </c>
      <c r="H519" s="13" t="s">
        <v>35</v>
      </c>
      <c r="I519" s="14" t="s">
        <v>1556</v>
      </c>
      <c r="M519" s="36" t="s">
        <v>32</v>
      </c>
      <c r="N519" s="6">
        <v>10</v>
      </c>
      <c r="O519" s="6">
        <v>5</v>
      </c>
      <c r="Q519" s="14">
        <v>920</v>
      </c>
      <c r="R519" s="14">
        <v>800</v>
      </c>
      <c r="S519" s="14">
        <v>870</v>
      </c>
      <c r="T519" s="14">
        <v>170</v>
      </c>
      <c r="U519" s="14">
        <v>870</v>
      </c>
      <c r="V519" s="14">
        <v>170</v>
      </c>
      <c r="W519" s="5" t="s">
        <v>37</v>
      </c>
      <c r="Y519" s="6" t="s">
        <v>38</v>
      </c>
    </row>
    <row r="520" spans="1:25" ht="18" customHeight="1" x14ac:dyDescent="0.3">
      <c r="A520" s="1" t="str">
        <f t="shared" si="687"/>
        <v>\\B-TECH03\soneras network\SONERAS\RAD\RAD 2024\C372</v>
      </c>
      <c r="B520" s="17" t="s">
        <v>1562</v>
      </c>
      <c r="C520" s="44" t="str">
        <f t="shared" si="684"/>
        <v>FEC372024-10 E7</v>
      </c>
      <c r="D520" s="17" t="s">
        <v>1341</v>
      </c>
      <c r="E520" s="20" t="str">
        <f t="shared" si="551"/>
        <v>C372</v>
      </c>
      <c r="F520" s="12">
        <v>45437</v>
      </c>
      <c r="G520" s="17">
        <v>1</v>
      </c>
      <c r="H520" s="13" t="s">
        <v>35</v>
      </c>
      <c r="I520" s="14" t="s">
        <v>1556</v>
      </c>
      <c r="M520" s="36" t="s">
        <v>32</v>
      </c>
      <c r="N520" s="6">
        <v>10</v>
      </c>
      <c r="O520" s="6">
        <v>4</v>
      </c>
      <c r="Q520" s="14">
        <v>630</v>
      </c>
      <c r="R520" s="14">
        <v>410</v>
      </c>
      <c r="S520" s="14">
        <v>470</v>
      </c>
      <c r="T520" s="14">
        <v>130</v>
      </c>
      <c r="U520" s="14">
        <v>470</v>
      </c>
      <c r="V520" s="14">
        <v>130</v>
      </c>
      <c r="W520" s="5" t="s">
        <v>37</v>
      </c>
      <c r="Y520" s="6" t="s">
        <v>38</v>
      </c>
    </row>
    <row r="521" spans="1:25" ht="18" customHeight="1" x14ac:dyDescent="0.3">
      <c r="A521" s="1" t="str">
        <f t="shared" si="687"/>
        <v>\\B-TECH03\soneras network\SONERAS\RAD\RAD 2024\C373</v>
      </c>
      <c r="B521" s="17" t="s">
        <v>1563</v>
      </c>
      <c r="C521" s="44" t="str">
        <f t="shared" si="684"/>
        <v xml:space="preserve">RAC373012-10 </v>
      </c>
      <c r="D521" s="17" t="s">
        <v>1342</v>
      </c>
      <c r="E521" s="20" t="str">
        <f t="shared" si="551"/>
        <v>C373</v>
      </c>
      <c r="F521" s="12">
        <v>45437</v>
      </c>
      <c r="G521" s="17">
        <v>1</v>
      </c>
      <c r="H521" s="13" t="s">
        <v>28</v>
      </c>
      <c r="I521" s="14" t="s">
        <v>1559</v>
      </c>
      <c r="J521" s="5" t="s">
        <v>1557</v>
      </c>
      <c r="K521" s="14" t="s">
        <v>1558</v>
      </c>
      <c r="M521" s="36" t="s">
        <v>41</v>
      </c>
      <c r="N521" s="6">
        <v>10</v>
      </c>
      <c r="O521" s="6">
        <v>2</v>
      </c>
      <c r="Q521" s="14">
        <v>780</v>
      </c>
      <c r="R521" s="14">
        <v>470</v>
      </c>
      <c r="S521" s="14">
        <v>470</v>
      </c>
      <c r="T521" s="14">
        <v>45</v>
      </c>
      <c r="U521" s="14">
        <v>470</v>
      </c>
      <c r="V521" s="14">
        <v>45</v>
      </c>
      <c r="W521" s="5" t="s">
        <v>33</v>
      </c>
      <c r="Y521" s="6" t="s">
        <v>34</v>
      </c>
    </row>
    <row r="522" spans="1:25" ht="18" customHeight="1" x14ac:dyDescent="0.3">
      <c r="A522" s="1" t="str">
        <f t="shared" si="687"/>
        <v>\\B-TECH03\soneras network\SONERAS\RAD\RAD 2024\C026</v>
      </c>
      <c r="B522" s="17" t="s">
        <v>125</v>
      </c>
      <c r="C522" s="44" t="str">
        <f t="shared" si="684"/>
        <v xml:space="preserve">FEC026024-10 </v>
      </c>
      <c r="D522" s="17" t="s">
        <v>1343</v>
      </c>
      <c r="E522" s="20" t="str">
        <f t="shared" si="551"/>
        <v>C026</v>
      </c>
      <c r="F522" s="12">
        <v>45437</v>
      </c>
      <c r="G522" s="17">
        <v>6</v>
      </c>
      <c r="H522" s="13" t="s">
        <v>35</v>
      </c>
      <c r="I522" s="14" t="s">
        <v>100</v>
      </c>
      <c r="M522" s="36" t="s">
        <v>32</v>
      </c>
      <c r="N522" s="6">
        <v>10</v>
      </c>
      <c r="O522" s="6">
        <v>4</v>
      </c>
      <c r="Q522" s="14">
        <v>580</v>
      </c>
      <c r="R522" s="14">
        <v>560</v>
      </c>
      <c r="S522" s="14">
        <v>565</v>
      </c>
      <c r="T522" s="14">
        <v>120</v>
      </c>
      <c r="U522" s="14">
        <v>565</v>
      </c>
      <c r="V522" s="14">
        <v>120</v>
      </c>
      <c r="W522" s="5" t="s">
        <v>33</v>
      </c>
      <c r="Y522" s="6" t="s">
        <v>34</v>
      </c>
    </row>
    <row r="523" spans="1:25" ht="18" customHeight="1" x14ac:dyDescent="0.3">
      <c r="A523" s="1" t="str">
        <f t="shared" si="687"/>
        <v>\\B-TECH03\soneras network\SONERAS\RAD\RAD 2024\C374</v>
      </c>
      <c r="B523" s="17" t="s">
        <v>1569</v>
      </c>
      <c r="C523" s="44" t="str">
        <f t="shared" si="684"/>
        <v>FEC374023-10 E7</v>
      </c>
      <c r="D523" s="17" t="s">
        <v>1344</v>
      </c>
      <c r="E523" s="20" t="str">
        <f t="shared" si="551"/>
        <v>C374</v>
      </c>
      <c r="F523" s="12">
        <v>45438</v>
      </c>
      <c r="G523" s="17">
        <v>2</v>
      </c>
      <c r="H523" s="13" t="s">
        <v>35</v>
      </c>
      <c r="I523" s="14" t="s">
        <v>36</v>
      </c>
      <c r="M523" s="36" t="s">
        <v>32</v>
      </c>
      <c r="N523" s="6">
        <v>10</v>
      </c>
      <c r="O523" s="6">
        <v>3</v>
      </c>
      <c r="Q523" s="14">
        <v>1280</v>
      </c>
      <c r="R523" s="14">
        <v>630</v>
      </c>
      <c r="S523" s="14">
        <v>640</v>
      </c>
      <c r="T523" s="14">
        <v>120</v>
      </c>
      <c r="U523" s="14">
        <v>640</v>
      </c>
      <c r="V523" s="14">
        <v>120</v>
      </c>
      <c r="W523" s="5" t="s">
        <v>33</v>
      </c>
      <c r="Y523" s="6" t="s">
        <v>38</v>
      </c>
    </row>
    <row r="524" spans="1:25" ht="18" customHeight="1" x14ac:dyDescent="0.3">
      <c r="A524" s="1" t="str">
        <f t="shared" ref="A524:A527" si="688">"\\B-TECH03\soneras network\SONERAS\RAD\RAD 2023\"&amp;B524</f>
        <v>\\B-TECH03\soneras network\SONERAS\RAD\RAD 2023\B020</v>
      </c>
      <c r="B524" s="17" t="s">
        <v>1568</v>
      </c>
      <c r="C524" s="44" t="str">
        <f t="shared" si="684"/>
        <v>RAB020026-10 E7</v>
      </c>
      <c r="D524" s="17" t="s">
        <v>1345</v>
      </c>
      <c r="E524" s="20" t="str">
        <f t="shared" si="551"/>
        <v>B020</v>
      </c>
      <c r="F524" s="12">
        <v>45438</v>
      </c>
      <c r="G524" s="17">
        <v>1</v>
      </c>
      <c r="H524" s="13" t="s">
        <v>28</v>
      </c>
      <c r="I524" s="14" t="s">
        <v>1566</v>
      </c>
      <c r="J524" s="5" t="s">
        <v>714</v>
      </c>
      <c r="K524" s="14" t="s">
        <v>1565</v>
      </c>
      <c r="M524" s="36" t="s">
        <v>32</v>
      </c>
      <c r="N524" s="6">
        <v>10</v>
      </c>
      <c r="O524" s="6">
        <v>6</v>
      </c>
      <c r="Q524" s="14">
        <v>1000</v>
      </c>
      <c r="R524" s="14">
        <v>690</v>
      </c>
      <c r="S524" s="14">
        <v>695</v>
      </c>
      <c r="T524" s="14">
        <v>145</v>
      </c>
      <c r="U524" s="14">
        <v>695</v>
      </c>
      <c r="V524" s="14">
        <v>145</v>
      </c>
      <c r="W524" s="5" t="s">
        <v>33</v>
      </c>
      <c r="Y524" s="6" t="s">
        <v>38</v>
      </c>
    </row>
    <row r="525" spans="1:25" ht="18" customHeight="1" x14ac:dyDescent="0.3">
      <c r="A525" s="1" t="str">
        <f t="shared" si="688"/>
        <v>\\B-TECH03\soneras network\SONERAS\RAD\RAD 2023\B107</v>
      </c>
      <c r="B525" s="17" t="s">
        <v>205</v>
      </c>
      <c r="C525" s="44" t="str">
        <f t="shared" si="684"/>
        <v>REB107014-12 E7</v>
      </c>
      <c r="D525" s="17" t="s">
        <v>1346</v>
      </c>
      <c r="E525" s="20" t="str">
        <f t="shared" si="551"/>
        <v>B107</v>
      </c>
      <c r="F525" s="12">
        <v>45438</v>
      </c>
      <c r="G525" s="17">
        <v>1</v>
      </c>
      <c r="H525" s="13" t="s">
        <v>58</v>
      </c>
      <c r="I525" s="14" t="s">
        <v>235</v>
      </c>
      <c r="J525" s="5" t="s">
        <v>204</v>
      </c>
      <c r="K525" s="14" t="s">
        <v>203</v>
      </c>
      <c r="M525" s="6" t="s">
        <v>41</v>
      </c>
      <c r="N525" s="6">
        <v>12</v>
      </c>
      <c r="O525" s="6">
        <v>4</v>
      </c>
      <c r="P525" s="6"/>
      <c r="Q525" s="6">
        <v>1850</v>
      </c>
      <c r="R525" s="6">
        <v>335</v>
      </c>
      <c r="S525" s="6">
        <v>335</v>
      </c>
      <c r="T525" s="6">
        <v>110</v>
      </c>
      <c r="U525" s="6">
        <v>335</v>
      </c>
      <c r="V525" s="6">
        <v>110</v>
      </c>
      <c r="W525" s="5" t="s">
        <v>33</v>
      </c>
      <c r="X525" s="16"/>
      <c r="Y525" s="6" t="s">
        <v>38</v>
      </c>
    </row>
    <row r="526" spans="1:25" ht="18" customHeight="1" x14ac:dyDescent="0.3">
      <c r="A526" s="1" t="str">
        <f t="shared" si="688"/>
        <v>\\B-TECH03\soneras network\SONERAS\RAD\RAD 2023\B185</v>
      </c>
      <c r="B526" s="17" t="s">
        <v>1570</v>
      </c>
      <c r="C526" s="44" t="str">
        <f t="shared" si="684"/>
        <v>RAB185026-10 E7</v>
      </c>
      <c r="D526" s="17" t="s">
        <v>1347</v>
      </c>
      <c r="E526" s="20" t="str">
        <f t="shared" si="551"/>
        <v>B185</v>
      </c>
      <c r="F526" s="12">
        <v>45438</v>
      </c>
      <c r="G526" s="17">
        <v>10</v>
      </c>
      <c r="H526" s="13" t="s">
        <v>28</v>
      </c>
      <c r="I526" s="14" t="s">
        <v>39</v>
      </c>
      <c r="K526" s="14" t="s">
        <v>834</v>
      </c>
      <c r="M526" s="39" t="s">
        <v>32</v>
      </c>
      <c r="N526" s="39">
        <v>10</v>
      </c>
      <c r="O526" s="39">
        <v>6</v>
      </c>
      <c r="P526" s="39"/>
      <c r="Q526" s="39">
        <v>745</v>
      </c>
      <c r="R526" s="39">
        <v>1080</v>
      </c>
      <c r="S526" s="39">
        <v>1085</v>
      </c>
      <c r="T526" s="39">
        <v>160</v>
      </c>
      <c r="U526" s="39">
        <v>1085</v>
      </c>
      <c r="V526" s="39">
        <v>160</v>
      </c>
      <c r="W526" s="5" t="s">
        <v>37</v>
      </c>
      <c r="Y526" s="6" t="s">
        <v>38</v>
      </c>
    </row>
    <row r="527" spans="1:25" ht="18" customHeight="1" x14ac:dyDescent="0.3">
      <c r="A527" s="1" t="str">
        <f t="shared" si="688"/>
        <v>\\B-TECH03\soneras network\SONERAS\RAD\RAD 2023\B349</v>
      </c>
      <c r="B527" s="17" t="s">
        <v>1571</v>
      </c>
      <c r="C527" s="44" t="str">
        <f t="shared" si="684"/>
        <v xml:space="preserve">RAB349034-10 </v>
      </c>
      <c r="D527" s="17" t="s">
        <v>1348</v>
      </c>
      <c r="E527" s="20" t="str">
        <f t="shared" ref="E527:E590" si="689">HYPERLINK(A527,B527)</f>
        <v>B349</v>
      </c>
      <c r="F527" s="12">
        <v>45438</v>
      </c>
      <c r="G527" s="17">
        <v>20</v>
      </c>
      <c r="H527" s="13" t="s">
        <v>28</v>
      </c>
      <c r="I527" s="14" t="s">
        <v>1567</v>
      </c>
      <c r="J527" s="5" t="s">
        <v>840</v>
      </c>
      <c r="M527" s="36" t="s">
        <v>77</v>
      </c>
      <c r="N527" s="6">
        <v>10</v>
      </c>
      <c r="O527" s="6">
        <v>4</v>
      </c>
      <c r="Q527" s="14">
        <v>490</v>
      </c>
      <c r="R527" s="14">
        <v>500</v>
      </c>
      <c r="S527" s="14">
        <v>525</v>
      </c>
      <c r="T527" s="14">
        <v>85</v>
      </c>
      <c r="U527" s="14">
        <v>525</v>
      </c>
      <c r="V527" s="14">
        <v>85</v>
      </c>
      <c r="W527" s="5" t="s">
        <v>33</v>
      </c>
      <c r="Y527" s="6" t="s">
        <v>34</v>
      </c>
    </row>
    <row r="528" spans="1:25" ht="18" customHeight="1" x14ac:dyDescent="0.3">
      <c r="A528" s="1" t="str">
        <f t="shared" si="687"/>
        <v>\\B-TECH03\soneras network\SONERAS\RAD\RAD 2024\C375</v>
      </c>
      <c r="B528" s="17" t="s">
        <v>1572</v>
      </c>
      <c r="C528" s="44" t="str">
        <f t="shared" si="684"/>
        <v>FEC375026-10 E7</v>
      </c>
      <c r="D528" s="17" t="s">
        <v>1349</v>
      </c>
      <c r="E528" s="20" t="str">
        <f t="shared" si="689"/>
        <v>C375</v>
      </c>
      <c r="F528" s="12">
        <v>45438</v>
      </c>
      <c r="G528" s="17">
        <v>1</v>
      </c>
      <c r="H528" s="13" t="s">
        <v>35</v>
      </c>
      <c r="I528" s="14" t="s">
        <v>36</v>
      </c>
      <c r="M528" s="36" t="s">
        <v>32</v>
      </c>
      <c r="N528" s="6">
        <v>10</v>
      </c>
      <c r="O528" s="6">
        <v>6</v>
      </c>
      <c r="Q528" s="14">
        <v>1250</v>
      </c>
      <c r="R528" s="14">
        <v>290</v>
      </c>
      <c r="S528" s="14">
        <v>350</v>
      </c>
      <c r="T528" s="14">
        <v>200</v>
      </c>
      <c r="U528" s="14">
        <v>350</v>
      </c>
      <c r="V528" s="14">
        <v>200</v>
      </c>
      <c r="W528" s="5" t="s">
        <v>37</v>
      </c>
      <c r="Y528" s="6" t="s">
        <v>38</v>
      </c>
    </row>
    <row r="529" spans="1:56" ht="18" customHeight="1" x14ac:dyDescent="0.3">
      <c r="A529" s="1" t="str">
        <f t="shared" si="687"/>
        <v>\\B-TECH03\soneras network\SONERAS\RAD\RAD 2024\C376</v>
      </c>
      <c r="B529" s="17" t="s">
        <v>1576</v>
      </c>
      <c r="C529" s="44" t="str">
        <f t="shared" si="684"/>
        <v>RAC376026-10 E7</v>
      </c>
      <c r="D529" s="17" t="s">
        <v>1350</v>
      </c>
      <c r="E529" s="20" t="str">
        <f t="shared" si="689"/>
        <v>C376</v>
      </c>
      <c r="F529" s="12">
        <v>45438</v>
      </c>
      <c r="G529" s="17">
        <v>1</v>
      </c>
      <c r="H529" s="13" t="s">
        <v>28</v>
      </c>
      <c r="I529" s="14" t="s">
        <v>1575</v>
      </c>
      <c r="J529" s="5" t="s">
        <v>30</v>
      </c>
      <c r="K529" s="14" t="s">
        <v>845</v>
      </c>
      <c r="M529" s="36" t="s">
        <v>32</v>
      </c>
      <c r="N529" s="6">
        <v>10</v>
      </c>
      <c r="O529" s="6">
        <v>6</v>
      </c>
      <c r="Q529" s="14">
        <v>980</v>
      </c>
      <c r="R529" s="14">
        <v>510</v>
      </c>
      <c r="S529" s="14">
        <v>510</v>
      </c>
      <c r="T529" s="14">
        <v>130</v>
      </c>
      <c r="U529" s="14">
        <v>510</v>
      </c>
      <c r="V529" s="14">
        <v>130</v>
      </c>
      <c r="W529" s="5" t="s">
        <v>33</v>
      </c>
      <c r="Y529" s="6" t="s">
        <v>38</v>
      </c>
    </row>
    <row r="530" spans="1:56" ht="18" customHeight="1" x14ac:dyDescent="0.3">
      <c r="A530" s="1" t="str">
        <f t="shared" si="687"/>
        <v>\\B-TECH03\soneras network\SONERAS\RAD\RAD 2024\C377</v>
      </c>
      <c r="B530" s="17" t="s">
        <v>1573</v>
      </c>
      <c r="C530" s="44" t="str">
        <f t="shared" si="684"/>
        <v>RAC377027-10 E7</v>
      </c>
      <c r="D530" s="17" t="s">
        <v>1351</v>
      </c>
      <c r="E530" s="20" t="str">
        <f t="shared" ref="E530" si="690">HYPERLINK(A530,B530)</f>
        <v>C377</v>
      </c>
      <c r="F530" s="12">
        <v>45439</v>
      </c>
      <c r="G530" s="17">
        <v>1</v>
      </c>
      <c r="H530" s="13" t="s">
        <v>28</v>
      </c>
      <c r="I530" s="14" t="s">
        <v>1574</v>
      </c>
      <c r="J530" s="5" t="s">
        <v>30</v>
      </c>
      <c r="K530" s="14" t="s">
        <v>1579</v>
      </c>
      <c r="M530" s="36" t="s">
        <v>32</v>
      </c>
      <c r="N530" s="6">
        <v>10</v>
      </c>
      <c r="O530" s="6">
        <v>7</v>
      </c>
      <c r="Q530" s="14">
        <v>985</v>
      </c>
      <c r="R530" s="14">
        <v>540</v>
      </c>
      <c r="S530" s="14">
        <v>540</v>
      </c>
      <c r="T530" s="14">
        <v>160</v>
      </c>
      <c r="U530" s="14">
        <v>540</v>
      </c>
      <c r="V530" s="14">
        <v>160</v>
      </c>
      <c r="W530" s="5" t="s">
        <v>33</v>
      </c>
      <c r="Y530" s="6" t="s">
        <v>38</v>
      </c>
    </row>
    <row r="531" spans="1:56" ht="18" customHeight="1" x14ac:dyDescent="0.3">
      <c r="A531" s="1" t="str">
        <f t="shared" si="687"/>
        <v>\\B-TECH03\soneras network\SONERAS\RAD\RAD 2024\C378</v>
      </c>
      <c r="B531" s="17" t="s">
        <v>1581</v>
      </c>
      <c r="C531" s="44" t="str">
        <f t="shared" si="684"/>
        <v>REC378024-10 E7</v>
      </c>
      <c r="D531" s="17" t="s">
        <v>1352</v>
      </c>
      <c r="E531" s="20" t="str">
        <f t="shared" si="689"/>
        <v>C378</v>
      </c>
      <c r="F531" s="12">
        <v>45439</v>
      </c>
      <c r="G531" s="17">
        <v>1</v>
      </c>
      <c r="H531" s="13" t="s">
        <v>58</v>
      </c>
      <c r="I531" s="5" t="s">
        <v>1589</v>
      </c>
      <c r="M531" s="36" t="s">
        <v>32</v>
      </c>
      <c r="N531" s="6">
        <v>10</v>
      </c>
      <c r="O531" s="6">
        <v>4</v>
      </c>
      <c r="Q531" s="14">
        <v>680</v>
      </c>
      <c r="R531" s="14">
        <v>660</v>
      </c>
      <c r="S531" s="14">
        <v>720</v>
      </c>
      <c r="T531" s="14">
        <v>145</v>
      </c>
      <c r="U531" s="14">
        <v>720</v>
      </c>
      <c r="V531" s="14">
        <v>145</v>
      </c>
      <c r="W531" s="5" t="s">
        <v>37</v>
      </c>
      <c r="Y531" s="6" t="s">
        <v>38</v>
      </c>
    </row>
    <row r="532" spans="1:56" ht="18" customHeight="1" x14ac:dyDescent="0.3">
      <c r="A532" s="1" t="str">
        <f t="shared" si="687"/>
        <v>\\B-TECH03\soneras network\SONERAS\RAD\RAD 2024\C379</v>
      </c>
      <c r="B532" s="17" t="s">
        <v>1582</v>
      </c>
      <c r="C532" s="44" t="str">
        <f t="shared" si="684"/>
        <v xml:space="preserve">REC379014-12 </v>
      </c>
      <c r="D532" s="66" t="s">
        <v>1353</v>
      </c>
      <c r="E532" s="86" t="str">
        <f t="shared" si="689"/>
        <v>C379</v>
      </c>
      <c r="F532" s="12">
        <v>45439</v>
      </c>
      <c r="G532" s="17">
        <v>1</v>
      </c>
      <c r="H532" s="5" t="s">
        <v>58</v>
      </c>
      <c r="I532" s="5" t="s">
        <v>1590</v>
      </c>
      <c r="J532" s="5" t="s">
        <v>1585</v>
      </c>
      <c r="M532" s="36" t="s">
        <v>41</v>
      </c>
      <c r="N532" s="6">
        <v>12</v>
      </c>
      <c r="O532" s="6">
        <v>4</v>
      </c>
      <c r="Q532" s="87"/>
      <c r="R532" s="87"/>
      <c r="S532" s="87"/>
      <c r="T532" s="87"/>
      <c r="U532" s="87"/>
      <c r="V532" s="87"/>
      <c r="W532" s="84"/>
      <c r="Y532" s="6" t="s">
        <v>34</v>
      </c>
    </row>
    <row r="533" spans="1:56" ht="18" customHeight="1" x14ac:dyDescent="0.3">
      <c r="A533" s="1" t="str">
        <f t="shared" ref="A533" si="691">"\\B-TECH03\soneras network\SONERAS\RAD\RAD 2023\"&amp;B533</f>
        <v>\\B-TECH03\soneras network\SONERAS\RAD\RAD 2023\B107</v>
      </c>
      <c r="B533" s="17" t="s">
        <v>205</v>
      </c>
      <c r="C533" s="44" t="str">
        <f t="shared" si="684"/>
        <v>FEB107014-12 E7</v>
      </c>
      <c r="D533" s="17" t="s">
        <v>1354</v>
      </c>
      <c r="E533" s="20" t="str">
        <f t="shared" si="689"/>
        <v>B107</v>
      </c>
      <c r="F533" s="12">
        <v>45440</v>
      </c>
      <c r="G533" s="17">
        <v>20</v>
      </c>
      <c r="H533" s="5" t="s">
        <v>35</v>
      </c>
      <c r="I533" s="5" t="s">
        <v>1493</v>
      </c>
      <c r="J533" s="5" t="s">
        <v>204</v>
      </c>
      <c r="K533" s="14" t="s">
        <v>203</v>
      </c>
      <c r="M533" s="36" t="s">
        <v>41</v>
      </c>
      <c r="N533" s="6">
        <v>12</v>
      </c>
      <c r="O533" s="6">
        <v>4</v>
      </c>
      <c r="Q533" s="6">
        <v>1850</v>
      </c>
      <c r="R533" s="6">
        <v>335</v>
      </c>
      <c r="S533" s="6">
        <v>335</v>
      </c>
      <c r="T533" s="6">
        <v>110</v>
      </c>
      <c r="U533" s="6">
        <v>335</v>
      </c>
      <c r="V533" s="6">
        <v>110</v>
      </c>
      <c r="W533" s="5" t="s">
        <v>33</v>
      </c>
      <c r="Y533" s="6" t="s">
        <v>38</v>
      </c>
    </row>
    <row r="534" spans="1:56" ht="18" customHeight="1" x14ac:dyDescent="0.3">
      <c r="A534" s="1" t="str">
        <f t="shared" si="687"/>
        <v>\\B-TECH03\soneras network\SONERAS\RAD\RAD 2024\C380</v>
      </c>
      <c r="B534" s="17" t="s">
        <v>1598</v>
      </c>
      <c r="C534" s="44" t="str">
        <f t="shared" si="684"/>
        <v>REC380013-12 E7</v>
      </c>
      <c r="D534" s="17" t="s">
        <v>1355</v>
      </c>
      <c r="E534" s="20" t="str">
        <f t="shared" si="689"/>
        <v>C380</v>
      </c>
      <c r="F534" s="12">
        <v>45440</v>
      </c>
      <c r="G534" s="17">
        <v>1</v>
      </c>
      <c r="H534" s="5" t="s">
        <v>58</v>
      </c>
      <c r="I534" s="5" t="s">
        <v>1591</v>
      </c>
      <c r="J534" s="5" t="s">
        <v>30</v>
      </c>
      <c r="K534" s="5" t="s">
        <v>1583</v>
      </c>
      <c r="M534" s="36" t="s">
        <v>41</v>
      </c>
      <c r="N534" s="6">
        <v>12</v>
      </c>
      <c r="O534" s="6">
        <v>3</v>
      </c>
      <c r="Q534" s="14">
        <v>620</v>
      </c>
      <c r="R534" s="14">
        <v>475</v>
      </c>
      <c r="S534" s="14">
        <v>485</v>
      </c>
      <c r="T534" s="14">
        <v>70</v>
      </c>
      <c r="U534" s="14">
        <v>485</v>
      </c>
      <c r="V534" s="14">
        <v>70</v>
      </c>
      <c r="W534" s="5" t="s">
        <v>33</v>
      </c>
      <c r="Y534" s="6" t="s">
        <v>38</v>
      </c>
    </row>
    <row r="535" spans="1:56" ht="18" customHeight="1" x14ac:dyDescent="0.3">
      <c r="A535" s="1" t="str">
        <f t="shared" ref="A535" si="692">"\\B-TECH03\soneras network\SONERAS\RAD\RAD 2023\"&amp;B535</f>
        <v>\\B-TECH03\soneras network\SONERAS\RAD\RAD 2023\B532</v>
      </c>
      <c r="B535" s="17" t="s">
        <v>1595</v>
      </c>
      <c r="C535" s="44" t="str">
        <f t="shared" si="684"/>
        <v xml:space="preserve">FEB532025-10 </v>
      </c>
      <c r="D535" s="17" t="s">
        <v>1356</v>
      </c>
      <c r="E535" s="20" t="str">
        <f t="shared" si="689"/>
        <v>B532</v>
      </c>
      <c r="F535" s="12">
        <v>45440</v>
      </c>
      <c r="G535" s="17">
        <v>1</v>
      </c>
      <c r="H535" s="5" t="s">
        <v>35</v>
      </c>
      <c r="I535" s="14" t="s">
        <v>76</v>
      </c>
      <c r="K535" s="5"/>
      <c r="M535" s="36" t="s">
        <v>32</v>
      </c>
      <c r="N535" s="6">
        <v>10</v>
      </c>
      <c r="O535" s="6">
        <v>5</v>
      </c>
      <c r="Q535" s="14">
        <v>940</v>
      </c>
      <c r="R535" s="14">
        <v>810</v>
      </c>
      <c r="S535" s="14">
        <v>830</v>
      </c>
      <c r="T535" s="14">
        <v>120</v>
      </c>
      <c r="U535" s="14">
        <v>830</v>
      </c>
      <c r="V535" s="14">
        <v>120</v>
      </c>
      <c r="W535" s="5" t="s">
        <v>33</v>
      </c>
      <c r="Y535" s="6" t="s">
        <v>34</v>
      </c>
      <c r="Z535" s="240" t="str">
        <f t="shared" ref="Z535:Z536" si="693">O535&amp;N535&amp;IF(M535="NL","AD",IF(M535="TR","AZ",IF(M535="Aé","AD",)))</f>
        <v>510AD</v>
      </c>
      <c r="AA535" s="71" t="str">
        <f t="shared" ref="AA535:AA536" si="694">IF(H535="Fx","FE",IF(H535="Rén","RE",IF(H535="Con","RA","")))&amp;B535&amp;0&amp;IF(M535="TR","1",IF(M535="NL","2",IF(M535="Aé","3","")))&amp;O535&amp;"-"&amp;N535&amp;" "&amp;IF(Y535="ET7","E7","")</f>
        <v xml:space="preserve">FEB532025-10 </v>
      </c>
      <c r="AB535" s="168" t="str">
        <f t="shared" ref="AB535:AB536" si="695">IF(H535="FX","FE",IF(H535="Rén","RE",IF(H535="Con","RA","")))&amp;" "&amp;IF((Q535)&lt;=999,"0"&amp;(Q535),(Q535))&amp;"X"&amp;IF((R535)&lt;=999,"0"&amp;(R535),(R535))&amp;" "&amp;O535&amp;IF(M535="TR","Z",IF(M535="NL","D",IF(M535="Aé","D","")))&amp;IF(Y535="ET7","7",IF(Y535="ET9","9","M"))&amp;" "&amp;N535&amp;" "&amp;IF((S535)&lt;=999,"0"&amp;(S535),(S535))&amp;"X"&amp;IF((T535)&lt;=99,"0"&amp;(T535),(T535))&amp;" "&amp;IF(W535="PLi","P",IF(W535="BL","B",""))&amp;IF(X535="DEP","D",IF(X535="DEP","D","C"))&amp;" "&amp;J535&amp;" "&amp;K535</f>
        <v xml:space="preserve">FE 0940X0810 5DM 10 0830X120 PC  </v>
      </c>
      <c r="AC535" s="71" t="str">
        <f t="shared" ref="AC535:AC536" si="696">"FX"&amp;B535&amp;0&amp;IF(M535="TR","1",IF(M535="NL","2",IF(M535="Aé","3","")))&amp;O535&amp;"-"&amp;N535&amp;" "&amp;IF(Y535="ET7","E7","")</f>
        <v xml:space="preserve">FXB532025-10 </v>
      </c>
      <c r="AD535" s="168" t="str">
        <f t="shared" ref="AD535:AD536" si="697">"FX"&amp;" "&amp;IF((Q535)&lt;=999,"0"&amp;(Q535),(Q535))&amp;"X"&amp;IF((R535)&lt;=999,"0"&amp;(R535),(R535))&amp;" "&amp;O535&amp;IF(M535="TR","Z",IF(M535="NL","D",IF(M535="Aé","D","")))&amp;IF(Y535="ET7","7",IF(Y535="ET9","9","M"))&amp;" "&amp;N535&amp;" "&amp;IF((S535)&lt;=999,"0"&amp;(S535),(S535))&amp;"X"&amp;IF((T535)&lt;=99,"0"&amp;(T535),(T535))&amp;" "&amp;IF(W535="PLi","P",IF(W535="BL","B",""))&amp;IF(X535="DEP","D","C")&amp;" "&amp;J535&amp;" "&amp;K535</f>
        <v xml:space="preserve">FX 0940X0810 5DM 10 0830X120 PC  </v>
      </c>
      <c r="AE535" s="169" t="str">
        <f t="shared" ref="AE535:AE536" si="698">IF(Y535="Mach-P","BNLT33",IF(Y535="Mach-G","BNLT53",IF(Y535="Et7","TUBLS015",IF(Y535="Et9","TUBLS30"))))</f>
        <v>BNLT33</v>
      </c>
      <c r="AF535" s="170" t="str">
        <f t="shared" ref="AF535:AF536" si="699">"TB"&amp;IF(Y535="Mach-P","33",IF(Y535="Mach-G","53",IF(Y535="Et7","15",IF(Y535="Et9","30",""))))&amp;IF((Q535+15)&lt;=999,"0"&amp;(Q535+15),(Q535+15))</f>
        <v>TB330955</v>
      </c>
      <c r="AG535" s="171">
        <f t="shared" ref="AG535:AG536" si="700">(Q535+15)*IF(Y535="Mach-P",0.03367,IF(Y535="Mach-G",0.05407,0.04626))</f>
        <v>32.154849999999996</v>
      </c>
      <c r="AH535" s="151">
        <f t="shared" ref="AH535:AH536" si="701">IF(M535="TR",INT((R535-20-N535-IF(N535=8,5.4,IF(N535=10,7.4,9.4)))/N535)+1,INT(R535-10)/10)*O535</f>
        <v>400</v>
      </c>
      <c r="AI535" s="152">
        <f t="shared" ref="AI535:AI536" si="702">AG535*AH535</f>
        <v>12861.939999999999</v>
      </c>
      <c r="AJ535" s="172" t="str">
        <f t="shared" ref="AJ535:AJ536" si="703">"BCU"&amp;O535&amp;IF(M535="TR","Z",IF(M535="NL","D",IF(M535="Aé","D","")))</f>
        <v>BCU5D</v>
      </c>
      <c r="AK535" s="173" t="str">
        <f t="shared" ref="AK535:AK536" si="704">"AT"&amp;O535&amp;IF(M535="TR","Z",IF(M535="NL","D",IF(M535="Aé","D","")))&amp;IF(M535="TR",IF(Q535&lt;=999,"0"&amp;Q535-20,Q535-20),IF(R535&lt;=999,"0"&amp;R535,R535))</f>
        <v>AT5D0810</v>
      </c>
      <c r="AL535" s="174">
        <f t="shared" ref="AL535:AL536" si="705">AN535/AM535</f>
        <v>18.111794743971821</v>
      </c>
      <c r="AM535" s="175">
        <f t="shared" ref="AM535:AM536" si="706">IF(M535="NL",((Q535-20)/2.75)+1,IF(M535="TR",(AH535/O535)+1,IF(M535="Aé",((Q535-20)/2.75)+1)/2))</f>
        <v>335.54545454545456</v>
      </c>
      <c r="AN535" s="176">
        <v>6077.3303999999998</v>
      </c>
      <c r="AO535" s="177" t="str">
        <f t="shared" ref="AO535:AO536" si="707">"CL"&amp;O535&amp;IF(W535="PLi","P",IF(W535="BL","B",""))&amp;IF((S535)&lt;=999,"0"&amp;(S535),(S535))&amp;IF(X535="DEP","D","C")&amp;IF((T535)&lt;=99,"0"&amp;(T535),(T535))</f>
        <v>CL5P0830C120</v>
      </c>
      <c r="AP535" s="178">
        <f t="shared" ref="AP535:AP536" si="708">IF(W535="BL",(S535)*(T535)*0.01335,IF(W535="PLi",(S535+20)*(T535+20)*0.0077))</f>
        <v>916.30000000000007</v>
      </c>
      <c r="AQ535" s="179" t="str">
        <f t="shared" ref="AQ535:AQ536" si="709">"CL"&amp;O535&amp;IF(W535="PLi","P",IF(W535="BL","B",""))&amp;IF((U535)&lt;=999,"0"&amp;(U535),(U535))&amp;IF(X535="DEP","D","C")&amp;IF((V535)&lt;=99,"0"&amp;(V535),(V535))</f>
        <v>CL5P0830C120</v>
      </c>
      <c r="AR535" s="178">
        <f t="shared" ref="AR535:AR536" si="710">(U535+20)*(V535+20)*IF(W535="BL",0.01335,IF(W535="Pli",0.0077))</f>
        <v>916.30000000000007</v>
      </c>
      <c r="AS535" s="178" t="str">
        <f t="shared" ref="AS535:AS536" si="711">IF(W535="BL","PL15",IF(W535="PLi","BNLC06"))</f>
        <v>BNLC06</v>
      </c>
      <c r="AT535" s="180">
        <f t="shared" ref="AT535:AT536" si="712">AP535+AR535</f>
        <v>1832.6000000000001</v>
      </c>
      <c r="AU535" s="181" t="str">
        <f t="shared" ref="AU535:AU536" si="713">O535&amp;IF(M535="TR","Z",IF(M535="NL","D",IF(M535="Aé","D",)))</f>
        <v>5D</v>
      </c>
      <c r="AV535" s="182" t="s">
        <v>921</v>
      </c>
      <c r="AW535" s="183" t="str">
        <f t="shared" ref="AW535:AW536" si="714">"FJ"&amp;AU535&amp;IF((Q535)&lt;=999,"0"&amp;(Q535),(Q535))</f>
        <v>FJ5D0940</v>
      </c>
      <c r="AX535" s="181">
        <f t="shared" ref="AX535:AX536" si="715">Q535*IF(AU535="1Z",0.239,IF(AU535="2Z",0.276,IF(AU535="3Z",0.374,IF(AU535="4Z",0.458,IF(AU535="5Z",0.541,IF(AU535="2D",0.317,IF(AU535="3D",0.421,IF(AU535="4D",0.53,IF(AU535="5D",0.619,IF(AU535="6D",0.718,IF(AU535="7D",0.738,IF(AU535="8D",0.842,""))))))))))))</f>
        <v>581.86</v>
      </c>
      <c r="AY535" s="183">
        <f t="shared" ref="AY535:AY536" si="716">AX535*2</f>
        <v>1163.72</v>
      </c>
      <c r="AZ535" s="183" t="str">
        <f t="shared" ref="AZ535:AZ536" si="717">IF(RIGHT(AU535,1)="Z","PJ"&amp;AU535&amp;IF((Q535)&lt;=999,"0"&amp;(Q535),(Q535)),"-")</f>
        <v>-</v>
      </c>
      <c r="BA535" s="181" t="str">
        <f t="shared" ref="BA535:BA536" si="718">IF(RIGHT(AU535,1)="Z",Q535*IF(AU535="1Z",0.239,IF(AU535="2Z",0.276,IF(AU535="3Z",0.374,IF(AU535="4Z",0.458,IF(AU535="5Z",0.541,IF(AU535="2D",0.317,IF(AU535="3D",0.421,IF(AU535="4D",0.53,IF(AU535="5D",0.619,IF(AU535="6D",0.718,IF(AU535="7D",0.738,IF(AU535="8D",0.842,"")))))))))))),"-")</f>
        <v>-</v>
      </c>
      <c r="BB535" s="181"/>
      <c r="BC535" s="184">
        <f t="shared" ref="BC535:BC536" si="719">BB535+AY535</f>
        <v>1163.72</v>
      </c>
      <c r="BD535" s="237"/>
    </row>
    <row r="536" spans="1:56" ht="18" customHeight="1" x14ac:dyDescent="0.3">
      <c r="A536" s="1" t="str">
        <f t="shared" si="687"/>
        <v>\\B-TECH03\soneras network\SONERAS\RAD\RAD 2024\C381</v>
      </c>
      <c r="B536" s="17" t="s">
        <v>1599</v>
      </c>
      <c r="C536" s="44" t="str">
        <f t="shared" si="684"/>
        <v xml:space="preserve">FEC381025-10 </v>
      </c>
      <c r="D536" s="17" t="s">
        <v>1357</v>
      </c>
      <c r="E536" s="20" t="str">
        <f t="shared" si="689"/>
        <v>C381</v>
      </c>
      <c r="F536" s="12">
        <v>45440</v>
      </c>
      <c r="G536" s="17">
        <v>1</v>
      </c>
      <c r="H536" s="5" t="s">
        <v>35</v>
      </c>
      <c r="I536" s="14" t="s">
        <v>76</v>
      </c>
      <c r="K536" s="5"/>
      <c r="M536" s="36" t="s">
        <v>32</v>
      </c>
      <c r="N536" s="6">
        <v>10</v>
      </c>
      <c r="O536" s="6">
        <v>5</v>
      </c>
      <c r="Q536" s="14">
        <v>810</v>
      </c>
      <c r="R536" s="14">
        <v>320</v>
      </c>
      <c r="S536" s="14">
        <v>325</v>
      </c>
      <c r="T536" s="14">
        <v>120</v>
      </c>
      <c r="U536" s="14">
        <v>325</v>
      </c>
      <c r="V536" s="14">
        <v>120</v>
      </c>
      <c r="W536" s="5" t="s">
        <v>33</v>
      </c>
      <c r="Y536" s="6" t="s">
        <v>34</v>
      </c>
      <c r="Z536" s="240" t="str">
        <f t="shared" si="693"/>
        <v>510AD</v>
      </c>
      <c r="AA536" s="71" t="str">
        <f t="shared" si="694"/>
        <v xml:space="preserve">FEC381025-10 </v>
      </c>
      <c r="AB536" s="168" t="str">
        <f t="shared" si="695"/>
        <v xml:space="preserve">FE 0810X0320 5DM 10 0325X120 PC  </v>
      </c>
      <c r="AC536" s="71" t="str">
        <f t="shared" si="696"/>
        <v xml:space="preserve">FXC381025-10 </v>
      </c>
      <c r="AD536" s="168" t="str">
        <f t="shared" si="697"/>
        <v xml:space="preserve">FX 0810X0320 5DM 10 0325X120 PC  </v>
      </c>
      <c r="AE536" s="169" t="str">
        <f t="shared" si="698"/>
        <v>BNLT33</v>
      </c>
      <c r="AF536" s="170" t="str">
        <f t="shared" si="699"/>
        <v>TB330825</v>
      </c>
      <c r="AG536" s="171">
        <f t="shared" si="700"/>
        <v>27.777749999999997</v>
      </c>
      <c r="AH536" s="151">
        <f t="shared" si="701"/>
        <v>155</v>
      </c>
      <c r="AI536" s="152">
        <f t="shared" si="702"/>
        <v>4305.5512499999995</v>
      </c>
      <c r="AJ536" s="172" t="str">
        <f t="shared" si="703"/>
        <v>BCU5D</v>
      </c>
      <c r="AK536" s="173" t="str">
        <f t="shared" si="704"/>
        <v>AT5D0320</v>
      </c>
      <c r="AL536" s="174">
        <f t="shared" si="705"/>
        <v>21.081877767265848</v>
      </c>
      <c r="AM536" s="175">
        <f t="shared" si="706"/>
        <v>288.27272727272725</v>
      </c>
      <c r="AN536" s="176">
        <v>6077.3303999999998</v>
      </c>
      <c r="AO536" s="177" t="str">
        <f t="shared" si="707"/>
        <v>CL5P0325C120</v>
      </c>
      <c r="AP536" s="178">
        <f t="shared" si="708"/>
        <v>371.91</v>
      </c>
      <c r="AQ536" s="179" t="str">
        <f t="shared" si="709"/>
        <v>CL5P0325C120</v>
      </c>
      <c r="AR536" s="178">
        <f t="shared" si="710"/>
        <v>371.91</v>
      </c>
      <c r="AS536" s="178" t="str">
        <f t="shared" si="711"/>
        <v>BNLC06</v>
      </c>
      <c r="AT536" s="180">
        <f t="shared" si="712"/>
        <v>743.82</v>
      </c>
      <c r="AU536" s="181" t="str">
        <f t="shared" si="713"/>
        <v>5D</v>
      </c>
      <c r="AV536" s="182" t="s">
        <v>921</v>
      </c>
      <c r="AW536" s="183" t="str">
        <f t="shared" si="714"/>
        <v>FJ5D0810</v>
      </c>
      <c r="AX536" s="181">
        <f t="shared" si="715"/>
        <v>501.39</v>
      </c>
      <c r="AY536" s="183">
        <f t="shared" si="716"/>
        <v>1002.78</v>
      </c>
      <c r="AZ536" s="183" t="str">
        <f t="shared" si="717"/>
        <v>-</v>
      </c>
      <c r="BA536" s="181" t="str">
        <f t="shared" si="718"/>
        <v>-</v>
      </c>
      <c r="BB536" s="181"/>
      <c r="BC536" s="184">
        <f t="shared" si="719"/>
        <v>1002.78</v>
      </c>
      <c r="BD536" s="237"/>
    </row>
    <row r="537" spans="1:56" ht="18" customHeight="1" x14ac:dyDescent="0.3">
      <c r="A537" s="1" t="str">
        <f t="shared" si="687"/>
        <v>\\B-TECH03\soneras network\SONERAS\RAD\RAD 2024\C319</v>
      </c>
      <c r="B537" s="17" t="s">
        <v>1455</v>
      </c>
      <c r="C537" s="44" t="str">
        <f t="shared" si="684"/>
        <v xml:space="preserve">FEC319026-10 </v>
      </c>
      <c r="D537" s="17" t="s">
        <v>1358</v>
      </c>
      <c r="E537" s="20" t="str">
        <f>HYPERLINK(A537,B537)</f>
        <v>C319</v>
      </c>
      <c r="F537" s="12">
        <v>45440</v>
      </c>
      <c r="G537" s="17">
        <v>2</v>
      </c>
      <c r="H537" s="5" t="s">
        <v>35</v>
      </c>
      <c r="I537" s="5" t="s">
        <v>36</v>
      </c>
      <c r="K537" s="5"/>
      <c r="M537" s="36" t="s">
        <v>32</v>
      </c>
      <c r="N537" s="6">
        <v>10</v>
      </c>
      <c r="O537" s="6">
        <v>6</v>
      </c>
      <c r="Q537" s="14">
        <v>780</v>
      </c>
      <c r="R537" s="14">
        <v>500</v>
      </c>
      <c r="S537" s="14">
        <v>510</v>
      </c>
      <c r="T537" s="14">
        <v>145</v>
      </c>
      <c r="U537" s="14">
        <v>510</v>
      </c>
      <c r="V537" s="14">
        <v>145</v>
      </c>
      <c r="W537" s="5" t="s">
        <v>33</v>
      </c>
      <c r="Y537" s="6" t="s">
        <v>34</v>
      </c>
    </row>
    <row r="538" spans="1:56" ht="18" customHeight="1" x14ac:dyDescent="0.3">
      <c r="A538" s="1" t="str">
        <f t="shared" ref="A538" si="720">"\\B-TECH03\soneras network\SONERAS\RAD\RAD 2023\"&amp;B538</f>
        <v>\\B-TECH03\soneras network\SONERAS\RAD\RAD 2023\B418</v>
      </c>
      <c r="B538" s="17" t="s">
        <v>1580</v>
      </c>
      <c r="C538" s="44" t="str">
        <f t="shared" si="684"/>
        <v>RAB418023-10 E7</v>
      </c>
      <c r="D538" s="17" t="s">
        <v>1359</v>
      </c>
      <c r="E538" s="20" t="str">
        <f>HYPERLINK(A538,B538)</f>
        <v>B418</v>
      </c>
      <c r="F538" s="12">
        <v>45440</v>
      </c>
      <c r="G538" s="17">
        <v>1</v>
      </c>
      <c r="H538" s="5" t="s">
        <v>28</v>
      </c>
      <c r="I538" s="5" t="s">
        <v>1592</v>
      </c>
      <c r="J538" s="5" t="s">
        <v>472</v>
      </c>
      <c r="K538" s="5" t="s">
        <v>1584</v>
      </c>
      <c r="M538" s="36" t="s">
        <v>32</v>
      </c>
      <c r="N538" s="6">
        <v>10</v>
      </c>
      <c r="O538" s="6">
        <v>3</v>
      </c>
      <c r="Q538" s="14">
        <v>800</v>
      </c>
      <c r="R538" s="14">
        <v>770</v>
      </c>
      <c r="S538" s="14">
        <v>780</v>
      </c>
      <c r="T538" s="14">
        <v>75</v>
      </c>
      <c r="U538" s="14">
        <v>780</v>
      </c>
      <c r="V538" s="14">
        <v>75</v>
      </c>
      <c r="W538" s="5" t="s">
        <v>33</v>
      </c>
      <c r="Y538" s="6" t="s">
        <v>38</v>
      </c>
    </row>
    <row r="539" spans="1:56" ht="18" customHeight="1" x14ac:dyDescent="0.3">
      <c r="A539" s="1" t="str">
        <f t="shared" si="687"/>
        <v>\\B-TECH03\soneras network\SONERAS\RAD\RAD 2024\C382</v>
      </c>
      <c r="B539" s="17" t="s">
        <v>1600</v>
      </c>
      <c r="C539" s="44" t="str">
        <f t="shared" si="684"/>
        <v>FEC382024-10 E7</v>
      </c>
      <c r="D539" s="17" t="s">
        <v>1360</v>
      </c>
      <c r="E539" s="20" t="str">
        <f t="shared" si="689"/>
        <v>C382</v>
      </c>
      <c r="F539" s="12">
        <v>45441</v>
      </c>
      <c r="G539" s="17">
        <v>1</v>
      </c>
      <c r="H539" s="5" t="s">
        <v>35</v>
      </c>
      <c r="I539" s="5" t="s">
        <v>36</v>
      </c>
      <c r="K539" s="5"/>
      <c r="M539" s="36" t="s">
        <v>32</v>
      </c>
      <c r="N539" s="6">
        <v>10</v>
      </c>
      <c r="O539" s="6">
        <v>4</v>
      </c>
      <c r="Q539" s="14">
        <v>1240</v>
      </c>
      <c r="R539" s="14">
        <v>390</v>
      </c>
      <c r="S539" s="14">
        <v>400</v>
      </c>
      <c r="T539" s="14">
        <v>95</v>
      </c>
      <c r="U539" s="14">
        <v>400</v>
      </c>
      <c r="V539" s="14">
        <v>95</v>
      </c>
      <c r="W539" s="5" t="s">
        <v>33</v>
      </c>
      <c r="Y539" s="6" t="s">
        <v>38</v>
      </c>
    </row>
    <row r="540" spans="1:56" ht="18" customHeight="1" x14ac:dyDescent="0.3">
      <c r="A540" s="1" t="str">
        <f t="shared" si="687"/>
        <v>\\B-TECH03\soneras network\SONERAS\RAD\RAD 2024\C383</v>
      </c>
      <c r="B540" s="17" t="s">
        <v>1601</v>
      </c>
      <c r="C540" s="44" t="str">
        <f t="shared" si="684"/>
        <v>FEC383025-10 E7</v>
      </c>
      <c r="D540" s="17" t="s">
        <v>1361</v>
      </c>
      <c r="E540" s="20" t="str">
        <f t="shared" si="689"/>
        <v>C383</v>
      </c>
      <c r="F540" s="12">
        <v>45441</v>
      </c>
      <c r="G540" s="17">
        <v>1</v>
      </c>
      <c r="H540" s="5" t="s">
        <v>35</v>
      </c>
      <c r="I540" s="5" t="s">
        <v>36</v>
      </c>
      <c r="K540" s="5"/>
      <c r="M540" s="36" t="s">
        <v>32</v>
      </c>
      <c r="N540" s="6">
        <v>10</v>
      </c>
      <c r="O540" s="6">
        <v>5</v>
      </c>
      <c r="Q540" s="14">
        <v>1100</v>
      </c>
      <c r="R540" s="14">
        <v>1050</v>
      </c>
      <c r="S540" s="14">
        <v>1130</v>
      </c>
      <c r="T540" s="14">
        <v>170</v>
      </c>
      <c r="U540" s="14">
        <v>1130</v>
      </c>
      <c r="V540" s="14">
        <v>170</v>
      </c>
      <c r="W540" s="5" t="s">
        <v>33</v>
      </c>
      <c r="Y540" s="6" t="s">
        <v>38</v>
      </c>
    </row>
    <row r="541" spans="1:56" ht="18" customHeight="1" x14ac:dyDescent="0.3">
      <c r="A541" s="1" t="str">
        <f t="shared" si="687"/>
        <v>\\B-TECH03\soneras network\SONERAS\RAD\RAD 2024\C384</v>
      </c>
      <c r="B541" s="17" t="s">
        <v>1602</v>
      </c>
      <c r="C541" s="44" t="str">
        <f t="shared" si="684"/>
        <v xml:space="preserve">FEC384024-10 </v>
      </c>
      <c r="D541" s="17" t="s">
        <v>1362</v>
      </c>
      <c r="E541" s="20" t="str">
        <f t="shared" si="689"/>
        <v>C384</v>
      </c>
      <c r="F541" s="12">
        <v>45441</v>
      </c>
      <c r="G541" s="17">
        <v>1</v>
      </c>
      <c r="H541" s="5" t="s">
        <v>35</v>
      </c>
      <c r="I541" s="14" t="s">
        <v>100</v>
      </c>
      <c r="K541" s="5"/>
      <c r="M541" s="36" t="s">
        <v>32</v>
      </c>
      <c r="N541" s="6">
        <v>10</v>
      </c>
      <c r="O541" s="6">
        <v>4</v>
      </c>
      <c r="Q541" s="14">
        <v>590</v>
      </c>
      <c r="R541" s="14">
        <v>590</v>
      </c>
      <c r="S541" s="14">
        <v>650</v>
      </c>
      <c r="T541" s="14">
        <v>170</v>
      </c>
      <c r="U541" s="14">
        <v>650</v>
      </c>
      <c r="V541" s="14">
        <v>170</v>
      </c>
      <c r="W541" s="5" t="s">
        <v>37</v>
      </c>
      <c r="Y541" s="6" t="s">
        <v>34</v>
      </c>
    </row>
    <row r="542" spans="1:56" ht="18" customHeight="1" x14ac:dyDescent="0.3">
      <c r="A542" s="1" t="str">
        <f t="shared" si="687"/>
        <v>\\B-TECH03\soneras network\SONERAS\RAD\RAD 2024\C385</v>
      </c>
      <c r="B542" s="17" t="s">
        <v>1603</v>
      </c>
      <c r="C542" s="44" t="str">
        <f t="shared" si="684"/>
        <v>RAC385024-10 E7</v>
      </c>
      <c r="D542" s="17" t="s">
        <v>1363</v>
      </c>
      <c r="E542" s="20" t="str">
        <f t="shared" si="689"/>
        <v>C385</v>
      </c>
      <c r="F542" s="12">
        <v>45444</v>
      </c>
      <c r="G542" s="17">
        <v>1</v>
      </c>
      <c r="H542" s="13" t="s">
        <v>28</v>
      </c>
      <c r="I542" s="14" t="s">
        <v>865</v>
      </c>
      <c r="K542" s="5"/>
      <c r="M542" s="36" t="s">
        <v>32</v>
      </c>
      <c r="N542" s="6">
        <v>10</v>
      </c>
      <c r="O542" s="6">
        <v>4</v>
      </c>
      <c r="Q542" s="14">
        <v>880</v>
      </c>
      <c r="R542" s="14">
        <v>730</v>
      </c>
      <c r="S542" s="14">
        <v>735</v>
      </c>
      <c r="T542" s="14">
        <v>85</v>
      </c>
      <c r="U542" s="14">
        <v>735</v>
      </c>
      <c r="V542" s="14">
        <v>85</v>
      </c>
      <c r="W542" s="5" t="s">
        <v>33</v>
      </c>
      <c r="Y542" s="6" t="s">
        <v>38</v>
      </c>
    </row>
    <row r="543" spans="1:56" ht="18" customHeight="1" x14ac:dyDescent="0.3">
      <c r="A543" s="1" t="str">
        <f t="shared" ref="A543" si="721">"\\B-TECH03\soneras network\SONERAS\RAD\RAD 2023\"&amp;B543</f>
        <v>\\B-TECH03\soneras network\SONERAS\RAD\RAD 2023\B532</v>
      </c>
      <c r="B543" s="17" t="s">
        <v>1595</v>
      </c>
      <c r="C543" s="44" t="str">
        <f t="shared" si="684"/>
        <v xml:space="preserve">FEB532025-10 </v>
      </c>
      <c r="D543" s="17" t="s">
        <v>1364</v>
      </c>
      <c r="E543" s="20" t="str">
        <f t="shared" si="689"/>
        <v>B532</v>
      </c>
      <c r="F543" s="12">
        <v>45444</v>
      </c>
      <c r="G543" s="17">
        <v>1</v>
      </c>
      <c r="H543" s="13" t="s">
        <v>35</v>
      </c>
      <c r="I543" s="14" t="s">
        <v>76</v>
      </c>
      <c r="K543" s="5"/>
      <c r="M543" s="36" t="s">
        <v>32</v>
      </c>
      <c r="N543" s="6">
        <v>10</v>
      </c>
      <c r="O543" s="6">
        <v>5</v>
      </c>
      <c r="Q543" s="14">
        <v>940</v>
      </c>
      <c r="R543" s="14">
        <v>810</v>
      </c>
      <c r="S543" s="14">
        <v>830</v>
      </c>
      <c r="T543" s="14">
        <v>120</v>
      </c>
      <c r="U543" s="14">
        <v>830</v>
      </c>
      <c r="V543" s="14">
        <v>120</v>
      </c>
      <c r="W543" s="5" t="s">
        <v>33</v>
      </c>
      <c r="Y543" s="6" t="s">
        <v>34</v>
      </c>
      <c r="Z543" s="240" t="str">
        <f t="shared" ref="Z543:Z558" si="722">O543&amp;N543&amp;IF(M543="NL","AD",IF(M543="TR","AZ",IF(M543="Aé","AD",)))</f>
        <v>510AD</v>
      </c>
      <c r="AA543" s="71" t="str">
        <f t="shared" ref="AA543:AA558" si="723">IF(H543="Fx","FE",IF(H543="Rén","RE",IF(H543="Con","RA","")))&amp;B543&amp;0&amp;IF(M543="TR","1",IF(M543="NL","2",IF(M543="Aé","3","")))&amp;O543&amp;"-"&amp;N543&amp;" "&amp;IF(Y543="ET7","E7","")</f>
        <v xml:space="preserve">FEB532025-10 </v>
      </c>
      <c r="AB543" s="168" t="str">
        <f t="shared" ref="AB543:AB558" si="724">IF(H543="FX","FE",IF(H543="Rén","RE",IF(H543="Con","RA","")))&amp;" "&amp;IF((Q543)&lt;=999,"0"&amp;(Q543),(Q543))&amp;"X"&amp;IF((R543)&lt;=999,"0"&amp;(R543),(R543))&amp;" "&amp;O543&amp;IF(M543="TR","Z",IF(M543="NL","D",IF(M543="Aé","D","")))&amp;IF(Y543="ET7","7",IF(Y543="ET9","9","M"))&amp;" "&amp;N543&amp;" "&amp;IF((S543)&lt;=999,"0"&amp;(S543),(S543))&amp;"X"&amp;IF((T543)&lt;=99,"0"&amp;(T543),(T543))&amp;" "&amp;IF(W543="PLi","P",IF(W543="BL","B",""))&amp;IF(X543="DEP","D",IF(X543="DEP","D","C"))&amp;" "&amp;J543&amp;" "&amp;K543</f>
        <v xml:space="preserve">FE 0940X0810 5DM 10 0830X120 PC  </v>
      </c>
      <c r="AC543" s="71" t="str">
        <f t="shared" ref="AC543:AC558" si="725">"FX"&amp;B543&amp;0&amp;IF(M543="TR","1",IF(M543="NL","2",IF(M543="Aé","3","")))&amp;O543&amp;"-"&amp;N543&amp;" "&amp;IF(Y543="ET7","E7","")</f>
        <v xml:space="preserve">FXB532025-10 </v>
      </c>
      <c r="AD543" s="168" t="str">
        <f t="shared" ref="AD543:AD558" si="726">"FX"&amp;" "&amp;IF((Q543)&lt;=999,"0"&amp;(Q543),(Q543))&amp;"X"&amp;IF((R543)&lt;=999,"0"&amp;(R543),(R543))&amp;" "&amp;O543&amp;IF(M543="TR","Z",IF(M543="NL","D",IF(M543="Aé","D","")))&amp;IF(Y543="ET7","7",IF(Y543="ET9","9","M"))&amp;" "&amp;N543&amp;" "&amp;IF((S543)&lt;=999,"0"&amp;(S543),(S543))&amp;"X"&amp;IF((T543)&lt;=99,"0"&amp;(T543),(T543))&amp;" "&amp;IF(W543="PLi","P",IF(W543="BL","B",""))&amp;IF(X543="DEP","D","C")&amp;" "&amp;J543&amp;" "&amp;K543</f>
        <v xml:space="preserve">FX 0940X0810 5DM 10 0830X120 PC  </v>
      </c>
      <c r="AE543" s="169" t="str">
        <f t="shared" ref="AE543:AE558" si="727">IF(Y543="Mach-P","BNLT33",IF(Y543="Mach-G","BNLT53",IF(Y543="Et7","TUBLS015",IF(Y543="Et9","TUBLS30"))))</f>
        <v>BNLT33</v>
      </c>
      <c r="AF543" s="170" t="str">
        <f t="shared" ref="AF543:AF558" si="728">"TB"&amp;IF(Y543="Mach-P","33",IF(Y543="Mach-G","53",IF(Y543="Et7","15",IF(Y543="Et9","30",""))))&amp;IF((Q543+15)&lt;=999,"0"&amp;(Q543+15),(Q543+15))</f>
        <v>TB330955</v>
      </c>
      <c r="AG543" s="171">
        <f t="shared" ref="AG543:AG558" si="729">(Q543+15)*IF(Y543="Mach-P",0.03367,IF(Y543="Mach-G",0.05407,0.04626))</f>
        <v>32.154849999999996</v>
      </c>
      <c r="AH543" s="151">
        <f t="shared" ref="AH543:AH558" si="730">IF(M543="TR",INT((R543-20-N543-IF(N543=8,5.4,IF(N543=10,7.4,9.4)))/N543)+1,INT(R543-10)/10)*O543</f>
        <v>400</v>
      </c>
      <c r="AI543" s="152">
        <f t="shared" ref="AI543:AI558" si="731">AG543*AH543</f>
        <v>12861.939999999999</v>
      </c>
      <c r="AJ543" s="172" t="str">
        <f t="shared" ref="AJ543:AJ558" si="732">"BCU"&amp;O543&amp;IF(M543="TR","Z",IF(M543="NL","D",IF(M543="Aé","D","")))</f>
        <v>BCU5D</v>
      </c>
      <c r="AK543" s="173" t="str">
        <f t="shared" ref="AK543:AK558" si="733">"AT"&amp;O543&amp;IF(M543="TR","Z",IF(M543="NL","D",IF(M543="Aé","D","")))&amp;IF(M543="TR",IF(Q543&lt;=999,"0"&amp;Q543-20,Q543-20),IF(R543&lt;=999,"0"&amp;R543,R543))</f>
        <v>AT5D0810</v>
      </c>
      <c r="AL543" s="174">
        <f t="shared" ref="AL543:AL558" si="734">AN543/AM543</f>
        <v>18.111794743971821</v>
      </c>
      <c r="AM543" s="175">
        <f t="shared" ref="AM543:AM558" si="735">IF(M543="NL",((Q543-20)/2.75)+1,IF(M543="TR",(AH543/O543)+1,IF(M543="Aé",((Q543-20)/2.75)+1)/2))</f>
        <v>335.54545454545456</v>
      </c>
      <c r="AN543" s="176">
        <v>6077.3303999999998</v>
      </c>
      <c r="AO543" s="177" t="str">
        <f t="shared" ref="AO543:AO558" si="736">"CL"&amp;O543&amp;IF(W543="PLi","P",IF(W543="BL","B",""))&amp;IF((S543)&lt;=999,"0"&amp;(S543),(S543))&amp;IF(X543="DEP","D","C")&amp;IF((T543)&lt;=99,"0"&amp;(T543),(T543))</f>
        <v>CL5P0830C120</v>
      </c>
      <c r="AP543" s="178">
        <f t="shared" ref="AP543:AP558" si="737">IF(W543="BL",(S543)*(T543)*0.01335,IF(W543="PLi",(S543+20)*(T543+20)*0.0077))</f>
        <v>916.30000000000007</v>
      </c>
      <c r="AQ543" s="179" t="str">
        <f t="shared" ref="AQ543:AQ558" si="738">"CL"&amp;O543&amp;IF(W543="PLi","P",IF(W543="BL","B",""))&amp;IF((U543)&lt;=999,"0"&amp;(U543),(U543))&amp;IF(X543="DEP","D","C")&amp;IF((V543)&lt;=99,"0"&amp;(V543),(V543))</f>
        <v>CL5P0830C120</v>
      </c>
      <c r="AR543" s="178">
        <f t="shared" ref="AR543:AR558" si="739">(U543+20)*(V543+20)*IF(W543="BL",0.01335,IF(W543="Pli",0.0077))</f>
        <v>916.30000000000007</v>
      </c>
      <c r="AS543" s="178" t="str">
        <f t="shared" ref="AS543:AS558" si="740">IF(W543="BL","PL15",IF(W543="PLi","BNLC06"))</f>
        <v>BNLC06</v>
      </c>
      <c r="AT543" s="180">
        <f t="shared" ref="AT543:AT558" si="741">AP543+AR543</f>
        <v>1832.6000000000001</v>
      </c>
      <c r="AU543" s="181" t="str">
        <f t="shared" ref="AU543:AU558" si="742">O543&amp;IF(M543="TR","Z",IF(M543="NL","D",IF(M543="Aé","D",)))</f>
        <v>5D</v>
      </c>
      <c r="AV543" s="182" t="s">
        <v>921</v>
      </c>
      <c r="AW543" s="183" t="str">
        <f t="shared" ref="AW543:AW558" si="743">"FJ"&amp;AU543&amp;IF((Q543)&lt;=999,"0"&amp;(Q543),(Q543))</f>
        <v>FJ5D0940</v>
      </c>
      <c r="AX543" s="181">
        <f t="shared" ref="AX543:AX558" si="744">Q543*IF(AU543="1Z",0.239,IF(AU543="2Z",0.276,IF(AU543="3Z",0.374,IF(AU543="4Z",0.458,IF(AU543="5Z",0.541,IF(AU543="2D",0.317,IF(AU543="3D",0.421,IF(AU543="4D",0.53,IF(AU543="5D",0.619,IF(AU543="6D",0.718,IF(AU543="7D",0.738,IF(AU543="8D",0.842,""))))))))))))</f>
        <v>581.86</v>
      </c>
      <c r="AY543" s="183">
        <f t="shared" ref="AY543:AY558" si="745">AX543*2</f>
        <v>1163.72</v>
      </c>
      <c r="AZ543" s="183" t="str">
        <f t="shared" ref="AZ543:AZ558" si="746">IF(RIGHT(AU543,1)="Z","PJ"&amp;AU543&amp;IF((Q543)&lt;=999,"0"&amp;(Q543),(Q543)),"-")</f>
        <v>-</v>
      </c>
      <c r="BA543" s="181" t="str">
        <f t="shared" ref="BA543:BA558" si="747">IF(RIGHT(AU543,1)="Z",Q543*IF(AU543="1Z",0.239,IF(AU543="2Z",0.276,IF(AU543="3Z",0.374,IF(AU543="4Z",0.458,IF(AU543="5Z",0.541,IF(AU543="2D",0.317,IF(AU543="3D",0.421,IF(AU543="4D",0.53,IF(AU543="5D",0.619,IF(AU543="6D",0.718,IF(AU543="7D",0.738,IF(AU543="8D",0.842,"")))))))))))),"-")</f>
        <v>-</v>
      </c>
      <c r="BB543" s="181"/>
      <c r="BC543" s="184">
        <f t="shared" ref="BC543:BC558" si="748">BB543+AY543</f>
        <v>1163.72</v>
      </c>
      <c r="BD543" s="237"/>
    </row>
    <row r="544" spans="1:56" ht="18" customHeight="1" x14ac:dyDescent="0.3">
      <c r="A544" s="1" t="str">
        <f t="shared" si="687"/>
        <v>\\B-TECH03\soneras network\SONERAS\RAD\RAD 2024\C386</v>
      </c>
      <c r="B544" s="17" t="s">
        <v>1604</v>
      </c>
      <c r="C544" s="44" t="str">
        <f t="shared" si="684"/>
        <v xml:space="preserve">FEC386025-10 </v>
      </c>
      <c r="D544" s="17" t="s">
        <v>1365</v>
      </c>
      <c r="E544" s="20" t="str">
        <f t="shared" si="689"/>
        <v>C386</v>
      </c>
      <c r="F544" s="12">
        <v>45444</v>
      </c>
      <c r="G544" s="17">
        <v>1</v>
      </c>
      <c r="H544" s="13" t="s">
        <v>35</v>
      </c>
      <c r="I544" s="14" t="s">
        <v>76</v>
      </c>
      <c r="K544" s="5"/>
      <c r="M544" s="36" t="s">
        <v>32</v>
      </c>
      <c r="N544" s="6">
        <v>10</v>
      </c>
      <c r="O544" s="6">
        <v>5</v>
      </c>
      <c r="Q544" s="14">
        <v>810</v>
      </c>
      <c r="R544" s="14">
        <v>320</v>
      </c>
      <c r="S544" s="14">
        <v>325</v>
      </c>
      <c r="T544" s="14">
        <v>120</v>
      </c>
      <c r="U544" s="14">
        <v>325</v>
      </c>
      <c r="V544" s="14">
        <v>120</v>
      </c>
      <c r="W544" s="5" t="s">
        <v>33</v>
      </c>
      <c r="Y544" s="6" t="s">
        <v>34</v>
      </c>
      <c r="Z544" s="240" t="str">
        <f t="shared" si="722"/>
        <v>510AD</v>
      </c>
      <c r="AA544" s="71" t="str">
        <f t="shared" si="723"/>
        <v xml:space="preserve">FEC386025-10 </v>
      </c>
      <c r="AB544" s="168" t="str">
        <f t="shared" si="724"/>
        <v xml:space="preserve">FE 0810X0320 5DM 10 0325X120 PC  </v>
      </c>
      <c r="AC544" s="71" t="str">
        <f t="shared" si="725"/>
        <v xml:space="preserve">FXC386025-10 </v>
      </c>
      <c r="AD544" s="168" t="str">
        <f t="shared" si="726"/>
        <v xml:space="preserve">FX 0810X0320 5DM 10 0325X120 PC  </v>
      </c>
      <c r="AE544" s="169" t="str">
        <f t="shared" si="727"/>
        <v>BNLT33</v>
      </c>
      <c r="AF544" s="170" t="str">
        <f t="shared" si="728"/>
        <v>TB330825</v>
      </c>
      <c r="AG544" s="171">
        <f t="shared" si="729"/>
        <v>27.777749999999997</v>
      </c>
      <c r="AH544" s="151">
        <f t="shared" si="730"/>
        <v>155</v>
      </c>
      <c r="AI544" s="152">
        <f t="shared" si="731"/>
        <v>4305.5512499999995</v>
      </c>
      <c r="AJ544" s="172" t="str">
        <f t="shared" si="732"/>
        <v>BCU5D</v>
      </c>
      <c r="AK544" s="173" t="str">
        <f t="shared" si="733"/>
        <v>AT5D0320</v>
      </c>
      <c r="AL544" s="174">
        <f t="shared" si="734"/>
        <v>21.081877767265848</v>
      </c>
      <c r="AM544" s="175">
        <f t="shared" si="735"/>
        <v>288.27272727272725</v>
      </c>
      <c r="AN544" s="176">
        <v>6077.3303999999998</v>
      </c>
      <c r="AO544" s="177" t="str">
        <f t="shared" si="736"/>
        <v>CL5P0325C120</v>
      </c>
      <c r="AP544" s="178">
        <f t="shared" si="737"/>
        <v>371.91</v>
      </c>
      <c r="AQ544" s="179" t="str">
        <f t="shared" si="738"/>
        <v>CL5P0325C120</v>
      </c>
      <c r="AR544" s="178">
        <f t="shared" si="739"/>
        <v>371.91</v>
      </c>
      <c r="AS544" s="178" t="str">
        <f t="shared" si="740"/>
        <v>BNLC06</v>
      </c>
      <c r="AT544" s="180">
        <f t="shared" si="741"/>
        <v>743.82</v>
      </c>
      <c r="AU544" s="181" t="str">
        <f t="shared" si="742"/>
        <v>5D</v>
      </c>
      <c r="AV544" s="182" t="s">
        <v>921</v>
      </c>
      <c r="AW544" s="183" t="str">
        <f t="shared" si="743"/>
        <v>FJ5D0810</v>
      </c>
      <c r="AX544" s="181">
        <f t="shared" si="744"/>
        <v>501.39</v>
      </c>
      <c r="AY544" s="183">
        <f t="shared" si="745"/>
        <v>1002.78</v>
      </c>
      <c r="AZ544" s="183" t="str">
        <f t="shared" si="746"/>
        <v>-</v>
      </c>
      <c r="BA544" s="181" t="str">
        <f t="shared" si="747"/>
        <v>-</v>
      </c>
      <c r="BB544" s="181"/>
      <c r="BC544" s="184">
        <f t="shared" si="748"/>
        <v>1002.78</v>
      </c>
      <c r="BD544" s="237"/>
    </row>
    <row r="545" spans="1:56" ht="18" customHeight="1" x14ac:dyDescent="0.3">
      <c r="A545" s="1" t="str">
        <f t="shared" si="687"/>
        <v>\\B-TECH03\soneras network\SONERAS\RAD\RAD 2024\C387</v>
      </c>
      <c r="B545" s="17" t="s">
        <v>1605</v>
      </c>
      <c r="C545" s="44" t="str">
        <f t="shared" si="684"/>
        <v xml:space="preserve">FEC387025-10 </v>
      </c>
      <c r="D545" s="17" t="s">
        <v>1366</v>
      </c>
      <c r="E545" s="20" t="str">
        <f t="shared" si="689"/>
        <v>C387</v>
      </c>
      <c r="F545" s="12">
        <v>45444</v>
      </c>
      <c r="G545" s="17">
        <v>1</v>
      </c>
      <c r="H545" s="13" t="s">
        <v>35</v>
      </c>
      <c r="I545" s="14" t="s">
        <v>76</v>
      </c>
      <c r="K545" s="5"/>
      <c r="M545" s="36" t="s">
        <v>32</v>
      </c>
      <c r="N545" s="6">
        <v>10</v>
      </c>
      <c r="O545" s="6">
        <v>5</v>
      </c>
      <c r="Q545" s="14">
        <v>870</v>
      </c>
      <c r="R545" s="14">
        <v>330</v>
      </c>
      <c r="S545" s="14">
        <v>335</v>
      </c>
      <c r="T545" s="14">
        <v>120</v>
      </c>
      <c r="U545" s="14">
        <v>335</v>
      </c>
      <c r="V545" s="14">
        <v>120</v>
      </c>
      <c r="W545" s="5" t="s">
        <v>33</v>
      </c>
      <c r="Y545" s="6" t="s">
        <v>34</v>
      </c>
      <c r="Z545" s="240" t="str">
        <f t="shared" si="722"/>
        <v>510AD</v>
      </c>
      <c r="AA545" s="71" t="str">
        <f t="shared" si="723"/>
        <v xml:space="preserve">FEC387025-10 </v>
      </c>
      <c r="AB545" s="168" t="str">
        <f t="shared" si="724"/>
        <v xml:space="preserve">FE 0870X0330 5DM 10 0335X120 PC  </v>
      </c>
      <c r="AC545" s="71" t="str">
        <f t="shared" si="725"/>
        <v xml:space="preserve">FXC387025-10 </v>
      </c>
      <c r="AD545" s="168" t="str">
        <f t="shared" si="726"/>
        <v xml:space="preserve">FX 0870X0330 5DM 10 0335X120 PC  </v>
      </c>
      <c r="AE545" s="169" t="str">
        <f t="shared" si="727"/>
        <v>BNLT33</v>
      </c>
      <c r="AF545" s="170" t="str">
        <f t="shared" si="728"/>
        <v>TB330885</v>
      </c>
      <c r="AG545" s="171">
        <f t="shared" si="729"/>
        <v>29.79795</v>
      </c>
      <c r="AH545" s="151">
        <f t="shared" si="730"/>
        <v>160</v>
      </c>
      <c r="AI545" s="152">
        <f t="shared" si="731"/>
        <v>4767.6720000000005</v>
      </c>
      <c r="AJ545" s="172" t="str">
        <f t="shared" si="732"/>
        <v>BCU5D</v>
      </c>
      <c r="AK545" s="173" t="str">
        <f t="shared" si="733"/>
        <v>AT5D0330</v>
      </c>
      <c r="AL545" s="174">
        <f t="shared" si="734"/>
        <v>19.598544239226033</v>
      </c>
      <c r="AM545" s="175">
        <f t="shared" si="735"/>
        <v>310.09090909090907</v>
      </c>
      <c r="AN545" s="176">
        <v>6077.3303999999998</v>
      </c>
      <c r="AO545" s="177" t="str">
        <f t="shared" si="736"/>
        <v>CL5P0335C120</v>
      </c>
      <c r="AP545" s="178">
        <f t="shared" si="737"/>
        <v>382.69</v>
      </c>
      <c r="AQ545" s="179" t="str">
        <f t="shared" si="738"/>
        <v>CL5P0335C120</v>
      </c>
      <c r="AR545" s="178">
        <f t="shared" si="739"/>
        <v>382.69</v>
      </c>
      <c r="AS545" s="178" t="str">
        <f t="shared" si="740"/>
        <v>BNLC06</v>
      </c>
      <c r="AT545" s="180">
        <f t="shared" si="741"/>
        <v>765.38</v>
      </c>
      <c r="AU545" s="181" t="str">
        <f t="shared" si="742"/>
        <v>5D</v>
      </c>
      <c r="AV545" s="182" t="s">
        <v>921</v>
      </c>
      <c r="AW545" s="183" t="str">
        <f t="shared" si="743"/>
        <v>FJ5D0870</v>
      </c>
      <c r="AX545" s="181">
        <f t="shared" si="744"/>
        <v>538.53</v>
      </c>
      <c r="AY545" s="183">
        <f t="shared" si="745"/>
        <v>1077.06</v>
      </c>
      <c r="AZ545" s="183" t="str">
        <f t="shared" si="746"/>
        <v>-</v>
      </c>
      <c r="BA545" s="181" t="str">
        <f t="shared" si="747"/>
        <v>-</v>
      </c>
      <c r="BB545" s="181"/>
      <c r="BC545" s="184">
        <f t="shared" si="748"/>
        <v>1077.06</v>
      </c>
      <c r="BD545" s="237"/>
    </row>
    <row r="546" spans="1:56" ht="18" customHeight="1" x14ac:dyDescent="0.3">
      <c r="A546" s="1" t="str">
        <f t="shared" ref="A546" si="749">"\\B-TECH03\soneras network\SONERAS\RAD\RAD 2023\"&amp;B546</f>
        <v>\\B-TECH03\soneras network\SONERAS\RAD\RAD 2023\B088</v>
      </c>
      <c r="B546" s="17" t="s">
        <v>1596</v>
      </c>
      <c r="C546" s="44" t="str">
        <f t="shared" si="684"/>
        <v xml:space="preserve">FEB088025-10 </v>
      </c>
      <c r="D546" s="17" t="s">
        <v>1367</v>
      </c>
      <c r="E546" s="20" t="str">
        <f t="shared" si="689"/>
        <v>B088</v>
      </c>
      <c r="F546" s="12">
        <v>45444</v>
      </c>
      <c r="G546" s="17">
        <v>5</v>
      </c>
      <c r="H546" s="13" t="s">
        <v>35</v>
      </c>
      <c r="I546" s="14" t="s">
        <v>76</v>
      </c>
      <c r="K546" s="5"/>
      <c r="M546" s="36" t="s">
        <v>32</v>
      </c>
      <c r="N546" s="6">
        <v>10</v>
      </c>
      <c r="O546" s="6">
        <v>5</v>
      </c>
      <c r="Q546" s="14">
        <v>870</v>
      </c>
      <c r="R546" s="14">
        <v>860</v>
      </c>
      <c r="S546" s="14">
        <v>940</v>
      </c>
      <c r="T546" s="14">
        <v>160</v>
      </c>
      <c r="U546" s="14">
        <v>940</v>
      </c>
      <c r="V546" s="14">
        <v>160</v>
      </c>
      <c r="W546" s="5" t="s">
        <v>37</v>
      </c>
      <c r="Y546" s="6" t="s">
        <v>34</v>
      </c>
      <c r="Z546" s="240" t="str">
        <f t="shared" si="722"/>
        <v>510AD</v>
      </c>
      <c r="AA546" s="71" t="str">
        <f t="shared" si="723"/>
        <v xml:space="preserve">FEB088025-10 </v>
      </c>
      <c r="AB546" s="168" t="str">
        <f t="shared" si="724"/>
        <v xml:space="preserve">FE 0870X0860 5DM 10 0940X160 BC  </v>
      </c>
      <c r="AC546" s="71" t="str">
        <f t="shared" si="725"/>
        <v xml:space="preserve">FXB088025-10 </v>
      </c>
      <c r="AD546" s="168" t="str">
        <f t="shared" si="726"/>
        <v xml:space="preserve">FX 0870X0860 5DM 10 0940X160 BC  </v>
      </c>
      <c r="AE546" s="169" t="str">
        <f t="shared" si="727"/>
        <v>BNLT33</v>
      </c>
      <c r="AF546" s="170" t="str">
        <f t="shared" si="728"/>
        <v>TB330885</v>
      </c>
      <c r="AG546" s="171">
        <f t="shared" si="729"/>
        <v>29.79795</v>
      </c>
      <c r="AH546" s="151">
        <f t="shared" si="730"/>
        <v>425</v>
      </c>
      <c r="AI546" s="152">
        <f t="shared" si="731"/>
        <v>12664.12875</v>
      </c>
      <c r="AJ546" s="172" t="str">
        <f t="shared" si="732"/>
        <v>BCU5D</v>
      </c>
      <c r="AK546" s="173" t="str">
        <f t="shared" si="733"/>
        <v>AT5D0860</v>
      </c>
      <c r="AL546" s="174">
        <f t="shared" si="734"/>
        <v>19.598544239226033</v>
      </c>
      <c r="AM546" s="175">
        <f t="shared" si="735"/>
        <v>310.09090909090907</v>
      </c>
      <c r="AN546" s="176">
        <v>6077.3303999999998</v>
      </c>
      <c r="AO546" s="177" t="str">
        <f t="shared" si="736"/>
        <v>CL5B0940C160</v>
      </c>
      <c r="AP546" s="178">
        <f t="shared" si="737"/>
        <v>2007.8400000000001</v>
      </c>
      <c r="AQ546" s="179" t="str">
        <f t="shared" si="738"/>
        <v>CL5B0940C160</v>
      </c>
      <c r="AR546" s="178">
        <f t="shared" si="739"/>
        <v>2306.88</v>
      </c>
      <c r="AS546" s="178" t="str">
        <f t="shared" si="740"/>
        <v>PL15</v>
      </c>
      <c r="AT546" s="180">
        <f t="shared" si="741"/>
        <v>4314.72</v>
      </c>
      <c r="AU546" s="181" t="str">
        <f t="shared" si="742"/>
        <v>5D</v>
      </c>
      <c r="AV546" s="182" t="s">
        <v>921</v>
      </c>
      <c r="AW546" s="183" t="str">
        <f t="shared" si="743"/>
        <v>FJ5D0870</v>
      </c>
      <c r="AX546" s="181">
        <f t="shared" si="744"/>
        <v>538.53</v>
      </c>
      <c r="AY546" s="183">
        <f t="shared" si="745"/>
        <v>1077.06</v>
      </c>
      <c r="AZ546" s="183" t="str">
        <f t="shared" si="746"/>
        <v>-</v>
      </c>
      <c r="BA546" s="181" t="str">
        <f t="shared" si="747"/>
        <v>-</v>
      </c>
      <c r="BB546" s="181"/>
      <c r="BC546" s="184">
        <f t="shared" si="748"/>
        <v>1077.06</v>
      </c>
      <c r="BD546" s="237"/>
    </row>
    <row r="547" spans="1:56" ht="18" customHeight="1" x14ac:dyDescent="0.3">
      <c r="A547" s="1" t="str">
        <f t="shared" si="687"/>
        <v>\\B-TECH03\soneras network\SONERAS\RAD\RAD 2024\C388</v>
      </c>
      <c r="B547" s="17" t="s">
        <v>1606</v>
      </c>
      <c r="C547" s="44" t="str">
        <f t="shared" si="684"/>
        <v xml:space="preserve">FEC388024-10 </v>
      </c>
      <c r="D547" s="17" t="s">
        <v>1368</v>
      </c>
      <c r="E547" s="20" t="str">
        <f t="shared" si="689"/>
        <v>C388</v>
      </c>
      <c r="F547" s="12">
        <v>45444</v>
      </c>
      <c r="G547" s="17">
        <v>1</v>
      </c>
      <c r="H547" s="13" t="s">
        <v>35</v>
      </c>
      <c r="I547" s="14" t="s">
        <v>76</v>
      </c>
      <c r="K547" s="5"/>
      <c r="M547" s="36" t="s">
        <v>32</v>
      </c>
      <c r="N547" s="6">
        <v>10</v>
      </c>
      <c r="O547" s="6">
        <v>4</v>
      </c>
      <c r="Q547" s="14">
        <v>850</v>
      </c>
      <c r="R547" s="14">
        <v>850</v>
      </c>
      <c r="S547" s="14">
        <v>910</v>
      </c>
      <c r="T547" s="14">
        <v>105</v>
      </c>
      <c r="U547" s="14">
        <v>910</v>
      </c>
      <c r="V547" s="14">
        <v>105</v>
      </c>
      <c r="W547" s="5" t="s">
        <v>33</v>
      </c>
      <c r="Y547" s="6" t="s">
        <v>34</v>
      </c>
      <c r="Z547" s="240" t="str">
        <f t="shared" si="722"/>
        <v>410AD</v>
      </c>
      <c r="AA547" s="71" t="str">
        <f t="shared" si="723"/>
        <v xml:space="preserve">FEC388024-10 </v>
      </c>
      <c r="AB547" s="168" t="str">
        <f t="shared" si="724"/>
        <v xml:space="preserve">FE 0850X0850 4DM 10 0910X105 PC  </v>
      </c>
      <c r="AC547" s="71" t="str">
        <f t="shared" si="725"/>
        <v xml:space="preserve">FXC388024-10 </v>
      </c>
      <c r="AD547" s="168" t="str">
        <f t="shared" si="726"/>
        <v xml:space="preserve">FX 0850X0850 4DM 10 0910X105 PC  </v>
      </c>
      <c r="AE547" s="169" t="str">
        <f t="shared" si="727"/>
        <v>BNLT33</v>
      </c>
      <c r="AF547" s="170" t="str">
        <f t="shared" si="728"/>
        <v>TB330865</v>
      </c>
      <c r="AG547" s="171">
        <f t="shared" si="729"/>
        <v>29.124549999999999</v>
      </c>
      <c r="AH547" s="151">
        <f t="shared" si="730"/>
        <v>336</v>
      </c>
      <c r="AI547" s="152">
        <f t="shared" si="731"/>
        <v>9785.8487999999998</v>
      </c>
      <c r="AJ547" s="172" t="str">
        <f t="shared" si="732"/>
        <v>BCU4D</v>
      </c>
      <c r="AK547" s="173" t="str">
        <f t="shared" si="733"/>
        <v>AT4D0850</v>
      </c>
      <c r="AL547" s="174">
        <f t="shared" si="734"/>
        <v>20.069238787151004</v>
      </c>
      <c r="AM547" s="175">
        <f t="shared" si="735"/>
        <v>302.81818181818181</v>
      </c>
      <c r="AN547" s="176">
        <v>6077.3303999999998</v>
      </c>
      <c r="AO547" s="177" t="str">
        <f t="shared" si="736"/>
        <v>CL4P0910C105</v>
      </c>
      <c r="AP547" s="178">
        <f t="shared" si="737"/>
        <v>895.125</v>
      </c>
      <c r="AQ547" s="179" t="str">
        <f t="shared" si="738"/>
        <v>CL4P0910C105</v>
      </c>
      <c r="AR547" s="178">
        <f t="shared" si="739"/>
        <v>895.125</v>
      </c>
      <c r="AS547" s="178" t="str">
        <f t="shared" si="740"/>
        <v>BNLC06</v>
      </c>
      <c r="AT547" s="180">
        <f t="shared" si="741"/>
        <v>1790.25</v>
      </c>
      <c r="AU547" s="181" t="str">
        <f t="shared" si="742"/>
        <v>4D</v>
      </c>
      <c r="AV547" s="182" t="s">
        <v>921</v>
      </c>
      <c r="AW547" s="183" t="str">
        <f t="shared" si="743"/>
        <v>FJ4D0850</v>
      </c>
      <c r="AX547" s="181">
        <f t="shared" si="744"/>
        <v>450.5</v>
      </c>
      <c r="AY547" s="183">
        <f t="shared" si="745"/>
        <v>901</v>
      </c>
      <c r="AZ547" s="183" t="str">
        <f t="shared" si="746"/>
        <v>-</v>
      </c>
      <c r="BA547" s="181" t="str">
        <f t="shared" si="747"/>
        <v>-</v>
      </c>
      <c r="BB547" s="181"/>
      <c r="BC547" s="184">
        <f t="shared" si="748"/>
        <v>901</v>
      </c>
      <c r="BD547" s="237"/>
    </row>
    <row r="548" spans="1:56" ht="18" customHeight="1" x14ac:dyDescent="0.3">
      <c r="A548" s="1" t="str">
        <f t="shared" si="687"/>
        <v>\\B-TECH03\soneras network\SONERAS\RAD\RAD 2024\C389</v>
      </c>
      <c r="B548" s="17" t="s">
        <v>1607</v>
      </c>
      <c r="C548" s="44" t="str">
        <f t="shared" si="684"/>
        <v xml:space="preserve">FEC389025-10 </v>
      </c>
      <c r="D548" s="17" t="s">
        <v>1369</v>
      </c>
      <c r="E548" s="20" t="str">
        <f t="shared" si="689"/>
        <v>C389</v>
      </c>
      <c r="F548" s="12">
        <v>45444</v>
      </c>
      <c r="G548" s="17">
        <v>2</v>
      </c>
      <c r="H548" s="13" t="s">
        <v>35</v>
      </c>
      <c r="I548" s="14" t="s">
        <v>76</v>
      </c>
      <c r="K548" s="5"/>
      <c r="M548" s="36" t="s">
        <v>32</v>
      </c>
      <c r="N548" s="6">
        <v>10</v>
      </c>
      <c r="O548" s="6">
        <v>5</v>
      </c>
      <c r="Q548" s="14">
        <v>920</v>
      </c>
      <c r="R548" s="14">
        <v>870</v>
      </c>
      <c r="S548" s="14">
        <v>940</v>
      </c>
      <c r="T548" s="14">
        <v>200</v>
      </c>
      <c r="U548" s="14">
        <v>940</v>
      </c>
      <c r="V548" s="14">
        <v>200</v>
      </c>
      <c r="W548" s="5" t="s">
        <v>37</v>
      </c>
      <c r="Y548" s="6" t="s">
        <v>34</v>
      </c>
      <c r="Z548" s="240" t="str">
        <f t="shared" si="722"/>
        <v>510AD</v>
      </c>
      <c r="AA548" s="71" t="str">
        <f t="shared" si="723"/>
        <v xml:space="preserve">FEC389025-10 </v>
      </c>
      <c r="AB548" s="168" t="str">
        <f t="shared" si="724"/>
        <v xml:space="preserve">FE 0920X0870 5DM 10 0940X200 BC  </v>
      </c>
      <c r="AC548" s="71" t="str">
        <f t="shared" si="725"/>
        <v xml:space="preserve">FXC389025-10 </v>
      </c>
      <c r="AD548" s="168" t="str">
        <f t="shared" si="726"/>
        <v xml:space="preserve">FX 0920X0870 5DM 10 0940X200 BC  </v>
      </c>
      <c r="AE548" s="169" t="str">
        <f t="shared" si="727"/>
        <v>BNLT33</v>
      </c>
      <c r="AF548" s="170" t="str">
        <f t="shared" si="728"/>
        <v>TB330935</v>
      </c>
      <c r="AG548" s="171">
        <f t="shared" si="729"/>
        <v>31.481449999999999</v>
      </c>
      <c r="AH548" s="151">
        <f t="shared" si="730"/>
        <v>430</v>
      </c>
      <c r="AI548" s="152">
        <f t="shared" si="731"/>
        <v>13537.023499999999</v>
      </c>
      <c r="AJ548" s="172" t="str">
        <f t="shared" si="732"/>
        <v>BCU5D</v>
      </c>
      <c r="AK548" s="173" t="str">
        <f t="shared" si="733"/>
        <v>AT5D0870</v>
      </c>
      <c r="AL548" s="174">
        <f t="shared" si="734"/>
        <v>18.513053004707839</v>
      </c>
      <c r="AM548" s="175">
        <f t="shared" si="735"/>
        <v>328.27272727272725</v>
      </c>
      <c r="AN548" s="176">
        <v>6077.3303999999998</v>
      </c>
      <c r="AO548" s="177" t="str">
        <f t="shared" si="736"/>
        <v>CL5B0940C200</v>
      </c>
      <c r="AP548" s="178">
        <f t="shared" si="737"/>
        <v>2509.8000000000002</v>
      </c>
      <c r="AQ548" s="179" t="str">
        <f t="shared" si="738"/>
        <v>CL5B0940C200</v>
      </c>
      <c r="AR548" s="178">
        <f t="shared" si="739"/>
        <v>2819.52</v>
      </c>
      <c r="AS548" s="178" t="str">
        <f t="shared" si="740"/>
        <v>PL15</v>
      </c>
      <c r="AT548" s="180">
        <f t="shared" si="741"/>
        <v>5329.32</v>
      </c>
      <c r="AU548" s="181" t="str">
        <f t="shared" si="742"/>
        <v>5D</v>
      </c>
      <c r="AV548" s="182" t="s">
        <v>921</v>
      </c>
      <c r="AW548" s="183" t="str">
        <f t="shared" si="743"/>
        <v>FJ5D0920</v>
      </c>
      <c r="AX548" s="181">
        <f t="shared" si="744"/>
        <v>569.48</v>
      </c>
      <c r="AY548" s="183">
        <f t="shared" si="745"/>
        <v>1138.96</v>
      </c>
      <c r="AZ548" s="183" t="str">
        <f t="shared" si="746"/>
        <v>-</v>
      </c>
      <c r="BA548" s="181" t="str">
        <f t="shared" si="747"/>
        <v>-</v>
      </c>
      <c r="BB548" s="181"/>
      <c r="BC548" s="184">
        <f t="shared" si="748"/>
        <v>1138.96</v>
      </c>
      <c r="BD548" s="237"/>
    </row>
    <row r="549" spans="1:56" ht="18" customHeight="1" x14ac:dyDescent="0.3">
      <c r="A549" s="1" t="str">
        <f t="shared" si="687"/>
        <v>\\B-TECH03\soneras network\SONERAS\RAD\RAD 2024\C134</v>
      </c>
      <c r="B549" s="17" t="s">
        <v>640</v>
      </c>
      <c r="C549" s="44" t="str">
        <f t="shared" si="684"/>
        <v xml:space="preserve">FEC134014-12 </v>
      </c>
      <c r="D549" s="17" t="s">
        <v>1370</v>
      </c>
      <c r="E549" s="20" t="str">
        <f t="shared" si="689"/>
        <v>C134</v>
      </c>
      <c r="F549" s="12">
        <v>45444</v>
      </c>
      <c r="G549" s="17">
        <v>2</v>
      </c>
      <c r="H549" s="13" t="s">
        <v>35</v>
      </c>
      <c r="I549" s="14" t="s">
        <v>76</v>
      </c>
      <c r="K549" s="5"/>
      <c r="M549" s="36" t="s">
        <v>41</v>
      </c>
      <c r="N549" s="6">
        <v>12</v>
      </c>
      <c r="O549" s="6">
        <v>4</v>
      </c>
      <c r="Q549" s="14">
        <v>680</v>
      </c>
      <c r="R549" s="14">
        <v>600</v>
      </c>
      <c r="S549" s="14">
        <v>680</v>
      </c>
      <c r="T549" s="14">
        <v>160</v>
      </c>
      <c r="U549" s="14">
        <v>680</v>
      </c>
      <c r="V549" s="14">
        <v>160</v>
      </c>
      <c r="W549" s="5" t="s">
        <v>37</v>
      </c>
      <c r="Y549" s="6" t="s">
        <v>34</v>
      </c>
      <c r="Z549" s="240" t="str">
        <f t="shared" si="722"/>
        <v>412AZ</v>
      </c>
      <c r="AA549" s="71" t="str">
        <f t="shared" si="723"/>
        <v xml:space="preserve">FEC134014-12 </v>
      </c>
      <c r="AB549" s="168" t="str">
        <f t="shared" si="724"/>
        <v xml:space="preserve">FE 0680X0600 4ZM 12 0680X160 BC  </v>
      </c>
      <c r="AC549" s="71" t="str">
        <f t="shared" si="725"/>
        <v xml:space="preserve">FXC134014-12 </v>
      </c>
      <c r="AD549" s="168" t="str">
        <f t="shared" si="726"/>
        <v xml:space="preserve">FX 0680X0600 4ZM 12 0680X160 BC  </v>
      </c>
      <c r="AE549" s="169" t="str">
        <f t="shared" si="727"/>
        <v>BNLT33</v>
      </c>
      <c r="AF549" s="170" t="str">
        <f t="shared" si="728"/>
        <v>TB330695</v>
      </c>
      <c r="AG549" s="171">
        <f t="shared" si="729"/>
        <v>23.400649999999999</v>
      </c>
      <c r="AH549" s="151">
        <f t="shared" si="730"/>
        <v>188</v>
      </c>
      <c r="AI549" s="152">
        <f t="shared" si="731"/>
        <v>4399.3221999999996</v>
      </c>
      <c r="AJ549" s="172" t="str">
        <f t="shared" si="732"/>
        <v>BCU4Z</v>
      </c>
      <c r="AK549" s="173" t="str">
        <f t="shared" si="733"/>
        <v>AT4Z0660</v>
      </c>
      <c r="AL549" s="174">
        <f t="shared" si="734"/>
        <v>126.61104999999999</v>
      </c>
      <c r="AM549" s="175">
        <f t="shared" si="735"/>
        <v>48</v>
      </c>
      <c r="AN549" s="176">
        <v>6077.3303999999998</v>
      </c>
      <c r="AO549" s="177" t="str">
        <f t="shared" si="736"/>
        <v>CL4B0680C160</v>
      </c>
      <c r="AP549" s="178">
        <f t="shared" si="737"/>
        <v>1452.48</v>
      </c>
      <c r="AQ549" s="179" t="str">
        <f t="shared" si="738"/>
        <v>CL4B0680C160</v>
      </c>
      <c r="AR549" s="178">
        <f t="shared" si="739"/>
        <v>1682.1000000000001</v>
      </c>
      <c r="AS549" s="178" t="str">
        <f t="shared" si="740"/>
        <v>PL15</v>
      </c>
      <c r="AT549" s="180">
        <f t="shared" si="741"/>
        <v>3134.58</v>
      </c>
      <c r="AU549" s="181" t="str">
        <f t="shared" si="742"/>
        <v>4Z</v>
      </c>
      <c r="AV549" s="182" t="s">
        <v>921</v>
      </c>
      <c r="AW549" s="183" t="str">
        <f t="shared" si="743"/>
        <v>FJ4Z0680</v>
      </c>
      <c r="AX549" s="181">
        <f t="shared" si="744"/>
        <v>311.44</v>
      </c>
      <c r="AY549" s="183">
        <f t="shared" si="745"/>
        <v>622.88</v>
      </c>
      <c r="AZ549" s="183" t="str">
        <f t="shared" si="746"/>
        <v>PJ4Z0680</v>
      </c>
      <c r="BA549" s="181">
        <f t="shared" si="747"/>
        <v>311.44</v>
      </c>
      <c r="BB549" s="181"/>
      <c r="BC549" s="184">
        <f t="shared" si="748"/>
        <v>622.88</v>
      </c>
      <c r="BD549" s="237"/>
    </row>
    <row r="550" spans="1:56" ht="18" customHeight="1" x14ac:dyDescent="0.3">
      <c r="A550" s="1" t="str">
        <f t="shared" si="687"/>
        <v>\\B-TECH03\soneras network\SONERAS\RAD\RAD 2024\C390</v>
      </c>
      <c r="B550" s="17" t="s">
        <v>1608</v>
      </c>
      <c r="C550" s="44" t="str">
        <f t="shared" si="684"/>
        <v xml:space="preserve">FEC390015-12 </v>
      </c>
      <c r="D550" s="17" t="s">
        <v>1371</v>
      </c>
      <c r="E550" s="20" t="str">
        <f t="shared" si="689"/>
        <v>C390</v>
      </c>
      <c r="F550" s="12">
        <v>45444</v>
      </c>
      <c r="G550" s="17">
        <v>2</v>
      </c>
      <c r="H550" s="13" t="s">
        <v>35</v>
      </c>
      <c r="I550" s="14" t="s">
        <v>76</v>
      </c>
      <c r="K550" s="5"/>
      <c r="M550" s="36" t="s">
        <v>41</v>
      </c>
      <c r="N550" s="6">
        <v>12</v>
      </c>
      <c r="O550" s="6">
        <v>5</v>
      </c>
      <c r="Q550" s="14">
        <v>640</v>
      </c>
      <c r="R550" s="14">
        <v>520</v>
      </c>
      <c r="S550" s="14">
        <v>530</v>
      </c>
      <c r="T550" s="14">
        <v>105</v>
      </c>
      <c r="U550" s="14">
        <v>530</v>
      </c>
      <c r="V550" s="14">
        <v>105</v>
      </c>
      <c r="W550" s="5" t="s">
        <v>33</v>
      </c>
      <c r="Y550" s="6" t="s">
        <v>34</v>
      </c>
      <c r="Z550" s="240" t="str">
        <f t="shared" si="722"/>
        <v>512AZ</v>
      </c>
      <c r="AA550" s="71" t="str">
        <f t="shared" si="723"/>
        <v xml:space="preserve">FEC390015-12 </v>
      </c>
      <c r="AB550" s="168" t="str">
        <f t="shared" si="724"/>
        <v xml:space="preserve">FE 0640X0520 5ZM 12 0530X105 PC  </v>
      </c>
      <c r="AC550" s="71" t="str">
        <f t="shared" si="725"/>
        <v xml:space="preserve">FXC390015-12 </v>
      </c>
      <c r="AD550" s="168" t="str">
        <f t="shared" si="726"/>
        <v xml:space="preserve">FX 0640X0520 5ZM 12 0530X105 PC  </v>
      </c>
      <c r="AE550" s="169" t="str">
        <f t="shared" si="727"/>
        <v>BNLT33</v>
      </c>
      <c r="AF550" s="170" t="str">
        <f t="shared" si="728"/>
        <v>TB330655</v>
      </c>
      <c r="AG550" s="171">
        <f t="shared" si="729"/>
        <v>22.053850000000001</v>
      </c>
      <c r="AH550" s="151">
        <f t="shared" si="730"/>
        <v>200</v>
      </c>
      <c r="AI550" s="152">
        <f t="shared" si="731"/>
        <v>4410.7700000000004</v>
      </c>
      <c r="AJ550" s="172" t="str">
        <f t="shared" si="732"/>
        <v>BCU5Z</v>
      </c>
      <c r="AK550" s="173" t="str">
        <f t="shared" si="733"/>
        <v>AT5Z0620</v>
      </c>
      <c r="AL550" s="174">
        <f t="shared" si="734"/>
        <v>148.22757073170732</v>
      </c>
      <c r="AM550" s="175">
        <f t="shared" si="735"/>
        <v>41</v>
      </c>
      <c r="AN550" s="176">
        <v>6077.3303999999998</v>
      </c>
      <c r="AO550" s="177" t="str">
        <f t="shared" si="736"/>
        <v>CL5P0530C105</v>
      </c>
      <c r="AP550" s="178">
        <f t="shared" si="737"/>
        <v>529.375</v>
      </c>
      <c r="AQ550" s="179" t="str">
        <f t="shared" si="738"/>
        <v>CL5P0530C105</v>
      </c>
      <c r="AR550" s="178">
        <f t="shared" si="739"/>
        <v>529.375</v>
      </c>
      <c r="AS550" s="178" t="str">
        <f t="shared" si="740"/>
        <v>BNLC06</v>
      </c>
      <c r="AT550" s="180">
        <f t="shared" si="741"/>
        <v>1058.75</v>
      </c>
      <c r="AU550" s="181" t="str">
        <f t="shared" si="742"/>
        <v>5Z</v>
      </c>
      <c r="AV550" s="182" t="s">
        <v>921</v>
      </c>
      <c r="AW550" s="183" t="str">
        <f t="shared" si="743"/>
        <v>FJ5Z0640</v>
      </c>
      <c r="AX550" s="181">
        <f t="shared" si="744"/>
        <v>346.24</v>
      </c>
      <c r="AY550" s="183">
        <f t="shared" si="745"/>
        <v>692.48</v>
      </c>
      <c r="AZ550" s="183" t="str">
        <f t="shared" si="746"/>
        <v>PJ5Z0640</v>
      </c>
      <c r="BA550" s="181">
        <f t="shared" si="747"/>
        <v>346.24</v>
      </c>
      <c r="BB550" s="181"/>
      <c r="BC550" s="184">
        <f t="shared" si="748"/>
        <v>692.48</v>
      </c>
      <c r="BD550" s="237"/>
    </row>
    <row r="551" spans="1:56" ht="18" customHeight="1" x14ac:dyDescent="0.3">
      <c r="A551" s="1" t="str">
        <f t="shared" si="687"/>
        <v>\\B-TECH03\soneras network\SONERAS\RAD\RAD 2024\C391</v>
      </c>
      <c r="B551" s="17" t="s">
        <v>1609</v>
      </c>
      <c r="C551" s="44" t="str">
        <f t="shared" si="684"/>
        <v xml:space="preserve">FEC391026-10 </v>
      </c>
      <c r="D551" s="17" t="s">
        <v>1372</v>
      </c>
      <c r="E551" s="20" t="str">
        <f t="shared" si="689"/>
        <v>C391</v>
      </c>
      <c r="F551" s="12">
        <v>45444</v>
      </c>
      <c r="G551" s="17">
        <v>1</v>
      </c>
      <c r="H551" s="13" t="s">
        <v>35</v>
      </c>
      <c r="I551" s="14" t="s">
        <v>76</v>
      </c>
      <c r="K551" s="5"/>
      <c r="M551" s="36" t="s">
        <v>32</v>
      </c>
      <c r="N551" s="6">
        <v>10</v>
      </c>
      <c r="O551" s="6">
        <v>6</v>
      </c>
      <c r="Q551" s="14">
        <v>920</v>
      </c>
      <c r="R551" s="14">
        <v>630</v>
      </c>
      <c r="S551" s="14">
        <v>640</v>
      </c>
      <c r="T551" s="14">
        <v>135</v>
      </c>
      <c r="U551" s="14">
        <v>640</v>
      </c>
      <c r="V551" s="14">
        <v>135</v>
      </c>
      <c r="W551" s="5" t="s">
        <v>33</v>
      </c>
      <c r="Y551" s="6" t="s">
        <v>34</v>
      </c>
      <c r="Z551" s="240" t="str">
        <f t="shared" si="722"/>
        <v>610AD</v>
      </c>
      <c r="AA551" s="71" t="str">
        <f t="shared" si="723"/>
        <v xml:space="preserve">FEC391026-10 </v>
      </c>
      <c r="AB551" s="168" t="str">
        <f t="shared" si="724"/>
        <v xml:space="preserve">FE 0920X0630 6DM 10 0640X135 PC  </v>
      </c>
      <c r="AC551" s="71" t="str">
        <f t="shared" si="725"/>
        <v xml:space="preserve">FXC391026-10 </v>
      </c>
      <c r="AD551" s="168" t="str">
        <f t="shared" si="726"/>
        <v xml:space="preserve">FX 0920X0630 6DM 10 0640X135 PC  </v>
      </c>
      <c r="AE551" s="169" t="str">
        <f t="shared" si="727"/>
        <v>BNLT33</v>
      </c>
      <c r="AF551" s="170" t="str">
        <f t="shared" si="728"/>
        <v>TB330935</v>
      </c>
      <c r="AG551" s="171">
        <f t="shared" si="729"/>
        <v>31.481449999999999</v>
      </c>
      <c r="AH551" s="151">
        <f t="shared" si="730"/>
        <v>372</v>
      </c>
      <c r="AI551" s="152">
        <f t="shared" si="731"/>
        <v>11711.099399999999</v>
      </c>
      <c r="AJ551" s="172" t="str">
        <f t="shared" si="732"/>
        <v>BCU6D</v>
      </c>
      <c r="AK551" s="173" t="str">
        <f t="shared" si="733"/>
        <v>AT6D0630</v>
      </c>
      <c r="AL551" s="174">
        <f t="shared" si="734"/>
        <v>18.513053004707839</v>
      </c>
      <c r="AM551" s="175">
        <f t="shared" si="735"/>
        <v>328.27272727272725</v>
      </c>
      <c r="AN551" s="176">
        <v>6077.3303999999998</v>
      </c>
      <c r="AO551" s="177" t="str">
        <f t="shared" si="736"/>
        <v>CL6P0640C135</v>
      </c>
      <c r="AP551" s="178">
        <f t="shared" si="737"/>
        <v>787.71</v>
      </c>
      <c r="AQ551" s="179" t="str">
        <f t="shared" si="738"/>
        <v>CL6P0640C135</v>
      </c>
      <c r="AR551" s="178">
        <f t="shared" si="739"/>
        <v>787.71</v>
      </c>
      <c r="AS551" s="178" t="str">
        <f t="shared" si="740"/>
        <v>BNLC06</v>
      </c>
      <c r="AT551" s="180">
        <f t="shared" si="741"/>
        <v>1575.42</v>
      </c>
      <c r="AU551" s="181" t="str">
        <f t="shared" si="742"/>
        <v>6D</v>
      </c>
      <c r="AV551" s="182" t="s">
        <v>921</v>
      </c>
      <c r="AW551" s="183" t="str">
        <f t="shared" si="743"/>
        <v>FJ6D0920</v>
      </c>
      <c r="AX551" s="181">
        <f t="shared" si="744"/>
        <v>660.56</v>
      </c>
      <c r="AY551" s="183">
        <f t="shared" si="745"/>
        <v>1321.12</v>
      </c>
      <c r="AZ551" s="183" t="str">
        <f t="shared" si="746"/>
        <v>-</v>
      </c>
      <c r="BA551" s="181" t="str">
        <f t="shared" si="747"/>
        <v>-</v>
      </c>
      <c r="BB551" s="181"/>
      <c r="BC551" s="184">
        <f t="shared" si="748"/>
        <v>1321.12</v>
      </c>
      <c r="BD551" s="237"/>
    </row>
    <row r="552" spans="1:56" ht="18" customHeight="1" x14ac:dyDescent="0.3">
      <c r="A552" s="1" t="str">
        <f t="shared" si="687"/>
        <v>\\B-TECH03\soneras network\SONERAS\RAD\RAD 2024\C392</v>
      </c>
      <c r="B552" s="17" t="s">
        <v>1610</v>
      </c>
      <c r="C552" s="44" t="str">
        <f t="shared" si="684"/>
        <v xml:space="preserve">FEC392024-10 </v>
      </c>
      <c r="D552" s="17" t="s">
        <v>1373</v>
      </c>
      <c r="E552" s="20" t="str">
        <f t="shared" si="689"/>
        <v>C392</v>
      </c>
      <c r="F552" s="12">
        <v>45444</v>
      </c>
      <c r="G552" s="17">
        <v>1</v>
      </c>
      <c r="H552" s="13" t="s">
        <v>35</v>
      </c>
      <c r="I552" s="14" t="s">
        <v>76</v>
      </c>
      <c r="K552" s="5"/>
      <c r="M552" s="36" t="s">
        <v>32</v>
      </c>
      <c r="N552" s="6">
        <v>10</v>
      </c>
      <c r="O552" s="6">
        <v>4</v>
      </c>
      <c r="Q552" s="14">
        <v>820</v>
      </c>
      <c r="R552" s="14">
        <v>850</v>
      </c>
      <c r="S552" s="14">
        <v>940</v>
      </c>
      <c r="T552" s="14">
        <v>160</v>
      </c>
      <c r="U552" s="14">
        <v>940</v>
      </c>
      <c r="V552" s="14">
        <v>160</v>
      </c>
      <c r="W552" s="5" t="s">
        <v>37</v>
      </c>
      <c r="Y552" s="6" t="s">
        <v>34</v>
      </c>
      <c r="Z552" s="240" t="str">
        <f t="shared" si="722"/>
        <v>410AD</v>
      </c>
      <c r="AA552" s="71" t="str">
        <f t="shared" si="723"/>
        <v xml:space="preserve">FEC392024-10 </v>
      </c>
      <c r="AB552" s="168" t="str">
        <f t="shared" si="724"/>
        <v xml:space="preserve">FE 0820X0850 4DM 10 0940X160 BC  </v>
      </c>
      <c r="AC552" s="71" t="str">
        <f t="shared" si="725"/>
        <v xml:space="preserve">FXC392024-10 </v>
      </c>
      <c r="AD552" s="168" t="str">
        <f t="shared" si="726"/>
        <v xml:space="preserve">FX 0820X0850 4DM 10 0940X160 BC  </v>
      </c>
      <c r="AE552" s="169" t="str">
        <f t="shared" si="727"/>
        <v>BNLT33</v>
      </c>
      <c r="AF552" s="170" t="str">
        <f t="shared" si="728"/>
        <v>TB330835</v>
      </c>
      <c r="AG552" s="171">
        <f t="shared" si="729"/>
        <v>28.114449999999998</v>
      </c>
      <c r="AH552" s="151">
        <f t="shared" si="730"/>
        <v>336</v>
      </c>
      <c r="AI552" s="152">
        <f t="shared" si="731"/>
        <v>9446.4551999999985</v>
      </c>
      <c r="AJ552" s="172" t="str">
        <f t="shared" si="732"/>
        <v>BCU4D</v>
      </c>
      <c r="AK552" s="173" t="str">
        <f t="shared" si="733"/>
        <v>AT4D0850</v>
      </c>
      <c r="AL552" s="174">
        <f t="shared" si="734"/>
        <v>20.819257053877294</v>
      </c>
      <c r="AM552" s="175">
        <f t="shared" si="735"/>
        <v>291.90909090909093</v>
      </c>
      <c r="AN552" s="176">
        <v>6077.3303999999998</v>
      </c>
      <c r="AO552" s="177" t="str">
        <f t="shared" si="736"/>
        <v>CL4B0940C160</v>
      </c>
      <c r="AP552" s="178">
        <f t="shared" si="737"/>
        <v>2007.8400000000001</v>
      </c>
      <c r="AQ552" s="179" t="str">
        <f t="shared" si="738"/>
        <v>CL4B0940C160</v>
      </c>
      <c r="AR552" s="178">
        <f t="shared" si="739"/>
        <v>2306.88</v>
      </c>
      <c r="AS552" s="178" t="str">
        <f t="shared" si="740"/>
        <v>PL15</v>
      </c>
      <c r="AT552" s="180">
        <f t="shared" si="741"/>
        <v>4314.72</v>
      </c>
      <c r="AU552" s="181" t="str">
        <f t="shared" si="742"/>
        <v>4D</v>
      </c>
      <c r="AV552" s="182" t="s">
        <v>921</v>
      </c>
      <c r="AW552" s="183" t="str">
        <f t="shared" si="743"/>
        <v>FJ4D0820</v>
      </c>
      <c r="AX552" s="181">
        <f t="shared" si="744"/>
        <v>434.6</v>
      </c>
      <c r="AY552" s="183">
        <f t="shared" si="745"/>
        <v>869.2</v>
      </c>
      <c r="AZ552" s="183" t="str">
        <f t="shared" si="746"/>
        <v>-</v>
      </c>
      <c r="BA552" s="181" t="str">
        <f t="shared" si="747"/>
        <v>-</v>
      </c>
      <c r="BB552" s="181"/>
      <c r="BC552" s="184">
        <f t="shared" si="748"/>
        <v>869.2</v>
      </c>
      <c r="BD552" s="237"/>
    </row>
    <row r="553" spans="1:56" ht="18" customHeight="1" x14ac:dyDescent="0.3">
      <c r="A553" s="1" t="str">
        <f t="shared" si="687"/>
        <v>\\B-TECH03\soneras network\SONERAS\RAD\RAD 2024\C134</v>
      </c>
      <c r="B553" s="17" t="s">
        <v>640</v>
      </c>
      <c r="C553" s="44" t="str">
        <f t="shared" si="684"/>
        <v xml:space="preserve">FEC134015-12 </v>
      </c>
      <c r="D553" s="17" t="s">
        <v>1374</v>
      </c>
      <c r="E553" s="20" t="str">
        <f t="shared" si="689"/>
        <v>C134</v>
      </c>
      <c r="F553" s="12">
        <v>45444</v>
      </c>
      <c r="G553" s="17">
        <v>1</v>
      </c>
      <c r="H553" s="13" t="s">
        <v>35</v>
      </c>
      <c r="I553" s="14" t="s">
        <v>76</v>
      </c>
      <c r="K553" s="5"/>
      <c r="M553" s="36" t="s">
        <v>41</v>
      </c>
      <c r="N553" s="6">
        <v>12</v>
      </c>
      <c r="O553" s="6">
        <v>5</v>
      </c>
      <c r="Q553" s="14">
        <v>680</v>
      </c>
      <c r="R553" s="14">
        <v>600</v>
      </c>
      <c r="S553" s="14">
        <v>680</v>
      </c>
      <c r="T553" s="14">
        <v>160</v>
      </c>
      <c r="U553" s="14">
        <v>680</v>
      </c>
      <c r="V553" s="14">
        <v>160</v>
      </c>
      <c r="W553" s="5" t="s">
        <v>37</v>
      </c>
      <c r="Y553" s="6" t="s">
        <v>34</v>
      </c>
      <c r="Z553" s="240" t="str">
        <f t="shared" si="722"/>
        <v>512AZ</v>
      </c>
      <c r="AA553" s="71" t="str">
        <f t="shared" si="723"/>
        <v xml:space="preserve">FEC134015-12 </v>
      </c>
      <c r="AB553" s="168" t="str">
        <f t="shared" si="724"/>
        <v xml:space="preserve">FE 0680X0600 5ZM 12 0680X160 BC  </v>
      </c>
      <c r="AC553" s="71" t="str">
        <f t="shared" si="725"/>
        <v xml:space="preserve">FXC134015-12 </v>
      </c>
      <c r="AD553" s="168" t="str">
        <f t="shared" si="726"/>
        <v xml:space="preserve">FX 0680X0600 5ZM 12 0680X160 BC  </v>
      </c>
      <c r="AE553" s="169" t="str">
        <f t="shared" si="727"/>
        <v>BNLT33</v>
      </c>
      <c r="AF553" s="170" t="str">
        <f t="shared" si="728"/>
        <v>TB330695</v>
      </c>
      <c r="AG553" s="171">
        <f t="shared" si="729"/>
        <v>23.400649999999999</v>
      </c>
      <c r="AH553" s="151">
        <f t="shared" si="730"/>
        <v>235</v>
      </c>
      <c r="AI553" s="152">
        <f t="shared" si="731"/>
        <v>5499.1527499999993</v>
      </c>
      <c r="AJ553" s="172" t="str">
        <f t="shared" si="732"/>
        <v>BCU5Z</v>
      </c>
      <c r="AK553" s="173" t="str">
        <f t="shared" si="733"/>
        <v>AT5Z0660</v>
      </c>
      <c r="AL553" s="174">
        <f t="shared" si="734"/>
        <v>126.61104999999999</v>
      </c>
      <c r="AM553" s="175">
        <f t="shared" si="735"/>
        <v>48</v>
      </c>
      <c r="AN553" s="176">
        <v>6077.3303999999998</v>
      </c>
      <c r="AO553" s="177" t="str">
        <f t="shared" si="736"/>
        <v>CL5B0680C160</v>
      </c>
      <c r="AP553" s="178">
        <f t="shared" si="737"/>
        <v>1452.48</v>
      </c>
      <c r="AQ553" s="179" t="str">
        <f t="shared" si="738"/>
        <v>CL5B0680C160</v>
      </c>
      <c r="AR553" s="178">
        <f t="shared" si="739"/>
        <v>1682.1000000000001</v>
      </c>
      <c r="AS553" s="178" t="str">
        <f t="shared" si="740"/>
        <v>PL15</v>
      </c>
      <c r="AT553" s="180">
        <f t="shared" si="741"/>
        <v>3134.58</v>
      </c>
      <c r="AU553" s="181" t="str">
        <f t="shared" si="742"/>
        <v>5Z</v>
      </c>
      <c r="AV553" s="182" t="s">
        <v>921</v>
      </c>
      <c r="AW553" s="183" t="str">
        <f t="shared" si="743"/>
        <v>FJ5Z0680</v>
      </c>
      <c r="AX553" s="181">
        <f t="shared" si="744"/>
        <v>367.88000000000005</v>
      </c>
      <c r="AY553" s="183">
        <f t="shared" si="745"/>
        <v>735.7600000000001</v>
      </c>
      <c r="AZ553" s="183" t="str">
        <f t="shared" si="746"/>
        <v>PJ5Z0680</v>
      </c>
      <c r="BA553" s="181">
        <f t="shared" si="747"/>
        <v>367.88000000000005</v>
      </c>
      <c r="BB553" s="181"/>
      <c r="BC553" s="184">
        <f t="shared" si="748"/>
        <v>735.7600000000001</v>
      </c>
      <c r="BD553" s="237"/>
    </row>
    <row r="554" spans="1:56" ht="18" customHeight="1" x14ac:dyDescent="0.3">
      <c r="A554" s="1" t="str">
        <f t="shared" si="687"/>
        <v>\\B-TECH03\soneras network\SONERAS\RAD\RAD 2024\C393</v>
      </c>
      <c r="B554" s="17" t="s">
        <v>1611</v>
      </c>
      <c r="C554" s="44" t="str">
        <f t="shared" si="684"/>
        <v xml:space="preserve">FEC393015-12 </v>
      </c>
      <c r="D554" s="17" t="s">
        <v>1375</v>
      </c>
      <c r="E554" s="20" t="str">
        <f t="shared" si="689"/>
        <v>C393</v>
      </c>
      <c r="F554" s="12">
        <v>45444</v>
      </c>
      <c r="G554" s="17">
        <v>2</v>
      </c>
      <c r="H554" s="13" t="s">
        <v>35</v>
      </c>
      <c r="I554" s="14" t="s">
        <v>76</v>
      </c>
      <c r="K554" s="5"/>
      <c r="M554" s="36" t="s">
        <v>41</v>
      </c>
      <c r="N554" s="6">
        <v>12</v>
      </c>
      <c r="O554" s="6">
        <v>5</v>
      </c>
      <c r="Q554" s="14">
        <v>810</v>
      </c>
      <c r="R554" s="14">
        <v>680</v>
      </c>
      <c r="S554" s="14">
        <v>780</v>
      </c>
      <c r="T554" s="14">
        <v>160</v>
      </c>
      <c r="U554" s="14">
        <v>780</v>
      </c>
      <c r="V554" s="14">
        <v>160</v>
      </c>
      <c r="W554" s="5" t="s">
        <v>37</v>
      </c>
      <c r="Y554" s="6" t="s">
        <v>34</v>
      </c>
      <c r="Z554" s="240" t="str">
        <f t="shared" si="722"/>
        <v>512AZ</v>
      </c>
      <c r="AA554" s="71" t="str">
        <f t="shared" si="723"/>
        <v xml:space="preserve">FEC393015-12 </v>
      </c>
      <c r="AB554" s="168" t="str">
        <f t="shared" si="724"/>
        <v xml:space="preserve">FE 0810X0680 5ZM 12 0780X160 BC  </v>
      </c>
      <c r="AC554" s="71" t="str">
        <f t="shared" si="725"/>
        <v xml:space="preserve">FXC393015-12 </v>
      </c>
      <c r="AD554" s="168" t="str">
        <f t="shared" si="726"/>
        <v xml:space="preserve">FX 0810X0680 5ZM 12 0780X160 BC  </v>
      </c>
      <c r="AE554" s="169" t="str">
        <f t="shared" si="727"/>
        <v>BNLT33</v>
      </c>
      <c r="AF554" s="170" t="str">
        <f t="shared" si="728"/>
        <v>TB330825</v>
      </c>
      <c r="AG554" s="171">
        <f t="shared" si="729"/>
        <v>27.777749999999997</v>
      </c>
      <c r="AH554" s="151">
        <f t="shared" si="730"/>
        <v>270</v>
      </c>
      <c r="AI554" s="152">
        <f t="shared" si="731"/>
        <v>7499.9924999999994</v>
      </c>
      <c r="AJ554" s="172" t="str">
        <f t="shared" si="732"/>
        <v>BCU5Z</v>
      </c>
      <c r="AK554" s="173" t="str">
        <f t="shared" si="733"/>
        <v>AT5Z0790</v>
      </c>
      <c r="AL554" s="174">
        <f t="shared" si="734"/>
        <v>110.49691636363636</v>
      </c>
      <c r="AM554" s="175">
        <f t="shared" si="735"/>
        <v>55</v>
      </c>
      <c r="AN554" s="176">
        <v>6077.3303999999998</v>
      </c>
      <c r="AO554" s="177" t="str">
        <f t="shared" si="736"/>
        <v>CL5B0780C160</v>
      </c>
      <c r="AP554" s="178">
        <f t="shared" si="737"/>
        <v>1666.0800000000002</v>
      </c>
      <c r="AQ554" s="179" t="str">
        <f t="shared" si="738"/>
        <v>CL5B0780C160</v>
      </c>
      <c r="AR554" s="178">
        <f t="shared" si="739"/>
        <v>1922.4</v>
      </c>
      <c r="AS554" s="178" t="str">
        <f t="shared" si="740"/>
        <v>PL15</v>
      </c>
      <c r="AT554" s="180">
        <f t="shared" si="741"/>
        <v>3588.4800000000005</v>
      </c>
      <c r="AU554" s="181" t="str">
        <f t="shared" si="742"/>
        <v>5Z</v>
      </c>
      <c r="AV554" s="182" t="s">
        <v>921</v>
      </c>
      <c r="AW554" s="183" t="str">
        <f t="shared" si="743"/>
        <v>FJ5Z0810</v>
      </c>
      <c r="AX554" s="181">
        <f t="shared" si="744"/>
        <v>438.21000000000004</v>
      </c>
      <c r="AY554" s="183">
        <f t="shared" si="745"/>
        <v>876.42000000000007</v>
      </c>
      <c r="AZ554" s="183" t="str">
        <f t="shared" si="746"/>
        <v>PJ5Z0810</v>
      </c>
      <c r="BA554" s="181">
        <f t="shared" si="747"/>
        <v>438.21000000000004</v>
      </c>
      <c r="BB554" s="181"/>
      <c r="BC554" s="184">
        <f t="shared" si="748"/>
        <v>876.42000000000007</v>
      </c>
      <c r="BD554" s="237"/>
    </row>
    <row r="555" spans="1:56" ht="18" customHeight="1" x14ac:dyDescent="0.3">
      <c r="A555" s="1" t="str">
        <f t="shared" si="687"/>
        <v>\\B-TECH03\soneras network\SONERAS\RAD\RAD 2024\C394</v>
      </c>
      <c r="B555" s="17" t="s">
        <v>1612</v>
      </c>
      <c r="C555" s="44" t="str">
        <f t="shared" si="684"/>
        <v xml:space="preserve">FEC394014-12 </v>
      </c>
      <c r="D555" s="17" t="s">
        <v>1376</v>
      </c>
      <c r="E555" s="20" t="str">
        <f t="shared" si="689"/>
        <v>C394</v>
      </c>
      <c r="F555" s="12">
        <v>45444</v>
      </c>
      <c r="G555" s="17">
        <v>1</v>
      </c>
      <c r="H555" s="13" t="s">
        <v>35</v>
      </c>
      <c r="I555" s="14" t="s">
        <v>76</v>
      </c>
      <c r="K555" s="5"/>
      <c r="M555" s="36" t="s">
        <v>41</v>
      </c>
      <c r="N555" s="6">
        <v>12</v>
      </c>
      <c r="O555" s="6">
        <v>4</v>
      </c>
      <c r="Q555" s="14">
        <v>680</v>
      </c>
      <c r="R555" s="14">
        <v>660</v>
      </c>
      <c r="S555" s="14">
        <v>760</v>
      </c>
      <c r="T555" s="14">
        <v>160</v>
      </c>
      <c r="U555" s="14">
        <v>760</v>
      </c>
      <c r="V555" s="14">
        <v>160</v>
      </c>
      <c r="W555" s="5" t="s">
        <v>37</v>
      </c>
      <c r="Y555" s="6" t="s">
        <v>34</v>
      </c>
      <c r="Z555" s="240" t="str">
        <f t="shared" si="722"/>
        <v>412AZ</v>
      </c>
      <c r="AA555" s="71" t="str">
        <f t="shared" si="723"/>
        <v xml:space="preserve">FEC394014-12 </v>
      </c>
      <c r="AB555" s="168" t="str">
        <f t="shared" si="724"/>
        <v xml:space="preserve">FE 0680X0660 4ZM 12 0760X160 BC  </v>
      </c>
      <c r="AC555" s="71" t="str">
        <f t="shared" si="725"/>
        <v xml:space="preserve">FXC394014-12 </v>
      </c>
      <c r="AD555" s="168" t="str">
        <f t="shared" si="726"/>
        <v xml:space="preserve">FX 0680X0660 4ZM 12 0760X160 BC  </v>
      </c>
      <c r="AE555" s="169" t="str">
        <f t="shared" si="727"/>
        <v>BNLT33</v>
      </c>
      <c r="AF555" s="170" t="str">
        <f t="shared" si="728"/>
        <v>TB330695</v>
      </c>
      <c r="AG555" s="171">
        <f t="shared" si="729"/>
        <v>23.400649999999999</v>
      </c>
      <c r="AH555" s="151">
        <f t="shared" si="730"/>
        <v>208</v>
      </c>
      <c r="AI555" s="152">
        <f t="shared" si="731"/>
        <v>4867.3351999999995</v>
      </c>
      <c r="AJ555" s="172" t="str">
        <f t="shared" si="732"/>
        <v>BCU4Z</v>
      </c>
      <c r="AK555" s="173" t="str">
        <f t="shared" si="733"/>
        <v>AT4Z0660</v>
      </c>
      <c r="AL555" s="174">
        <f t="shared" si="734"/>
        <v>114.66661132075471</v>
      </c>
      <c r="AM555" s="175">
        <f t="shared" si="735"/>
        <v>53</v>
      </c>
      <c r="AN555" s="176">
        <v>6077.3303999999998</v>
      </c>
      <c r="AO555" s="177" t="str">
        <f t="shared" si="736"/>
        <v>CL4B0760C160</v>
      </c>
      <c r="AP555" s="178">
        <f t="shared" si="737"/>
        <v>1623.3600000000001</v>
      </c>
      <c r="AQ555" s="179" t="str">
        <f t="shared" si="738"/>
        <v>CL4B0760C160</v>
      </c>
      <c r="AR555" s="178">
        <f t="shared" si="739"/>
        <v>1874.3400000000001</v>
      </c>
      <c r="AS555" s="178" t="str">
        <f t="shared" si="740"/>
        <v>PL15</v>
      </c>
      <c r="AT555" s="180">
        <f t="shared" si="741"/>
        <v>3497.7000000000003</v>
      </c>
      <c r="AU555" s="181" t="str">
        <f t="shared" si="742"/>
        <v>4Z</v>
      </c>
      <c r="AV555" s="182" t="s">
        <v>921</v>
      </c>
      <c r="AW555" s="183" t="str">
        <f t="shared" si="743"/>
        <v>FJ4Z0680</v>
      </c>
      <c r="AX555" s="181">
        <f t="shared" si="744"/>
        <v>311.44</v>
      </c>
      <c r="AY555" s="183">
        <f t="shared" si="745"/>
        <v>622.88</v>
      </c>
      <c r="AZ555" s="183" t="str">
        <f t="shared" si="746"/>
        <v>PJ4Z0680</v>
      </c>
      <c r="BA555" s="181">
        <f t="shared" si="747"/>
        <v>311.44</v>
      </c>
      <c r="BB555" s="181"/>
      <c r="BC555" s="184">
        <f t="shared" si="748"/>
        <v>622.88</v>
      </c>
      <c r="BD555" s="237"/>
    </row>
    <row r="556" spans="1:56" ht="18" customHeight="1" x14ac:dyDescent="0.3">
      <c r="A556" s="1" t="str">
        <f t="shared" ref="A556" si="750">"\\B-TECH03\soneras network\SONERAS\RAD\RAD 2023\"&amp;B556</f>
        <v>\\B-TECH03\soneras network\SONERAS\RAD\RAD 2023\B532</v>
      </c>
      <c r="B556" s="17" t="s">
        <v>1595</v>
      </c>
      <c r="C556" s="44" t="str">
        <f t="shared" si="684"/>
        <v xml:space="preserve">FEB532025-10 </v>
      </c>
      <c r="D556" s="17" t="s">
        <v>1377</v>
      </c>
      <c r="E556" s="20" t="str">
        <f t="shared" si="689"/>
        <v>B532</v>
      </c>
      <c r="F556" s="12">
        <v>45444</v>
      </c>
      <c r="G556" s="17">
        <v>1</v>
      </c>
      <c r="H556" s="13" t="s">
        <v>35</v>
      </c>
      <c r="I556" s="14" t="s">
        <v>76</v>
      </c>
      <c r="K556" s="5"/>
      <c r="M556" s="36" t="s">
        <v>32</v>
      </c>
      <c r="N556" s="6">
        <v>10</v>
      </c>
      <c r="O556" s="6">
        <v>5</v>
      </c>
      <c r="Q556" s="14">
        <v>940</v>
      </c>
      <c r="R556" s="14">
        <v>810</v>
      </c>
      <c r="S556" s="14">
        <v>830</v>
      </c>
      <c r="T556" s="14">
        <v>120</v>
      </c>
      <c r="U556" s="14">
        <v>830</v>
      </c>
      <c r="V556" s="14">
        <v>120</v>
      </c>
      <c r="W556" s="5" t="s">
        <v>33</v>
      </c>
      <c r="Y556" s="6" t="s">
        <v>34</v>
      </c>
      <c r="Z556" s="240" t="str">
        <f t="shared" si="722"/>
        <v>510AD</v>
      </c>
      <c r="AA556" s="71" t="str">
        <f t="shared" si="723"/>
        <v xml:space="preserve">FEB532025-10 </v>
      </c>
      <c r="AB556" s="168" t="str">
        <f t="shared" si="724"/>
        <v xml:space="preserve">FE 0940X0810 5DM 10 0830X120 PC  </v>
      </c>
      <c r="AC556" s="71" t="str">
        <f t="shared" si="725"/>
        <v xml:space="preserve">FXB532025-10 </v>
      </c>
      <c r="AD556" s="168" t="str">
        <f t="shared" si="726"/>
        <v xml:space="preserve">FX 0940X0810 5DM 10 0830X120 PC  </v>
      </c>
      <c r="AE556" s="169" t="str">
        <f t="shared" si="727"/>
        <v>BNLT33</v>
      </c>
      <c r="AF556" s="170" t="str">
        <f t="shared" si="728"/>
        <v>TB330955</v>
      </c>
      <c r="AG556" s="171">
        <f t="shared" si="729"/>
        <v>32.154849999999996</v>
      </c>
      <c r="AH556" s="151">
        <f t="shared" si="730"/>
        <v>400</v>
      </c>
      <c r="AI556" s="152">
        <f t="shared" si="731"/>
        <v>12861.939999999999</v>
      </c>
      <c r="AJ556" s="172" t="str">
        <f t="shared" si="732"/>
        <v>BCU5D</v>
      </c>
      <c r="AK556" s="173" t="str">
        <f t="shared" si="733"/>
        <v>AT5D0810</v>
      </c>
      <c r="AL556" s="174">
        <f t="shared" si="734"/>
        <v>18.111794743971821</v>
      </c>
      <c r="AM556" s="175">
        <f t="shared" si="735"/>
        <v>335.54545454545456</v>
      </c>
      <c r="AN556" s="176">
        <v>6077.3303999999998</v>
      </c>
      <c r="AO556" s="177" t="str">
        <f t="shared" si="736"/>
        <v>CL5P0830C120</v>
      </c>
      <c r="AP556" s="178">
        <f t="shared" si="737"/>
        <v>916.30000000000007</v>
      </c>
      <c r="AQ556" s="179" t="str">
        <f t="shared" si="738"/>
        <v>CL5P0830C120</v>
      </c>
      <c r="AR556" s="178">
        <f t="shared" si="739"/>
        <v>916.30000000000007</v>
      </c>
      <c r="AS556" s="178" t="str">
        <f t="shared" si="740"/>
        <v>BNLC06</v>
      </c>
      <c r="AT556" s="180">
        <f t="shared" si="741"/>
        <v>1832.6000000000001</v>
      </c>
      <c r="AU556" s="181" t="str">
        <f t="shared" si="742"/>
        <v>5D</v>
      </c>
      <c r="AV556" s="182" t="s">
        <v>921</v>
      </c>
      <c r="AW556" s="183" t="str">
        <f t="shared" si="743"/>
        <v>FJ5D0940</v>
      </c>
      <c r="AX556" s="181">
        <f t="shared" si="744"/>
        <v>581.86</v>
      </c>
      <c r="AY556" s="183">
        <f t="shared" si="745"/>
        <v>1163.72</v>
      </c>
      <c r="AZ556" s="183" t="str">
        <f t="shared" si="746"/>
        <v>-</v>
      </c>
      <c r="BA556" s="181" t="str">
        <f t="shared" si="747"/>
        <v>-</v>
      </c>
      <c r="BB556" s="181"/>
      <c r="BC556" s="184">
        <f t="shared" si="748"/>
        <v>1163.72</v>
      </c>
      <c r="BD556" s="237"/>
    </row>
    <row r="557" spans="1:56" ht="18" customHeight="1" x14ac:dyDescent="0.3">
      <c r="A557" s="1" t="str">
        <f t="shared" si="687"/>
        <v>\\B-TECH03\soneras network\SONERAS\RAD\RAD 2024\C395</v>
      </c>
      <c r="B557" s="17" t="s">
        <v>1613</v>
      </c>
      <c r="C557" s="44" t="str">
        <f t="shared" si="684"/>
        <v xml:space="preserve">FEC395014-12 </v>
      </c>
      <c r="D557" s="17" t="s">
        <v>1378</v>
      </c>
      <c r="E557" s="20" t="str">
        <f t="shared" si="689"/>
        <v>C395</v>
      </c>
      <c r="F557" s="12">
        <v>45444</v>
      </c>
      <c r="G557" s="17">
        <v>1</v>
      </c>
      <c r="H557" s="13" t="s">
        <v>35</v>
      </c>
      <c r="I557" s="14" t="s">
        <v>76</v>
      </c>
      <c r="K557" s="5"/>
      <c r="M557" s="36" t="s">
        <v>41</v>
      </c>
      <c r="N557" s="6">
        <v>12</v>
      </c>
      <c r="O557" s="6">
        <v>4</v>
      </c>
      <c r="Q557" s="14">
        <v>660</v>
      </c>
      <c r="R557" s="14">
        <v>740</v>
      </c>
      <c r="S557" s="14">
        <v>840</v>
      </c>
      <c r="T557" s="14">
        <v>160</v>
      </c>
      <c r="U557" s="14">
        <v>840</v>
      </c>
      <c r="V557" s="14">
        <v>160</v>
      </c>
      <c r="W557" s="5" t="s">
        <v>37</v>
      </c>
      <c r="Y557" s="6" t="s">
        <v>34</v>
      </c>
      <c r="Z557" s="240" t="str">
        <f t="shared" si="722"/>
        <v>412AZ</v>
      </c>
      <c r="AA557" s="71" t="str">
        <f t="shared" si="723"/>
        <v xml:space="preserve">FEC395014-12 </v>
      </c>
      <c r="AB557" s="168" t="str">
        <f t="shared" si="724"/>
        <v xml:space="preserve">FE 0660X0740 4ZM 12 0840X160 BC  </v>
      </c>
      <c r="AC557" s="71" t="str">
        <f t="shared" si="725"/>
        <v xml:space="preserve">FXC395014-12 </v>
      </c>
      <c r="AD557" s="168" t="str">
        <f t="shared" si="726"/>
        <v xml:space="preserve">FX 0660X0740 4ZM 12 0840X160 BC  </v>
      </c>
      <c r="AE557" s="169" t="str">
        <f t="shared" si="727"/>
        <v>BNLT33</v>
      </c>
      <c r="AF557" s="170" t="str">
        <f t="shared" si="728"/>
        <v>TB330675</v>
      </c>
      <c r="AG557" s="171">
        <f t="shared" si="729"/>
        <v>22.727249999999998</v>
      </c>
      <c r="AH557" s="151">
        <f t="shared" si="730"/>
        <v>236</v>
      </c>
      <c r="AI557" s="152">
        <f t="shared" si="731"/>
        <v>5363.6309999999994</v>
      </c>
      <c r="AJ557" s="172" t="str">
        <f t="shared" si="732"/>
        <v>BCU4Z</v>
      </c>
      <c r="AK557" s="173" t="str">
        <f t="shared" si="733"/>
        <v>AT4Z0640</v>
      </c>
      <c r="AL557" s="174">
        <f t="shared" si="734"/>
        <v>101.28883999999999</v>
      </c>
      <c r="AM557" s="175">
        <f t="shared" si="735"/>
        <v>60</v>
      </c>
      <c r="AN557" s="176">
        <v>6077.3303999999998</v>
      </c>
      <c r="AO557" s="177" t="str">
        <f t="shared" si="736"/>
        <v>CL4B0840C160</v>
      </c>
      <c r="AP557" s="178">
        <f t="shared" si="737"/>
        <v>1794.24</v>
      </c>
      <c r="AQ557" s="179" t="str">
        <f t="shared" si="738"/>
        <v>CL4B0840C160</v>
      </c>
      <c r="AR557" s="178">
        <f t="shared" si="739"/>
        <v>2066.58</v>
      </c>
      <c r="AS557" s="178" t="str">
        <f t="shared" si="740"/>
        <v>PL15</v>
      </c>
      <c r="AT557" s="180">
        <f t="shared" si="741"/>
        <v>3860.8199999999997</v>
      </c>
      <c r="AU557" s="181" t="str">
        <f t="shared" si="742"/>
        <v>4Z</v>
      </c>
      <c r="AV557" s="182" t="s">
        <v>921</v>
      </c>
      <c r="AW557" s="183" t="str">
        <f t="shared" si="743"/>
        <v>FJ4Z0660</v>
      </c>
      <c r="AX557" s="181">
        <f t="shared" si="744"/>
        <v>302.28000000000003</v>
      </c>
      <c r="AY557" s="183">
        <f t="shared" si="745"/>
        <v>604.56000000000006</v>
      </c>
      <c r="AZ557" s="183" t="str">
        <f t="shared" si="746"/>
        <v>PJ4Z0660</v>
      </c>
      <c r="BA557" s="181">
        <f t="shared" si="747"/>
        <v>302.28000000000003</v>
      </c>
      <c r="BB557" s="181"/>
      <c r="BC557" s="184">
        <f t="shared" si="748"/>
        <v>604.56000000000006</v>
      </c>
      <c r="BD557" s="237"/>
    </row>
    <row r="558" spans="1:56" ht="18" customHeight="1" x14ac:dyDescent="0.3">
      <c r="A558" s="1" t="str">
        <f t="shared" si="687"/>
        <v>\\B-TECH03\soneras network\SONERAS\RAD\RAD 2024\C396</v>
      </c>
      <c r="B558" s="17" t="s">
        <v>1614</v>
      </c>
      <c r="C558" s="44" t="str">
        <f t="shared" si="684"/>
        <v xml:space="preserve">FEC396014-12 </v>
      </c>
      <c r="D558" s="17" t="s">
        <v>1379</v>
      </c>
      <c r="E558" s="20" t="str">
        <f t="shared" si="689"/>
        <v>C396</v>
      </c>
      <c r="F558" s="12">
        <v>45444</v>
      </c>
      <c r="G558" s="17">
        <v>1</v>
      </c>
      <c r="H558" s="13" t="s">
        <v>35</v>
      </c>
      <c r="I558" s="14" t="s">
        <v>76</v>
      </c>
      <c r="K558" s="5"/>
      <c r="M558" s="36" t="s">
        <v>41</v>
      </c>
      <c r="N558" s="6">
        <v>12</v>
      </c>
      <c r="O558" s="6">
        <v>4</v>
      </c>
      <c r="Q558" s="14">
        <v>620</v>
      </c>
      <c r="R558" s="14">
        <v>410</v>
      </c>
      <c r="S558" s="14">
        <v>430</v>
      </c>
      <c r="T558" s="14">
        <v>90</v>
      </c>
      <c r="U558" s="14">
        <v>430</v>
      </c>
      <c r="V558" s="14">
        <v>90</v>
      </c>
      <c r="W558" s="5" t="s">
        <v>33</v>
      </c>
      <c r="Y558" s="6" t="s">
        <v>34</v>
      </c>
      <c r="Z558" s="240" t="str">
        <f t="shared" si="722"/>
        <v>412AZ</v>
      </c>
      <c r="AA558" s="71" t="str">
        <f t="shared" si="723"/>
        <v xml:space="preserve">FEC396014-12 </v>
      </c>
      <c r="AB558" s="168" t="str">
        <f t="shared" si="724"/>
        <v xml:space="preserve">FE 0620X0410 4ZM 12 0430X090 PC  </v>
      </c>
      <c r="AC558" s="71" t="str">
        <f t="shared" si="725"/>
        <v xml:space="preserve">FXC396014-12 </v>
      </c>
      <c r="AD558" s="168" t="str">
        <f t="shared" si="726"/>
        <v xml:space="preserve">FX 0620X0410 4ZM 12 0430X090 PC  </v>
      </c>
      <c r="AE558" s="169" t="str">
        <f t="shared" si="727"/>
        <v>BNLT33</v>
      </c>
      <c r="AF558" s="170" t="str">
        <f t="shared" si="728"/>
        <v>TB330635</v>
      </c>
      <c r="AG558" s="171">
        <f t="shared" si="729"/>
        <v>21.38045</v>
      </c>
      <c r="AH558" s="151">
        <f t="shared" si="730"/>
        <v>124</v>
      </c>
      <c r="AI558" s="152">
        <f t="shared" si="731"/>
        <v>2651.1758</v>
      </c>
      <c r="AJ558" s="172" t="str">
        <f t="shared" si="732"/>
        <v>BCU4Z</v>
      </c>
      <c r="AK558" s="173" t="str">
        <f t="shared" si="733"/>
        <v>AT4Z0600</v>
      </c>
      <c r="AL558" s="174">
        <f t="shared" si="734"/>
        <v>189.91657499999999</v>
      </c>
      <c r="AM558" s="175">
        <f t="shared" si="735"/>
        <v>32</v>
      </c>
      <c r="AN558" s="176">
        <v>6077.3303999999998</v>
      </c>
      <c r="AO558" s="177" t="str">
        <f t="shared" si="736"/>
        <v>CL4P0430C090</v>
      </c>
      <c r="AP558" s="178">
        <f t="shared" si="737"/>
        <v>381.15000000000003</v>
      </c>
      <c r="AQ558" s="179" t="str">
        <f t="shared" si="738"/>
        <v>CL4P0430C090</v>
      </c>
      <c r="AR558" s="178">
        <f t="shared" si="739"/>
        <v>381.15000000000003</v>
      </c>
      <c r="AS558" s="178" t="str">
        <f t="shared" si="740"/>
        <v>BNLC06</v>
      </c>
      <c r="AT558" s="180">
        <f t="shared" si="741"/>
        <v>762.30000000000007</v>
      </c>
      <c r="AU558" s="181" t="str">
        <f t="shared" si="742"/>
        <v>4Z</v>
      </c>
      <c r="AV558" s="182" t="s">
        <v>921</v>
      </c>
      <c r="AW558" s="183" t="str">
        <f t="shared" si="743"/>
        <v>FJ4Z0620</v>
      </c>
      <c r="AX558" s="181">
        <f t="shared" si="744"/>
        <v>283.96000000000004</v>
      </c>
      <c r="AY558" s="183">
        <f t="shared" si="745"/>
        <v>567.92000000000007</v>
      </c>
      <c r="AZ558" s="183" t="str">
        <f t="shared" si="746"/>
        <v>PJ4Z0620</v>
      </c>
      <c r="BA558" s="181">
        <f t="shared" si="747"/>
        <v>283.96000000000004</v>
      </c>
      <c r="BB558" s="181"/>
      <c r="BC558" s="184">
        <f t="shared" si="748"/>
        <v>567.92000000000007</v>
      </c>
      <c r="BD558" s="237"/>
    </row>
    <row r="559" spans="1:56" ht="18" customHeight="1" x14ac:dyDescent="0.3">
      <c r="A559" s="1" t="str">
        <f t="shared" si="687"/>
        <v>\\B-TECH03\soneras network\SONERAS\RAD\RAD 2024\C397</v>
      </c>
      <c r="B559" s="17" t="s">
        <v>1615</v>
      </c>
      <c r="C559" s="44" t="str">
        <f t="shared" si="684"/>
        <v xml:space="preserve">RAC397012-10 </v>
      </c>
      <c r="D559" s="17" t="s">
        <v>1380</v>
      </c>
      <c r="E559" s="20" t="str">
        <f t="shared" si="689"/>
        <v>C397</v>
      </c>
      <c r="F559" s="12">
        <v>45444</v>
      </c>
      <c r="G559" s="17">
        <v>1</v>
      </c>
      <c r="H559" s="13" t="s">
        <v>28</v>
      </c>
      <c r="I559" s="5" t="s">
        <v>1593</v>
      </c>
      <c r="J559" s="5" t="s">
        <v>1586</v>
      </c>
      <c r="K559" s="5" t="s">
        <v>1587</v>
      </c>
      <c r="M559" s="36" t="s">
        <v>41</v>
      </c>
      <c r="N559" s="6">
        <v>10</v>
      </c>
      <c r="O559" s="6">
        <v>2</v>
      </c>
      <c r="Q559" s="14">
        <v>410</v>
      </c>
      <c r="R559" s="14">
        <v>610</v>
      </c>
      <c r="S559" s="14">
        <v>615</v>
      </c>
      <c r="T559" s="14">
        <v>50</v>
      </c>
      <c r="U559" s="14">
        <v>615</v>
      </c>
      <c r="V559" s="14">
        <v>50</v>
      </c>
      <c r="W559" s="5" t="s">
        <v>33</v>
      </c>
      <c r="Y559" s="6" t="s">
        <v>34</v>
      </c>
    </row>
    <row r="560" spans="1:56" ht="18" customHeight="1" x14ac:dyDescent="0.3">
      <c r="A560" s="1" t="str">
        <f t="shared" si="687"/>
        <v>\\B-TECH03\soneras network\SONERAS\RAD\RAD 2024\C398</v>
      </c>
      <c r="B560" s="17" t="s">
        <v>1616</v>
      </c>
      <c r="C560" s="44" t="str">
        <f t="shared" si="684"/>
        <v xml:space="preserve">FEC398026-10 </v>
      </c>
      <c r="D560" s="17" t="s">
        <v>1381</v>
      </c>
      <c r="E560" s="20" t="str">
        <f t="shared" si="689"/>
        <v>C398</v>
      </c>
      <c r="F560" s="12">
        <v>45445</v>
      </c>
      <c r="G560" s="17">
        <v>1</v>
      </c>
      <c r="H560" s="13" t="s">
        <v>35</v>
      </c>
      <c r="I560" s="5" t="s">
        <v>1594</v>
      </c>
      <c r="K560" s="5"/>
      <c r="M560" s="36" t="s">
        <v>32</v>
      </c>
      <c r="N560" s="6">
        <v>10</v>
      </c>
      <c r="O560" s="6">
        <v>6</v>
      </c>
      <c r="Q560" s="14">
        <v>1205</v>
      </c>
      <c r="R560" s="14">
        <v>1050</v>
      </c>
      <c r="S560" s="14">
        <v>1200</v>
      </c>
      <c r="T560" s="14">
        <v>220</v>
      </c>
      <c r="U560" s="14">
        <v>1200</v>
      </c>
      <c r="V560" s="14">
        <v>220</v>
      </c>
      <c r="W560" s="5" t="s">
        <v>33</v>
      </c>
      <c r="Y560" s="6" t="s">
        <v>34</v>
      </c>
    </row>
    <row r="561" spans="1:56" ht="18" customHeight="1" x14ac:dyDescent="0.3">
      <c r="A561" s="1" t="str">
        <f t="shared" ref="A561" si="751">"\\B-TECH03\soneras network\SONERAS\RAD\RAD 2023\"&amp;B561</f>
        <v>\\B-TECH03\soneras network\SONERAS\RAD\RAD 2023\B319</v>
      </c>
      <c r="B561" s="17" t="s">
        <v>1597</v>
      </c>
      <c r="C561" s="44" t="str">
        <f t="shared" si="684"/>
        <v xml:space="preserve">FEB319014-12 </v>
      </c>
      <c r="D561" s="17" t="s">
        <v>1382</v>
      </c>
      <c r="E561" s="20" t="str">
        <f t="shared" si="689"/>
        <v>B319</v>
      </c>
      <c r="F561" s="12">
        <v>45445</v>
      </c>
      <c r="G561" s="17">
        <v>2</v>
      </c>
      <c r="H561" s="13" t="s">
        <v>35</v>
      </c>
      <c r="I561" s="5" t="s">
        <v>40</v>
      </c>
      <c r="K561" s="5"/>
      <c r="M561" s="36" t="s">
        <v>41</v>
      </c>
      <c r="N561" s="6">
        <v>12</v>
      </c>
      <c r="O561" s="6">
        <v>4</v>
      </c>
      <c r="Q561" s="14">
        <v>600</v>
      </c>
      <c r="R561" s="14">
        <v>670</v>
      </c>
      <c r="S561" s="14">
        <v>680</v>
      </c>
      <c r="T561" s="14">
        <v>90</v>
      </c>
      <c r="U561" s="14">
        <v>680</v>
      </c>
      <c r="V561" s="14">
        <v>90</v>
      </c>
      <c r="W561" s="5" t="s">
        <v>33</v>
      </c>
      <c r="X561" s="14" t="s">
        <v>1588</v>
      </c>
      <c r="Y561" s="6" t="s">
        <v>34</v>
      </c>
    </row>
    <row r="562" spans="1:56" ht="18" customHeight="1" x14ac:dyDescent="0.3">
      <c r="A562" s="1" t="str">
        <f t="shared" si="687"/>
        <v>\\B-TECH03\soneras network\SONERAS\RAD\RAD 2024\C399</v>
      </c>
      <c r="B562" s="17" t="s">
        <v>1617</v>
      </c>
      <c r="C562" s="44" t="str">
        <f t="shared" si="684"/>
        <v>FEC399026-10 E7</v>
      </c>
      <c r="D562" s="17" t="s">
        <v>1383</v>
      </c>
      <c r="E562" s="20" t="str">
        <f t="shared" si="689"/>
        <v>C399</v>
      </c>
      <c r="F562" s="12">
        <v>45445</v>
      </c>
      <c r="G562" s="17">
        <v>1</v>
      </c>
      <c r="H562" s="13" t="s">
        <v>35</v>
      </c>
      <c r="I562" s="5" t="s">
        <v>36</v>
      </c>
      <c r="M562" s="36" t="s">
        <v>32</v>
      </c>
      <c r="N562" s="6">
        <v>10</v>
      </c>
      <c r="O562" s="6">
        <v>6</v>
      </c>
      <c r="Q562" s="14">
        <v>1040</v>
      </c>
      <c r="R562" s="14">
        <v>490</v>
      </c>
      <c r="S562" s="14">
        <v>500</v>
      </c>
      <c r="T562" s="14">
        <v>145</v>
      </c>
      <c r="U562" s="14">
        <v>500</v>
      </c>
      <c r="V562" s="14">
        <v>145</v>
      </c>
      <c r="W562" s="5" t="s">
        <v>33</v>
      </c>
      <c r="Y562" s="6" t="s">
        <v>38</v>
      </c>
    </row>
    <row r="563" spans="1:56" ht="18" customHeight="1" x14ac:dyDescent="0.3">
      <c r="A563" s="1" t="str">
        <f t="shared" si="687"/>
        <v>\\B-TECH03\soneras network\SONERAS\RAD\RAD 2024\C331</v>
      </c>
      <c r="B563" s="17" t="s">
        <v>1483</v>
      </c>
      <c r="C563" s="44" t="str">
        <f t="shared" si="684"/>
        <v>FEC331024-10 E7</v>
      </c>
      <c r="D563" s="17" t="s">
        <v>1384</v>
      </c>
      <c r="E563" s="20" t="str">
        <f t="shared" si="689"/>
        <v>C331</v>
      </c>
      <c r="F563" s="12">
        <v>45445</v>
      </c>
      <c r="G563" s="17">
        <v>1</v>
      </c>
      <c r="H563" s="13" t="s">
        <v>35</v>
      </c>
      <c r="I563" s="5" t="s">
        <v>36</v>
      </c>
      <c r="M563" s="36" t="s">
        <v>32</v>
      </c>
      <c r="N563" s="6">
        <v>10</v>
      </c>
      <c r="O563" s="6">
        <v>4</v>
      </c>
      <c r="Q563" s="14">
        <v>1200</v>
      </c>
      <c r="R563" s="14">
        <v>390</v>
      </c>
      <c r="S563" s="14">
        <v>400</v>
      </c>
      <c r="T563" s="14">
        <v>110</v>
      </c>
      <c r="U563" s="14">
        <v>400</v>
      </c>
      <c r="V563" s="14">
        <v>110</v>
      </c>
      <c r="W563" s="5" t="s">
        <v>33</v>
      </c>
      <c r="Y563" s="6" t="s">
        <v>38</v>
      </c>
    </row>
    <row r="564" spans="1:56" ht="18" customHeight="1" x14ac:dyDescent="0.3">
      <c r="A564" s="1" t="str">
        <f t="shared" si="687"/>
        <v>\\B-TECH03\soneras network\SONERAS\RAD\RAD 2024\C400</v>
      </c>
      <c r="B564" s="17" t="s">
        <v>1621</v>
      </c>
      <c r="C564" s="44" t="str">
        <f t="shared" si="684"/>
        <v xml:space="preserve">RAC400026-10 </v>
      </c>
      <c r="D564" s="17" t="s">
        <v>1385</v>
      </c>
      <c r="E564" s="20" t="str">
        <f t="shared" si="689"/>
        <v>C400</v>
      </c>
      <c r="F564" s="12">
        <v>45446</v>
      </c>
      <c r="G564" s="17">
        <v>1</v>
      </c>
      <c r="H564" s="13" t="s">
        <v>28</v>
      </c>
      <c r="I564" s="5" t="s">
        <v>1618</v>
      </c>
      <c r="J564" s="5" t="s">
        <v>1492</v>
      </c>
      <c r="K564" s="14" t="s">
        <v>839</v>
      </c>
      <c r="M564" s="36" t="s">
        <v>32</v>
      </c>
      <c r="N564" s="6">
        <v>10</v>
      </c>
      <c r="O564" s="6">
        <v>6</v>
      </c>
      <c r="Q564" s="14">
        <v>890</v>
      </c>
      <c r="R564" s="14">
        <v>890</v>
      </c>
      <c r="S564" s="14">
        <v>895</v>
      </c>
      <c r="T564" s="14">
        <v>145</v>
      </c>
      <c r="U564" s="14">
        <v>895</v>
      </c>
      <c r="V564" s="14">
        <v>145</v>
      </c>
      <c r="W564" s="5" t="s">
        <v>33</v>
      </c>
      <c r="Y564" s="6" t="s">
        <v>34</v>
      </c>
    </row>
    <row r="565" spans="1:56" s="142" customFormat="1" ht="18" customHeight="1" x14ac:dyDescent="0.3">
      <c r="A565" s="1" t="str">
        <f t="shared" si="687"/>
        <v>\\B-TECH03\soneras network\SONERAS\RAD\RAD 2024\C401</v>
      </c>
      <c r="B565" s="66" t="s">
        <v>1622</v>
      </c>
      <c r="C565" s="89" t="str">
        <f t="shared" si="684"/>
        <v xml:space="preserve">REC401015-10 </v>
      </c>
      <c r="D565" s="66" t="s">
        <v>1386</v>
      </c>
      <c r="E565" s="86" t="str">
        <f t="shared" si="689"/>
        <v>C401</v>
      </c>
      <c r="F565" s="246">
        <v>45446</v>
      </c>
      <c r="G565" s="66">
        <v>1</v>
      </c>
      <c r="H565" s="83" t="s">
        <v>58</v>
      </c>
      <c r="I565" s="84" t="s">
        <v>1618</v>
      </c>
      <c r="J565" s="84"/>
      <c r="K565" s="87" t="s">
        <v>1619</v>
      </c>
      <c r="L565" s="206"/>
      <c r="M565" s="88" t="s">
        <v>41</v>
      </c>
      <c r="N565" s="62">
        <v>10</v>
      </c>
      <c r="O565" s="62">
        <v>5</v>
      </c>
      <c r="P565" s="66"/>
      <c r="Q565" s="87">
        <v>470</v>
      </c>
      <c r="R565" s="87">
        <v>520</v>
      </c>
      <c r="S565" s="87">
        <v>550</v>
      </c>
      <c r="T565" s="87">
        <v>100</v>
      </c>
      <c r="U565" s="87">
        <v>550</v>
      </c>
      <c r="V565" s="87">
        <v>100</v>
      </c>
      <c r="W565" s="84" t="s">
        <v>33</v>
      </c>
      <c r="X565" s="87"/>
      <c r="Y565" s="62" t="s">
        <v>34</v>
      </c>
    </row>
    <row r="566" spans="1:56" ht="18" customHeight="1" x14ac:dyDescent="0.3">
      <c r="A566" s="1" t="str">
        <f t="shared" si="687"/>
        <v>\\B-TECH03\soneras network\SONERAS\RAD\RAD 2024\C350</v>
      </c>
      <c r="B566" s="17" t="s">
        <v>1511</v>
      </c>
      <c r="C566" s="44" t="str">
        <f t="shared" si="684"/>
        <v xml:space="preserve">FEC350026-10 </v>
      </c>
      <c r="D566" s="17" t="s">
        <v>1387</v>
      </c>
      <c r="E566" s="20" t="str">
        <f t="shared" si="689"/>
        <v>C350</v>
      </c>
      <c r="F566" s="12">
        <v>45447</v>
      </c>
      <c r="G566" s="17">
        <v>1</v>
      </c>
      <c r="H566" s="13" t="s">
        <v>35</v>
      </c>
      <c r="I566" s="5" t="s">
        <v>1620</v>
      </c>
      <c r="M566" s="36" t="s">
        <v>32</v>
      </c>
      <c r="N566" s="6">
        <v>10</v>
      </c>
      <c r="O566" s="6">
        <v>6</v>
      </c>
      <c r="Q566" s="14">
        <v>520</v>
      </c>
      <c r="R566" s="14">
        <v>590</v>
      </c>
      <c r="S566" s="14">
        <v>600</v>
      </c>
      <c r="T566" s="14">
        <v>120</v>
      </c>
      <c r="U566" s="14">
        <v>600</v>
      </c>
      <c r="V566" s="14">
        <v>120</v>
      </c>
      <c r="W566" s="5" t="s">
        <v>33</v>
      </c>
      <c r="Y566" s="6" t="s">
        <v>34</v>
      </c>
    </row>
    <row r="567" spans="1:56" ht="18" customHeight="1" x14ac:dyDescent="0.3">
      <c r="A567" s="1" t="str">
        <f t="shared" si="687"/>
        <v>\\B-TECH03\soneras network\SONERAS\RAD\RAD 2024\C402</v>
      </c>
      <c r="B567" s="17" t="s">
        <v>1623</v>
      </c>
      <c r="C567" s="44" t="str">
        <f t="shared" si="684"/>
        <v xml:space="preserve">FEC402025-10 </v>
      </c>
      <c r="D567" s="17" t="s">
        <v>1388</v>
      </c>
      <c r="E567" s="20" t="str">
        <f t="shared" si="689"/>
        <v>C402</v>
      </c>
      <c r="F567" s="12">
        <v>45447</v>
      </c>
      <c r="G567" s="17">
        <v>1</v>
      </c>
      <c r="H567" s="13" t="s">
        <v>35</v>
      </c>
      <c r="I567" s="5" t="s">
        <v>40</v>
      </c>
      <c r="M567" s="36" t="s">
        <v>32</v>
      </c>
      <c r="N567" s="6">
        <v>10</v>
      </c>
      <c r="O567" s="6">
        <v>5</v>
      </c>
      <c r="Q567" s="14">
        <v>960</v>
      </c>
      <c r="R567" s="14">
        <v>580</v>
      </c>
      <c r="S567" s="14">
        <v>630</v>
      </c>
      <c r="T567" s="14">
        <v>210</v>
      </c>
      <c r="U567" s="14">
        <v>630</v>
      </c>
      <c r="V567" s="14">
        <v>210</v>
      </c>
      <c r="W567" s="5" t="s">
        <v>33</v>
      </c>
      <c r="X567" s="14" t="s">
        <v>1588</v>
      </c>
      <c r="Y567" s="6" t="s">
        <v>34</v>
      </c>
    </row>
    <row r="568" spans="1:56" ht="18" customHeight="1" x14ac:dyDescent="0.3">
      <c r="A568" s="1" t="str">
        <f t="shared" si="687"/>
        <v>\\B-TECH03\soneras network\SONERAS\RAD\RAD 2024\C015</v>
      </c>
      <c r="B568" s="17" t="s">
        <v>90</v>
      </c>
      <c r="C568" s="44" t="str">
        <f t="shared" si="684"/>
        <v>FEC015026-10 E7</v>
      </c>
      <c r="D568" s="17" t="s">
        <v>1389</v>
      </c>
      <c r="E568" s="20" t="str">
        <f t="shared" si="689"/>
        <v>C015</v>
      </c>
      <c r="F568" s="12">
        <v>45448</v>
      </c>
      <c r="G568" s="17">
        <v>1</v>
      </c>
      <c r="H568" s="13" t="s">
        <v>35</v>
      </c>
      <c r="I568" s="14" t="s">
        <v>202</v>
      </c>
      <c r="M568" s="36" t="s">
        <v>32</v>
      </c>
      <c r="N568" s="6">
        <v>10</v>
      </c>
      <c r="O568" s="6">
        <v>6</v>
      </c>
      <c r="Q568" s="14">
        <v>1200</v>
      </c>
      <c r="R568" s="14">
        <v>1110</v>
      </c>
      <c r="S568" s="14">
        <v>1190</v>
      </c>
      <c r="T568" s="14">
        <v>280</v>
      </c>
      <c r="U568" s="14">
        <v>1190</v>
      </c>
      <c r="V568" s="14">
        <v>280</v>
      </c>
      <c r="W568" s="5" t="s">
        <v>33</v>
      </c>
      <c r="Y568" s="6" t="s">
        <v>38</v>
      </c>
    </row>
    <row r="569" spans="1:56" ht="18" customHeight="1" x14ac:dyDescent="0.3">
      <c r="A569" s="1" t="str">
        <f t="shared" si="687"/>
        <v>\\B-TECH03\soneras network\SONERAS\RAD\RAD 2024\C403</v>
      </c>
      <c r="B569" s="17" t="s">
        <v>1628</v>
      </c>
      <c r="C569" s="44" t="str">
        <f t="shared" si="684"/>
        <v>RAC403023-10 E7</v>
      </c>
      <c r="D569" s="17" t="s">
        <v>1390</v>
      </c>
      <c r="E569" s="20" t="str">
        <f t="shared" si="689"/>
        <v>C403</v>
      </c>
      <c r="F569" s="12">
        <v>45448</v>
      </c>
      <c r="G569" s="17">
        <v>1</v>
      </c>
      <c r="H569" s="13" t="s">
        <v>28</v>
      </c>
      <c r="I569" s="5" t="s">
        <v>1625</v>
      </c>
      <c r="J569" s="5" t="s">
        <v>708</v>
      </c>
      <c r="K569" s="14" t="s">
        <v>1624</v>
      </c>
      <c r="M569" s="36" t="s">
        <v>32</v>
      </c>
      <c r="N569" s="6">
        <v>10</v>
      </c>
      <c r="O569" s="6">
        <v>3</v>
      </c>
      <c r="Q569" s="14">
        <v>620</v>
      </c>
      <c r="R569" s="14">
        <v>750</v>
      </c>
      <c r="S569" s="14">
        <v>750</v>
      </c>
      <c r="T569" s="14">
        <v>90</v>
      </c>
      <c r="U569" s="14">
        <v>750</v>
      </c>
      <c r="V569" s="14">
        <v>90</v>
      </c>
      <c r="W569" s="5" t="s">
        <v>33</v>
      </c>
      <c r="Y569" s="6" t="s">
        <v>38</v>
      </c>
    </row>
    <row r="570" spans="1:56" ht="18" customHeight="1" x14ac:dyDescent="0.3">
      <c r="A570" s="1" t="str">
        <f t="shared" si="687"/>
        <v>\\B-TECH03\soneras network\SONERAS\RAD\RAD 2024\C404</v>
      </c>
      <c r="B570" s="17" t="s">
        <v>1629</v>
      </c>
      <c r="C570" s="44" t="str">
        <f t="shared" si="684"/>
        <v xml:space="preserve">RAC404012-10 </v>
      </c>
      <c r="D570" s="17" t="s">
        <v>1391</v>
      </c>
      <c r="E570" s="20" t="str">
        <f t="shared" si="689"/>
        <v>C404</v>
      </c>
      <c r="F570" s="12">
        <v>45448</v>
      </c>
      <c r="G570" s="17">
        <v>1</v>
      </c>
      <c r="H570" s="13" t="s">
        <v>28</v>
      </c>
      <c r="I570" s="5" t="s">
        <v>1626</v>
      </c>
      <c r="M570" s="36" t="s">
        <v>41</v>
      </c>
      <c r="N570" s="6">
        <v>10</v>
      </c>
      <c r="O570" s="6">
        <v>2</v>
      </c>
      <c r="Q570" s="14">
        <v>225</v>
      </c>
      <c r="R570" s="14">
        <v>150</v>
      </c>
      <c r="S570" s="14">
        <v>150</v>
      </c>
      <c r="T570" s="14">
        <v>40</v>
      </c>
      <c r="U570" s="14">
        <v>150</v>
      </c>
      <c r="V570" s="14">
        <v>40</v>
      </c>
      <c r="W570" s="5" t="s">
        <v>33</v>
      </c>
      <c r="Y570" s="6" t="s">
        <v>34</v>
      </c>
    </row>
    <row r="571" spans="1:56" ht="18" customHeight="1" x14ac:dyDescent="0.3">
      <c r="A571" s="1" t="str">
        <f t="shared" si="687"/>
        <v>\\B-TECH03\soneras network\SONERAS\RAD\RAD 2024\C405</v>
      </c>
      <c r="B571" s="17" t="s">
        <v>1630</v>
      </c>
      <c r="C571" s="44" t="str">
        <f t="shared" si="684"/>
        <v xml:space="preserve">FEC405022-10 </v>
      </c>
      <c r="D571" s="17" t="s">
        <v>1392</v>
      </c>
      <c r="E571" s="20" t="str">
        <f t="shared" si="689"/>
        <v>C405</v>
      </c>
      <c r="F571" s="12">
        <v>45451</v>
      </c>
      <c r="G571" s="17">
        <v>1</v>
      </c>
      <c r="H571" s="13" t="s">
        <v>35</v>
      </c>
      <c r="I571" s="5" t="s">
        <v>40</v>
      </c>
      <c r="M571" s="36" t="s">
        <v>32</v>
      </c>
      <c r="N571" s="6">
        <v>10</v>
      </c>
      <c r="O571" s="6">
        <v>2</v>
      </c>
      <c r="Q571" s="14">
        <v>530</v>
      </c>
      <c r="R571" s="14">
        <v>620</v>
      </c>
      <c r="S571" s="14">
        <v>630</v>
      </c>
      <c r="T571" s="14">
        <v>60</v>
      </c>
      <c r="U571" s="14">
        <v>630</v>
      </c>
      <c r="V571" s="14">
        <v>60</v>
      </c>
      <c r="W571" s="5" t="s">
        <v>33</v>
      </c>
      <c r="Y571" s="6" t="s">
        <v>34</v>
      </c>
    </row>
    <row r="572" spans="1:56" ht="18" customHeight="1" x14ac:dyDescent="0.3">
      <c r="A572" s="1" t="str">
        <f t="shared" si="687"/>
        <v>\\B-TECH03\soneras network\SONERAS\RAD\RAD 2024\C406</v>
      </c>
      <c r="B572" s="17" t="s">
        <v>1631</v>
      </c>
      <c r="C572" s="44" t="str">
        <f t="shared" si="684"/>
        <v xml:space="preserve">FEC406025-10 </v>
      </c>
      <c r="D572" s="17" t="s">
        <v>1393</v>
      </c>
      <c r="E572" s="20" t="str">
        <f t="shared" si="689"/>
        <v>C406</v>
      </c>
      <c r="F572" s="12">
        <v>45451</v>
      </c>
      <c r="G572" s="17">
        <v>1</v>
      </c>
      <c r="H572" s="13" t="s">
        <v>35</v>
      </c>
      <c r="I572" s="5" t="s">
        <v>40</v>
      </c>
      <c r="M572" s="36" t="s">
        <v>32</v>
      </c>
      <c r="N572" s="6">
        <v>10</v>
      </c>
      <c r="O572" s="6">
        <v>5</v>
      </c>
      <c r="Q572" s="14">
        <v>560</v>
      </c>
      <c r="R572" s="14">
        <v>430</v>
      </c>
      <c r="S572" s="14">
        <v>450</v>
      </c>
      <c r="T572" s="14">
        <v>110</v>
      </c>
      <c r="U572" s="14">
        <v>450</v>
      </c>
      <c r="V572" s="14">
        <v>110</v>
      </c>
      <c r="W572" s="5" t="s">
        <v>33</v>
      </c>
      <c r="Y572" s="6" t="s">
        <v>34</v>
      </c>
    </row>
    <row r="573" spans="1:56" ht="18" customHeight="1" x14ac:dyDescent="0.3">
      <c r="A573" s="1" t="str">
        <f t="shared" si="687"/>
        <v>\\B-TECH03\soneras network\SONERAS\RAD\RAD 2024\C407</v>
      </c>
      <c r="B573" s="17" t="s">
        <v>1632</v>
      </c>
      <c r="C573" s="44" t="str">
        <f t="shared" si="684"/>
        <v xml:space="preserve">FEC407026-10 </v>
      </c>
      <c r="D573" s="17" t="s">
        <v>1394</v>
      </c>
      <c r="E573" s="20" t="str">
        <f t="shared" si="689"/>
        <v>C407</v>
      </c>
      <c r="F573" s="12">
        <v>45451</v>
      </c>
      <c r="G573" s="17">
        <v>4</v>
      </c>
      <c r="H573" s="13" t="s">
        <v>35</v>
      </c>
      <c r="I573" s="14" t="s">
        <v>76</v>
      </c>
      <c r="M573" s="36" t="s">
        <v>32</v>
      </c>
      <c r="N573" s="6">
        <v>10</v>
      </c>
      <c r="O573" s="6">
        <v>6</v>
      </c>
      <c r="Q573" s="14">
        <v>1000</v>
      </c>
      <c r="R573" s="14">
        <v>530</v>
      </c>
      <c r="S573" s="14">
        <v>535</v>
      </c>
      <c r="T573" s="14">
        <v>140</v>
      </c>
      <c r="U573" s="14">
        <v>535</v>
      </c>
      <c r="V573" s="14">
        <v>140</v>
      </c>
      <c r="W573" s="5" t="s">
        <v>33</v>
      </c>
      <c r="Y573" s="6" t="s">
        <v>34</v>
      </c>
      <c r="Z573" s="240" t="str">
        <f t="shared" ref="Z573:Z577" si="752">O573&amp;N573&amp;IF(M573="NL","AD",IF(M573="TR","AZ",IF(M573="Aé","AD",)))</f>
        <v>610AD</v>
      </c>
      <c r="AA573" s="71" t="str">
        <f t="shared" ref="AA573:AA577" si="753">IF(H573="Fx","FE",IF(H573="Rén","RE",IF(H573="Con","RA","")))&amp;B573&amp;0&amp;IF(M573="TR","1",IF(M573="NL","2",IF(M573="Aé","3","")))&amp;O573&amp;"-"&amp;N573&amp;" "&amp;IF(Y573="ET7","E7","")</f>
        <v xml:space="preserve">FEC407026-10 </v>
      </c>
      <c r="AB573" s="168" t="str">
        <f t="shared" ref="AB573:AB577" si="754">IF(H573="FX","FE",IF(H573="Rén","RE",IF(H573="Con","RA","")))&amp;" "&amp;IF((Q573)&lt;=999,"0"&amp;(Q573),(Q573))&amp;"X"&amp;IF((R573)&lt;=999,"0"&amp;(R573),(R573))&amp;" "&amp;O573&amp;IF(M573="TR","Z",IF(M573="NL","D",IF(M573="Aé","D","")))&amp;IF(Y573="ET7","7",IF(Y573="ET9","9","M"))&amp;" "&amp;N573&amp;" "&amp;IF((S573)&lt;=999,"0"&amp;(S573),(S573))&amp;"X"&amp;IF((T573)&lt;=99,"0"&amp;(T573),(T573))&amp;" "&amp;IF(W573="PLi","P",IF(W573="BL","B",""))&amp;IF(X573="DEP","D",IF(X573="DEP","D","C"))&amp;" "&amp;J573&amp;" "&amp;K573</f>
        <v xml:space="preserve">FE 1000X0530 6DM 10 0535X140 PC  </v>
      </c>
      <c r="AC573" s="71" t="str">
        <f t="shared" ref="AC573:AC577" si="755">"FX"&amp;B573&amp;0&amp;IF(M573="TR","1",IF(M573="NL","2",IF(M573="Aé","3","")))&amp;O573&amp;"-"&amp;N573&amp;" "&amp;IF(Y573="ET7","E7","")</f>
        <v xml:space="preserve">FXC407026-10 </v>
      </c>
      <c r="AD573" s="168" t="str">
        <f t="shared" ref="AD573:AD577" si="756">"FX"&amp;" "&amp;IF((Q573)&lt;=999,"0"&amp;(Q573),(Q573))&amp;"X"&amp;IF((R573)&lt;=999,"0"&amp;(R573),(R573))&amp;" "&amp;O573&amp;IF(M573="TR","Z",IF(M573="NL","D",IF(M573="Aé","D","")))&amp;IF(Y573="ET7","7",IF(Y573="ET9","9","M"))&amp;" "&amp;N573&amp;" "&amp;IF((S573)&lt;=999,"0"&amp;(S573),(S573))&amp;"X"&amp;IF((T573)&lt;=99,"0"&amp;(T573),(T573))&amp;" "&amp;IF(W573="PLi","P",IF(W573="BL","B",""))&amp;IF(X573="DEP","D","C")&amp;" "&amp;J573&amp;" "&amp;K573</f>
        <v xml:space="preserve">FX 1000X0530 6DM 10 0535X140 PC  </v>
      </c>
      <c r="AE573" s="169" t="str">
        <f t="shared" ref="AE573:AE577" si="757">IF(Y573="Mach-P","BNLT33",IF(Y573="Mach-G","BNLT53",IF(Y573="Et7","TUBLS015",IF(Y573="Et9","TUBLS30"))))</f>
        <v>BNLT33</v>
      </c>
      <c r="AF573" s="170" t="str">
        <f t="shared" ref="AF573:AF577" si="758">"TB"&amp;IF(Y573="Mach-P","33",IF(Y573="Mach-G","53",IF(Y573="Et7","15",IF(Y573="Et9","30",""))))&amp;IF((Q573+15)&lt;=999,"0"&amp;(Q573+15),(Q573+15))</f>
        <v>TB331015</v>
      </c>
      <c r="AG573" s="171">
        <f t="shared" ref="AG573:AG577" si="759">(Q573+15)*IF(Y573="Mach-P",0.03367,IF(Y573="Mach-G",0.05407,0.04626))</f>
        <v>34.175049999999999</v>
      </c>
      <c r="AH573" s="151">
        <f t="shared" ref="AH573:AH577" si="760">IF(M573="TR",INT((R573-20-N573-IF(N573=8,5.4,IF(N573=10,7.4,9.4)))/N573)+1,INT(R573-10)/10)*O573</f>
        <v>312</v>
      </c>
      <c r="AI573" s="152">
        <f t="shared" ref="AI573:AI577" si="761">AG573*AH573</f>
        <v>10662.615599999999</v>
      </c>
      <c r="AJ573" s="172" t="str">
        <f t="shared" ref="AJ573:AJ577" si="762">"BCU"&amp;O573&amp;IF(M573="TR","Z",IF(M573="NL","D",IF(M573="Aé","D","")))</f>
        <v>BCU6D</v>
      </c>
      <c r="AK573" s="173" t="str">
        <f t="shared" ref="AK573:AK577" si="763">"AT"&amp;O573&amp;IF(M573="TR","Z",IF(M573="NL","D",IF(M573="Aé","D","")))&amp;IF(M573="TR",IF(Q573&lt;=999,"0"&amp;Q573-20,Q573-20),IF(R573&lt;=999,"0"&amp;R573,R573))</f>
        <v>AT6D0530</v>
      </c>
      <c r="AL573" s="174">
        <f t="shared" ref="AL573:AL577" si="764">AN573/AM573</f>
        <v>17.006012312388705</v>
      </c>
      <c r="AM573" s="175">
        <f t="shared" ref="AM573:AM577" si="765">IF(M573="NL",((Q573-20)/2.75)+1,IF(M573="TR",(AH573/O573)+1,IF(M573="Aé",((Q573-20)/2.75)+1)/2))</f>
        <v>357.36363636363637</v>
      </c>
      <c r="AN573" s="176">
        <v>6077.3303999999998</v>
      </c>
      <c r="AO573" s="177" t="str">
        <f t="shared" ref="AO573:AO577" si="766">"CL"&amp;O573&amp;IF(W573="PLi","P",IF(W573="BL","B",""))&amp;IF((S573)&lt;=999,"0"&amp;(S573),(S573))&amp;IF(X573="DEP","D","C")&amp;IF((T573)&lt;=99,"0"&amp;(T573),(T573))</f>
        <v>CL6P0535C140</v>
      </c>
      <c r="AP573" s="178">
        <f t="shared" ref="AP573:AP577" si="767">IF(W573="BL",(S573)*(T573)*0.01335,IF(W573="PLi",(S573+20)*(T573+20)*0.0077))</f>
        <v>683.76</v>
      </c>
      <c r="AQ573" s="179" t="str">
        <f t="shared" ref="AQ573:AQ577" si="768">"CL"&amp;O573&amp;IF(W573="PLi","P",IF(W573="BL","B",""))&amp;IF((U573)&lt;=999,"0"&amp;(U573),(U573))&amp;IF(X573="DEP","D","C")&amp;IF((V573)&lt;=99,"0"&amp;(V573),(V573))</f>
        <v>CL6P0535C140</v>
      </c>
      <c r="AR573" s="178">
        <f t="shared" ref="AR573:AR577" si="769">(U573+20)*(V573+20)*IF(W573="BL",0.01335,IF(W573="Pli",0.0077))</f>
        <v>683.76</v>
      </c>
      <c r="AS573" s="178" t="str">
        <f t="shared" ref="AS573:AS577" si="770">IF(W573="BL","PL15",IF(W573="PLi","BNLC06"))</f>
        <v>BNLC06</v>
      </c>
      <c r="AT573" s="180">
        <f t="shared" ref="AT573:AT577" si="771">AP573+AR573</f>
        <v>1367.52</v>
      </c>
      <c r="AU573" s="181" t="str">
        <f t="shared" ref="AU573:AU577" si="772">O573&amp;IF(M573="TR","Z",IF(M573="NL","D",IF(M573="Aé","D",)))</f>
        <v>6D</v>
      </c>
      <c r="AV573" s="182" t="s">
        <v>921</v>
      </c>
      <c r="AW573" s="183" t="str">
        <f t="shared" ref="AW573:AW577" si="773">"FJ"&amp;AU573&amp;IF((Q573)&lt;=999,"0"&amp;(Q573),(Q573))</f>
        <v>FJ6D1000</v>
      </c>
      <c r="AX573" s="181">
        <f t="shared" ref="AX573:AX577" si="774">Q573*IF(AU573="1Z",0.239,IF(AU573="2Z",0.276,IF(AU573="3Z",0.374,IF(AU573="4Z",0.458,IF(AU573="5Z",0.541,IF(AU573="2D",0.317,IF(AU573="3D",0.421,IF(AU573="4D",0.53,IF(AU573="5D",0.619,IF(AU573="6D",0.718,IF(AU573="7D",0.738,IF(AU573="8D",0.842,""))))))))))))</f>
        <v>718</v>
      </c>
      <c r="AY573" s="183">
        <f t="shared" ref="AY573:AY577" si="775">AX573*2</f>
        <v>1436</v>
      </c>
      <c r="AZ573" s="183" t="str">
        <f t="shared" ref="AZ573:AZ577" si="776">IF(RIGHT(AU573,1)="Z","PJ"&amp;AU573&amp;IF((Q573)&lt;=999,"0"&amp;(Q573),(Q573)),"-")</f>
        <v>-</v>
      </c>
      <c r="BA573" s="181" t="str">
        <f t="shared" ref="BA573:BA577" si="777">IF(RIGHT(AU573,1)="Z",Q573*IF(AU573="1Z",0.239,IF(AU573="2Z",0.276,IF(AU573="3Z",0.374,IF(AU573="4Z",0.458,IF(AU573="5Z",0.541,IF(AU573="2D",0.317,IF(AU573="3D",0.421,IF(AU573="4D",0.53,IF(AU573="5D",0.619,IF(AU573="6D",0.718,IF(AU573="7D",0.738,IF(AU573="8D",0.842,"")))))))))))),"-")</f>
        <v>-</v>
      </c>
      <c r="BB573" s="181"/>
      <c r="BC573" s="184">
        <f t="shared" ref="BC573:BC577" si="778">BB573+AY573</f>
        <v>1436</v>
      </c>
      <c r="BD573" s="237"/>
    </row>
    <row r="574" spans="1:56" ht="18" customHeight="1" x14ac:dyDescent="0.3">
      <c r="A574" s="1" t="str">
        <f t="shared" ref="A574" si="779">"\\B-TECH03\soneras network\SONERAS\RAD\RAD 2023\"&amp;B574</f>
        <v>\\B-TECH03\soneras network\SONERAS\RAD\RAD 2023\B092</v>
      </c>
      <c r="B574" s="17" t="s">
        <v>1627</v>
      </c>
      <c r="C574" s="44" t="str">
        <f t="shared" si="684"/>
        <v xml:space="preserve">FEB092024-10 </v>
      </c>
      <c r="D574" s="17" t="s">
        <v>1395</v>
      </c>
      <c r="E574" s="20" t="str">
        <f t="shared" si="689"/>
        <v>B092</v>
      </c>
      <c r="F574" s="12">
        <v>45451</v>
      </c>
      <c r="G574" s="17">
        <v>10</v>
      </c>
      <c r="H574" s="13" t="s">
        <v>35</v>
      </c>
      <c r="I574" s="14" t="s">
        <v>76</v>
      </c>
      <c r="M574" s="36" t="s">
        <v>32</v>
      </c>
      <c r="N574" s="6">
        <v>10</v>
      </c>
      <c r="O574" s="6">
        <v>4</v>
      </c>
      <c r="Q574" s="14">
        <v>460</v>
      </c>
      <c r="R574" s="14">
        <v>460</v>
      </c>
      <c r="S574" s="14">
        <v>480</v>
      </c>
      <c r="T574" s="14">
        <v>100</v>
      </c>
      <c r="U574" s="14">
        <v>480</v>
      </c>
      <c r="V574" s="14">
        <v>100</v>
      </c>
      <c r="W574" s="5" t="s">
        <v>33</v>
      </c>
      <c r="Y574" s="6" t="s">
        <v>34</v>
      </c>
      <c r="Z574" s="240" t="str">
        <f t="shared" si="752"/>
        <v>410AD</v>
      </c>
      <c r="AA574" s="71" t="str">
        <f t="shared" si="753"/>
        <v xml:space="preserve">FEB092024-10 </v>
      </c>
      <c r="AB574" s="168" t="str">
        <f t="shared" si="754"/>
        <v xml:space="preserve">FE 0460X0460 4DM 10 0480X100 PC  </v>
      </c>
      <c r="AC574" s="71" t="str">
        <f t="shared" si="755"/>
        <v xml:space="preserve">FXB092024-10 </v>
      </c>
      <c r="AD574" s="168" t="str">
        <f t="shared" si="756"/>
        <v xml:space="preserve">FX 0460X0460 4DM 10 0480X100 PC  </v>
      </c>
      <c r="AE574" s="169" t="str">
        <f t="shared" si="757"/>
        <v>BNLT33</v>
      </c>
      <c r="AF574" s="170" t="str">
        <f t="shared" si="758"/>
        <v>TB330475</v>
      </c>
      <c r="AG574" s="171">
        <f t="shared" si="759"/>
        <v>15.99325</v>
      </c>
      <c r="AH574" s="151">
        <f t="shared" si="760"/>
        <v>180</v>
      </c>
      <c r="AI574" s="152">
        <f t="shared" si="761"/>
        <v>2878.7849999999999</v>
      </c>
      <c r="AJ574" s="172" t="str">
        <f t="shared" si="762"/>
        <v>BCU4D</v>
      </c>
      <c r="AK574" s="173" t="str">
        <f t="shared" si="763"/>
        <v>AT4D0460</v>
      </c>
      <c r="AL574" s="174">
        <f t="shared" si="764"/>
        <v>37.747393788819878</v>
      </c>
      <c r="AM574" s="175">
        <f t="shared" si="765"/>
        <v>161</v>
      </c>
      <c r="AN574" s="176">
        <v>6077.3303999999998</v>
      </c>
      <c r="AO574" s="177" t="str">
        <f t="shared" si="766"/>
        <v>CL4P0480C100</v>
      </c>
      <c r="AP574" s="178">
        <f t="shared" si="767"/>
        <v>462</v>
      </c>
      <c r="AQ574" s="179" t="str">
        <f t="shared" si="768"/>
        <v>CL4P0480C100</v>
      </c>
      <c r="AR574" s="178">
        <f t="shared" si="769"/>
        <v>462</v>
      </c>
      <c r="AS574" s="178" t="str">
        <f t="shared" si="770"/>
        <v>BNLC06</v>
      </c>
      <c r="AT574" s="180">
        <f t="shared" si="771"/>
        <v>924</v>
      </c>
      <c r="AU574" s="181" t="str">
        <f t="shared" si="772"/>
        <v>4D</v>
      </c>
      <c r="AV574" s="182" t="s">
        <v>921</v>
      </c>
      <c r="AW574" s="183" t="str">
        <f t="shared" si="773"/>
        <v>FJ4D0460</v>
      </c>
      <c r="AX574" s="181">
        <f t="shared" si="774"/>
        <v>243.8</v>
      </c>
      <c r="AY574" s="183">
        <f t="shared" si="775"/>
        <v>487.6</v>
      </c>
      <c r="AZ574" s="183" t="str">
        <f t="shared" si="776"/>
        <v>-</v>
      </c>
      <c r="BA574" s="181" t="str">
        <f t="shared" si="777"/>
        <v>-</v>
      </c>
      <c r="BB574" s="181"/>
      <c r="BC574" s="184">
        <f t="shared" si="778"/>
        <v>487.6</v>
      </c>
      <c r="BD574" s="237"/>
    </row>
    <row r="575" spans="1:56" ht="18" customHeight="1" x14ac:dyDescent="0.3">
      <c r="A575" s="1" t="str">
        <f t="shared" si="687"/>
        <v>\\B-TECH03\soneras network\SONERAS\RAD\RAD 2024\C290</v>
      </c>
      <c r="B575" s="17" t="s">
        <v>1212</v>
      </c>
      <c r="C575" s="44" t="str">
        <f t="shared" si="684"/>
        <v xml:space="preserve">FEC290024-10 </v>
      </c>
      <c r="D575" s="17" t="s">
        <v>1396</v>
      </c>
      <c r="E575" s="20" t="str">
        <f t="shared" si="689"/>
        <v>C290</v>
      </c>
      <c r="F575" s="12">
        <v>45451</v>
      </c>
      <c r="G575" s="17">
        <v>2</v>
      </c>
      <c r="H575" s="13" t="s">
        <v>35</v>
      </c>
      <c r="I575" s="14" t="s">
        <v>76</v>
      </c>
      <c r="M575" s="36" t="s">
        <v>32</v>
      </c>
      <c r="N575" s="6">
        <v>10</v>
      </c>
      <c r="O575" s="6">
        <v>4</v>
      </c>
      <c r="Q575" s="14">
        <v>810</v>
      </c>
      <c r="R575" s="14">
        <v>680</v>
      </c>
      <c r="S575" s="14">
        <v>760</v>
      </c>
      <c r="T575" s="14">
        <v>160</v>
      </c>
      <c r="U575" s="14">
        <v>760</v>
      </c>
      <c r="V575" s="14">
        <v>160</v>
      </c>
      <c r="W575" s="5" t="s">
        <v>37</v>
      </c>
      <c r="Y575" s="6" t="s">
        <v>34</v>
      </c>
      <c r="Z575" s="240" t="str">
        <f t="shared" si="752"/>
        <v>410AD</v>
      </c>
      <c r="AA575" s="71" t="str">
        <f t="shared" si="753"/>
        <v xml:space="preserve">FEC290024-10 </v>
      </c>
      <c r="AB575" s="168" t="str">
        <f t="shared" si="754"/>
        <v xml:space="preserve">FE 0810X0680 4DM 10 0760X160 BC  </v>
      </c>
      <c r="AC575" s="71" t="str">
        <f t="shared" si="755"/>
        <v xml:space="preserve">FXC290024-10 </v>
      </c>
      <c r="AD575" s="168" t="str">
        <f t="shared" si="756"/>
        <v xml:space="preserve">FX 0810X0680 4DM 10 0760X160 BC  </v>
      </c>
      <c r="AE575" s="169" t="str">
        <f t="shared" si="757"/>
        <v>BNLT33</v>
      </c>
      <c r="AF575" s="170" t="str">
        <f t="shared" si="758"/>
        <v>TB330825</v>
      </c>
      <c r="AG575" s="171">
        <f t="shared" si="759"/>
        <v>27.777749999999997</v>
      </c>
      <c r="AH575" s="151">
        <f t="shared" si="760"/>
        <v>268</v>
      </c>
      <c r="AI575" s="152">
        <f t="shared" si="761"/>
        <v>7444.436999999999</v>
      </c>
      <c r="AJ575" s="172" t="str">
        <f t="shared" si="762"/>
        <v>BCU4D</v>
      </c>
      <c r="AK575" s="173" t="str">
        <f t="shared" si="763"/>
        <v>AT4D0680</v>
      </c>
      <c r="AL575" s="174">
        <f t="shared" si="764"/>
        <v>21.081877767265848</v>
      </c>
      <c r="AM575" s="175">
        <f t="shared" si="765"/>
        <v>288.27272727272725</v>
      </c>
      <c r="AN575" s="176">
        <v>6077.3303999999998</v>
      </c>
      <c r="AO575" s="177" t="str">
        <f t="shared" si="766"/>
        <v>CL4B0760C160</v>
      </c>
      <c r="AP575" s="178">
        <f t="shared" si="767"/>
        <v>1623.3600000000001</v>
      </c>
      <c r="AQ575" s="179" t="str">
        <f t="shared" si="768"/>
        <v>CL4B0760C160</v>
      </c>
      <c r="AR575" s="178">
        <f t="shared" si="769"/>
        <v>1874.3400000000001</v>
      </c>
      <c r="AS575" s="178" t="str">
        <f t="shared" si="770"/>
        <v>PL15</v>
      </c>
      <c r="AT575" s="180">
        <f t="shared" si="771"/>
        <v>3497.7000000000003</v>
      </c>
      <c r="AU575" s="181" t="str">
        <f t="shared" si="772"/>
        <v>4D</v>
      </c>
      <c r="AV575" s="182" t="s">
        <v>921</v>
      </c>
      <c r="AW575" s="183" t="str">
        <f t="shared" si="773"/>
        <v>FJ4D0810</v>
      </c>
      <c r="AX575" s="181">
        <f t="shared" si="774"/>
        <v>429.3</v>
      </c>
      <c r="AY575" s="183">
        <f t="shared" si="775"/>
        <v>858.6</v>
      </c>
      <c r="AZ575" s="183" t="str">
        <f t="shared" si="776"/>
        <v>-</v>
      </c>
      <c r="BA575" s="181" t="str">
        <f t="shared" si="777"/>
        <v>-</v>
      </c>
      <c r="BB575" s="181"/>
      <c r="BC575" s="184">
        <f t="shared" si="778"/>
        <v>858.6</v>
      </c>
      <c r="BD575" s="237"/>
    </row>
    <row r="576" spans="1:56" ht="18" customHeight="1" x14ac:dyDescent="0.3">
      <c r="A576" s="1" t="str">
        <f t="shared" si="687"/>
        <v>\\B-TECH03\soneras network\SONERAS\RAD\RAD 2024\C408</v>
      </c>
      <c r="B576" s="17" t="s">
        <v>1633</v>
      </c>
      <c r="C576" s="44" t="str">
        <f t="shared" ref="C576:C639" si="780">IF(H576="Fx","FE",IF(H576="Rén","RE",IF(H576="Con","RA","")))&amp;B576&amp;0&amp;IF(M576="TR","1",IF(M576="NL","2",IF(M576="Aé","3","")))&amp;O576&amp;"-"&amp;N576&amp;" "&amp;IF(Y576="ET7","E7","")</f>
        <v xml:space="preserve">FEC408025-10 </v>
      </c>
      <c r="D576" s="17" t="s">
        <v>1397</v>
      </c>
      <c r="E576" s="20" t="str">
        <f t="shared" si="689"/>
        <v>C408</v>
      </c>
      <c r="F576" s="12">
        <v>45451</v>
      </c>
      <c r="G576" s="17">
        <v>1</v>
      </c>
      <c r="H576" s="13" t="s">
        <v>35</v>
      </c>
      <c r="I576" s="14" t="s">
        <v>76</v>
      </c>
      <c r="M576" s="36" t="s">
        <v>32</v>
      </c>
      <c r="N576" s="6">
        <v>10</v>
      </c>
      <c r="O576" s="6">
        <v>5</v>
      </c>
      <c r="Q576" s="14">
        <v>1030</v>
      </c>
      <c r="R576" s="14">
        <v>420</v>
      </c>
      <c r="S576" s="14">
        <v>440</v>
      </c>
      <c r="T576" s="14">
        <v>110</v>
      </c>
      <c r="U576" s="14">
        <v>440</v>
      </c>
      <c r="V576" s="14">
        <v>110</v>
      </c>
      <c r="W576" s="5" t="s">
        <v>33</v>
      </c>
      <c r="Y576" s="6" t="s">
        <v>34</v>
      </c>
      <c r="Z576" s="240" t="str">
        <f t="shared" si="752"/>
        <v>510AD</v>
      </c>
      <c r="AA576" s="71" t="str">
        <f t="shared" si="753"/>
        <v xml:space="preserve">FEC408025-10 </v>
      </c>
      <c r="AB576" s="168" t="str">
        <f t="shared" si="754"/>
        <v xml:space="preserve">FE 1030X0420 5DM 10 0440X110 PC  </v>
      </c>
      <c r="AC576" s="71" t="str">
        <f t="shared" si="755"/>
        <v xml:space="preserve">FXC408025-10 </v>
      </c>
      <c r="AD576" s="168" t="str">
        <f t="shared" si="756"/>
        <v xml:space="preserve">FX 1030X0420 5DM 10 0440X110 PC  </v>
      </c>
      <c r="AE576" s="169" t="str">
        <f t="shared" si="757"/>
        <v>BNLT33</v>
      </c>
      <c r="AF576" s="170" t="str">
        <f t="shared" si="758"/>
        <v>TB331045</v>
      </c>
      <c r="AG576" s="171">
        <f t="shared" si="759"/>
        <v>35.18515</v>
      </c>
      <c r="AH576" s="151">
        <f t="shared" si="760"/>
        <v>205</v>
      </c>
      <c r="AI576" s="152">
        <f t="shared" si="761"/>
        <v>7212.9557500000001</v>
      </c>
      <c r="AJ576" s="172" t="str">
        <f t="shared" si="762"/>
        <v>BCU5D</v>
      </c>
      <c r="AK576" s="173" t="str">
        <f t="shared" si="763"/>
        <v>AT5D0420</v>
      </c>
      <c r="AL576" s="174">
        <f t="shared" si="764"/>
        <v>16.502254850654161</v>
      </c>
      <c r="AM576" s="175">
        <f t="shared" si="765"/>
        <v>368.27272727272725</v>
      </c>
      <c r="AN576" s="176">
        <v>6077.3303999999998</v>
      </c>
      <c r="AO576" s="177" t="str">
        <f t="shared" si="766"/>
        <v>CL5P0440C110</v>
      </c>
      <c r="AP576" s="178">
        <f t="shared" si="767"/>
        <v>460.46000000000004</v>
      </c>
      <c r="AQ576" s="179" t="str">
        <f t="shared" si="768"/>
        <v>CL5P0440C110</v>
      </c>
      <c r="AR576" s="178">
        <f t="shared" si="769"/>
        <v>460.46000000000004</v>
      </c>
      <c r="AS576" s="178" t="str">
        <f t="shared" si="770"/>
        <v>BNLC06</v>
      </c>
      <c r="AT576" s="180">
        <f t="shared" si="771"/>
        <v>920.92000000000007</v>
      </c>
      <c r="AU576" s="181" t="str">
        <f t="shared" si="772"/>
        <v>5D</v>
      </c>
      <c r="AV576" s="182" t="s">
        <v>921</v>
      </c>
      <c r="AW576" s="183" t="str">
        <f t="shared" si="773"/>
        <v>FJ5D1030</v>
      </c>
      <c r="AX576" s="181">
        <f t="shared" si="774"/>
        <v>637.57000000000005</v>
      </c>
      <c r="AY576" s="183">
        <f t="shared" si="775"/>
        <v>1275.1400000000001</v>
      </c>
      <c r="AZ576" s="183" t="str">
        <f t="shared" si="776"/>
        <v>-</v>
      </c>
      <c r="BA576" s="181" t="str">
        <f t="shared" si="777"/>
        <v>-</v>
      </c>
      <c r="BB576" s="181"/>
      <c r="BC576" s="184">
        <f t="shared" si="778"/>
        <v>1275.1400000000001</v>
      </c>
      <c r="BD576" s="237"/>
    </row>
    <row r="577" spans="1:56" ht="18" customHeight="1" x14ac:dyDescent="0.3">
      <c r="A577" s="1" t="str">
        <f t="shared" si="687"/>
        <v>\\B-TECH03\soneras network\SONERAS\RAD\RAD 2024\C409</v>
      </c>
      <c r="B577" s="17" t="s">
        <v>1634</v>
      </c>
      <c r="C577" s="44" t="str">
        <f t="shared" si="780"/>
        <v xml:space="preserve">FEC409026-10 </v>
      </c>
      <c r="D577" s="17" t="s">
        <v>1398</v>
      </c>
      <c r="E577" s="20" t="str">
        <f t="shared" si="689"/>
        <v>C409</v>
      </c>
      <c r="F577" s="12">
        <v>45451</v>
      </c>
      <c r="G577" s="17">
        <v>1</v>
      </c>
      <c r="H577" s="13" t="s">
        <v>35</v>
      </c>
      <c r="I577" s="14" t="s">
        <v>76</v>
      </c>
      <c r="M577" s="36" t="s">
        <v>32</v>
      </c>
      <c r="N577" s="6">
        <v>10</v>
      </c>
      <c r="O577" s="6">
        <v>6</v>
      </c>
      <c r="Q577" s="14">
        <v>1030</v>
      </c>
      <c r="R577" s="14">
        <v>490</v>
      </c>
      <c r="S577" s="14">
        <v>495</v>
      </c>
      <c r="T577" s="14">
        <v>145</v>
      </c>
      <c r="U577" s="14">
        <v>495</v>
      </c>
      <c r="V577" s="14">
        <v>145</v>
      </c>
      <c r="W577" s="5" t="s">
        <v>33</v>
      </c>
      <c r="Y577" s="6" t="s">
        <v>34</v>
      </c>
      <c r="Z577" s="240" t="str">
        <f t="shared" si="752"/>
        <v>610AD</v>
      </c>
      <c r="AA577" s="71" t="str">
        <f t="shared" si="753"/>
        <v xml:space="preserve">FEC409026-10 </v>
      </c>
      <c r="AB577" s="168" t="str">
        <f t="shared" si="754"/>
        <v xml:space="preserve">FE 1030X0490 6DM 10 0495X145 PC  </v>
      </c>
      <c r="AC577" s="71" t="str">
        <f t="shared" si="755"/>
        <v xml:space="preserve">FXC409026-10 </v>
      </c>
      <c r="AD577" s="168" t="str">
        <f t="shared" si="756"/>
        <v xml:space="preserve">FX 1030X0490 6DM 10 0495X145 PC  </v>
      </c>
      <c r="AE577" s="169" t="str">
        <f t="shared" si="757"/>
        <v>BNLT33</v>
      </c>
      <c r="AF577" s="170" t="str">
        <f t="shared" si="758"/>
        <v>TB331045</v>
      </c>
      <c r="AG577" s="171">
        <f t="shared" si="759"/>
        <v>35.18515</v>
      </c>
      <c r="AH577" s="151">
        <f t="shared" si="760"/>
        <v>288</v>
      </c>
      <c r="AI577" s="152">
        <f t="shared" si="761"/>
        <v>10133.323200000001</v>
      </c>
      <c r="AJ577" s="172" t="str">
        <f t="shared" si="762"/>
        <v>BCU6D</v>
      </c>
      <c r="AK577" s="173" t="str">
        <f t="shared" si="763"/>
        <v>AT6D0490</v>
      </c>
      <c r="AL577" s="174">
        <f t="shared" si="764"/>
        <v>16.502254850654161</v>
      </c>
      <c r="AM577" s="175">
        <f t="shared" si="765"/>
        <v>368.27272727272725</v>
      </c>
      <c r="AN577" s="176">
        <v>6077.3303999999998</v>
      </c>
      <c r="AO577" s="177" t="str">
        <f t="shared" si="766"/>
        <v>CL6P0495C145</v>
      </c>
      <c r="AP577" s="178">
        <f t="shared" si="767"/>
        <v>654.3075</v>
      </c>
      <c r="AQ577" s="179" t="str">
        <f t="shared" si="768"/>
        <v>CL6P0495C145</v>
      </c>
      <c r="AR577" s="178">
        <f t="shared" si="769"/>
        <v>654.3075</v>
      </c>
      <c r="AS577" s="178" t="str">
        <f t="shared" si="770"/>
        <v>BNLC06</v>
      </c>
      <c r="AT577" s="180">
        <f t="shared" si="771"/>
        <v>1308.615</v>
      </c>
      <c r="AU577" s="181" t="str">
        <f t="shared" si="772"/>
        <v>6D</v>
      </c>
      <c r="AV577" s="182" t="s">
        <v>921</v>
      </c>
      <c r="AW577" s="183" t="str">
        <f t="shared" si="773"/>
        <v>FJ6D1030</v>
      </c>
      <c r="AX577" s="181">
        <f t="shared" si="774"/>
        <v>739.54</v>
      </c>
      <c r="AY577" s="183">
        <f t="shared" si="775"/>
        <v>1479.08</v>
      </c>
      <c r="AZ577" s="183" t="str">
        <f t="shared" si="776"/>
        <v>-</v>
      </c>
      <c r="BA577" s="181" t="str">
        <f t="shared" si="777"/>
        <v>-</v>
      </c>
      <c r="BB577" s="181"/>
      <c r="BC577" s="184">
        <f t="shared" si="778"/>
        <v>1479.08</v>
      </c>
      <c r="BD577" s="237"/>
    </row>
    <row r="578" spans="1:56" ht="18" customHeight="1" x14ac:dyDescent="0.3">
      <c r="A578" s="1" t="str">
        <f t="shared" ref="A578:A583" si="781">"\\B-TECH03\soneras network\SONERAS\RAD\RAD 2023\"&amp;B578</f>
        <v>\\B-TECH03\soneras network\SONERAS\RAD\RAD 2023\B236</v>
      </c>
      <c r="B578" s="17" t="s">
        <v>1171</v>
      </c>
      <c r="C578" s="44" t="str">
        <f t="shared" si="780"/>
        <v xml:space="preserve">FEB236013-12 </v>
      </c>
      <c r="D578" s="17" t="s">
        <v>1399</v>
      </c>
      <c r="E578" s="20" t="str">
        <f t="shared" si="689"/>
        <v>B236</v>
      </c>
      <c r="F578" s="12">
        <v>45452</v>
      </c>
      <c r="G578" s="17">
        <v>5</v>
      </c>
      <c r="H578" s="13" t="s">
        <v>35</v>
      </c>
      <c r="I578" s="5" t="s">
        <v>36</v>
      </c>
      <c r="M578" s="36" t="s">
        <v>41</v>
      </c>
      <c r="N578" s="6">
        <v>12</v>
      </c>
      <c r="O578" s="6">
        <v>3</v>
      </c>
      <c r="Q578" s="14">
        <v>490</v>
      </c>
      <c r="R578" s="14">
        <v>500</v>
      </c>
      <c r="S578" s="14">
        <v>520</v>
      </c>
      <c r="T578" s="14">
        <v>80</v>
      </c>
      <c r="U578" s="14">
        <v>520</v>
      </c>
      <c r="V578" s="14">
        <v>80</v>
      </c>
      <c r="W578" s="5" t="s">
        <v>33</v>
      </c>
      <c r="Y578" s="6" t="s">
        <v>34</v>
      </c>
    </row>
    <row r="579" spans="1:56" ht="18" customHeight="1" x14ac:dyDescent="0.3">
      <c r="A579" s="1" t="str">
        <f t="shared" si="781"/>
        <v>\\B-TECH03\soneras network\SONERAS\RAD\RAD 2023\B242</v>
      </c>
      <c r="B579" s="17" t="s">
        <v>1635</v>
      </c>
      <c r="C579" s="44" t="str">
        <f t="shared" si="780"/>
        <v xml:space="preserve">FEB242014-12 </v>
      </c>
      <c r="D579" s="17" t="s">
        <v>1400</v>
      </c>
      <c r="E579" s="20" t="str">
        <f t="shared" si="689"/>
        <v>B242</v>
      </c>
      <c r="F579" s="12">
        <v>45452</v>
      </c>
      <c r="G579" s="17">
        <v>5</v>
      </c>
      <c r="H579" s="13" t="s">
        <v>35</v>
      </c>
      <c r="I579" s="5" t="s">
        <v>36</v>
      </c>
      <c r="M579" s="36" t="s">
        <v>41</v>
      </c>
      <c r="N579" s="6">
        <v>12</v>
      </c>
      <c r="O579" s="6">
        <v>4</v>
      </c>
      <c r="Q579" s="14">
        <v>500</v>
      </c>
      <c r="R579" s="14">
        <v>430</v>
      </c>
      <c r="S579" s="14">
        <v>450</v>
      </c>
      <c r="T579" s="14">
        <v>90</v>
      </c>
      <c r="U579" s="14">
        <v>450</v>
      </c>
      <c r="V579" s="14">
        <v>90</v>
      </c>
      <c r="W579" s="5" t="s">
        <v>33</v>
      </c>
      <c r="Y579" s="6" t="s">
        <v>34</v>
      </c>
    </row>
    <row r="580" spans="1:56" ht="18" customHeight="1" x14ac:dyDescent="0.3">
      <c r="A580" s="1" t="str">
        <f t="shared" si="781"/>
        <v>\\B-TECH03\soneras network\SONERAS\RAD\RAD 2023\B251</v>
      </c>
      <c r="B580" s="17" t="s">
        <v>1636</v>
      </c>
      <c r="C580" s="44" t="str">
        <f t="shared" si="780"/>
        <v xml:space="preserve">FEB251014-12 </v>
      </c>
      <c r="D580" s="17" t="s">
        <v>1401</v>
      </c>
      <c r="E580" s="20" t="str">
        <f t="shared" si="689"/>
        <v>B251</v>
      </c>
      <c r="F580" s="12">
        <v>45452</v>
      </c>
      <c r="G580" s="17">
        <v>5</v>
      </c>
      <c r="H580" s="13" t="s">
        <v>35</v>
      </c>
      <c r="I580" s="5" t="s">
        <v>36</v>
      </c>
      <c r="M580" s="36" t="s">
        <v>41</v>
      </c>
      <c r="N580" s="6">
        <v>12</v>
      </c>
      <c r="O580" s="6">
        <v>4</v>
      </c>
      <c r="Q580" s="14">
        <v>510</v>
      </c>
      <c r="R580" s="14">
        <v>540</v>
      </c>
      <c r="S580" s="14">
        <v>550</v>
      </c>
      <c r="T580" s="14">
        <v>100</v>
      </c>
      <c r="U580" s="14">
        <v>550</v>
      </c>
      <c r="V580" s="14">
        <v>100</v>
      </c>
      <c r="W580" s="5" t="s">
        <v>33</v>
      </c>
      <c r="Y580" s="6" t="s">
        <v>34</v>
      </c>
    </row>
    <row r="581" spans="1:56" ht="18" customHeight="1" x14ac:dyDescent="0.3">
      <c r="A581" s="1" t="str">
        <f t="shared" si="781"/>
        <v>\\B-TECH03\soneras network\SONERAS\RAD\RAD 2023\B244</v>
      </c>
      <c r="B581" s="17" t="s">
        <v>1637</v>
      </c>
      <c r="C581" s="44" t="str">
        <f t="shared" si="780"/>
        <v xml:space="preserve">FEB244014-12 </v>
      </c>
      <c r="D581" s="17" t="s">
        <v>1402</v>
      </c>
      <c r="E581" s="20" t="str">
        <f t="shared" si="689"/>
        <v>B244</v>
      </c>
      <c r="F581" s="12">
        <v>45452</v>
      </c>
      <c r="G581" s="17">
        <v>5</v>
      </c>
      <c r="H581" s="13" t="s">
        <v>35</v>
      </c>
      <c r="I581" s="5" t="s">
        <v>36</v>
      </c>
      <c r="M581" s="36" t="s">
        <v>41</v>
      </c>
      <c r="N581" s="6">
        <v>12</v>
      </c>
      <c r="O581" s="6">
        <v>4</v>
      </c>
      <c r="Q581" s="14">
        <v>720</v>
      </c>
      <c r="R581" s="14">
        <v>620</v>
      </c>
      <c r="S581" s="14">
        <v>640</v>
      </c>
      <c r="T581" s="14">
        <v>100</v>
      </c>
      <c r="U581" s="14">
        <v>640</v>
      </c>
      <c r="V581" s="14">
        <v>100</v>
      </c>
      <c r="W581" s="5" t="s">
        <v>33</v>
      </c>
      <c r="Y581" s="6" t="s">
        <v>34</v>
      </c>
    </row>
    <row r="582" spans="1:56" ht="18" customHeight="1" x14ac:dyDescent="0.3">
      <c r="A582" s="1" t="str">
        <f t="shared" si="781"/>
        <v>\\B-TECH03\soneras network\SONERAS\RAD\RAD 2023\B245</v>
      </c>
      <c r="B582" s="17" t="s">
        <v>1638</v>
      </c>
      <c r="C582" s="44" t="str">
        <f t="shared" si="780"/>
        <v xml:space="preserve">FEB245014-12 </v>
      </c>
      <c r="D582" s="17" t="s">
        <v>1403</v>
      </c>
      <c r="E582" s="20" t="str">
        <f t="shared" si="689"/>
        <v>B245</v>
      </c>
      <c r="F582" s="12">
        <v>45452</v>
      </c>
      <c r="G582" s="17">
        <v>5</v>
      </c>
      <c r="H582" s="13" t="s">
        <v>35</v>
      </c>
      <c r="I582" s="5" t="s">
        <v>36</v>
      </c>
      <c r="M582" s="36" t="s">
        <v>41</v>
      </c>
      <c r="N582" s="6">
        <v>12</v>
      </c>
      <c r="O582" s="6">
        <v>4</v>
      </c>
      <c r="Q582" s="14">
        <v>870</v>
      </c>
      <c r="R582" s="14">
        <v>640</v>
      </c>
      <c r="S582" s="14">
        <v>660</v>
      </c>
      <c r="T582" s="14">
        <v>100</v>
      </c>
      <c r="U582" s="14">
        <v>660</v>
      </c>
      <c r="V582" s="14">
        <v>100</v>
      </c>
      <c r="W582" s="5" t="s">
        <v>33</v>
      </c>
      <c r="Y582" s="6" t="s">
        <v>34</v>
      </c>
    </row>
    <row r="583" spans="1:56" ht="18" customHeight="1" x14ac:dyDescent="0.3">
      <c r="A583" s="1" t="str">
        <f t="shared" si="781"/>
        <v>\\B-TECH03\soneras network\SONERAS\RAD\RAD 2023\B542</v>
      </c>
      <c r="B583" s="17" t="s">
        <v>1639</v>
      </c>
      <c r="C583" s="44" t="str">
        <f t="shared" si="780"/>
        <v>RAB542023-10 E7</v>
      </c>
      <c r="D583" s="17" t="s">
        <v>1404</v>
      </c>
      <c r="E583" s="20" t="str">
        <f t="shared" si="689"/>
        <v>B542</v>
      </c>
      <c r="F583" s="12">
        <v>45452</v>
      </c>
      <c r="G583" s="17">
        <v>1</v>
      </c>
      <c r="H583" s="13" t="s">
        <v>28</v>
      </c>
      <c r="I583" s="5" t="s">
        <v>1647</v>
      </c>
      <c r="K583" s="6" t="s">
        <v>1640</v>
      </c>
      <c r="L583" s="6"/>
      <c r="M583" s="6" t="s">
        <v>32</v>
      </c>
      <c r="N583" s="6">
        <v>10</v>
      </c>
      <c r="O583" s="6">
        <v>3</v>
      </c>
      <c r="P583" s="6"/>
      <c r="Q583" s="6">
        <v>1180</v>
      </c>
      <c r="R583" s="6">
        <v>1065</v>
      </c>
      <c r="S583" s="6">
        <v>1080</v>
      </c>
      <c r="T583" s="6">
        <v>75</v>
      </c>
      <c r="U583" s="6">
        <v>1080</v>
      </c>
      <c r="V583" s="6">
        <v>75</v>
      </c>
      <c r="W583" s="5" t="s">
        <v>33</v>
      </c>
      <c r="Y583" s="6" t="s">
        <v>38</v>
      </c>
    </row>
    <row r="584" spans="1:56" ht="18" customHeight="1" x14ac:dyDescent="0.3">
      <c r="A584" s="1" t="str">
        <f t="shared" ref="A584:A644" si="782">"\\B-TECH03\soneras network\SONERAS\RAD\RAD 2024\"&amp;B584</f>
        <v>\\B-TECH03\soneras network\SONERAS\RAD\RAD 2024\C410</v>
      </c>
      <c r="B584" s="17" t="s">
        <v>1641</v>
      </c>
      <c r="C584" s="44" t="str">
        <f t="shared" si="780"/>
        <v>RAC410023-10 E7</v>
      </c>
      <c r="D584" s="17" t="s">
        <v>1405</v>
      </c>
      <c r="E584" s="20" t="str">
        <f t="shared" si="689"/>
        <v>C410</v>
      </c>
      <c r="F584" s="12">
        <v>45452</v>
      </c>
      <c r="G584" s="17">
        <v>8</v>
      </c>
      <c r="H584" s="13" t="s">
        <v>28</v>
      </c>
      <c r="I584" s="5" t="s">
        <v>1647</v>
      </c>
      <c r="K584" s="14" t="s">
        <v>1645</v>
      </c>
      <c r="M584" s="36" t="s">
        <v>32</v>
      </c>
      <c r="N584" s="6">
        <v>10</v>
      </c>
      <c r="O584" s="6">
        <v>3</v>
      </c>
      <c r="Q584" s="14">
        <v>1670</v>
      </c>
      <c r="R584" s="14">
        <v>220</v>
      </c>
      <c r="S584" s="14">
        <v>220</v>
      </c>
      <c r="T584" s="14">
        <v>85</v>
      </c>
      <c r="U584" s="14">
        <v>220</v>
      </c>
      <c r="V584" s="14">
        <v>85</v>
      </c>
      <c r="W584" s="5" t="s">
        <v>33</v>
      </c>
      <c r="Y584" s="6" t="s">
        <v>38</v>
      </c>
    </row>
    <row r="585" spans="1:56" ht="18" customHeight="1" x14ac:dyDescent="0.3">
      <c r="A585" s="1" t="str">
        <f t="shared" si="782"/>
        <v>\\B-TECH03\soneras network\SONERAS\RAD\RAD 2024\C411</v>
      </c>
      <c r="B585" s="17" t="s">
        <v>1642</v>
      </c>
      <c r="C585" s="44" t="str">
        <f t="shared" si="780"/>
        <v>FEC411027-10 E7</v>
      </c>
      <c r="D585" s="17" t="s">
        <v>1406</v>
      </c>
      <c r="E585" s="20" t="str">
        <f t="shared" si="689"/>
        <v>C411</v>
      </c>
      <c r="F585" s="12">
        <v>45452</v>
      </c>
      <c r="G585" s="17">
        <v>1</v>
      </c>
      <c r="H585" s="13" t="s">
        <v>35</v>
      </c>
      <c r="I585" s="5" t="s">
        <v>922</v>
      </c>
      <c r="M585" s="36" t="s">
        <v>32</v>
      </c>
      <c r="N585" s="6">
        <v>10</v>
      </c>
      <c r="O585" s="6">
        <v>7</v>
      </c>
      <c r="Q585" s="14">
        <v>1000</v>
      </c>
      <c r="R585" s="14">
        <v>780</v>
      </c>
      <c r="S585" s="14">
        <v>860</v>
      </c>
      <c r="T585" s="14">
        <v>195</v>
      </c>
      <c r="U585" s="14">
        <v>860</v>
      </c>
      <c r="V585" s="14">
        <v>195</v>
      </c>
      <c r="W585" s="5" t="s">
        <v>33</v>
      </c>
      <c r="Y585" s="6" t="s">
        <v>38</v>
      </c>
    </row>
    <row r="586" spans="1:56" ht="18" customHeight="1" x14ac:dyDescent="0.3">
      <c r="A586" s="1" t="str">
        <f t="shared" si="782"/>
        <v>\\B-TECH03\soneras network\SONERAS\RAD\RAD 2024\C412</v>
      </c>
      <c r="B586" s="17" t="s">
        <v>1643</v>
      </c>
      <c r="C586" s="44" t="str">
        <f t="shared" si="780"/>
        <v xml:space="preserve">REC412013-12 </v>
      </c>
      <c r="D586" s="17" t="s">
        <v>1407</v>
      </c>
      <c r="E586" s="20" t="str">
        <f t="shared" si="689"/>
        <v>C412</v>
      </c>
      <c r="F586" s="12">
        <v>45452</v>
      </c>
      <c r="G586" s="17">
        <v>1</v>
      </c>
      <c r="H586" s="13" t="s">
        <v>58</v>
      </c>
      <c r="I586" s="5" t="s">
        <v>922</v>
      </c>
      <c r="M586" s="36" t="s">
        <v>41</v>
      </c>
      <c r="N586" s="6">
        <v>12</v>
      </c>
      <c r="O586" s="6">
        <v>3</v>
      </c>
      <c r="Q586" s="14">
        <v>480</v>
      </c>
      <c r="R586" s="14">
        <v>450</v>
      </c>
      <c r="S586" s="14">
        <v>495</v>
      </c>
      <c r="T586" s="14">
        <v>105</v>
      </c>
      <c r="U586" s="14">
        <v>495</v>
      </c>
      <c r="V586" s="14">
        <v>105</v>
      </c>
      <c r="W586" s="5" t="s">
        <v>37</v>
      </c>
      <c r="Y586" s="6" t="s">
        <v>34</v>
      </c>
    </row>
    <row r="587" spans="1:56" ht="18" customHeight="1" x14ac:dyDescent="0.3">
      <c r="A587" s="1" t="str">
        <f t="shared" si="782"/>
        <v>\\B-TECH03\soneras network\SONERAS\RAD\RAD 2024\C413</v>
      </c>
      <c r="B587" s="17" t="s">
        <v>1644</v>
      </c>
      <c r="C587" s="44" t="str">
        <f t="shared" si="780"/>
        <v xml:space="preserve">RAC413024-10 </v>
      </c>
      <c r="D587" s="17" t="s">
        <v>1408</v>
      </c>
      <c r="E587" s="20" t="str">
        <f t="shared" si="689"/>
        <v>C413</v>
      </c>
      <c r="F587" s="12">
        <v>45452</v>
      </c>
      <c r="G587" s="17">
        <v>1</v>
      </c>
      <c r="H587" s="13" t="s">
        <v>28</v>
      </c>
      <c r="I587" s="5" t="s">
        <v>922</v>
      </c>
      <c r="J587" s="5" t="s">
        <v>550</v>
      </c>
      <c r="M587" s="36" t="s">
        <v>32</v>
      </c>
      <c r="N587" s="6">
        <v>10</v>
      </c>
      <c r="O587" s="6">
        <v>4</v>
      </c>
      <c r="P587" s="6"/>
      <c r="Q587" s="6">
        <v>700</v>
      </c>
      <c r="R587" s="6">
        <v>560</v>
      </c>
      <c r="S587" s="6">
        <v>595</v>
      </c>
      <c r="T587" s="6">
        <v>115</v>
      </c>
      <c r="U587" s="6">
        <v>595</v>
      </c>
      <c r="V587" s="6">
        <v>115</v>
      </c>
      <c r="W587" s="5" t="s">
        <v>33</v>
      </c>
      <c r="Y587" s="6" t="s">
        <v>34</v>
      </c>
    </row>
    <row r="588" spans="1:56" ht="18" customHeight="1" x14ac:dyDescent="0.3">
      <c r="A588" s="1" t="str">
        <f t="shared" si="782"/>
        <v>\\B-TECH03\soneras network\SONERAS\RAD\RAD 2024\C414</v>
      </c>
      <c r="B588" s="17" t="s">
        <v>1646</v>
      </c>
      <c r="C588" s="44" t="str">
        <f t="shared" si="780"/>
        <v xml:space="preserve">FEC414025-10 </v>
      </c>
      <c r="D588" s="17" t="s">
        <v>1409</v>
      </c>
      <c r="E588" s="20" t="str">
        <f t="shared" si="689"/>
        <v>C414</v>
      </c>
      <c r="F588" s="12">
        <v>45452</v>
      </c>
      <c r="G588" s="17">
        <v>1</v>
      </c>
      <c r="H588" s="13" t="s">
        <v>35</v>
      </c>
      <c r="I588" s="5" t="s">
        <v>36</v>
      </c>
      <c r="M588" s="36" t="s">
        <v>32</v>
      </c>
      <c r="N588" s="6">
        <v>10</v>
      </c>
      <c r="O588" s="6">
        <v>5</v>
      </c>
      <c r="Q588" s="14">
        <v>720</v>
      </c>
      <c r="R588" s="14">
        <v>490</v>
      </c>
      <c r="S588" s="14">
        <v>500</v>
      </c>
      <c r="T588" s="14">
        <v>140</v>
      </c>
      <c r="U588" s="14">
        <v>500</v>
      </c>
      <c r="V588" s="14">
        <v>140</v>
      </c>
      <c r="W588" s="5" t="s">
        <v>33</v>
      </c>
      <c r="Y588" s="6" t="s">
        <v>34</v>
      </c>
    </row>
    <row r="589" spans="1:56" ht="18" customHeight="1" x14ac:dyDescent="0.3">
      <c r="A589" s="1" t="str">
        <f t="shared" si="782"/>
        <v>\\B-TECH03\soneras network\SONERAS\RAD\RAD 2024\C415</v>
      </c>
      <c r="B589" s="17" t="s">
        <v>1648</v>
      </c>
      <c r="C589" s="44" t="str">
        <f t="shared" si="780"/>
        <v>FEC415027-10 E7</v>
      </c>
      <c r="D589" s="17" t="s">
        <v>1410</v>
      </c>
      <c r="E589" s="20" t="str">
        <f t="shared" si="689"/>
        <v>C415</v>
      </c>
      <c r="F589" s="12">
        <v>45453</v>
      </c>
      <c r="G589" s="17">
        <v>1</v>
      </c>
      <c r="H589" s="13" t="s">
        <v>35</v>
      </c>
      <c r="I589" s="5" t="s">
        <v>40</v>
      </c>
      <c r="M589" s="36" t="s">
        <v>32</v>
      </c>
      <c r="N589" s="6">
        <v>10</v>
      </c>
      <c r="O589" s="6">
        <v>7</v>
      </c>
      <c r="Q589" s="14">
        <v>1020</v>
      </c>
      <c r="R589" s="14">
        <v>410</v>
      </c>
      <c r="S589" s="14">
        <v>420</v>
      </c>
      <c r="T589" s="14">
        <v>165</v>
      </c>
      <c r="U589" s="14">
        <v>420</v>
      </c>
      <c r="V589" s="14">
        <v>165</v>
      </c>
      <c r="W589" s="5" t="s">
        <v>33</v>
      </c>
      <c r="Y589" s="6" t="s">
        <v>38</v>
      </c>
    </row>
    <row r="590" spans="1:56" ht="18" customHeight="1" x14ac:dyDescent="0.3">
      <c r="A590" s="1" t="str">
        <f t="shared" si="782"/>
        <v>\\B-TECH03\soneras network\SONERAS\RAD\RAD 2024\C416</v>
      </c>
      <c r="B590" s="17" t="s">
        <v>1661</v>
      </c>
      <c r="C590" s="44" t="str">
        <f t="shared" si="780"/>
        <v xml:space="preserve">RAC416015-12 </v>
      </c>
      <c r="D590" s="17" t="s">
        <v>1411</v>
      </c>
      <c r="E590" s="20" t="str">
        <f t="shared" si="689"/>
        <v>C416</v>
      </c>
      <c r="F590" s="12">
        <v>45454</v>
      </c>
      <c r="G590" s="17">
        <v>1</v>
      </c>
      <c r="H590" s="13" t="s">
        <v>28</v>
      </c>
      <c r="I590" s="5" t="s">
        <v>1649</v>
      </c>
      <c r="J590" s="5" t="s">
        <v>1148</v>
      </c>
      <c r="K590" s="14" t="s">
        <v>833</v>
      </c>
      <c r="M590" s="36" t="s">
        <v>41</v>
      </c>
      <c r="N590" s="6">
        <v>12</v>
      </c>
      <c r="O590" s="6">
        <v>5</v>
      </c>
      <c r="Q590" s="14">
        <v>435</v>
      </c>
      <c r="R590" s="14">
        <v>450</v>
      </c>
      <c r="S590" s="14">
        <v>455</v>
      </c>
      <c r="T590" s="14">
        <v>100</v>
      </c>
      <c r="U590" s="14">
        <v>455</v>
      </c>
      <c r="V590" s="14">
        <v>100</v>
      </c>
      <c r="W590" s="5" t="s">
        <v>33</v>
      </c>
      <c r="Y590" s="6" t="s">
        <v>34</v>
      </c>
    </row>
    <row r="591" spans="1:56" ht="18" customHeight="1" x14ac:dyDescent="0.3">
      <c r="A591" s="1" t="str">
        <f t="shared" si="782"/>
        <v>\\B-TECH03\soneras network\SONERAS\RAD\RAD 2024\C285</v>
      </c>
      <c r="B591" s="17" t="s">
        <v>1207</v>
      </c>
      <c r="C591" s="44" t="str">
        <f t="shared" si="780"/>
        <v>FEC285025-10 E7</v>
      </c>
      <c r="D591" s="17" t="s">
        <v>1412</v>
      </c>
      <c r="E591" s="20" t="str">
        <f t="shared" ref="E591:E654" si="783">HYPERLINK(A591,B591)</f>
        <v>C285</v>
      </c>
      <c r="F591" s="12">
        <v>45454</v>
      </c>
      <c r="G591" s="17">
        <v>3</v>
      </c>
      <c r="H591" s="13" t="s">
        <v>35</v>
      </c>
      <c r="I591" s="5" t="s">
        <v>36</v>
      </c>
      <c r="M591" s="36" t="s">
        <v>32</v>
      </c>
      <c r="N591" s="6">
        <v>10</v>
      </c>
      <c r="O591" s="6">
        <v>5</v>
      </c>
      <c r="Q591" s="14">
        <v>1080</v>
      </c>
      <c r="R591" s="14">
        <v>430</v>
      </c>
      <c r="S591" s="14">
        <v>445</v>
      </c>
      <c r="T591" s="14">
        <v>125</v>
      </c>
      <c r="U591" s="14">
        <v>445</v>
      </c>
      <c r="V591" s="14">
        <v>125</v>
      </c>
      <c r="W591" s="5" t="s">
        <v>33</v>
      </c>
      <c r="Y591" s="6" t="s">
        <v>38</v>
      </c>
    </row>
    <row r="592" spans="1:56" ht="18" customHeight="1" x14ac:dyDescent="0.3">
      <c r="A592" s="1" t="str">
        <f t="shared" si="782"/>
        <v>\\B-TECH03\soneras network\SONERAS\RAD\RAD 2024\C417</v>
      </c>
      <c r="B592" s="17" t="s">
        <v>1664</v>
      </c>
      <c r="C592" s="44" t="str">
        <f t="shared" si="780"/>
        <v>RAC417026-10 E7</v>
      </c>
      <c r="D592" s="17" t="s">
        <v>1413</v>
      </c>
      <c r="E592" s="20" t="str">
        <f t="shared" si="783"/>
        <v>C417</v>
      </c>
      <c r="F592" s="12">
        <v>45454</v>
      </c>
      <c r="G592" s="17">
        <v>1</v>
      </c>
      <c r="H592" s="13" t="s">
        <v>28</v>
      </c>
      <c r="I592" s="14" t="s">
        <v>293</v>
      </c>
      <c r="J592" s="43" t="s">
        <v>1650</v>
      </c>
      <c r="K592" s="6"/>
      <c r="L592" s="6"/>
      <c r="M592" s="6" t="s">
        <v>32</v>
      </c>
      <c r="N592" s="6">
        <v>10</v>
      </c>
      <c r="O592" s="6">
        <v>6</v>
      </c>
      <c r="P592" s="6"/>
      <c r="Q592" s="6">
        <v>715</v>
      </c>
      <c r="R592" s="6">
        <v>360</v>
      </c>
      <c r="S592" s="6">
        <v>425</v>
      </c>
      <c r="T592" s="6">
        <v>185</v>
      </c>
      <c r="U592" s="6">
        <v>425</v>
      </c>
      <c r="V592" s="6">
        <v>185</v>
      </c>
      <c r="W592" s="5" t="s">
        <v>37</v>
      </c>
      <c r="Y592" s="6" t="s">
        <v>38</v>
      </c>
    </row>
    <row r="593" spans="1:56" ht="18" customHeight="1" x14ac:dyDescent="0.3">
      <c r="A593" s="1" t="str">
        <f t="shared" si="782"/>
        <v>\\B-TECH03\soneras network\SONERAS\RAD\RAD 2024\C418</v>
      </c>
      <c r="B593" s="17" t="s">
        <v>1665</v>
      </c>
      <c r="C593" s="44" t="str">
        <f t="shared" si="780"/>
        <v>FEC418023-10 E7</v>
      </c>
      <c r="D593" s="17" t="s">
        <v>1414</v>
      </c>
      <c r="E593" s="20" t="str">
        <f t="shared" si="783"/>
        <v>C418</v>
      </c>
      <c r="F593" s="12">
        <v>45455</v>
      </c>
      <c r="G593" s="17">
        <v>1</v>
      </c>
      <c r="H593" s="13" t="s">
        <v>35</v>
      </c>
      <c r="I593" s="14" t="s">
        <v>76</v>
      </c>
      <c r="M593" s="36" t="s">
        <v>32</v>
      </c>
      <c r="N593" s="6">
        <v>10</v>
      </c>
      <c r="O593" s="6">
        <v>3</v>
      </c>
      <c r="Q593" s="14">
        <v>1180</v>
      </c>
      <c r="R593" s="14">
        <v>1060</v>
      </c>
      <c r="S593" s="14">
        <v>1080</v>
      </c>
      <c r="T593" s="14">
        <v>75</v>
      </c>
      <c r="U593" s="14">
        <v>1080</v>
      </c>
      <c r="V593" s="14">
        <v>75</v>
      </c>
      <c r="W593" s="5" t="s">
        <v>33</v>
      </c>
      <c r="Y593" s="6" t="s">
        <v>38</v>
      </c>
      <c r="Z593" s="240" t="str">
        <f t="shared" ref="Z593" si="784">O593&amp;N593&amp;IF(M593="NL","AD",IF(M593="TR","AZ",IF(M593="Aé","AD",)))</f>
        <v>310AD</v>
      </c>
      <c r="AA593" s="71" t="str">
        <f t="shared" ref="AA593" si="785">IF(H593="Fx","FE",IF(H593="Rén","RE",IF(H593="Con","RA","")))&amp;B593&amp;0&amp;IF(M593="TR","1",IF(M593="NL","2",IF(M593="Aé","3","")))&amp;O593&amp;"-"&amp;N593&amp;" "&amp;IF(Y593="ET7","E7","")</f>
        <v>FEC418023-10 E7</v>
      </c>
      <c r="AB593" s="168" t="str">
        <f t="shared" ref="AB593" si="786">IF(H593="FX","FE",IF(H593="Rén","RE",IF(H593="Con","RA","")))&amp;" "&amp;IF((Q593)&lt;=999,"0"&amp;(Q593),(Q593))&amp;"X"&amp;IF((R593)&lt;=999,"0"&amp;(R593),(R593))&amp;" "&amp;O593&amp;IF(M593="TR","Z",IF(M593="NL","D",IF(M593="Aé","D","")))&amp;IF(Y593="ET7","7",IF(Y593="ET9","9","M"))&amp;" "&amp;N593&amp;" "&amp;IF((S593)&lt;=999,"0"&amp;(S593),(S593))&amp;"X"&amp;IF((T593)&lt;=99,"0"&amp;(T593),(T593))&amp;" "&amp;IF(W593="PLi","P",IF(W593="BL","B",""))&amp;IF(X593="DEP","D",IF(X593="DEP","D","C"))&amp;" "&amp;J593&amp;" "&amp;K593</f>
        <v xml:space="preserve">FE 1180X1060 3D7 10 1080X075 PC  </v>
      </c>
      <c r="AC593" s="71" t="str">
        <f t="shared" ref="AC593" si="787">"FX"&amp;B593&amp;0&amp;IF(M593="TR","1",IF(M593="NL","2",IF(M593="Aé","3","")))&amp;O593&amp;"-"&amp;N593&amp;" "&amp;IF(Y593="ET7","E7","")</f>
        <v>FXC418023-10 E7</v>
      </c>
      <c r="AD593" s="168" t="str">
        <f t="shared" ref="AD593" si="788">"FX"&amp;" "&amp;IF((Q593)&lt;=999,"0"&amp;(Q593),(Q593))&amp;"X"&amp;IF((R593)&lt;=999,"0"&amp;(R593),(R593))&amp;" "&amp;O593&amp;IF(M593="TR","Z",IF(M593="NL","D",IF(M593="Aé","D","")))&amp;IF(Y593="ET7","7",IF(Y593="ET9","9","M"))&amp;" "&amp;N593&amp;" "&amp;IF((S593)&lt;=999,"0"&amp;(S593),(S593))&amp;"X"&amp;IF((T593)&lt;=99,"0"&amp;(T593),(T593))&amp;" "&amp;IF(W593="PLi","P",IF(W593="BL","B",""))&amp;IF(X593="DEP","D","C")&amp;" "&amp;J593&amp;" "&amp;K593</f>
        <v xml:space="preserve">FX 1180X1060 3D7 10 1080X075 PC  </v>
      </c>
      <c r="AE593" s="169" t="str">
        <f t="shared" ref="AE593" si="789">IF(Y593="Mach-P","BNLT33",IF(Y593="Mach-G","BNLT53",IF(Y593="Et7","TUBLS015",IF(Y593="Et9","TUBLS30"))))</f>
        <v>TUBLS015</v>
      </c>
      <c r="AF593" s="170" t="str">
        <f t="shared" ref="AF593" si="790">"TB"&amp;IF(Y593="Mach-P","33",IF(Y593="Mach-G","53",IF(Y593="Et7","15",IF(Y593="Et9","30",""))))&amp;IF((Q593+15)&lt;=999,"0"&amp;(Q593+15),(Q593+15))</f>
        <v>TB151195</v>
      </c>
      <c r="AG593" s="171">
        <f t="shared" ref="AG593" si="791">(Q593+15)*IF(Y593="Mach-P",0.03367,IF(Y593="Mach-G",0.05407,0.04626))</f>
        <v>55.280700000000003</v>
      </c>
      <c r="AH593" s="151">
        <f t="shared" ref="AH593" si="792">IF(M593="TR",INT((R593-20-N593-IF(N593=8,5.4,IF(N593=10,7.4,9.4)))/N593)+1,INT(R593-10)/10)*O593</f>
        <v>315</v>
      </c>
      <c r="AI593" s="152">
        <f t="shared" ref="AI593" si="793">AG593*AH593</f>
        <v>17413.4205</v>
      </c>
      <c r="AJ593" s="172" t="str">
        <f t="shared" ref="AJ593" si="794">"BCU"&amp;O593&amp;IF(M593="TR","Z",IF(M593="NL","D",IF(M593="Aé","D","")))</f>
        <v>BCU3D</v>
      </c>
      <c r="AK593" s="173" t="str">
        <f t="shared" ref="AK593" si="795">"AT"&amp;O593&amp;IF(M593="TR","Z",IF(M593="NL","D",IF(M593="Aé","D","")))&amp;IF(M593="TR",IF(Q593&lt;=999,"0"&amp;Q593-20,Q593-20),IF(R593&lt;=999,"0"&amp;R593,R593))</f>
        <v>AT3D1060</v>
      </c>
      <c r="AL593" s="174">
        <f t="shared" ref="AL593" si="796">AN593/AM593</f>
        <v>14.373389464631261</v>
      </c>
      <c r="AM593" s="175">
        <f t="shared" ref="AM593" si="797">IF(M593="NL",((Q593-20)/2.75)+1,IF(M593="TR",(AH593/O593)+1,IF(M593="Aé",((Q593-20)/2.75)+1)/2))</f>
        <v>422.81818181818181</v>
      </c>
      <c r="AN593" s="176">
        <v>6077.3303999999998</v>
      </c>
      <c r="AO593" s="177" t="str">
        <f t="shared" ref="AO593" si="798">"CL"&amp;O593&amp;IF(W593="PLi","P",IF(W593="BL","B",""))&amp;IF((S593)&lt;=999,"0"&amp;(S593),(S593))&amp;IF(X593="DEP","D","C")&amp;IF((T593)&lt;=99,"0"&amp;(T593),(T593))</f>
        <v>CL3P1080C075</v>
      </c>
      <c r="AP593" s="178">
        <f t="shared" ref="AP593" si="799">IF(W593="BL",(S593)*(T593)*0.01335,IF(W593="PLi",(S593+20)*(T593+20)*0.0077))</f>
        <v>804.65</v>
      </c>
      <c r="AQ593" s="179" t="str">
        <f t="shared" ref="AQ593" si="800">"CL"&amp;O593&amp;IF(W593="PLi","P",IF(W593="BL","B",""))&amp;IF((U593)&lt;=999,"0"&amp;(U593),(U593))&amp;IF(X593="DEP","D","C")&amp;IF((V593)&lt;=99,"0"&amp;(V593),(V593))</f>
        <v>CL3P1080C075</v>
      </c>
      <c r="AR593" s="178">
        <f t="shared" ref="AR593" si="801">(U593+20)*(V593+20)*IF(W593="BL",0.01335,IF(W593="Pli",0.0077))</f>
        <v>804.65</v>
      </c>
      <c r="AS593" s="178" t="str">
        <f t="shared" ref="AS593" si="802">IF(W593="BL","PL15",IF(W593="PLi","BNLC06"))</f>
        <v>BNLC06</v>
      </c>
      <c r="AT593" s="180">
        <f t="shared" ref="AT593" si="803">AP593+AR593</f>
        <v>1609.3</v>
      </c>
      <c r="AU593" s="181" t="str">
        <f t="shared" ref="AU593" si="804">O593&amp;IF(M593="TR","Z",IF(M593="NL","D",IF(M593="Aé","D",)))</f>
        <v>3D</v>
      </c>
      <c r="AV593" s="182" t="s">
        <v>921</v>
      </c>
      <c r="AW593" s="183" t="str">
        <f t="shared" ref="AW593" si="805">"FJ"&amp;AU593&amp;IF((Q593)&lt;=999,"0"&amp;(Q593),(Q593))</f>
        <v>FJ3D1180</v>
      </c>
      <c r="AX593" s="181">
        <f t="shared" ref="AX593" si="806">Q593*IF(AU593="1Z",0.239,IF(AU593="2Z",0.276,IF(AU593="3Z",0.374,IF(AU593="4Z",0.458,IF(AU593="5Z",0.541,IF(AU593="2D",0.317,IF(AU593="3D",0.421,IF(AU593="4D",0.53,IF(AU593="5D",0.619,IF(AU593="6D",0.718,IF(AU593="7D",0.738,IF(AU593="8D",0.842,""))))))))))))</f>
        <v>496.78</v>
      </c>
      <c r="AY593" s="183">
        <f t="shared" ref="AY593" si="807">AX593*2</f>
        <v>993.56</v>
      </c>
      <c r="AZ593" s="183" t="str">
        <f t="shared" ref="AZ593" si="808">IF(RIGHT(AU593,1)="Z","PJ"&amp;AU593&amp;IF((Q593)&lt;=999,"0"&amp;(Q593),(Q593)),"-")</f>
        <v>-</v>
      </c>
      <c r="BA593" s="181" t="str">
        <f t="shared" ref="BA593" si="809">IF(RIGHT(AU593,1)="Z",Q593*IF(AU593="1Z",0.239,IF(AU593="2Z",0.276,IF(AU593="3Z",0.374,IF(AU593="4Z",0.458,IF(AU593="5Z",0.541,IF(AU593="2D",0.317,IF(AU593="3D",0.421,IF(AU593="4D",0.53,IF(AU593="5D",0.619,IF(AU593="6D",0.718,IF(AU593="7D",0.738,IF(AU593="8D",0.842,"")))))))))))),"-")</f>
        <v>-</v>
      </c>
      <c r="BB593" s="181"/>
      <c r="BC593" s="184">
        <f t="shared" ref="BC593" si="810">BB593+AY593</f>
        <v>993.56</v>
      </c>
      <c r="BD593" s="237"/>
    </row>
    <row r="594" spans="1:56" ht="18" customHeight="1" x14ac:dyDescent="0.3">
      <c r="A594" s="1" t="str">
        <f t="shared" si="782"/>
        <v>\\B-TECH03\soneras network\SONERAS\RAD\RAD 2024\C331</v>
      </c>
      <c r="B594" s="17" t="s">
        <v>1483</v>
      </c>
      <c r="C594" s="44" t="str">
        <f t="shared" si="780"/>
        <v>FEC331025-10 E7</v>
      </c>
      <c r="D594" s="17" t="s">
        <v>1415</v>
      </c>
      <c r="E594" s="20" t="str">
        <f t="shared" si="783"/>
        <v>C331</v>
      </c>
      <c r="F594" s="12">
        <v>45462</v>
      </c>
      <c r="G594" s="17">
        <v>1</v>
      </c>
      <c r="H594" s="13" t="s">
        <v>35</v>
      </c>
      <c r="I594" s="34" t="s">
        <v>36</v>
      </c>
      <c r="M594" s="36" t="s">
        <v>32</v>
      </c>
      <c r="N594" s="6">
        <v>10</v>
      </c>
      <c r="O594" s="6">
        <v>5</v>
      </c>
      <c r="Q594" s="14">
        <v>1200</v>
      </c>
      <c r="R594" s="14">
        <v>390</v>
      </c>
      <c r="S594" s="14">
        <v>400</v>
      </c>
      <c r="T594" s="14">
        <v>110</v>
      </c>
      <c r="U594" s="14">
        <v>400</v>
      </c>
      <c r="V594" s="14">
        <v>110</v>
      </c>
      <c r="W594" s="5" t="s">
        <v>33</v>
      </c>
      <c r="Y594" s="6" t="s">
        <v>38</v>
      </c>
    </row>
    <row r="595" spans="1:56" ht="18" customHeight="1" x14ac:dyDescent="0.3">
      <c r="A595" s="1" t="str">
        <f t="shared" si="782"/>
        <v>\\B-TECH03\soneras network\SONERAS\RAD\RAD 2024\C419</v>
      </c>
      <c r="B595" s="17" t="s">
        <v>1678</v>
      </c>
      <c r="C595" s="44" t="str">
        <f t="shared" si="780"/>
        <v>FEC419026-10 E7</v>
      </c>
      <c r="D595" s="17" t="s">
        <v>1416</v>
      </c>
      <c r="E595" s="20" t="str">
        <f t="shared" si="783"/>
        <v>C419</v>
      </c>
      <c r="F595" s="12">
        <v>45462</v>
      </c>
      <c r="G595" s="17">
        <v>1</v>
      </c>
      <c r="H595" s="13" t="s">
        <v>35</v>
      </c>
      <c r="I595" s="14" t="s">
        <v>202</v>
      </c>
      <c r="M595" s="36" t="s">
        <v>32</v>
      </c>
      <c r="N595" s="6">
        <v>10</v>
      </c>
      <c r="O595" s="6">
        <v>6</v>
      </c>
      <c r="Q595" s="14">
        <v>1245</v>
      </c>
      <c r="R595" s="14">
        <v>1245</v>
      </c>
      <c r="S595" s="14">
        <v>1240</v>
      </c>
      <c r="T595" s="14">
        <v>145</v>
      </c>
      <c r="U595" s="14">
        <v>1240</v>
      </c>
      <c r="V595" s="14">
        <v>145</v>
      </c>
      <c r="W595" s="5" t="s">
        <v>33</v>
      </c>
      <c r="Y595" s="6" t="s">
        <v>38</v>
      </c>
    </row>
    <row r="596" spans="1:56" ht="18" customHeight="1" x14ac:dyDescent="0.3">
      <c r="A596" s="1" t="str">
        <f t="shared" si="782"/>
        <v>\\B-TECH03\soneras network\SONERAS\RAD\RAD 2024\C420</v>
      </c>
      <c r="B596" s="17" t="s">
        <v>1666</v>
      </c>
      <c r="C596" s="44" t="str">
        <f t="shared" si="780"/>
        <v>RAC420027-10 E7</v>
      </c>
      <c r="D596" s="17" t="s">
        <v>1417</v>
      </c>
      <c r="E596" s="20" t="str">
        <f t="shared" si="783"/>
        <v>C420</v>
      </c>
      <c r="F596" s="12">
        <v>45462</v>
      </c>
      <c r="G596" s="17">
        <v>1</v>
      </c>
      <c r="H596" s="13" t="s">
        <v>28</v>
      </c>
      <c r="I596" s="34" t="s">
        <v>1662</v>
      </c>
      <c r="K596" s="14" t="s">
        <v>1663</v>
      </c>
      <c r="M596" s="36" t="s">
        <v>32</v>
      </c>
      <c r="N596" s="6">
        <v>10</v>
      </c>
      <c r="O596" s="6">
        <v>7</v>
      </c>
      <c r="Q596" s="14">
        <v>880</v>
      </c>
      <c r="R596" s="14">
        <v>660</v>
      </c>
      <c r="S596" s="14">
        <v>665</v>
      </c>
      <c r="T596" s="14">
        <v>150</v>
      </c>
      <c r="U596" s="14">
        <v>665</v>
      </c>
      <c r="V596" s="14">
        <v>150</v>
      </c>
      <c r="W596" s="5" t="s">
        <v>33</v>
      </c>
      <c r="Y596" s="6" t="s">
        <v>38</v>
      </c>
    </row>
    <row r="597" spans="1:56" ht="18" customHeight="1" x14ac:dyDescent="0.3">
      <c r="A597" s="1" t="str">
        <f t="shared" si="782"/>
        <v>\\B-TECH03\soneras network\SONERAS\RAD\RAD 2024\C421</v>
      </c>
      <c r="B597" s="17" t="s">
        <v>1667</v>
      </c>
      <c r="C597" s="44" t="str">
        <f t="shared" si="780"/>
        <v xml:space="preserve">FEC421023-10 </v>
      </c>
      <c r="D597" s="17" t="s">
        <v>1418</v>
      </c>
      <c r="E597" s="20" t="str">
        <f t="shared" si="783"/>
        <v>C421</v>
      </c>
      <c r="F597" s="12">
        <v>45463</v>
      </c>
      <c r="G597" s="17">
        <v>1</v>
      </c>
      <c r="H597" s="13" t="s">
        <v>35</v>
      </c>
      <c r="I597" s="5" t="s">
        <v>40</v>
      </c>
      <c r="M597" s="36" t="s">
        <v>32</v>
      </c>
      <c r="N597" s="6">
        <v>10</v>
      </c>
      <c r="O597" s="6">
        <v>3</v>
      </c>
      <c r="Q597" s="14">
        <v>520</v>
      </c>
      <c r="R597" s="14">
        <v>610</v>
      </c>
      <c r="S597" s="14">
        <v>630</v>
      </c>
      <c r="T597" s="14">
        <v>70</v>
      </c>
      <c r="U597" s="14">
        <v>630</v>
      </c>
      <c r="V597" s="14">
        <v>70</v>
      </c>
      <c r="W597" s="5" t="s">
        <v>33</v>
      </c>
      <c r="Y597" s="6" t="s">
        <v>34</v>
      </c>
    </row>
    <row r="598" spans="1:56" ht="18" customHeight="1" x14ac:dyDescent="0.3">
      <c r="A598" s="1" t="str">
        <f t="shared" si="782"/>
        <v>\\B-TECH03\soneras network\SONERAS\RAD\RAD 2024\C422</v>
      </c>
      <c r="B598" s="17" t="s">
        <v>1669</v>
      </c>
      <c r="C598" s="44" t="str">
        <f t="shared" si="780"/>
        <v>RAC422013-12 E7</v>
      </c>
      <c r="D598" s="17" t="s">
        <v>1419</v>
      </c>
      <c r="E598" s="20" t="str">
        <f t="shared" si="783"/>
        <v>C422</v>
      </c>
      <c r="F598" s="12">
        <v>45465</v>
      </c>
      <c r="G598" s="17">
        <v>3</v>
      </c>
      <c r="H598" s="13" t="s">
        <v>28</v>
      </c>
      <c r="I598" s="5" t="s">
        <v>1462</v>
      </c>
      <c r="J598" s="5" t="s">
        <v>1668</v>
      </c>
      <c r="M598" s="36" t="s">
        <v>41</v>
      </c>
      <c r="N598" s="6">
        <v>12</v>
      </c>
      <c r="O598" s="6">
        <v>3</v>
      </c>
      <c r="Q598" s="14">
        <v>800</v>
      </c>
      <c r="R598" s="14">
        <v>760</v>
      </c>
      <c r="S598" s="14">
        <v>775</v>
      </c>
      <c r="T598" s="14">
        <v>75</v>
      </c>
      <c r="U598" s="14">
        <v>775</v>
      </c>
      <c r="V598" s="14">
        <v>75</v>
      </c>
      <c r="W598" s="5" t="s">
        <v>33</v>
      </c>
      <c r="Y598" s="6" t="s">
        <v>38</v>
      </c>
    </row>
    <row r="599" spans="1:56" ht="18" customHeight="1" x14ac:dyDescent="0.3">
      <c r="A599" s="1" t="str">
        <f t="shared" ref="A599:A600" si="811">"\\B-TECH03\soneras network\SONERAS\RAD\RAD 2023\"&amp;B599</f>
        <v>\\B-TECH03\soneras network\SONERAS\RAD\RAD 2023\B056</v>
      </c>
      <c r="B599" s="17" t="s">
        <v>1670</v>
      </c>
      <c r="C599" s="44" t="str">
        <f t="shared" si="780"/>
        <v>RAB056013-12 E7</v>
      </c>
      <c r="D599" s="17" t="s">
        <v>1420</v>
      </c>
      <c r="E599" s="20" t="str">
        <f t="shared" si="783"/>
        <v>B056</v>
      </c>
      <c r="F599" s="12">
        <v>45465</v>
      </c>
      <c r="G599" s="17">
        <v>3</v>
      </c>
      <c r="H599" s="13" t="s">
        <v>28</v>
      </c>
      <c r="I599" s="5" t="s">
        <v>1462</v>
      </c>
      <c r="J599" s="5" t="s">
        <v>472</v>
      </c>
      <c r="M599" s="36" t="s">
        <v>41</v>
      </c>
      <c r="N599" s="6">
        <v>12</v>
      </c>
      <c r="O599" s="6">
        <v>3</v>
      </c>
      <c r="Q599" s="14">
        <v>900</v>
      </c>
      <c r="R599" s="14">
        <v>760</v>
      </c>
      <c r="S599" s="14">
        <v>775</v>
      </c>
      <c r="T599" s="14">
        <v>75</v>
      </c>
      <c r="U599" s="14">
        <v>775</v>
      </c>
      <c r="V599" s="14">
        <v>75</v>
      </c>
      <c r="W599" s="5" t="s">
        <v>33</v>
      </c>
      <c r="Y599" s="6" t="s">
        <v>38</v>
      </c>
    </row>
    <row r="600" spans="1:56" ht="18" customHeight="1" x14ac:dyDescent="0.3">
      <c r="A600" s="1" t="str">
        <f t="shared" si="811"/>
        <v>\\B-TECH03\soneras network\SONERAS\RAD\RAD 2023\B616</v>
      </c>
      <c r="B600" s="17" t="s">
        <v>1680</v>
      </c>
      <c r="C600" s="44" t="str">
        <f t="shared" si="780"/>
        <v>REB616025-10 E7</v>
      </c>
      <c r="D600" s="17" t="s">
        <v>1421</v>
      </c>
      <c r="E600" s="20" t="str">
        <f t="shared" si="783"/>
        <v>B616</v>
      </c>
      <c r="F600" s="12">
        <v>45465</v>
      </c>
      <c r="G600" s="17">
        <v>1</v>
      </c>
      <c r="H600" s="13" t="s">
        <v>58</v>
      </c>
      <c r="I600" s="5" t="s">
        <v>1462</v>
      </c>
      <c r="J600" s="5" t="s">
        <v>196</v>
      </c>
      <c r="M600" s="36" t="s">
        <v>32</v>
      </c>
      <c r="N600" s="6">
        <v>10</v>
      </c>
      <c r="O600" s="6">
        <v>5</v>
      </c>
      <c r="Q600" s="14">
        <v>1180</v>
      </c>
      <c r="R600" s="14">
        <v>460</v>
      </c>
      <c r="S600" s="14">
        <v>475</v>
      </c>
      <c r="T600" s="14">
        <v>120</v>
      </c>
      <c r="U600" s="14">
        <v>475</v>
      </c>
      <c r="V600" s="14">
        <v>120</v>
      </c>
      <c r="W600" s="5" t="s">
        <v>33</v>
      </c>
      <c r="Y600" s="6" t="s">
        <v>38</v>
      </c>
    </row>
    <row r="601" spans="1:56" ht="18" customHeight="1" x14ac:dyDescent="0.3">
      <c r="A601" s="1" t="str">
        <f t="shared" si="782"/>
        <v>\\B-TECH03\soneras network\SONERAS\RAD\RAD 2024\C423</v>
      </c>
      <c r="B601" s="17" t="s">
        <v>1671</v>
      </c>
      <c r="C601" s="44" t="str">
        <f t="shared" si="780"/>
        <v>FEC423027-10 E7</v>
      </c>
      <c r="D601" s="17" t="s">
        <v>1422</v>
      </c>
      <c r="E601" s="20" t="str">
        <f t="shared" si="783"/>
        <v>C423</v>
      </c>
      <c r="F601" s="12">
        <v>45465</v>
      </c>
      <c r="G601" s="17">
        <v>1</v>
      </c>
      <c r="H601" s="13" t="s">
        <v>35</v>
      </c>
      <c r="I601" s="5" t="s">
        <v>922</v>
      </c>
      <c r="L601" s="219"/>
      <c r="M601" s="36" t="s">
        <v>32</v>
      </c>
      <c r="N601" s="6">
        <v>10</v>
      </c>
      <c r="O601" s="6">
        <v>7</v>
      </c>
      <c r="Q601" s="14">
        <v>1310</v>
      </c>
      <c r="R601" s="14">
        <v>1210</v>
      </c>
      <c r="S601" s="14">
        <v>1300</v>
      </c>
      <c r="T601" s="14">
        <v>250</v>
      </c>
      <c r="U601" s="14">
        <v>1300</v>
      </c>
      <c r="V601" s="14">
        <v>250</v>
      </c>
      <c r="W601" s="5" t="s">
        <v>37</v>
      </c>
      <c r="Y601" s="6" t="s">
        <v>38</v>
      </c>
    </row>
    <row r="602" spans="1:56" ht="18" customHeight="1" x14ac:dyDescent="0.3">
      <c r="A602" s="1" t="str">
        <f t="shared" si="782"/>
        <v>\\B-TECH03\soneras network\SONERAS\RAD\RAD 2024\C424</v>
      </c>
      <c r="B602" s="17" t="s">
        <v>1672</v>
      </c>
      <c r="C602" s="44" t="str">
        <f t="shared" si="780"/>
        <v xml:space="preserve">RAC424022-10 </v>
      </c>
      <c r="D602" s="17" t="s">
        <v>1423</v>
      </c>
      <c r="E602" s="20" t="str">
        <f t="shared" si="783"/>
        <v>C424</v>
      </c>
      <c r="F602" s="12">
        <v>45466</v>
      </c>
      <c r="G602" s="17">
        <v>1</v>
      </c>
      <c r="H602" s="13" t="s">
        <v>28</v>
      </c>
      <c r="I602" s="5" t="s">
        <v>1493</v>
      </c>
      <c r="J602" s="5" t="s">
        <v>721</v>
      </c>
      <c r="K602" s="14" t="s">
        <v>1679</v>
      </c>
      <c r="M602" s="36" t="s">
        <v>32</v>
      </c>
      <c r="N602" s="6">
        <v>10</v>
      </c>
      <c r="O602" s="6">
        <v>2</v>
      </c>
      <c r="Q602" s="14">
        <v>500</v>
      </c>
      <c r="R602" s="14">
        <v>550</v>
      </c>
      <c r="S602" s="14">
        <v>550</v>
      </c>
      <c r="T602" s="14">
        <v>55</v>
      </c>
      <c r="U602" s="14">
        <v>550</v>
      </c>
      <c r="V602" s="14">
        <v>55</v>
      </c>
      <c r="W602" s="5" t="s">
        <v>33</v>
      </c>
      <c r="Y602" s="6" t="s">
        <v>34</v>
      </c>
    </row>
    <row r="603" spans="1:56" ht="18" customHeight="1" x14ac:dyDescent="0.3">
      <c r="A603" s="1" t="str">
        <f t="shared" si="782"/>
        <v>\\B-TECH03\soneras network\SONERAS\RAD\RAD 2024\C425</v>
      </c>
      <c r="B603" s="17" t="s">
        <v>1676</v>
      </c>
      <c r="C603" s="44" t="str">
        <f t="shared" si="780"/>
        <v xml:space="preserve">RAC425022-10 </v>
      </c>
      <c r="D603" s="17" t="s">
        <v>1424</v>
      </c>
      <c r="E603" s="20" t="str">
        <f t="shared" si="783"/>
        <v>C425</v>
      </c>
      <c r="F603" s="12">
        <v>45466</v>
      </c>
      <c r="G603" s="17">
        <v>1</v>
      </c>
      <c r="H603" s="13" t="s">
        <v>28</v>
      </c>
      <c r="I603" s="5" t="s">
        <v>1493</v>
      </c>
      <c r="J603" s="5" t="s">
        <v>721</v>
      </c>
      <c r="K603" s="14" t="s">
        <v>1673</v>
      </c>
      <c r="M603" s="36" t="s">
        <v>32</v>
      </c>
      <c r="N603" s="6">
        <v>10</v>
      </c>
      <c r="O603" s="6">
        <v>2</v>
      </c>
      <c r="Q603" s="14">
        <v>350</v>
      </c>
      <c r="R603" s="14">
        <v>395</v>
      </c>
      <c r="S603" s="14">
        <v>400</v>
      </c>
      <c r="T603" s="14">
        <v>50</v>
      </c>
      <c r="U603" s="14">
        <v>400</v>
      </c>
      <c r="V603" s="14">
        <v>50</v>
      </c>
      <c r="W603" s="5" t="s">
        <v>33</v>
      </c>
      <c r="Y603" s="6" t="s">
        <v>34</v>
      </c>
    </row>
    <row r="604" spans="1:56" ht="18" customHeight="1" x14ac:dyDescent="0.3">
      <c r="A604" s="1" t="str">
        <f t="shared" ref="A604" si="812">"\\B-TECH03\soneras network\SONERAS\RAD\RAD 2023\"&amp;B604</f>
        <v>\\B-TECH03\soneras network\SONERAS\RAD\RAD 2023\B616</v>
      </c>
      <c r="B604" s="17" t="s">
        <v>1680</v>
      </c>
      <c r="C604" s="44" t="str">
        <f t="shared" si="780"/>
        <v>RAB616026-10 E7</v>
      </c>
      <c r="D604" s="17" t="s">
        <v>1425</v>
      </c>
      <c r="E604" s="20" t="str">
        <f t="shared" si="783"/>
        <v>B616</v>
      </c>
      <c r="F604" s="12">
        <v>45466</v>
      </c>
      <c r="G604" s="17">
        <v>1</v>
      </c>
      <c r="H604" s="13" t="s">
        <v>28</v>
      </c>
      <c r="I604" s="5" t="s">
        <v>1675</v>
      </c>
      <c r="J604" s="5" t="s">
        <v>196</v>
      </c>
      <c r="K604" s="14" t="s">
        <v>1674</v>
      </c>
      <c r="M604" s="36" t="s">
        <v>32</v>
      </c>
      <c r="N604" s="6">
        <v>10</v>
      </c>
      <c r="O604" s="6">
        <v>6</v>
      </c>
      <c r="Q604" s="14">
        <v>1180</v>
      </c>
      <c r="R604" s="14">
        <v>460</v>
      </c>
      <c r="S604" s="14">
        <v>475</v>
      </c>
      <c r="T604" s="14">
        <v>120</v>
      </c>
      <c r="U604" s="14">
        <v>475</v>
      </c>
      <c r="V604" s="14">
        <v>120</v>
      </c>
      <c r="W604" s="5" t="s">
        <v>33</v>
      </c>
      <c r="Y604" s="6" t="s">
        <v>38</v>
      </c>
    </row>
    <row r="605" spans="1:56" ht="18" customHeight="1" x14ac:dyDescent="0.3">
      <c r="A605" s="1" t="str">
        <f t="shared" si="782"/>
        <v>\\B-TECH03\soneras network\SONERAS\RAD\RAD 2024\C426</v>
      </c>
      <c r="B605" s="17" t="s">
        <v>1677</v>
      </c>
      <c r="C605" s="44" t="str">
        <f t="shared" si="780"/>
        <v>FEC426026-10 E7</v>
      </c>
      <c r="D605" s="17" t="s">
        <v>1426</v>
      </c>
      <c r="E605" s="20" t="str">
        <f t="shared" si="783"/>
        <v>C426</v>
      </c>
      <c r="F605" s="12">
        <v>45466</v>
      </c>
      <c r="G605" s="17">
        <v>1</v>
      </c>
      <c r="H605" s="13" t="s">
        <v>35</v>
      </c>
      <c r="I605" s="5" t="s">
        <v>36</v>
      </c>
      <c r="M605" s="36" t="s">
        <v>32</v>
      </c>
      <c r="N605" s="6">
        <v>10</v>
      </c>
      <c r="O605" s="6">
        <v>6</v>
      </c>
      <c r="Q605" s="14">
        <v>1430</v>
      </c>
      <c r="R605" s="14">
        <v>600</v>
      </c>
      <c r="S605" s="14">
        <v>720</v>
      </c>
      <c r="T605" s="14">
        <v>220</v>
      </c>
      <c r="U605" s="14">
        <v>720</v>
      </c>
      <c r="V605" s="14">
        <v>220</v>
      </c>
      <c r="W605" s="5" t="s">
        <v>33</v>
      </c>
      <c r="Y605" s="6" t="s">
        <v>38</v>
      </c>
    </row>
    <row r="606" spans="1:56" ht="18" customHeight="1" x14ac:dyDescent="0.3">
      <c r="A606" s="1" t="str">
        <f t="shared" si="782"/>
        <v>\\B-TECH03\soneras network\SONERAS\RAD\RAD 2024\C077</v>
      </c>
      <c r="B606" s="17" t="s">
        <v>438</v>
      </c>
      <c r="C606" s="44" t="str">
        <f t="shared" si="780"/>
        <v>FEC077014-10 E7</v>
      </c>
      <c r="D606" s="17" t="s">
        <v>1427</v>
      </c>
      <c r="E606" s="20" t="str">
        <f t="shared" si="783"/>
        <v>C077</v>
      </c>
      <c r="F606" s="12">
        <v>45466</v>
      </c>
      <c r="G606" s="17">
        <v>2</v>
      </c>
      <c r="H606" s="13" t="s">
        <v>35</v>
      </c>
      <c r="I606" s="14" t="s">
        <v>182</v>
      </c>
      <c r="K606" s="14" t="s">
        <v>466</v>
      </c>
      <c r="M606" s="36" t="s">
        <v>41</v>
      </c>
      <c r="N606" s="6">
        <v>10</v>
      </c>
      <c r="O606" s="6">
        <v>4</v>
      </c>
      <c r="Q606" s="14">
        <v>860</v>
      </c>
      <c r="R606" s="14">
        <v>790</v>
      </c>
      <c r="S606" s="14">
        <v>810</v>
      </c>
      <c r="T606" s="14">
        <v>90</v>
      </c>
      <c r="U606" s="14">
        <v>810</v>
      </c>
      <c r="V606" s="14">
        <v>90</v>
      </c>
      <c r="W606" s="5" t="s">
        <v>33</v>
      </c>
      <c r="Y606" s="6" t="s">
        <v>38</v>
      </c>
      <c r="Z606" s="240" t="str">
        <f t="shared" ref="Z606:Z613" si="813">O606&amp;N606&amp;IF(M606="NL","AD",IF(M606="TR","AZ",IF(M606="Aé","AD",)))</f>
        <v>410AZ</v>
      </c>
      <c r="AA606" s="71" t="str">
        <f t="shared" ref="AA606:AA613" si="814">IF(H606="Fx","FE",IF(H606="Rén","RE",IF(H606="Con","RA","")))&amp;B606&amp;0&amp;IF(M606="TR","1",IF(M606="NL","2",IF(M606="Aé","3","")))&amp;O606&amp;"-"&amp;N606&amp;" "&amp;IF(Y606="ET7","E7","")</f>
        <v>FEC077014-10 E7</v>
      </c>
      <c r="AB606" s="168" t="str">
        <f t="shared" ref="AB606:AB613" si="815">IF(H606="FX","FE",IF(H606="Rén","RE",IF(H606="Con","RA","")))&amp;" "&amp;IF((Q606)&lt;=999,"0"&amp;(Q606),(Q606))&amp;"X"&amp;IF((R606)&lt;=999,"0"&amp;(R606),(R606))&amp;" "&amp;O606&amp;IF(M606="TR","Z",IF(M606="NL","D",IF(M606="Aé","D","")))&amp;IF(Y606="ET7","7",IF(Y606="ET9","9","M"))&amp;" "&amp;N606&amp;" "&amp;IF((S606)&lt;=999,"0"&amp;(S606),(S606))&amp;"X"&amp;IF((T606)&lt;=99,"0"&amp;(T606),(T606))&amp;" "&amp;IF(W606="PLi","P",IF(W606="BL","B",""))&amp;IF(X606="DEP","D",IF(X606="DEP","D","C"))&amp;" "&amp;J606&amp;" "&amp;K606</f>
        <v>FE 0860X0790 4Z7 10 0810X090 PC  CBH</v>
      </c>
      <c r="AC606" s="71" t="str">
        <f t="shared" ref="AC606:AC613" si="816">"FX"&amp;B606&amp;0&amp;IF(M606="TR","1",IF(M606="NL","2",IF(M606="Aé","3","")))&amp;O606&amp;"-"&amp;N606&amp;" "&amp;IF(Y606="ET7","E7","")</f>
        <v>FXC077014-10 E7</v>
      </c>
      <c r="AD606" s="168" t="str">
        <f t="shared" ref="AD606:AD613" si="817">"FX"&amp;" "&amp;IF((Q606)&lt;=999,"0"&amp;(Q606),(Q606))&amp;"X"&amp;IF((R606)&lt;=999,"0"&amp;(R606),(R606))&amp;" "&amp;O606&amp;IF(M606="TR","Z",IF(M606="NL","D",IF(M606="Aé","D","")))&amp;IF(Y606="ET7","7",IF(Y606="ET9","9","M"))&amp;" "&amp;N606&amp;" "&amp;IF((S606)&lt;=999,"0"&amp;(S606),(S606))&amp;"X"&amp;IF((T606)&lt;=99,"0"&amp;(T606),(T606))&amp;" "&amp;IF(W606="PLi","P",IF(W606="BL","B",""))&amp;IF(X606="DEP","D","C")&amp;" "&amp;J606&amp;" "&amp;K606</f>
        <v>FX 0860X0790 4Z7 10 0810X090 PC  CBH</v>
      </c>
      <c r="AE606" s="169" t="str">
        <f t="shared" ref="AE606:AE613" si="818">IF(Y606="Mach-P","BNLT33",IF(Y606="Mach-G","BNLT53",IF(Y606="Et7","TUBLS015",IF(Y606="Et9","TUBLS30"))))</f>
        <v>TUBLS015</v>
      </c>
      <c r="AF606" s="170" t="str">
        <f t="shared" ref="AF606:AF613" si="819">"TB"&amp;IF(Y606="Mach-P","33",IF(Y606="Mach-G","53",IF(Y606="Et7","15",IF(Y606="Et9","30",""))))&amp;IF((Q606+15)&lt;=999,"0"&amp;(Q606+15),(Q606+15))</f>
        <v>TB150875</v>
      </c>
      <c r="AG606" s="171">
        <f t="shared" ref="AG606:AG613" si="820">(Q606+15)*IF(Y606="Mach-P",0.03367,IF(Y606="Mach-G",0.05407,0.04626))</f>
        <v>40.477499999999999</v>
      </c>
      <c r="AH606" s="151">
        <f t="shared" ref="AH606:AH613" si="821">IF(M606="TR",INT((R606-20-N606-IF(N606=8,5.4,IF(N606=10,7.4,9.4)))/N606)+1,INT(R606-10)/10)*O606</f>
        <v>304</v>
      </c>
      <c r="AI606" s="152">
        <f t="shared" ref="AI606:AI613" si="822">AG606*AH606</f>
        <v>12305.16</v>
      </c>
      <c r="AJ606" s="172" t="str">
        <f t="shared" ref="AJ606:AJ613" si="823">"BCU"&amp;O606&amp;IF(M606="TR","Z",IF(M606="NL","D",IF(M606="Aé","D","")))</f>
        <v>BCU4Z</v>
      </c>
      <c r="AK606" s="173" t="str">
        <f t="shared" ref="AK606:AK613" si="824">"AT"&amp;O606&amp;IF(M606="TR","Z",IF(M606="NL","D",IF(M606="Aé","D","")))&amp;IF(M606="TR",IF(Q606&lt;=999,"0"&amp;Q606-20,Q606-20),IF(R606&lt;=999,"0"&amp;R606,R606))</f>
        <v>AT4Z0840</v>
      </c>
      <c r="AL606" s="174">
        <f t="shared" ref="AL606:AL613" si="825">AN606/AM606</f>
        <v>366.49134545454541</v>
      </c>
      <c r="AM606" s="175">
        <f t="shared" ref="AM606:AM613" si="826">IF(M606="NL",((Q606-20)/2.75)+1,IF(M606="TR",(AH606/O606)+1,IF(M606="Aé",((Q606-20)/2.75)+1)/2))</f>
        <v>77</v>
      </c>
      <c r="AN606" s="176">
        <v>28219.833599999998</v>
      </c>
      <c r="AO606" s="177" t="str">
        <f t="shared" ref="AO606:AO613" si="827">"CL"&amp;O606&amp;IF(W606="PLi","P",IF(W606="BL","B",""))&amp;IF((S606)&lt;=999,"0"&amp;(S606),(S606))&amp;IF(X606="DEP","D","C")&amp;IF((T606)&lt;=99,"0"&amp;(T606),(T606))</f>
        <v>CL4P0810C090</v>
      </c>
      <c r="AP606" s="178">
        <f t="shared" ref="AP606:AP613" si="828">IF(W606="BL",(S606)*(T606)*0.01335,IF(W606="PLi",(S606+20)*(T606+20)*0.0077))</f>
        <v>703.01</v>
      </c>
      <c r="AQ606" s="179" t="str">
        <f t="shared" ref="AQ606:AQ613" si="829">"CL"&amp;O606&amp;IF(W606="PLi","P",IF(W606="BL","B",""))&amp;IF((U606)&lt;=999,"0"&amp;(U606),(U606))&amp;IF(X606="DEP","D","C")&amp;IF((V606)&lt;=99,"0"&amp;(V606),(V606))</f>
        <v>CL4P0810C090</v>
      </c>
      <c r="AR606" s="178">
        <f t="shared" ref="AR606:AR613" si="830">(U606+20)*(V606+20)*IF(W606="BL",0.01335,IF(W606="Pli",0.0077))</f>
        <v>703.01</v>
      </c>
      <c r="AS606" s="178" t="str">
        <f t="shared" ref="AS606:AS613" si="831">IF(W606="BL","PL15",IF(W606="PLi","BNLC06"))</f>
        <v>BNLC06</v>
      </c>
      <c r="AT606" s="180">
        <f t="shared" ref="AT606:AT613" si="832">AP606+AR606</f>
        <v>1406.02</v>
      </c>
      <c r="AU606" s="181" t="str">
        <f t="shared" ref="AU606:AU613" si="833">O606&amp;IF(M606="TR","Z",IF(M606="NL","D",IF(M606="Aé","D",)))</f>
        <v>4Z</v>
      </c>
      <c r="AV606" s="182" t="s">
        <v>921</v>
      </c>
      <c r="AW606" s="183" t="str">
        <f t="shared" ref="AW606:AW613" si="834">"FJ"&amp;AU606&amp;IF((Q606)&lt;=999,"0"&amp;(Q606),(Q606))</f>
        <v>FJ4Z0860</v>
      </c>
      <c r="AX606" s="181">
        <f t="shared" ref="AX606:AX613" si="835">Q606*IF(AU606="1Z",0.239,IF(AU606="2Z",0.276,IF(AU606="3Z",0.374,IF(AU606="4Z",0.458,IF(AU606="5Z",0.541,IF(AU606="2D",0.317,IF(AU606="3D",0.421,IF(AU606="4D",0.53,IF(AU606="5D",0.619,IF(AU606="6D",0.718,IF(AU606="7D",0.738,IF(AU606="8D",0.842,""))))))))))))</f>
        <v>393.88</v>
      </c>
      <c r="AY606" s="183">
        <f t="shared" ref="AY606:AY613" si="836">AX606*2</f>
        <v>787.76</v>
      </c>
      <c r="AZ606" s="183" t="str">
        <f t="shared" ref="AZ606:AZ613" si="837">IF(RIGHT(AU606,1)="Z","PJ"&amp;AU606&amp;IF((Q606)&lt;=999,"0"&amp;(Q606),(Q606)),"-")</f>
        <v>PJ4Z0860</v>
      </c>
      <c r="BA606" s="181">
        <f t="shared" ref="BA606:BA613" si="838">IF(RIGHT(AU606,1)="Z",Q606*IF(AU606="1Z",0.239,IF(AU606="2Z",0.276,IF(AU606="3Z",0.374,IF(AU606="4Z",0.458,IF(AU606="5Z",0.541,IF(AU606="2D",0.317,IF(AU606="3D",0.421,IF(AU606="4D",0.53,IF(AU606="5D",0.619,IF(AU606="6D",0.718,IF(AU606="7D",0.738,IF(AU606="8D",0.842,"")))))))))))),"-")</f>
        <v>393.88</v>
      </c>
      <c r="BB606" s="181"/>
      <c r="BC606" s="184">
        <f t="shared" ref="BC606:BC613" si="839">BB606+AY606</f>
        <v>787.76</v>
      </c>
    </row>
    <row r="607" spans="1:56" ht="18" customHeight="1" x14ac:dyDescent="0.3">
      <c r="A607" s="1" t="str">
        <f t="shared" si="782"/>
        <v>\\B-TECH03\soneras network\SONERAS\RAD\RAD 2024\C086</v>
      </c>
      <c r="B607" s="17" t="s">
        <v>449</v>
      </c>
      <c r="C607" s="44" t="str">
        <f t="shared" si="780"/>
        <v>FEC086014-10 E7</v>
      </c>
      <c r="D607" s="17" t="s">
        <v>1428</v>
      </c>
      <c r="E607" s="20" t="str">
        <f t="shared" si="783"/>
        <v>C086</v>
      </c>
      <c r="F607" s="12">
        <v>45466</v>
      </c>
      <c r="G607" s="17">
        <v>5</v>
      </c>
      <c r="H607" s="13" t="s">
        <v>35</v>
      </c>
      <c r="I607" s="14" t="s">
        <v>182</v>
      </c>
      <c r="M607" s="36" t="s">
        <v>41</v>
      </c>
      <c r="N607" s="6">
        <v>10</v>
      </c>
      <c r="O607" s="6">
        <v>4</v>
      </c>
      <c r="Q607" s="14">
        <v>720</v>
      </c>
      <c r="R607" s="14">
        <v>620</v>
      </c>
      <c r="S607" s="14">
        <v>630</v>
      </c>
      <c r="T607" s="14">
        <v>110</v>
      </c>
      <c r="U607" s="14">
        <v>630</v>
      </c>
      <c r="V607" s="14">
        <v>110</v>
      </c>
      <c r="W607" s="5" t="s">
        <v>33</v>
      </c>
      <c r="Y607" s="6" t="s">
        <v>38</v>
      </c>
      <c r="Z607" s="240" t="str">
        <f t="shared" si="813"/>
        <v>410AZ</v>
      </c>
      <c r="AA607" s="71" t="str">
        <f t="shared" si="814"/>
        <v>FEC086014-10 E7</v>
      </c>
      <c r="AB607" s="168" t="str">
        <f t="shared" si="815"/>
        <v xml:space="preserve">FE 0720X0620 4Z7 10 0630X110 PC  </v>
      </c>
      <c r="AC607" s="71" t="str">
        <f t="shared" si="816"/>
        <v>FXC086014-10 E7</v>
      </c>
      <c r="AD607" s="168" t="str">
        <f t="shared" si="817"/>
        <v xml:space="preserve">FX 0720X0620 4Z7 10 0630X110 PC  </v>
      </c>
      <c r="AE607" s="169" t="str">
        <f t="shared" si="818"/>
        <v>TUBLS015</v>
      </c>
      <c r="AF607" s="170" t="str">
        <f t="shared" si="819"/>
        <v>TB150735</v>
      </c>
      <c r="AG607" s="171">
        <f t="shared" si="820"/>
        <v>34.001100000000001</v>
      </c>
      <c r="AH607" s="151">
        <f t="shared" si="821"/>
        <v>236</v>
      </c>
      <c r="AI607" s="152">
        <f t="shared" si="822"/>
        <v>8024.2596000000003</v>
      </c>
      <c r="AJ607" s="172" t="str">
        <f t="shared" si="823"/>
        <v>BCU4Z</v>
      </c>
      <c r="AK607" s="173" t="str">
        <f t="shared" si="824"/>
        <v>AT4Z0700</v>
      </c>
      <c r="AL607" s="174">
        <f t="shared" si="825"/>
        <v>470.33055999999999</v>
      </c>
      <c r="AM607" s="175">
        <f t="shared" si="826"/>
        <v>60</v>
      </c>
      <c r="AN607" s="176">
        <v>28219.833599999998</v>
      </c>
      <c r="AO607" s="177" t="str">
        <f t="shared" si="827"/>
        <v>CL4P0630C110</v>
      </c>
      <c r="AP607" s="178">
        <f t="shared" si="828"/>
        <v>650.65</v>
      </c>
      <c r="AQ607" s="179" t="str">
        <f t="shared" si="829"/>
        <v>CL4P0630C110</v>
      </c>
      <c r="AR607" s="178">
        <f t="shared" si="830"/>
        <v>650.65</v>
      </c>
      <c r="AS607" s="178" t="str">
        <f t="shared" si="831"/>
        <v>BNLC06</v>
      </c>
      <c r="AT607" s="180">
        <f t="shared" si="832"/>
        <v>1301.3</v>
      </c>
      <c r="AU607" s="181" t="str">
        <f t="shared" si="833"/>
        <v>4Z</v>
      </c>
      <c r="AV607" s="182" t="s">
        <v>921</v>
      </c>
      <c r="AW607" s="183" t="str">
        <f t="shared" si="834"/>
        <v>FJ4Z0720</v>
      </c>
      <c r="AX607" s="181">
        <f t="shared" si="835"/>
        <v>329.76</v>
      </c>
      <c r="AY607" s="183">
        <f t="shared" si="836"/>
        <v>659.52</v>
      </c>
      <c r="AZ607" s="183" t="str">
        <f t="shared" si="837"/>
        <v>PJ4Z0720</v>
      </c>
      <c r="BA607" s="181">
        <f t="shared" si="838"/>
        <v>329.76</v>
      </c>
      <c r="BB607" s="181"/>
      <c r="BC607" s="184">
        <f t="shared" si="839"/>
        <v>659.52</v>
      </c>
    </row>
    <row r="608" spans="1:56" ht="18" customHeight="1" x14ac:dyDescent="0.3">
      <c r="A608" s="1" t="str">
        <f t="shared" si="782"/>
        <v>\\B-TECH03\soneras network\SONERAS\RAD\RAD 2024\C089</v>
      </c>
      <c r="B608" s="17" t="s">
        <v>452</v>
      </c>
      <c r="C608" s="44" t="str">
        <f t="shared" si="780"/>
        <v>FEC089014-10 E7</v>
      </c>
      <c r="D608" s="17" t="s">
        <v>1429</v>
      </c>
      <c r="E608" s="20" t="str">
        <f t="shared" si="783"/>
        <v>C089</v>
      </c>
      <c r="F608" s="12">
        <v>45466</v>
      </c>
      <c r="G608" s="17">
        <v>2</v>
      </c>
      <c r="H608" s="13" t="s">
        <v>35</v>
      </c>
      <c r="I608" s="14" t="s">
        <v>182</v>
      </c>
      <c r="M608" s="36" t="s">
        <v>41</v>
      </c>
      <c r="N608" s="6">
        <v>10</v>
      </c>
      <c r="O608" s="6">
        <v>4</v>
      </c>
      <c r="Q608" s="14">
        <v>700</v>
      </c>
      <c r="R608" s="14">
        <v>700</v>
      </c>
      <c r="S608" s="14">
        <v>700</v>
      </c>
      <c r="T608" s="14">
        <v>85</v>
      </c>
      <c r="U608" s="14">
        <v>700</v>
      </c>
      <c r="V608" s="14">
        <v>85</v>
      </c>
      <c r="W608" s="5" t="s">
        <v>33</v>
      </c>
      <c r="Y608" s="6" t="s">
        <v>38</v>
      </c>
      <c r="Z608" s="240" t="str">
        <f t="shared" si="813"/>
        <v>410AZ</v>
      </c>
      <c r="AA608" s="71" t="str">
        <f t="shared" si="814"/>
        <v>FEC089014-10 E7</v>
      </c>
      <c r="AB608" s="168" t="str">
        <f t="shared" si="815"/>
        <v xml:space="preserve">FE 0700X0700 4Z7 10 0700X085 PC  </v>
      </c>
      <c r="AC608" s="71" t="str">
        <f t="shared" si="816"/>
        <v>FXC089014-10 E7</v>
      </c>
      <c r="AD608" s="168" t="str">
        <f t="shared" si="817"/>
        <v xml:space="preserve">FX 0700X0700 4Z7 10 0700X085 PC  </v>
      </c>
      <c r="AE608" s="169" t="str">
        <f t="shared" si="818"/>
        <v>TUBLS015</v>
      </c>
      <c r="AF608" s="170" t="str">
        <f t="shared" si="819"/>
        <v>TB150715</v>
      </c>
      <c r="AG608" s="171">
        <f t="shared" si="820"/>
        <v>33.075900000000004</v>
      </c>
      <c r="AH608" s="151">
        <f t="shared" si="821"/>
        <v>268</v>
      </c>
      <c r="AI608" s="152">
        <f t="shared" si="822"/>
        <v>8864.3412000000008</v>
      </c>
      <c r="AJ608" s="172" t="str">
        <f t="shared" si="823"/>
        <v>BCU4Z</v>
      </c>
      <c r="AK608" s="173" t="str">
        <f t="shared" si="824"/>
        <v>AT4Z0680</v>
      </c>
      <c r="AL608" s="174">
        <f t="shared" si="825"/>
        <v>414.99755294117642</v>
      </c>
      <c r="AM608" s="175">
        <f t="shared" si="826"/>
        <v>68</v>
      </c>
      <c r="AN608" s="176">
        <v>28219.833599999998</v>
      </c>
      <c r="AO608" s="177" t="str">
        <f t="shared" si="827"/>
        <v>CL4P0700C085</v>
      </c>
      <c r="AP608" s="178">
        <f t="shared" si="828"/>
        <v>582.12</v>
      </c>
      <c r="AQ608" s="179" t="str">
        <f t="shared" si="829"/>
        <v>CL4P0700C085</v>
      </c>
      <c r="AR608" s="178">
        <f t="shared" si="830"/>
        <v>582.12</v>
      </c>
      <c r="AS608" s="178" t="str">
        <f t="shared" si="831"/>
        <v>BNLC06</v>
      </c>
      <c r="AT608" s="180">
        <f t="shared" si="832"/>
        <v>1164.24</v>
      </c>
      <c r="AU608" s="181" t="str">
        <f t="shared" si="833"/>
        <v>4Z</v>
      </c>
      <c r="AV608" s="182" t="s">
        <v>921</v>
      </c>
      <c r="AW608" s="183" t="str">
        <f t="shared" si="834"/>
        <v>FJ4Z0700</v>
      </c>
      <c r="AX608" s="181">
        <f t="shared" si="835"/>
        <v>320.60000000000002</v>
      </c>
      <c r="AY608" s="183">
        <f t="shared" si="836"/>
        <v>641.20000000000005</v>
      </c>
      <c r="AZ608" s="183" t="str">
        <f t="shared" si="837"/>
        <v>PJ4Z0700</v>
      </c>
      <c r="BA608" s="181">
        <f t="shared" si="838"/>
        <v>320.60000000000002</v>
      </c>
      <c r="BB608" s="181"/>
      <c r="BC608" s="184">
        <f t="shared" si="839"/>
        <v>641.20000000000005</v>
      </c>
    </row>
    <row r="609" spans="1:56" ht="18" customHeight="1" x14ac:dyDescent="0.3">
      <c r="A609" s="1" t="str">
        <f t="shared" si="782"/>
        <v>\\B-TECH03\soneras network\SONERAS\RAD\RAD 2024\C427</v>
      </c>
      <c r="B609" s="17" t="s">
        <v>1750</v>
      </c>
      <c r="C609" s="44" t="str">
        <f t="shared" si="780"/>
        <v>FEC427014-10 E7</v>
      </c>
      <c r="D609" s="17" t="s">
        <v>1430</v>
      </c>
      <c r="E609" s="20" t="str">
        <f t="shared" si="783"/>
        <v>C427</v>
      </c>
      <c r="F609" s="12">
        <v>45466</v>
      </c>
      <c r="G609" s="17">
        <v>2</v>
      </c>
      <c r="H609" s="13" t="s">
        <v>35</v>
      </c>
      <c r="I609" s="14" t="s">
        <v>182</v>
      </c>
      <c r="M609" s="36" t="s">
        <v>41</v>
      </c>
      <c r="N609" s="6">
        <v>10</v>
      </c>
      <c r="O609" s="6">
        <v>4</v>
      </c>
      <c r="Q609" s="14">
        <v>970</v>
      </c>
      <c r="R609" s="14">
        <v>640</v>
      </c>
      <c r="S609" s="14">
        <v>650</v>
      </c>
      <c r="T609" s="14">
        <v>90</v>
      </c>
      <c r="U609" s="14">
        <v>650</v>
      </c>
      <c r="V609" s="14">
        <v>90</v>
      </c>
      <c r="W609" s="5" t="s">
        <v>33</v>
      </c>
      <c r="Y609" s="6" t="s">
        <v>38</v>
      </c>
      <c r="Z609" s="240" t="str">
        <f t="shared" si="813"/>
        <v>410AZ</v>
      </c>
      <c r="AA609" s="71" t="str">
        <f t="shared" si="814"/>
        <v>FEC427014-10 E7</v>
      </c>
      <c r="AB609" s="168" t="str">
        <f t="shared" si="815"/>
        <v xml:space="preserve">FE 0970X0640 4Z7 10 0650X090 PC  </v>
      </c>
      <c r="AC609" s="71" t="str">
        <f t="shared" si="816"/>
        <v>FXC427014-10 E7</v>
      </c>
      <c r="AD609" s="168" t="str">
        <f t="shared" si="817"/>
        <v xml:space="preserve">FX 0970X0640 4Z7 10 0650X090 PC  </v>
      </c>
      <c r="AE609" s="169" t="str">
        <f t="shared" si="818"/>
        <v>TUBLS015</v>
      </c>
      <c r="AF609" s="170" t="str">
        <f t="shared" si="819"/>
        <v>TB150985</v>
      </c>
      <c r="AG609" s="171">
        <f t="shared" si="820"/>
        <v>45.566100000000006</v>
      </c>
      <c r="AH609" s="151">
        <f t="shared" si="821"/>
        <v>244</v>
      </c>
      <c r="AI609" s="152">
        <f t="shared" si="822"/>
        <v>11118.128400000001</v>
      </c>
      <c r="AJ609" s="172" t="str">
        <f t="shared" si="823"/>
        <v>BCU4Z</v>
      </c>
      <c r="AK609" s="173" t="str">
        <f t="shared" si="824"/>
        <v>AT4Z0950</v>
      </c>
      <c r="AL609" s="174">
        <f t="shared" si="825"/>
        <v>455.15860645161285</v>
      </c>
      <c r="AM609" s="175">
        <f t="shared" si="826"/>
        <v>62</v>
      </c>
      <c r="AN609" s="176">
        <v>28219.833599999998</v>
      </c>
      <c r="AO609" s="177" t="str">
        <f t="shared" si="827"/>
        <v>CL4P0650C090</v>
      </c>
      <c r="AP609" s="178">
        <f t="shared" si="828"/>
        <v>567.49</v>
      </c>
      <c r="AQ609" s="179" t="str">
        <f t="shared" si="829"/>
        <v>CL4P0650C090</v>
      </c>
      <c r="AR609" s="178">
        <f t="shared" si="830"/>
        <v>567.49</v>
      </c>
      <c r="AS609" s="178" t="str">
        <f t="shared" si="831"/>
        <v>BNLC06</v>
      </c>
      <c r="AT609" s="180">
        <f t="shared" si="832"/>
        <v>1134.98</v>
      </c>
      <c r="AU609" s="181" t="str">
        <f t="shared" si="833"/>
        <v>4Z</v>
      </c>
      <c r="AV609" s="182" t="s">
        <v>921</v>
      </c>
      <c r="AW609" s="183" t="str">
        <f t="shared" si="834"/>
        <v>FJ4Z0970</v>
      </c>
      <c r="AX609" s="181">
        <f t="shared" si="835"/>
        <v>444.26</v>
      </c>
      <c r="AY609" s="183">
        <f t="shared" si="836"/>
        <v>888.52</v>
      </c>
      <c r="AZ609" s="183" t="str">
        <f t="shared" si="837"/>
        <v>PJ4Z0970</v>
      </c>
      <c r="BA609" s="181">
        <f t="shared" si="838"/>
        <v>444.26</v>
      </c>
      <c r="BB609" s="181"/>
      <c r="BC609" s="184">
        <f t="shared" si="839"/>
        <v>888.52</v>
      </c>
    </row>
    <row r="610" spans="1:56" ht="18" customHeight="1" x14ac:dyDescent="0.3">
      <c r="A610" s="1" t="str">
        <f t="shared" si="782"/>
        <v>\\B-TECH03\soneras network\SONERAS\RAD\RAD 2024\C428</v>
      </c>
      <c r="B610" s="17" t="s">
        <v>1751</v>
      </c>
      <c r="C610" s="44" t="str">
        <f t="shared" si="780"/>
        <v>FEC428034-10 E7</v>
      </c>
      <c r="D610" s="17" t="s">
        <v>1431</v>
      </c>
      <c r="E610" s="20" t="str">
        <f t="shared" si="783"/>
        <v>C428</v>
      </c>
      <c r="F610" s="12">
        <v>45466</v>
      </c>
      <c r="G610" s="17">
        <v>3</v>
      </c>
      <c r="H610" s="13" t="s">
        <v>35</v>
      </c>
      <c r="I610" s="14" t="s">
        <v>182</v>
      </c>
      <c r="M610" s="36" t="s">
        <v>77</v>
      </c>
      <c r="N610" s="6">
        <v>10</v>
      </c>
      <c r="O610" s="6">
        <v>4</v>
      </c>
      <c r="Q610" s="14">
        <v>540</v>
      </c>
      <c r="R610" s="14">
        <v>540</v>
      </c>
      <c r="S610" s="14">
        <v>550</v>
      </c>
      <c r="T610" s="14">
        <v>90</v>
      </c>
      <c r="U610" s="14">
        <v>550</v>
      </c>
      <c r="V610" s="14">
        <v>90</v>
      </c>
      <c r="W610" s="5" t="s">
        <v>33</v>
      </c>
      <c r="Y610" s="6" t="s">
        <v>38</v>
      </c>
      <c r="Z610" s="240" t="str">
        <f t="shared" si="813"/>
        <v>410AD</v>
      </c>
      <c r="AA610" s="71" t="str">
        <f t="shared" si="814"/>
        <v>FEC428034-10 E7</v>
      </c>
      <c r="AB610" s="168" t="str">
        <f t="shared" si="815"/>
        <v xml:space="preserve">FE 0540X0540 4D7 10 0550X090 PC  </v>
      </c>
      <c r="AC610" s="71" t="str">
        <f t="shared" si="816"/>
        <v>FXC428034-10 E7</v>
      </c>
      <c r="AD610" s="168" t="str">
        <f t="shared" si="817"/>
        <v xml:space="preserve">FX 0540X0540 4D7 10 0550X090 PC  </v>
      </c>
      <c r="AE610" s="169" t="str">
        <f t="shared" si="818"/>
        <v>TUBLS015</v>
      </c>
      <c r="AF610" s="170" t="str">
        <f t="shared" si="819"/>
        <v>TB150555</v>
      </c>
      <c r="AG610" s="171">
        <f t="shared" si="820"/>
        <v>25.674300000000002</v>
      </c>
      <c r="AH610" s="151">
        <f t="shared" si="821"/>
        <v>212</v>
      </c>
      <c r="AI610" s="152">
        <f t="shared" si="822"/>
        <v>5442.9516000000003</v>
      </c>
      <c r="AJ610" s="172" t="str">
        <f t="shared" si="823"/>
        <v>BCU4D</v>
      </c>
      <c r="AK610" s="173" t="str">
        <f t="shared" si="824"/>
        <v>AT4D0540</v>
      </c>
      <c r="AL610" s="174">
        <f t="shared" si="825"/>
        <v>296.90881836441889</v>
      </c>
      <c r="AM610" s="175">
        <f t="shared" si="826"/>
        <v>95.045454545454547</v>
      </c>
      <c r="AN610" s="176">
        <v>28219.833599999998</v>
      </c>
      <c r="AO610" s="177" t="str">
        <f t="shared" si="827"/>
        <v>CL4P0550C090</v>
      </c>
      <c r="AP610" s="178">
        <f t="shared" si="828"/>
        <v>482.79</v>
      </c>
      <c r="AQ610" s="179" t="str">
        <f t="shared" si="829"/>
        <v>CL4P0550C090</v>
      </c>
      <c r="AR610" s="178">
        <f t="shared" si="830"/>
        <v>482.79</v>
      </c>
      <c r="AS610" s="178" t="str">
        <f t="shared" si="831"/>
        <v>BNLC06</v>
      </c>
      <c r="AT610" s="180">
        <f t="shared" si="832"/>
        <v>965.58</v>
      </c>
      <c r="AU610" s="181" t="str">
        <f t="shared" si="833"/>
        <v>4D</v>
      </c>
      <c r="AV610" s="182" t="s">
        <v>921</v>
      </c>
      <c r="AW610" s="183" t="str">
        <f t="shared" si="834"/>
        <v>FJ4D0540</v>
      </c>
      <c r="AX610" s="181">
        <f t="shared" si="835"/>
        <v>286.2</v>
      </c>
      <c r="AY610" s="183">
        <f t="shared" si="836"/>
        <v>572.4</v>
      </c>
      <c r="AZ610" s="183" t="str">
        <f t="shared" si="837"/>
        <v>-</v>
      </c>
      <c r="BA610" s="181" t="str">
        <f t="shared" si="838"/>
        <v>-</v>
      </c>
      <c r="BB610" s="181"/>
      <c r="BC610" s="184">
        <f t="shared" si="839"/>
        <v>572.4</v>
      </c>
    </row>
    <row r="611" spans="1:56" ht="18" customHeight="1" x14ac:dyDescent="0.3">
      <c r="A611" s="1" t="str">
        <f t="shared" si="782"/>
        <v>\\B-TECH03\soneras network\SONERAS\RAD\RAD 2024\C091</v>
      </c>
      <c r="B611" s="17" t="s">
        <v>454</v>
      </c>
      <c r="C611" s="44" t="str">
        <f t="shared" si="780"/>
        <v>FEC091013-10 E7</v>
      </c>
      <c r="D611" s="17" t="s">
        <v>1432</v>
      </c>
      <c r="E611" s="20" t="str">
        <f t="shared" si="783"/>
        <v>C091</v>
      </c>
      <c r="F611" s="12">
        <v>45466</v>
      </c>
      <c r="G611" s="17">
        <v>3</v>
      </c>
      <c r="H611" s="13" t="s">
        <v>35</v>
      </c>
      <c r="I611" s="14" t="s">
        <v>182</v>
      </c>
      <c r="M611" s="36" t="s">
        <v>41</v>
      </c>
      <c r="N611" s="6">
        <v>10</v>
      </c>
      <c r="O611" s="6">
        <v>3</v>
      </c>
      <c r="Q611" s="14">
        <v>970</v>
      </c>
      <c r="R611" s="14">
        <v>750</v>
      </c>
      <c r="S611" s="14">
        <v>770</v>
      </c>
      <c r="T611" s="14">
        <v>70</v>
      </c>
      <c r="U611" s="14">
        <v>770</v>
      </c>
      <c r="V611" s="14">
        <v>70</v>
      </c>
      <c r="W611" s="5" t="s">
        <v>33</v>
      </c>
      <c r="Y611" s="6" t="s">
        <v>38</v>
      </c>
      <c r="Z611" s="240" t="str">
        <f t="shared" si="813"/>
        <v>310AZ</v>
      </c>
      <c r="AA611" s="71" t="str">
        <f t="shared" si="814"/>
        <v>FEC091013-10 E7</v>
      </c>
      <c r="AB611" s="168" t="str">
        <f t="shared" si="815"/>
        <v xml:space="preserve">FE 0970X0750 3Z7 10 0770X070 PC  </v>
      </c>
      <c r="AC611" s="71" t="str">
        <f t="shared" si="816"/>
        <v>FXC091013-10 E7</v>
      </c>
      <c r="AD611" s="168" t="str">
        <f t="shared" si="817"/>
        <v xml:space="preserve">FX 0970X0750 3Z7 10 0770X070 PC  </v>
      </c>
      <c r="AE611" s="169" t="str">
        <f t="shared" si="818"/>
        <v>TUBLS015</v>
      </c>
      <c r="AF611" s="170" t="str">
        <f t="shared" si="819"/>
        <v>TB150985</v>
      </c>
      <c r="AG611" s="171">
        <f t="shared" si="820"/>
        <v>45.566100000000006</v>
      </c>
      <c r="AH611" s="151">
        <f t="shared" si="821"/>
        <v>216</v>
      </c>
      <c r="AI611" s="152">
        <f t="shared" si="822"/>
        <v>9842.2776000000013</v>
      </c>
      <c r="AJ611" s="172" t="str">
        <f t="shared" si="823"/>
        <v>BCU3Z</v>
      </c>
      <c r="AK611" s="173" t="str">
        <f t="shared" si="824"/>
        <v>AT3Z0950</v>
      </c>
      <c r="AL611" s="174">
        <f t="shared" si="825"/>
        <v>386.57306301369863</v>
      </c>
      <c r="AM611" s="175">
        <f t="shared" si="826"/>
        <v>73</v>
      </c>
      <c r="AN611" s="176">
        <v>28219.833599999998</v>
      </c>
      <c r="AO611" s="177" t="str">
        <f t="shared" si="827"/>
        <v>CL3P0770C070</v>
      </c>
      <c r="AP611" s="178">
        <f t="shared" si="828"/>
        <v>547.47</v>
      </c>
      <c r="AQ611" s="179" t="str">
        <f t="shared" si="829"/>
        <v>CL3P0770C070</v>
      </c>
      <c r="AR611" s="178">
        <f t="shared" si="830"/>
        <v>547.47</v>
      </c>
      <c r="AS611" s="178" t="str">
        <f t="shared" si="831"/>
        <v>BNLC06</v>
      </c>
      <c r="AT611" s="180">
        <f t="shared" si="832"/>
        <v>1094.94</v>
      </c>
      <c r="AU611" s="181" t="str">
        <f t="shared" si="833"/>
        <v>3Z</v>
      </c>
      <c r="AV611" s="182" t="s">
        <v>921</v>
      </c>
      <c r="AW611" s="183" t="str">
        <f t="shared" si="834"/>
        <v>FJ3Z0970</v>
      </c>
      <c r="AX611" s="181">
        <f t="shared" si="835"/>
        <v>362.78</v>
      </c>
      <c r="AY611" s="183">
        <f t="shared" si="836"/>
        <v>725.56</v>
      </c>
      <c r="AZ611" s="183" t="str">
        <f t="shared" si="837"/>
        <v>PJ3Z0970</v>
      </c>
      <c r="BA611" s="181">
        <f t="shared" si="838"/>
        <v>362.78</v>
      </c>
      <c r="BB611" s="181"/>
      <c r="BC611" s="184">
        <f t="shared" si="839"/>
        <v>725.56</v>
      </c>
    </row>
    <row r="612" spans="1:56" ht="18" customHeight="1" x14ac:dyDescent="0.3">
      <c r="A612" s="1" t="str">
        <f t="shared" si="782"/>
        <v>\\B-TECH03\soneras network\SONERAS\RAD\RAD 2024\C429</v>
      </c>
      <c r="B612" s="17" t="s">
        <v>1752</v>
      </c>
      <c r="C612" s="44" t="str">
        <f t="shared" si="780"/>
        <v>FEC429013-10 E7</v>
      </c>
      <c r="D612" s="17" t="s">
        <v>1433</v>
      </c>
      <c r="E612" s="20" t="str">
        <f t="shared" si="783"/>
        <v>C429</v>
      </c>
      <c r="F612" s="12">
        <v>45466</v>
      </c>
      <c r="G612" s="17">
        <v>1</v>
      </c>
      <c r="H612" s="13" t="s">
        <v>35</v>
      </c>
      <c r="I612" s="14" t="s">
        <v>182</v>
      </c>
      <c r="M612" s="36" t="s">
        <v>41</v>
      </c>
      <c r="N612" s="6">
        <v>10</v>
      </c>
      <c r="O612" s="6">
        <v>3</v>
      </c>
      <c r="Q612" s="14">
        <v>925</v>
      </c>
      <c r="R612" s="14">
        <v>700</v>
      </c>
      <c r="S612" s="14">
        <v>720</v>
      </c>
      <c r="T612" s="14">
        <v>70</v>
      </c>
      <c r="U612" s="14">
        <v>720</v>
      </c>
      <c r="V612" s="14">
        <v>70</v>
      </c>
      <c r="W612" s="5" t="s">
        <v>33</v>
      </c>
      <c r="Y612" s="6" t="s">
        <v>38</v>
      </c>
      <c r="Z612" s="240" t="str">
        <f t="shared" si="813"/>
        <v>310AZ</v>
      </c>
      <c r="AA612" s="71" t="str">
        <f t="shared" si="814"/>
        <v>FEC429013-10 E7</v>
      </c>
      <c r="AB612" s="168" t="str">
        <f t="shared" si="815"/>
        <v xml:space="preserve">FE 0925X0700 3Z7 10 0720X070 PC  </v>
      </c>
      <c r="AC612" s="71" t="str">
        <f t="shared" si="816"/>
        <v>FXC429013-10 E7</v>
      </c>
      <c r="AD612" s="168" t="str">
        <f t="shared" si="817"/>
        <v xml:space="preserve">FX 0925X0700 3Z7 10 0720X070 PC  </v>
      </c>
      <c r="AE612" s="169" t="str">
        <f t="shared" si="818"/>
        <v>TUBLS015</v>
      </c>
      <c r="AF612" s="170" t="str">
        <f t="shared" si="819"/>
        <v>TB150940</v>
      </c>
      <c r="AG612" s="171">
        <f t="shared" si="820"/>
        <v>43.484400000000001</v>
      </c>
      <c r="AH612" s="151">
        <f t="shared" si="821"/>
        <v>201</v>
      </c>
      <c r="AI612" s="152">
        <f t="shared" si="822"/>
        <v>8740.3644000000004</v>
      </c>
      <c r="AJ612" s="172" t="str">
        <f t="shared" si="823"/>
        <v>BCU3Z</v>
      </c>
      <c r="AK612" s="173" t="str">
        <f t="shared" si="824"/>
        <v>AT3Z0905</v>
      </c>
      <c r="AL612" s="174">
        <f t="shared" si="825"/>
        <v>414.99755294117642</v>
      </c>
      <c r="AM612" s="175">
        <f t="shared" si="826"/>
        <v>68</v>
      </c>
      <c r="AN612" s="176">
        <v>28219.833599999998</v>
      </c>
      <c r="AO612" s="177" t="str">
        <f t="shared" si="827"/>
        <v>CL3P0720C070</v>
      </c>
      <c r="AP612" s="178">
        <f t="shared" si="828"/>
        <v>512.82000000000005</v>
      </c>
      <c r="AQ612" s="179" t="str">
        <f t="shared" si="829"/>
        <v>CL3P0720C070</v>
      </c>
      <c r="AR612" s="178">
        <f t="shared" si="830"/>
        <v>512.82000000000005</v>
      </c>
      <c r="AS612" s="178" t="str">
        <f t="shared" si="831"/>
        <v>BNLC06</v>
      </c>
      <c r="AT612" s="180">
        <f t="shared" si="832"/>
        <v>1025.6400000000001</v>
      </c>
      <c r="AU612" s="181" t="str">
        <f t="shared" si="833"/>
        <v>3Z</v>
      </c>
      <c r="AV612" s="182" t="s">
        <v>921</v>
      </c>
      <c r="AW612" s="183" t="str">
        <f t="shared" si="834"/>
        <v>FJ3Z0925</v>
      </c>
      <c r="AX612" s="181">
        <f t="shared" si="835"/>
        <v>345.95</v>
      </c>
      <c r="AY612" s="183">
        <f t="shared" si="836"/>
        <v>691.9</v>
      </c>
      <c r="AZ612" s="183" t="str">
        <f t="shared" si="837"/>
        <v>PJ3Z0925</v>
      </c>
      <c r="BA612" s="181">
        <f t="shared" si="838"/>
        <v>345.95</v>
      </c>
      <c r="BB612" s="181"/>
      <c r="BC612" s="184">
        <f t="shared" si="839"/>
        <v>691.9</v>
      </c>
    </row>
    <row r="613" spans="1:56" ht="18" customHeight="1" x14ac:dyDescent="0.3">
      <c r="A613" s="1" t="str">
        <f t="shared" si="782"/>
        <v>\\B-TECH03\soneras network\SONERAS\RAD\RAD 2024\C093</v>
      </c>
      <c r="B613" s="17" t="s">
        <v>456</v>
      </c>
      <c r="C613" s="44" t="str">
        <f t="shared" si="780"/>
        <v>FEC093013-10 E7</v>
      </c>
      <c r="D613" s="17" t="s">
        <v>1434</v>
      </c>
      <c r="E613" s="20" t="str">
        <f t="shared" si="783"/>
        <v>C093</v>
      </c>
      <c r="F613" s="12">
        <v>45466</v>
      </c>
      <c r="G613" s="17">
        <v>2</v>
      </c>
      <c r="H613" s="13" t="s">
        <v>35</v>
      </c>
      <c r="I613" s="14" t="s">
        <v>182</v>
      </c>
      <c r="M613" s="36" t="s">
        <v>41</v>
      </c>
      <c r="N613" s="6">
        <v>10</v>
      </c>
      <c r="O613" s="6">
        <v>3</v>
      </c>
      <c r="Q613" s="14">
        <v>800</v>
      </c>
      <c r="R613" s="14">
        <v>690</v>
      </c>
      <c r="S613" s="14">
        <v>710</v>
      </c>
      <c r="T613" s="14">
        <v>70</v>
      </c>
      <c r="U613" s="14">
        <v>710</v>
      </c>
      <c r="V613" s="14">
        <v>70</v>
      </c>
      <c r="W613" s="5" t="s">
        <v>33</v>
      </c>
      <c r="Y613" s="6" t="s">
        <v>38</v>
      </c>
      <c r="Z613" s="240" t="str">
        <f t="shared" si="813"/>
        <v>310AZ</v>
      </c>
      <c r="AA613" s="71" t="str">
        <f t="shared" si="814"/>
        <v>FEC093013-10 E7</v>
      </c>
      <c r="AB613" s="168" t="str">
        <f t="shared" si="815"/>
        <v xml:space="preserve">FE 0800X0690 3Z7 10 0710X070 PC  </v>
      </c>
      <c r="AC613" s="71" t="str">
        <f t="shared" si="816"/>
        <v>FXC093013-10 E7</v>
      </c>
      <c r="AD613" s="168" t="str">
        <f t="shared" si="817"/>
        <v xml:space="preserve">FX 0800X0690 3Z7 10 0710X070 PC  </v>
      </c>
      <c r="AE613" s="169" t="str">
        <f t="shared" si="818"/>
        <v>TUBLS015</v>
      </c>
      <c r="AF613" s="170" t="str">
        <f t="shared" si="819"/>
        <v>TB150815</v>
      </c>
      <c r="AG613" s="171">
        <f t="shared" si="820"/>
        <v>37.701900000000002</v>
      </c>
      <c r="AH613" s="151">
        <f t="shared" si="821"/>
        <v>198</v>
      </c>
      <c r="AI613" s="152">
        <f t="shared" si="822"/>
        <v>7464.9762000000001</v>
      </c>
      <c r="AJ613" s="172" t="str">
        <f t="shared" si="823"/>
        <v>BCU3Z</v>
      </c>
      <c r="AK613" s="173" t="str">
        <f t="shared" si="824"/>
        <v>AT3Z0780</v>
      </c>
      <c r="AL613" s="174">
        <f t="shared" si="825"/>
        <v>421.19154626865668</v>
      </c>
      <c r="AM613" s="175">
        <f t="shared" si="826"/>
        <v>67</v>
      </c>
      <c r="AN613" s="176">
        <v>28219.833599999998</v>
      </c>
      <c r="AO613" s="177" t="str">
        <f t="shared" si="827"/>
        <v>CL3P0710C070</v>
      </c>
      <c r="AP613" s="178">
        <f t="shared" si="828"/>
        <v>505.89000000000004</v>
      </c>
      <c r="AQ613" s="179" t="str">
        <f t="shared" si="829"/>
        <v>CL3P0710C070</v>
      </c>
      <c r="AR613" s="178">
        <f t="shared" si="830"/>
        <v>505.89000000000004</v>
      </c>
      <c r="AS613" s="178" t="str">
        <f t="shared" si="831"/>
        <v>BNLC06</v>
      </c>
      <c r="AT613" s="180">
        <f t="shared" si="832"/>
        <v>1011.7800000000001</v>
      </c>
      <c r="AU613" s="181" t="str">
        <f t="shared" si="833"/>
        <v>3Z</v>
      </c>
      <c r="AV613" s="182" t="s">
        <v>921</v>
      </c>
      <c r="AW613" s="183" t="str">
        <f t="shared" si="834"/>
        <v>FJ3Z0800</v>
      </c>
      <c r="AX613" s="181">
        <f t="shared" si="835"/>
        <v>299.2</v>
      </c>
      <c r="AY613" s="183">
        <f t="shared" si="836"/>
        <v>598.4</v>
      </c>
      <c r="AZ613" s="183" t="str">
        <f t="shared" si="837"/>
        <v>PJ3Z0800</v>
      </c>
      <c r="BA613" s="181">
        <f t="shared" si="838"/>
        <v>299.2</v>
      </c>
      <c r="BB613" s="181"/>
      <c r="BC613" s="184">
        <f t="shared" si="839"/>
        <v>598.4</v>
      </c>
    </row>
    <row r="614" spans="1:56" ht="18" customHeight="1" x14ac:dyDescent="0.3">
      <c r="A614" s="1" t="str">
        <f t="shared" si="782"/>
        <v>\\B-TECH03\soneras network\SONERAS\RAD\RAD 2024\C353</v>
      </c>
      <c r="B614" s="17" t="s">
        <v>1524</v>
      </c>
      <c r="C614" s="44" t="str">
        <f t="shared" si="780"/>
        <v>FEC353026-10 E7</v>
      </c>
      <c r="D614" s="17" t="s">
        <v>1435</v>
      </c>
      <c r="E614" s="20" t="str">
        <f t="shared" si="783"/>
        <v>C353</v>
      </c>
      <c r="F614" s="12">
        <v>45467</v>
      </c>
      <c r="G614" s="17">
        <v>1</v>
      </c>
      <c r="H614" s="13" t="s">
        <v>35</v>
      </c>
      <c r="I614" s="14" t="s">
        <v>1518</v>
      </c>
      <c r="M614" s="36" t="s">
        <v>32</v>
      </c>
      <c r="N614" s="6">
        <v>10</v>
      </c>
      <c r="O614" s="6">
        <v>6</v>
      </c>
      <c r="Q614" s="14">
        <v>1200</v>
      </c>
      <c r="R614" s="14">
        <v>1100</v>
      </c>
      <c r="S614" s="14">
        <v>1180</v>
      </c>
      <c r="T614" s="14">
        <v>280</v>
      </c>
      <c r="U614" s="14">
        <v>1180</v>
      </c>
      <c r="V614" s="14">
        <v>280</v>
      </c>
      <c r="W614" s="5" t="s">
        <v>33</v>
      </c>
      <c r="Y614" s="6" t="s">
        <v>38</v>
      </c>
    </row>
    <row r="615" spans="1:56" ht="18" customHeight="1" x14ac:dyDescent="0.3">
      <c r="A615" s="1" t="str">
        <f t="shared" si="782"/>
        <v>\\B-TECH03\soneras network\SONERAS\RAD\RAD 2024\C430</v>
      </c>
      <c r="B615" s="17" t="s">
        <v>1753</v>
      </c>
      <c r="C615" s="44" t="str">
        <f t="shared" si="780"/>
        <v xml:space="preserve">REC430013-12 </v>
      </c>
      <c r="D615" s="17" t="s">
        <v>1436</v>
      </c>
      <c r="E615" s="20" t="str">
        <f t="shared" si="783"/>
        <v>C430</v>
      </c>
      <c r="F615" s="12">
        <v>45468</v>
      </c>
      <c r="G615" s="17">
        <v>1</v>
      </c>
      <c r="H615" s="13" t="s">
        <v>58</v>
      </c>
      <c r="I615" s="5" t="s">
        <v>1777</v>
      </c>
      <c r="K615" s="14" t="s">
        <v>1784</v>
      </c>
      <c r="M615" s="36" t="s">
        <v>41</v>
      </c>
      <c r="N615" s="6">
        <v>12</v>
      </c>
      <c r="O615" s="6">
        <v>3</v>
      </c>
      <c r="Q615" s="14">
        <v>390</v>
      </c>
      <c r="R615" s="14">
        <v>320</v>
      </c>
      <c r="S615" s="14">
        <v>335</v>
      </c>
      <c r="T615" s="14">
        <v>50</v>
      </c>
      <c r="U615" s="14">
        <v>335</v>
      </c>
      <c r="V615" s="14">
        <v>50</v>
      </c>
      <c r="W615" s="5" t="s">
        <v>33</v>
      </c>
      <c r="Y615" s="6" t="s">
        <v>34</v>
      </c>
    </row>
    <row r="616" spans="1:56" ht="18" customHeight="1" x14ac:dyDescent="0.3">
      <c r="A616" s="1" t="str">
        <f t="shared" si="782"/>
        <v>\\B-TECH03\soneras network\SONERAS\RAD\RAD 2024\C431</v>
      </c>
      <c r="B616" s="17" t="s">
        <v>1754</v>
      </c>
      <c r="C616" s="44" t="str">
        <f t="shared" si="780"/>
        <v>FEC431028-10 E7</v>
      </c>
      <c r="D616" s="17" t="s">
        <v>1437</v>
      </c>
      <c r="E616" s="20" t="str">
        <f t="shared" si="783"/>
        <v>C431</v>
      </c>
      <c r="F616" s="12">
        <v>45468</v>
      </c>
      <c r="G616" s="17">
        <v>1</v>
      </c>
      <c r="H616" s="13" t="s">
        <v>35</v>
      </c>
      <c r="I616" s="5" t="s">
        <v>182</v>
      </c>
      <c r="M616" s="36" t="s">
        <v>32</v>
      </c>
      <c r="N616" s="6">
        <v>10</v>
      </c>
      <c r="O616" s="6">
        <v>8</v>
      </c>
      <c r="Q616" s="14">
        <v>1110</v>
      </c>
      <c r="R616" s="14">
        <v>390</v>
      </c>
      <c r="S616" s="14">
        <v>395</v>
      </c>
      <c r="T616" s="14">
        <v>175</v>
      </c>
      <c r="U616" s="14">
        <v>395</v>
      </c>
      <c r="V616" s="14">
        <v>175</v>
      </c>
      <c r="W616" s="5" t="s">
        <v>33</v>
      </c>
      <c r="Y616" s="6" t="s">
        <v>38</v>
      </c>
      <c r="Z616" s="240" t="str">
        <f t="shared" ref="Z616" si="840">O616&amp;N616&amp;IF(M616="NL","AD",IF(M616="TR","AZ",IF(M616="Aé","AD",)))</f>
        <v>810AD</v>
      </c>
      <c r="AA616" s="71" t="str">
        <f t="shared" ref="AA616" si="841">IF(H616="Fx","FE",IF(H616="Rén","RE",IF(H616="Con","RA","")))&amp;B616&amp;0&amp;IF(M616="TR","1",IF(M616="NL","2",IF(M616="Aé","3","")))&amp;O616&amp;"-"&amp;N616&amp;" "&amp;IF(Y616="ET7","E7","")</f>
        <v>FEC431028-10 E7</v>
      </c>
      <c r="AB616" s="168" t="str">
        <f t="shared" ref="AB616" si="842">IF(H616="FX","FE",IF(H616="Rén","RE",IF(H616="Con","RA","")))&amp;" "&amp;IF((Q616)&lt;=999,"0"&amp;(Q616),(Q616))&amp;"X"&amp;IF((R616)&lt;=999,"0"&amp;(R616),(R616))&amp;" "&amp;O616&amp;IF(M616="TR","Z",IF(M616="NL","D",IF(M616="Aé","D","")))&amp;IF(Y616="ET7","7",IF(Y616="ET9","9","M"))&amp;" "&amp;N616&amp;" "&amp;IF((S616)&lt;=999,"0"&amp;(S616),(S616))&amp;"X"&amp;IF((T616)&lt;=99,"0"&amp;(T616),(T616))&amp;" "&amp;IF(W616="PLi","P",IF(W616="BL","B",""))&amp;IF(X616="DEP","D",IF(X616="DEP","D","C"))&amp;" "&amp;J616&amp;" "&amp;K616</f>
        <v xml:space="preserve">FE 1110X0390 8D7 10 0395X175 PC  </v>
      </c>
      <c r="AC616" s="71" t="str">
        <f t="shared" ref="AC616" si="843">"FX"&amp;B616&amp;0&amp;IF(M616="TR","1",IF(M616="NL","2",IF(M616="Aé","3","")))&amp;O616&amp;"-"&amp;N616&amp;" "&amp;IF(Y616="ET7","E7","")</f>
        <v>FXC431028-10 E7</v>
      </c>
      <c r="AD616" s="168" t="str">
        <f t="shared" ref="AD616" si="844">"FX"&amp;" "&amp;IF((Q616)&lt;=999,"0"&amp;(Q616),(Q616))&amp;"X"&amp;IF((R616)&lt;=999,"0"&amp;(R616),(R616))&amp;" "&amp;O616&amp;IF(M616="TR","Z",IF(M616="NL","D",IF(M616="Aé","D","")))&amp;IF(Y616="ET7","7",IF(Y616="ET9","9","M"))&amp;" "&amp;N616&amp;" "&amp;IF((S616)&lt;=999,"0"&amp;(S616),(S616))&amp;"X"&amp;IF((T616)&lt;=99,"0"&amp;(T616),(T616))&amp;" "&amp;IF(W616="PLi","P",IF(W616="BL","B",""))&amp;IF(X616="DEP","D","C")&amp;" "&amp;J616&amp;" "&amp;K616</f>
        <v xml:space="preserve">FX 1110X0390 8D7 10 0395X175 PC  </v>
      </c>
      <c r="AE616" s="169" t="str">
        <f t="shared" ref="AE616" si="845">IF(Y616="Mach-P","BNLT33",IF(Y616="Mach-G","BNLT53",IF(Y616="Et7","TUBLS015",IF(Y616="Et9","TUBLS30"))))</f>
        <v>TUBLS015</v>
      </c>
      <c r="AF616" s="170" t="str">
        <f t="shared" ref="AF616" si="846">"TB"&amp;IF(Y616="Mach-P","33",IF(Y616="Mach-G","53",IF(Y616="Et7","15",IF(Y616="Et9","30",""))))&amp;IF((Q616+15)&lt;=999,"0"&amp;(Q616+15),(Q616+15))</f>
        <v>TB151125</v>
      </c>
      <c r="AG616" s="171">
        <f t="shared" ref="AG616" si="847">(Q616+15)*IF(Y616="Mach-P",0.03367,IF(Y616="Mach-G",0.05407,0.04626))</f>
        <v>52.042500000000004</v>
      </c>
      <c r="AH616" s="151">
        <f t="shared" ref="AH616" si="848">IF(M616="TR",INT((R616-20-N616-IF(N616=8,5.4,IF(N616=10,7.4,9.4)))/N616)+1,INT(R616-10)/10)*O616</f>
        <v>304</v>
      </c>
      <c r="AI616" s="152">
        <f t="shared" ref="AI616" si="849">AG616*AH616</f>
        <v>15820.920000000002</v>
      </c>
      <c r="AJ616" s="172" t="str">
        <f t="shared" ref="AJ616" si="850">"BCU"&amp;O616&amp;IF(M616="TR","Z",IF(M616="NL","D",IF(M616="Aé","D","")))</f>
        <v>BCU8D</v>
      </c>
      <c r="AK616" s="173" t="str">
        <f t="shared" ref="AK616" si="851">"AT"&amp;O616&amp;IF(M616="TR","Z",IF(M616="NL","D",IF(M616="Aé","D","")))&amp;IF(M616="TR",IF(Q616&lt;=999,"0"&amp;Q616-20,Q616-20),IF(R616&lt;=999,"0"&amp;R616,R616))</f>
        <v>AT8D0390</v>
      </c>
      <c r="AL616" s="174">
        <f t="shared" ref="AL616" si="852">AN616/AM616</f>
        <v>71.017654907343854</v>
      </c>
      <c r="AM616" s="175">
        <f t="shared" ref="AM616" si="853">IF(M616="NL",((Q616-20)/2.75)+1,IF(M616="TR",(AH616/O616)+1,IF(M616="Aé",((Q616-20)/2.75)+1)/2))</f>
        <v>397.36363636363637</v>
      </c>
      <c r="AN616" s="176">
        <v>28219.833599999998</v>
      </c>
      <c r="AO616" s="177" t="str">
        <f t="shared" ref="AO616" si="854">"CL"&amp;O616&amp;IF(W616="PLi","P",IF(W616="BL","B",""))&amp;IF((S616)&lt;=999,"0"&amp;(S616),(S616))&amp;IF(X616="DEP","D","C")&amp;IF((T616)&lt;=99,"0"&amp;(T616),(T616))</f>
        <v>CL8P0395C175</v>
      </c>
      <c r="AP616" s="178">
        <f t="shared" ref="AP616" si="855">IF(W616="BL",(S616)*(T616)*0.01335,IF(W616="PLi",(S616+20)*(T616+20)*0.0077))</f>
        <v>623.12250000000006</v>
      </c>
      <c r="AQ616" s="179" t="str">
        <f t="shared" ref="AQ616" si="856">"CL"&amp;O616&amp;IF(W616="PLi","P",IF(W616="BL","B",""))&amp;IF((U616)&lt;=999,"0"&amp;(U616),(U616))&amp;IF(X616="DEP","D","C")&amp;IF((V616)&lt;=99,"0"&amp;(V616),(V616))</f>
        <v>CL8P0395C175</v>
      </c>
      <c r="AR616" s="178">
        <f t="shared" ref="AR616" si="857">(U616+20)*(V616+20)*IF(W616="BL",0.01335,IF(W616="Pli",0.0077))</f>
        <v>623.12250000000006</v>
      </c>
      <c r="AS616" s="178" t="str">
        <f t="shared" ref="AS616" si="858">IF(W616="BL","PL15",IF(W616="PLi","BNLC06"))</f>
        <v>BNLC06</v>
      </c>
      <c r="AT616" s="180">
        <f t="shared" ref="AT616" si="859">AP616+AR616</f>
        <v>1246.2450000000001</v>
      </c>
      <c r="AU616" s="181" t="str">
        <f t="shared" ref="AU616" si="860">O616&amp;IF(M616="TR","Z",IF(M616="NL","D",IF(M616="Aé","D",)))</f>
        <v>8D</v>
      </c>
      <c r="AV616" s="182" t="s">
        <v>921</v>
      </c>
      <c r="AW616" s="183" t="str">
        <f t="shared" ref="AW616" si="861">"FJ"&amp;AU616&amp;IF((Q616)&lt;=999,"0"&amp;(Q616),(Q616))</f>
        <v>FJ8D1110</v>
      </c>
      <c r="AX616" s="181">
        <f t="shared" ref="AX616" si="862">Q616*IF(AU616="1Z",0.239,IF(AU616="2Z",0.276,IF(AU616="3Z",0.374,IF(AU616="4Z",0.458,IF(AU616="5Z",0.541,IF(AU616="2D",0.317,IF(AU616="3D",0.421,IF(AU616="4D",0.53,IF(AU616="5D",0.619,IF(AU616="6D",0.718,IF(AU616="7D",0.738,IF(AU616="8D",0.842,""))))))))))))</f>
        <v>934.62</v>
      </c>
      <c r="AY616" s="183">
        <f t="shared" ref="AY616" si="863">AX616*2</f>
        <v>1869.24</v>
      </c>
      <c r="AZ616" s="183" t="str">
        <f t="shared" ref="AZ616" si="864">IF(RIGHT(AU616,1)="Z","PJ"&amp;AU616&amp;IF((Q616)&lt;=999,"0"&amp;(Q616),(Q616)),"-")</f>
        <v>-</v>
      </c>
      <c r="BA616" s="181" t="str">
        <f t="shared" ref="BA616" si="865">IF(RIGHT(AU616,1)="Z",Q616*IF(AU616="1Z",0.239,IF(AU616="2Z",0.276,IF(AU616="3Z",0.374,IF(AU616="4Z",0.458,IF(AU616="5Z",0.541,IF(AU616="2D",0.317,IF(AU616="3D",0.421,IF(AU616="4D",0.53,IF(AU616="5D",0.619,IF(AU616="6D",0.718,IF(AU616="7D",0.738,IF(AU616="8D",0.842,"")))))))))))),"-")</f>
        <v>-</v>
      </c>
      <c r="BB616" s="181"/>
      <c r="BC616" s="184">
        <f t="shared" ref="BC616" si="866">BB616+AY616</f>
        <v>1869.24</v>
      </c>
    </row>
    <row r="617" spans="1:56" ht="18" customHeight="1" x14ac:dyDescent="0.3">
      <c r="A617" s="1" t="str">
        <f t="shared" si="782"/>
        <v>\\B-TECH03\soneras network\SONERAS\RAD\RAD 2024\C432</v>
      </c>
      <c r="B617" s="17" t="s">
        <v>1755</v>
      </c>
      <c r="C617" s="44" t="str">
        <f t="shared" si="780"/>
        <v xml:space="preserve">FEC432023-10 </v>
      </c>
      <c r="D617" s="17" t="s">
        <v>1438</v>
      </c>
      <c r="E617" s="20" t="str">
        <f t="shared" si="783"/>
        <v>C432</v>
      </c>
      <c r="F617" s="12">
        <v>45468</v>
      </c>
      <c r="G617" s="17">
        <v>1</v>
      </c>
      <c r="H617" s="13" t="s">
        <v>35</v>
      </c>
      <c r="I617" s="14" t="s">
        <v>100</v>
      </c>
      <c r="M617" s="36" t="s">
        <v>32</v>
      </c>
      <c r="N617" s="6">
        <v>10</v>
      </c>
      <c r="O617" s="6">
        <v>3</v>
      </c>
      <c r="Q617" s="14">
        <v>480</v>
      </c>
      <c r="R617" s="14">
        <v>525</v>
      </c>
      <c r="S617" s="14">
        <v>530</v>
      </c>
      <c r="T617" s="14">
        <v>75</v>
      </c>
      <c r="U617" s="14">
        <v>530</v>
      </c>
      <c r="V617" s="14">
        <v>75</v>
      </c>
      <c r="W617" s="5" t="s">
        <v>33</v>
      </c>
      <c r="Y617" s="6" t="s">
        <v>34</v>
      </c>
    </row>
    <row r="618" spans="1:56" ht="18" customHeight="1" x14ac:dyDescent="0.3">
      <c r="A618" s="1" t="str">
        <f t="shared" si="782"/>
        <v>\\B-TECH03\soneras network\SONERAS\RAD\RAD 2024\C433</v>
      </c>
      <c r="B618" s="17" t="s">
        <v>1756</v>
      </c>
      <c r="C618" s="44" t="str">
        <f t="shared" si="780"/>
        <v xml:space="preserve">FEC433014-12 </v>
      </c>
      <c r="D618" s="17" t="s">
        <v>1439</v>
      </c>
      <c r="E618" s="20" t="str">
        <f t="shared" si="783"/>
        <v>C433</v>
      </c>
      <c r="F618" s="12">
        <v>45468</v>
      </c>
      <c r="G618" s="17">
        <v>2</v>
      </c>
      <c r="H618" s="13" t="s">
        <v>35</v>
      </c>
      <c r="I618" s="5" t="s">
        <v>40</v>
      </c>
      <c r="M618" s="36" t="s">
        <v>41</v>
      </c>
      <c r="N618" s="6">
        <v>12</v>
      </c>
      <c r="O618" s="6">
        <v>4</v>
      </c>
      <c r="Q618" s="14">
        <v>810</v>
      </c>
      <c r="R618" s="14">
        <v>730</v>
      </c>
      <c r="S618" s="14">
        <v>740</v>
      </c>
      <c r="T618" s="14">
        <v>90</v>
      </c>
      <c r="U618" s="14">
        <v>740</v>
      </c>
      <c r="V618" s="14">
        <v>90</v>
      </c>
      <c r="W618" s="5" t="s">
        <v>33</v>
      </c>
      <c r="Y618" s="6" t="s">
        <v>34</v>
      </c>
    </row>
    <row r="619" spans="1:56" ht="18" customHeight="1" x14ac:dyDescent="0.3">
      <c r="A619" s="1" t="str">
        <f t="shared" si="782"/>
        <v>\\B-TECH03\soneras network\SONERAS\RAD\RAD 2024\C434</v>
      </c>
      <c r="B619" s="17" t="s">
        <v>1757</v>
      </c>
      <c r="C619" s="44" t="str">
        <f t="shared" si="780"/>
        <v xml:space="preserve">FEC434013-12 </v>
      </c>
      <c r="D619" s="17" t="s">
        <v>1440</v>
      </c>
      <c r="E619" s="20" t="str">
        <f t="shared" si="783"/>
        <v>C434</v>
      </c>
      <c r="F619" s="12">
        <v>45468</v>
      </c>
      <c r="G619" s="17">
        <v>2</v>
      </c>
      <c r="H619" s="13" t="s">
        <v>35</v>
      </c>
      <c r="I619" s="5" t="s">
        <v>40</v>
      </c>
      <c r="M619" s="36" t="s">
        <v>41</v>
      </c>
      <c r="N619" s="6">
        <v>12</v>
      </c>
      <c r="O619" s="6">
        <v>3</v>
      </c>
      <c r="Q619" s="14">
        <v>810</v>
      </c>
      <c r="R619" s="14">
        <v>730</v>
      </c>
      <c r="S619" s="14">
        <v>740</v>
      </c>
      <c r="T619" s="14">
        <v>90</v>
      </c>
      <c r="U619" s="14">
        <v>740</v>
      </c>
      <c r="V619" s="14">
        <v>90</v>
      </c>
      <c r="W619" s="5" t="s">
        <v>33</v>
      </c>
      <c r="Y619" s="6" t="s">
        <v>34</v>
      </c>
    </row>
    <row r="620" spans="1:56" ht="18" customHeight="1" x14ac:dyDescent="0.3">
      <c r="A620" s="1" t="str">
        <f t="shared" si="782"/>
        <v>\\B-TECH03\soneras network\SONERAS\RAD\RAD 2024\C435</v>
      </c>
      <c r="B620" s="17" t="s">
        <v>1758</v>
      </c>
      <c r="C620" s="44" t="str">
        <f t="shared" si="780"/>
        <v xml:space="preserve">FEC435025-10 </v>
      </c>
      <c r="D620" s="17" t="s">
        <v>1441</v>
      </c>
      <c r="E620" s="20" t="str">
        <f t="shared" si="783"/>
        <v>C435</v>
      </c>
      <c r="F620" s="12">
        <v>45468</v>
      </c>
      <c r="G620" s="17">
        <v>5</v>
      </c>
      <c r="H620" s="13" t="s">
        <v>35</v>
      </c>
      <c r="I620" s="14" t="s">
        <v>76</v>
      </c>
      <c r="M620" s="36" t="s">
        <v>32</v>
      </c>
      <c r="N620" s="6">
        <v>10</v>
      </c>
      <c r="O620" s="6">
        <v>5</v>
      </c>
      <c r="Q620" s="14">
        <v>890</v>
      </c>
      <c r="R620" s="14">
        <v>850</v>
      </c>
      <c r="S620" s="14">
        <v>940</v>
      </c>
      <c r="T620" s="14">
        <v>170</v>
      </c>
      <c r="U620" s="14">
        <v>940</v>
      </c>
      <c r="V620" s="14">
        <v>170</v>
      </c>
      <c r="W620" s="5" t="s">
        <v>37</v>
      </c>
      <c r="Y620" s="6" t="s">
        <v>34</v>
      </c>
      <c r="Z620" s="240" t="str">
        <f t="shared" ref="Z620:Z627" si="867">O620&amp;N620&amp;IF(M620="NL","AD",IF(M620="TR","AZ",IF(M620="Aé","AD",)))</f>
        <v>510AD</v>
      </c>
      <c r="AA620" s="71" t="str">
        <f t="shared" ref="AA620:AA627" si="868">IF(H620="Fx","FE",IF(H620="Rén","RE",IF(H620="Con","RA","")))&amp;B620&amp;0&amp;IF(M620="TR","1",IF(M620="NL","2",IF(M620="Aé","3","")))&amp;O620&amp;"-"&amp;N620&amp;" "&amp;IF(Y620="ET7","E7","")</f>
        <v xml:space="preserve">FEC435025-10 </v>
      </c>
      <c r="AB620" s="168" t="str">
        <f t="shared" ref="AB620:AB627" si="869">IF(H620="FX","FE",IF(H620="Rén","RE",IF(H620="Con","RA","")))&amp;" "&amp;IF((Q620)&lt;=999,"0"&amp;(Q620),(Q620))&amp;"X"&amp;IF((R620)&lt;=999,"0"&amp;(R620),(R620))&amp;" "&amp;O620&amp;IF(M620="TR","Z",IF(M620="NL","D",IF(M620="Aé","D","")))&amp;IF(Y620="ET7","7",IF(Y620="ET9","9","M"))&amp;" "&amp;N620&amp;" "&amp;IF((S620)&lt;=999,"0"&amp;(S620),(S620))&amp;"X"&amp;IF((T620)&lt;=99,"0"&amp;(T620),(T620))&amp;" "&amp;IF(W620="PLi","P",IF(W620="BL","B",""))&amp;IF(X620="DEP","D",IF(X620="DEP","D","C"))&amp;" "&amp;J620&amp;" "&amp;K620</f>
        <v xml:space="preserve">FE 0890X0850 5DM 10 0940X170 BC  </v>
      </c>
      <c r="AC620" s="71" t="str">
        <f t="shared" ref="AC620:AC627" si="870">"FX"&amp;B620&amp;0&amp;IF(M620="TR","1",IF(M620="NL","2",IF(M620="Aé","3","")))&amp;O620&amp;"-"&amp;N620&amp;" "&amp;IF(Y620="ET7","E7","")</f>
        <v xml:space="preserve">FXC435025-10 </v>
      </c>
      <c r="AD620" s="168" t="str">
        <f t="shared" ref="AD620:AD627" si="871">"FX"&amp;" "&amp;IF((Q620)&lt;=999,"0"&amp;(Q620),(Q620))&amp;"X"&amp;IF((R620)&lt;=999,"0"&amp;(R620),(R620))&amp;" "&amp;O620&amp;IF(M620="TR","Z",IF(M620="NL","D",IF(M620="Aé","D","")))&amp;IF(Y620="ET7","7",IF(Y620="ET9","9","M"))&amp;" "&amp;N620&amp;" "&amp;IF((S620)&lt;=999,"0"&amp;(S620),(S620))&amp;"X"&amp;IF((T620)&lt;=99,"0"&amp;(T620),(T620))&amp;" "&amp;IF(W620="PLi","P",IF(W620="BL","B",""))&amp;IF(X620="DEP","D","C")&amp;" "&amp;J620&amp;" "&amp;K620</f>
        <v xml:space="preserve">FX 0890X0850 5DM 10 0940X170 BC  </v>
      </c>
      <c r="AE620" s="169" t="str">
        <f t="shared" ref="AE620:AE627" si="872">IF(Y620="Mach-P","BNLT33",IF(Y620="Mach-G","BNLT53",IF(Y620="Et7","TUBLS015",IF(Y620="Et9","TUBLS30"))))</f>
        <v>BNLT33</v>
      </c>
      <c r="AF620" s="170" t="str">
        <f t="shared" ref="AF620:AF627" si="873">"TB"&amp;IF(Y620="Mach-P","33",IF(Y620="Mach-G","53",IF(Y620="Et7","15",IF(Y620="Et9","30",""))))&amp;IF((Q620+15)&lt;=999,"0"&amp;(Q620+15),(Q620+15))</f>
        <v>TB330905</v>
      </c>
      <c r="AG620" s="171">
        <f t="shared" ref="AG620:AG627" si="874">(Q620+15)*IF(Y620="Mach-P",0.03367,IF(Y620="Mach-G",0.05407,0.04626))</f>
        <v>30.471349999999997</v>
      </c>
      <c r="AH620" s="151">
        <f t="shared" ref="AH620:AH627" si="875">IF(M620="TR",INT((R620-20-N620-IF(N620=8,5.4,IF(N620=10,7.4,9.4)))/N620)+1,INT(R620-10)/10)*O620</f>
        <v>420</v>
      </c>
      <c r="AI620" s="152">
        <f t="shared" ref="AI620:AI627" si="876">AG620*AH620</f>
        <v>12797.966999999999</v>
      </c>
      <c r="AJ620" s="172" t="str">
        <f t="shared" ref="AJ620:AJ627" si="877">"BCU"&amp;O620&amp;IF(M620="TR","Z",IF(M620="NL","D",IF(M620="Aé","D","")))</f>
        <v>BCU5D</v>
      </c>
      <c r="AK620" s="173" t="str">
        <f t="shared" ref="AK620:AK627" si="878">"AT"&amp;O620&amp;IF(M620="TR","Z",IF(M620="NL","D",IF(M620="Aé","D","")))&amp;IF(M620="TR",IF(Q620&lt;=999,"0"&amp;Q620-20,Q620-20),IF(R620&lt;=999,"0"&amp;R620,R620))</f>
        <v>AT5D0850</v>
      </c>
      <c r="AL620" s="174">
        <f t="shared" ref="AL620:AL627" si="879">AN620/AM620</f>
        <v>19.149422629619018</v>
      </c>
      <c r="AM620" s="175">
        <f t="shared" ref="AM620:AM627" si="880">IF(M620="NL",((Q620-20)/2.75)+1,IF(M620="TR",(AH620/O620)+1,IF(M620="Aé",((Q620-20)/2.75)+1)/2))</f>
        <v>317.36363636363637</v>
      </c>
      <c r="AN620" s="176">
        <v>6077.3303999999998</v>
      </c>
      <c r="AO620" s="177" t="str">
        <f t="shared" ref="AO620:AO627" si="881">"CL"&amp;O620&amp;IF(W620="PLi","P",IF(W620="BL","B",""))&amp;IF((S620)&lt;=999,"0"&amp;(S620),(S620))&amp;IF(X620="DEP","D","C")&amp;IF((T620)&lt;=99,"0"&amp;(T620),(T620))</f>
        <v>CL5B0940C170</v>
      </c>
      <c r="AP620" s="178">
        <f t="shared" ref="AP620:AP627" si="882">IF(W620="BL",(S620)*(T620)*0.01335,IF(W620="PLi",(S620+20)*(T620+20)*0.0077))</f>
        <v>2133.33</v>
      </c>
      <c r="AQ620" s="179" t="str">
        <f t="shared" ref="AQ620:AQ627" si="883">"CL"&amp;O620&amp;IF(W620="PLi","P",IF(W620="BL","B",""))&amp;IF((U620)&lt;=999,"0"&amp;(U620),(U620))&amp;IF(X620="DEP","D","C")&amp;IF((V620)&lt;=99,"0"&amp;(V620),(V620))</f>
        <v>CL5B0940C170</v>
      </c>
      <c r="AR620" s="178">
        <f t="shared" ref="AR620:AR627" si="884">(U620+20)*(V620+20)*IF(W620="BL",0.01335,IF(W620="Pli",0.0077))</f>
        <v>2435.04</v>
      </c>
      <c r="AS620" s="178" t="str">
        <f t="shared" ref="AS620:AS627" si="885">IF(W620="BL","PL15",IF(W620="PLi","BNLC06"))</f>
        <v>PL15</v>
      </c>
      <c r="AT620" s="180">
        <f t="shared" ref="AT620:AT627" si="886">AP620+AR620</f>
        <v>4568.37</v>
      </c>
      <c r="AU620" s="181" t="str">
        <f t="shared" ref="AU620:AU627" si="887">O620&amp;IF(M620="TR","Z",IF(M620="NL","D",IF(M620="Aé","D",)))</f>
        <v>5D</v>
      </c>
      <c r="AV620" s="182" t="s">
        <v>921</v>
      </c>
      <c r="AW620" s="183" t="str">
        <f t="shared" ref="AW620:AW627" si="888">"FJ"&amp;AU620&amp;IF((Q620)&lt;=999,"0"&amp;(Q620),(Q620))</f>
        <v>FJ5D0890</v>
      </c>
      <c r="AX620" s="181">
        <f t="shared" ref="AX620:AX627" si="889">Q620*IF(AU620="1Z",0.239,IF(AU620="2Z",0.276,IF(AU620="3Z",0.374,IF(AU620="4Z",0.458,IF(AU620="5Z",0.541,IF(AU620="2D",0.317,IF(AU620="3D",0.421,IF(AU620="4D",0.53,IF(AU620="5D",0.619,IF(AU620="6D",0.718,IF(AU620="7D",0.738,IF(AU620="8D",0.842,""))))))))))))</f>
        <v>550.91</v>
      </c>
      <c r="AY620" s="183">
        <f t="shared" ref="AY620:AY627" si="890">AX620*2</f>
        <v>1101.82</v>
      </c>
      <c r="AZ620" s="183" t="str">
        <f t="shared" ref="AZ620:AZ627" si="891">IF(RIGHT(AU620,1)="Z","PJ"&amp;AU620&amp;IF((Q620)&lt;=999,"0"&amp;(Q620),(Q620)),"-")</f>
        <v>-</v>
      </c>
      <c r="BA620" s="181" t="str">
        <f t="shared" ref="BA620:BA627" si="892">IF(RIGHT(AU620,1)="Z",Q620*IF(AU620="1Z",0.239,IF(AU620="2Z",0.276,IF(AU620="3Z",0.374,IF(AU620="4Z",0.458,IF(AU620="5Z",0.541,IF(AU620="2D",0.317,IF(AU620="3D",0.421,IF(AU620="4D",0.53,IF(AU620="5D",0.619,IF(AU620="6D",0.718,IF(AU620="7D",0.738,IF(AU620="8D",0.842,"")))))))))))),"-")</f>
        <v>-</v>
      </c>
      <c r="BB620" s="181"/>
      <c r="BC620" s="184">
        <f t="shared" ref="BC620:BC627" si="893">BB620+AY620</f>
        <v>1101.82</v>
      </c>
      <c r="BD620" s="237"/>
    </row>
    <row r="621" spans="1:56" ht="18" customHeight="1" x14ac:dyDescent="0.3">
      <c r="A621" s="1" t="str">
        <f t="shared" si="782"/>
        <v>\\B-TECH03\soneras network\SONERAS\RAD\RAD 2024\C436</v>
      </c>
      <c r="B621" s="17" t="s">
        <v>1759</v>
      </c>
      <c r="C621" s="44" t="str">
        <f t="shared" si="780"/>
        <v xml:space="preserve">FEC436025-10 </v>
      </c>
      <c r="D621" s="17" t="s">
        <v>1442</v>
      </c>
      <c r="E621" s="20" t="str">
        <f t="shared" si="783"/>
        <v>C436</v>
      </c>
      <c r="F621" s="12">
        <v>45468</v>
      </c>
      <c r="G621" s="17">
        <v>2</v>
      </c>
      <c r="H621" s="13" t="s">
        <v>35</v>
      </c>
      <c r="I621" s="14" t="s">
        <v>76</v>
      </c>
      <c r="M621" s="36" t="s">
        <v>32</v>
      </c>
      <c r="N621" s="6">
        <v>10</v>
      </c>
      <c r="O621" s="6">
        <v>5</v>
      </c>
      <c r="Q621" s="14">
        <v>920</v>
      </c>
      <c r="R621" s="14">
        <v>780</v>
      </c>
      <c r="S621" s="14">
        <v>870</v>
      </c>
      <c r="T621" s="14">
        <v>170</v>
      </c>
      <c r="U621" s="14">
        <v>870</v>
      </c>
      <c r="V621" s="14">
        <v>170</v>
      </c>
      <c r="W621" s="5" t="s">
        <v>37</v>
      </c>
      <c r="Y621" s="6" t="s">
        <v>34</v>
      </c>
      <c r="Z621" s="240" t="str">
        <f t="shared" si="867"/>
        <v>510AD</v>
      </c>
      <c r="AA621" s="71" t="str">
        <f t="shared" si="868"/>
        <v xml:space="preserve">FEC436025-10 </v>
      </c>
      <c r="AB621" s="168" t="str">
        <f t="shared" si="869"/>
        <v xml:space="preserve">FE 0920X0780 5DM 10 0870X170 BC  </v>
      </c>
      <c r="AC621" s="71" t="str">
        <f t="shared" si="870"/>
        <v xml:space="preserve">FXC436025-10 </v>
      </c>
      <c r="AD621" s="168" t="str">
        <f t="shared" si="871"/>
        <v xml:space="preserve">FX 0920X0780 5DM 10 0870X170 BC  </v>
      </c>
      <c r="AE621" s="169" t="str">
        <f t="shared" si="872"/>
        <v>BNLT33</v>
      </c>
      <c r="AF621" s="170" t="str">
        <f t="shared" si="873"/>
        <v>TB330935</v>
      </c>
      <c r="AG621" s="171">
        <f t="shared" si="874"/>
        <v>31.481449999999999</v>
      </c>
      <c r="AH621" s="151">
        <f t="shared" si="875"/>
        <v>385</v>
      </c>
      <c r="AI621" s="152">
        <f t="shared" si="876"/>
        <v>12120.358249999999</v>
      </c>
      <c r="AJ621" s="172" t="str">
        <f t="shared" si="877"/>
        <v>BCU5D</v>
      </c>
      <c r="AK621" s="173" t="str">
        <f t="shared" si="878"/>
        <v>AT5D0780</v>
      </c>
      <c r="AL621" s="174">
        <f t="shared" si="879"/>
        <v>18.513053004707839</v>
      </c>
      <c r="AM621" s="175">
        <f t="shared" si="880"/>
        <v>328.27272727272725</v>
      </c>
      <c r="AN621" s="176">
        <v>6077.3303999999998</v>
      </c>
      <c r="AO621" s="177" t="str">
        <f t="shared" si="881"/>
        <v>CL5B0870C170</v>
      </c>
      <c r="AP621" s="178">
        <f t="shared" si="882"/>
        <v>1974.4650000000001</v>
      </c>
      <c r="AQ621" s="179" t="str">
        <f t="shared" si="883"/>
        <v>CL5B0870C170</v>
      </c>
      <c r="AR621" s="178">
        <f t="shared" si="884"/>
        <v>2257.4850000000001</v>
      </c>
      <c r="AS621" s="178" t="str">
        <f t="shared" si="885"/>
        <v>PL15</v>
      </c>
      <c r="AT621" s="180">
        <f t="shared" si="886"/>
        <v>4231.9500000000007</v>
      </c>
      <c r="AU621" s="181" t="str">
        <f t="shared" si="887"/>
        <v>5D</v>
      </c>
      <c r="AV621" s="182" t="s">
        <v>921</v>
      </c>
      <c r="AW621" s="183" t="str">
        <f t="shared" si="888"/>
        <v>FJ5D0920</v>
      </c>
      <c r="AX621" s="181">
        <f t="shared" si="889"/>
        <v>569.48</v>
      </c>
      <c r="AY621" s="183">
        <f t="shared" si="890"/>
        <v>1138.96</v>
      </c>
      <c r="AZ621" s="183" t="str">
        <f t="shared" si="891"/>
        <v>-</v>
      </c>
      <c r="BA621" s="181" t="str">
        <f t="shared" si="892"/>
        <v>-</v>
      </c>
      <c r="BB621" s="181"/>
      <c r="BC621" s="184">
        <f t="shared" si="893"/>
        <v>1138.96</v>
      </c>
      <c r="BD621" s="237"/>
    </row>
    <row r="622" spans="1:56" ht="18" customHeight="1" x14ac:dyDescent="0.3">
      <c r="A622" s="1" t="str">
        <f t="shared" si="782"/>
        <v>\\B-TECH03\soneras network\SONERAS\RAD\RAD 2024\C437</v>
      </c>
      <c r="B622" s="17" t="s">
        <v>1760</v>
      </c>
      <c r="C622" s="44" t="str">
        <f t="shared" si="780"/>
        <v xml:space="preserve">FEC437013-12 </v>
      </c>
      <c r="D622" s="17" t="s">
        <v>1443</v>
      </c>
      <c r="E622" s="20" t="str">
        <f t="shared" si="783"/>
        <v>C437</v>
      </c>
      <c r="F622" s="12">
        <v>45468</v>
      </c>
      <c r="G622" s="17">
        <v>2</v>
      </c>
      <c r="H622" s="13" t="s">
        <v>35</v>
      </c>
      <c r="I622" s="14" t="s">
        <v>76</v>
      </c>
      <c r="M622" s="36" t="s">
        <v>41</v>
      </c>
      <c r="N622" s="6">
        <v>12</v>
      </c>
      <c r="O622" s="6">
        <v>3</v>
      </c>
      <c r="Q622" s="14">
        <v>545</v>
      </c>
      <c r="R622" s="14">
        <v>450</v>
      </c>
      <c r="S622" s="14">
        <v>490</v>
      </c>
      <c r="T622" s="14">
        <v>105</v>
      </c>
      <c r="U622" s="14">
        <v>490</v>
      </c>
      <c r="V622" s="14">
        <v>105</v>
      </c>
      <c r="W622" s="5" t="s">
        <v>37</v>
      </c>
      <c r="Y622" s="6" t="s">
        <v>34</v>
      </c>
      <c r="Z622" s="240" t="str">
        <f t="shared" si="867"/>
        <v>312AZ</v>
      </c>
      <c r="AA622" s="71" t="str">
        <f t="shared" si="868"/>
        <v xml:space="preserve">FEC437013-12 </v>
      </c>
      <c r="AB622" s="168" t="str">
        <f t="shared" si="869"/>
        <v xml:space="preserve">FE 0545X0450 3ZM 12 0490X105 BC  </v>
      </c>
      <c r="AC622" s="71" t="str">
        <f t="shared" si="870"/>
        <v xml:space="preserve">FXC437013-12 </v>
      </c>
      <c r="AD622" s="168" t="str">
        <f t="shared" si="871"/>
        <v xml:space="preserve">FX 0545X0450 3ZM 12 0490X105 BC  </v>
      </c>
      <c r="AE622" s="169" t="str">
        <f t="shared" si="872"/>
        <v>BNLT33</v>
      </c>
      <c r="AF622" s="170" t="str">
        <f t="shared" si="873"/>
        <v>TB330560</v>
      </c>
      <c r="AG622" s="171">
        <f t="shared" si="874"/>
        <v>18.8552</v>
      </c>
      <c r="AH622" s="151">
        <f t="shared" si="875"/>
        <v>105</v>
      </c>
      <c r="AI622" s="152">
        <f t="shared" si="876"/>
        <v>1979.796</v>
      </c>
      <c r="AJ622" s="172" t="str">
        <f t="shared" si="877"/>
        <v>BCU3Z</v>
      </c>
      <c r="AK622" s="173" t="str">
        <f t="shared" si="878"/>
        <v>AT3Z0525</v>
      </c>
      <c r="AL622" s="174">
        <f t="shared" si="879"/>
        <v>168.81473333333332</v>
      </c>
      <c r="AM622" s="175">
        <f t="shared" si="880"/>
        <v>36</v>
      </c>
      <c r="AN622" s="176">
        <v>6077.3303999999998</v>
      </c>
      <c r="AO622" s="177" t="str">
        <f t="shared" si="881"/>
        <v>CL3B0490C105</v>
      </c>
      <c r="AP622" s="178">
        <f t="shared" si="882"/>
        <v>686.85750000000007</v>
      </c>
      <c r="AQ622" s="179" t="str">
        <f t="shared" si="883"/>
        <v>CL3B0490C105</v>
      </c>
      <c r="AR622" s="178">
        <f t="shared" si="884"/>
        <v>851.0625</v>
      </c>
      <c r="AS622" s="178" t="str">
        <f t="shared" si="885"/>
        <v>PL15</v>
      </c>
      <c r="AT622" s="180">
        <f t="shared" si="886"/>
        <v>1537.92</v>
      </c>
      <c r="AU622" s="181" t="str">
        <f t="shared" si="887"/>
        <v>3Z</v>
      </c>
      <c r="AV622" s="182" t="s">
        <v>921</v>
      </c>
      <c r="AW622" s="183" t="str">
        <f t="shared" si="888"/>
        <v>FJ3Z0545</v>
      </c>
      <c r="AX622" s="181">
        <f t="shared" si="889"/>
        <v>203.83</v>
      </c>
      <c r="AY622" s="183">
        <f t="shared" si="890"/>
        <v>407.66</v>
      </c>
      <c r="AZ622" s="183" t="str">
        <f t="shared" si="891"/>
        <v>PJ3Z0545</v>
      </c>
      <c r="BA622" s="181">
        <f t="shared" si="892"/>
        <v>203.83</v>
      </c>
      <c r="BB622" s="181"/>
      <c r="BC622" s="184">
        <f t="shared" si="893"/>
        <v>407.66</v>
      </c>
      <c r="BD622" s="237"/>
    </row>
    <row r="623" spans="1:56" ht="18" customHeight="1" x14ac:dyDescent="0.3">
      <c r="A623" s="1" t="str">
        <f t="shared" si="782"/>
        <v>\\B-TECH03\soneras network\SONERAS\RAD\RAD 2024\C438</v>
      </c>
      <c r="B623" s="17" t="s">
        <v>1761</v>
      </c>
      <c r="C623" s="44" t="str">
        <f t="shared" si="780"/>
        <v xml:space="preserve">FEC438024-10 </v>
      </c>
      <c r="D623" s="17" t="s">
        <v>1444</v>
      </c>
      <c r="E623" s="20" t="str">
        <f t="shared" si="783"/>
        <v>C438</v>
      </c>
      <c r="F623" s="12">
        <v>45468</v>
      </c>
      <c r="G623" s="17">
        <v>5</v>
      </c>
      <c r="H623" s="13" t="s">
        <v>35</v>
      </c>
      <c r="I623" s="14" t="s">
        <v>76</v>
      </c>
      <c r="M623" s="36" t="s">
        <v>32</v>
      </c>
      <c r="N623" s="6">
        <v>10</v>
      </c>
      <c r="O623" s="6">
        <v>4</v>
      </c>
      <c r="Q623" s="14">
        <v>460</v>
      </c>
      <c r="R623" s="14">
        <v>460</v>
      </c>
      <c r="S623" s="14">
        <v>480</v>
      </c>
      <c r="T623" s="14">
        <v>100</v>
      </c>
      <c r="U623" s="14">
        <v>480</v>
      </c>
      <c r="V623" s="14">
        <v>100</v>
      </c>
      <c r="W623" s="5" t="s">
        <v>33</v>
      </c>
      <c r="Y623" s="6" t="s">
        <v>34</v>
      </c>
      <c r="Z623" s="240" t="str">
        <f t="shared" si="867"/>
        <v>410AD</v>
      </c>
      <c r="AA623" s="71" t="str">
        <f t="shared" si="868"/>
        <v xml:space="preserve">FEC438024-10 </v>
      </c>
      <c r="AB623" s="168" t="str">
        <f t="shared" si="869"/>
        <v xml:space="preserve">FE 0460X0460 4DM 10 0480X100 PC  </v>
      </c>
      <c r="AC623" s="71" t="str">
        <f t="shared" si="870"/>
        <v xml:space="preserve">FXC438024-10 </v>
      </c>
      <c r="AD623" s="168" t="str">
        <f t="shared" si="871"/>
        <v xml:space="preserve">FX 0460X0460 4DM 10 0480X100 PC  </v>
      </c>
      <c r="AE623" s="169" t="str">
        <f t="shared" si="872"/>
        <v>BNLT33</v>
      </c>
      <c r="AF623" s="170" t="str">
        <f t="shared" si="873"/>
        <v>TB330475</v>
      </c>
      <c r="AG623" s="171">
        <f t="shared" si="874"/>
        <v>15.99325</v>
      </c>
      <c r="AH623" s="151">
        <f t="shared" si="875"/>
        <v>180</v>
      </c>
      <c r="AI623" s="152">
        <f t="shared" si="876"/>
        <v>2878.7849999999999</v>
      </c>
      <c r="AJ623" s="172" t="str">
        <f t="shared" si="877"/>
        <v>BCU4D</v>
      </c>
      <c r="AK623" s="173" t="str">
        <f t="shared" si="878"/>
        <v>AT4D0460</v>
      </c>
      <c r="AL623" s="174">
        <f t="shared" si="879"/>
        <v>37.747393788819878</v>
      </c>
      <c r="AM623" s="175">
        <f t="shared" si="880"/>
        <v>161</v>
      </c>
      <c r="AN623" s="176">
        <v>6077.3303999999998</v>
      </c>
      <c r="AO623" s="177" t="str">
        <f t="shared" si="881"/>
        <v>CL4P0480C100</v>
      </c>
      <c r="AP623" s="178">
        <f t="shared" si="882"/>
        <v>462</v>
      </c>
      <c r="AQ623" s="179" t="str">
        <f t="shared" si="883"/>
        <v>CL4P0480C100</v>
      </c>
      <c r="AR623" s="178">
        <f t="shared" si="884"/>
        <v>462</v>
      </c>
      <c r="AS623" s="178" t="str">
        <f t="shared" si="885"/>
        <v>BNLC06</v>
      </c>
      <c r="AT623" s="180">
        <f t="shared" si="886"/>
        <v>924</v>
      </c>
      <c r="AU623" s="181" t="str">
        <f t="shared" si="887"/>
        <v>4D</v>
      </c>
      <c r="AV623" s="182" t="s">
        <v>921</v>
      </c>
      <c r="AW623" s="183" t="str">
        <f t="shared" si="888"/>
        <v>FJ4D0460</v>
      </c>
      <c r="AX623" s="181">
        <f t="shared" si="889"/>
        <v>243.8</v>
      </c>
      <c r="AY623" s="183">
        <f t="shared" si="890"/>
        <v>487.6</v>
      </c>
      <c r="AZ623" s="183" t="str">
        <f t="shared" si="891"/>
        <v>-</v>
      </c>
      <c r="BA623" s="181" t="str">
        <f t="shared" si="892"/>
        <v>-</v>
      </c>
      <c r="BB623" s="181"/>
      <c r="BC623" s="184">
        <f t="shared" si="893"/>
        <v>487.6</v>
      </c>
      <c r="BD623" s="237"/>
    </row>
    <row r="624" spans="1:56" ht="18" customHeight="1" x14ac:dyDescent="0.3">
      <c r="A624" s="1" t="str">
        <f t="shared" si="782"/>
        <v>\\B-TECH03\soneras network\SONERAS\RAD\RAD 2024\C439</v>
      </c>
      <c r="B624" s="17" t="s">
        <v>1762</v>
      </c>
      <c r="C624" s="44" t="str">
        <f t="shared" si="780"/>
        <v xml:space="preserve">FEC439015-12 </v>
      </c>
      <c r="D624" s="17" t="s">
        <v>1445</v>
      </c>
      <c r="E624" s="20" t="str">
        <f t="shared" si="783"/>
        <v>C439</v>
      </c>
      <c r="F624" s="12">
        <v>45468</v>
      </c>
      <c r="G624" s="17">
        <v>1</v>
      </c>
      <c r="H624" s="13" t="s">
        <v>35</v>
      </c>
      <c r="I624" s="14" t="s">
        <v>76</v>
      </c>
      <c r="M624" s="36" t="s">
        <v>41</v>
      </c>
      <c r="N624" s="6">
        <v>12</v>
      </c>
      <c r="O624" s="6">
        <v>5</v>
      </c>
      <c r="Q624" s="14">
        <v>700</v>
      </c>
      <c r="R624" s="14">
        <v>870</v>
      </c>
      <c r="S624" s="14">
        <v>940</v>
      </c>
      <c r="T624" s="14">
        <v>180</v>
      </c>
      <c r="U624" s="14">
        <v>940</v>
      </c>
      <c r="V624" s="14">
        <v>180</v>
      </c>
      <c r="W624" s="5" t="s">
        <v>37</v>
      </c>
      <c r="Y624" s="6" t="s">
        <v>34</v>
      </c>
      <c r="Z624" s="240" t="str">
        <f t="shared" si="867"/>
        <v>512AZ</v>
      </c>
      <c r="AA624" s="71" t="str">
        <f t="shared" si="868"/>
        <v xml:space="preserve">FEC439015-12 </v>
      </c>
      <c r="AB624" s="168" t="str">
        <f t="shared" si="869"/>
        <v xml:space="preserve">FE 0700X0870 5ZM 12 0940X180 BC  </v>
      </c>
      <c r="AC624" s="71" t="str">
        <f t="shared" si="870"/>
        <v xml:space="preserve">FXC439015-12 </v>
      </c>
      <c r="AD624" s="168" t="str">
        <f t="shared" si="871"/>
        <v xml:space="preserve">FX 0700X0870 5ZM 12 0940X180 BC  </v>
      </c>
      <c r="AE624" s="169" t="str">
        <f t="shared" si="872"/>
        <v>BNLT33</v>
      </c>
      <c r="AF624" s="170" t="str">
        <f t="shared" si="873"/>
        <v>TB330715</v>
      </c>
      <c r="AG624" s="171">
        <f t="shared" si="874"/>
        <v>24.07405</v>
      </c>
      <c r="AH624" s="151">
        <f t="shared" si="875"/>
        <v>350</v>
      </c>
      <c r="AI624" s="152">
        <f t="shared" si="876"/>
        <v>8425.9174999999996</v>
      </c>
      <c r="AJ624" s="172" t="str">
        <f t="shared" si="877"/>
        <v>BCU5Z</v>
      </c>
      <c r="AK624" s="173" t="str">
        <f t="shared" si="878"/>
        <v>AT5Z0680</v>
      </c>
      <c r="AL624" s="174">
        <f t="shared" si="879"/>
        <v>85.59620281690141</v>
      </c>
      <c r="AM624" s="175">
        <f t="shared" si="880"/>
        <v>71</v>
      </c>
      <c r="AN624" s="176">
        <v>6077.3303999999998</v>
      </c>
      <c r="AO624" s="177" t="str">
        <f t="shared" si="881"/>
        <v>CL5B0940C180</v>
      </c>
      <c r="AP624" s="178">
        <f t="shared" si="882"/>
        <v>2258.8200000000002</v>
      </c>
      <c r="AQ624" s="179" t="str">
        <f t="shared" si="883"/>
        <v>CL5B0940C180</v>
      </c>
      <c r="AR624" s="178">
        <f t="shared" si="884"/>
        <v>2563.2000000000003</v>
      </c>
      <c r="AS624" s="178" t="str">
        <f t="shared" si="885"/>
        <v>PL15</v>
      </c>
      <c r="AT624" s="180">
        <f t="shared" si="886"/>
        <v>4822.0200000000004</v>
      </c>
      <c r="AU624" s="181" t="str">
        <f t="shared" si="887"/>
        <v>5Z</v>
      </c>
      <c r="AV624" s="182" t="s">
        <v>921</v>
      </c>
      <c r="AW624" s="183" t="str">
        <f t="shared" si="888"/>
        <v>FJ5Z0700</v>
      </c>
      <c r="AX624" s="181">
        <f t="shared" si="889"/>
        <v>378.70000000000005</v>
      </c>
      <c r="AY624" s="183">
        <f t="shared" si="890"/>
        <v>757.40000000000009</v>
      </c>
      <c r="AZ624" s="183" t="str">
        <f t="shared" si="891"/>
        <v>PJ5Z0700</v>
      </c>
      <c r="BA624" s="181">
        <f t="shared" si="892"/>
        <v>378.70000000000005</v>
      </c>
      <c r="BB624" s="181"/>
      <c r="BC624" s="184">
        <f t="shared" si="893"/>
        <v>757.40000000000009</v>
      </c>
      <c r="BD624" s="237"/>
    </row>
    <row r="625" spans="1:56" ht="18" customHeight="1" x14ac:dyDescent="0.3">
      <c r="A625" s="1" t="str">
        <f t="shared" si="782"/>
        <v>\\B-TECH03\soneras network\SONERAS\RAD\RAD 2024\C440</v>
      </c>
      <c r="B625" s="17" t="s">
        <v>1763</v>
      </c>
      <c r="C625" s="44" t="str">
        <f t="shared" si="780"/>
        <v xml:space="preserve">FEC440015-12 </v>
      </c>
      <c r="D625" s="17" t="s">
        <v>1577</v>
      </c>
      <c r="E625" s="20" t="str">
        <f t="shared" si="783"/>
        <v>C440</v>
      </c>
      <c r="F625" s="12">
        <v>45468</v>
      </c>
      <c r="G625" s="17">
        <v>1</v>
      </c>
      <c r="H625" s="13" t="s">
        <v>35</v>
      </c>
      <c r="I625" s="14" t="s">
        <v>76</v>
      </c>
      <c r="M625" s="36" t="s">
        <v>41</v>
      </c>
      <c r="N625" s="6">
        <v>12</v>
      </c>
      <c r="O625" s="6">
        <v>5</v>
      </c>
      <c r="Q625" s="14">
        <v>700</v>
      </c>
      <c r="R625" s="14">
        <v>800</v>
      </c>
      <c r="S625" s="14">
        <v>870</v>
      </c>
      <c r="T625" s="14">
        <v>180</v>
      </c>
      <c r="U625" s="14">
        <v>870</v>
      </c>
      <c r="V625" s="14">
        <v>180</v>
      </c>
      <c r="W625" s="5" t="s">
        <v>37</v>
      </c>
      <c r="Y625" s="6" t="s">
        <v>34</v>
      </c>
      <c r="Z625" s="240" t="str">
        <f t="shared" si="867"/>
        <v>512AZ</v>
      </c>
      <c r="AA625" s="71" t="str">
        <f t="shared" si="868"/>
        <v xml:space="preserve">FEC440015-12 </v>
      </c>
      <c r="AB625" s="168" t="str">
        <f t="shared" si="869"/>
        <v xml:space="preserve">FE 0700X0800 5ZM 12 0870X180 BC  </v>
      </c>
      <c r="AC625" s="71" t="str">
        <f t="shared" si="870"/>
        <v xml:space="preserve">FXC440015-12 </v>
      </c>
      <c r="AD625" s="168" t="str">
        <f t="shared" si="871"/>
        <v xml:space="preserve">FX 0700X0800 5ZM 12 0870X180 BC  </v>
      </c>
      <c r="AE625" s="169" t="str">
        <f t="shared" si="872"/>
        <v>BNLT33</v>
      </c>
      <c r="AF625" s="170" t="str">
        <f t="shared" si="873"/>
        <v>TB330715</v>
      </c>
      <c r="AG625" s="171">
        <f t="shared" si="874"/>
        <v>24.07405</v>
      </c>
      <c r="AH625" s="151">
        <f t="shared" si="875"/>
        <v>320</v>
      </c>
      <c r="AI625" s="152">
        <f t="shared" si="876"/>
        <v>7703.6959999999999</v>
      </c>
      <c r="AJ625" s="172" t="str">
        <f t="shared" si="877"/>
        <v>BCU5Z</v>
      </c>
      <c r="AK625" s="173" t="str">
        <f t="shared" si="878"/>
        <v>AT5Z0680</v>
      </c>
      <c r="AL625" s="174">
        <f t="shared" si="879"/>
        <v>93.497390769230762</v>
      </c>
      <c r="AM625" s="175">
        <f t="shared" si="880"/>
        <v>65</v>
      </c>
      <c r="AN625" s="176">
        <v>6077.3303999999998</v>
      </c>
      <c r="AO625" s="177" t="str">
        <f t="shared" si="881"/>
        <v>CL5B0870C180</v>
      </c>
      <c r="AP625" s="178">
        <f t="shared" si="882"/>
        <v>2090.61</v>
      </c>
      <c r="AQ625" s="179" t="str">
        <f t="shared" si="883"/>
        <v>CL5B0870C180</v>
      </c>
      <c r="AR625" s="178">
        <f t="shared" si="884"/>
        <v>2376.3000000000002</v>
      </c>
      <c r="AS625" s="178" t="str">
        <f t="shared" si="885"/>
        <v>PL15</v>
      </c>
      <c r="AT625" s="180">
        <f t="shared" si="886"/>
        <v>4466.91</v>
      </c>
      <c r="AU625" s="181" t="str">
        <f t="shared" si="887"/>
        <v>5Z</v>
      </c>
      <c r="AV625" s="182" t="s">
        <v>921</v>
      </c>
      <c r="AW625" s="183" t="str">
        <f t="shared" si="888"/>
        <v>FJ5Z0700</v>
      </c>
      <c r="AX625" s="181">
        <f t="shared" si="889"/>
        <v>378.70000000000005</v>
      </c>
      <c r="AY625" s="183">
        <f t="shared" si="890"/>
        <v>757.40000000000009</v>
      </c>
      <c r="AZ625" s="183" t="str">
        <f t="shared" si="891"/>
        <v>PJ5Z0700</v>
      </c>
      <c r="BA625" s="181">
        <f t="shared" si="892"/>
        <v>378.70000000000005</v>
      </c>
      <c r="BB625" s="181"/>
      <c r="BC625" s="184">
        <f t="shared" si="893"/>
        <v>757.40000000000009</v>
      </c>
      <c r="BD625" s="237"/>
    </row>
    <row r="626" spans="1:56" ht="18" customHeight="1" x14ac:dyDescent="0.3">
      <c r="A626" s="1" t="str">
        <f t="shared" si="782"/>
        <v>\\B-TECH03\soneras network\SONERAS\RAD\RAD 2024\C441</v>
      </c>
      <c r="B626" s="17" t="s">
        <v>1764</v>
      </c>
      <c r="C626" s="44" t="str">
        <f t="shared" si="780"/>
        <v xml:space="preserve">FEC441025-10 </v>
      </c>
      <c r="D626" s="17" t="s">
        <v>1578</v>
      </c>
      <c r="E626" s="20" t="str">
        <f t="shared" si="783"/>
        <v>C441</v>
      </c>
      <c r="F626" s="12">
        <v>45468</v>
      </c>
      <c r="G626" s="17">
        <v>1</v>
      </c>
      <c r="H626" s="13" t="s">
        <v>35</v>
      </c>
      <c r="I626" s="14" t="s">
        <v>76</v>
      </c>
      <c r="M626" s="36" t="s">
        <v>32</v>
      </c>
      <c r="N626" s="6">
        <v>10</v>
      </c>
      <c r="O626" s="6">
        <v>5</v>
      </c>
      <c r="Q626" s="14">
        <v>940</v>
      </c>
      <c r="R626" s="14">
        <v>810</v>
      </c>
      <c r="S626" s="14">
        <v>830</v>
      </c>
      <c r="T626" s="14">
        <v>120</v>
      </c>
      <c r="U626" s="14">
        <v>830</v>
      </c>
      <c r="V626" s="14">
        <v>120</v>
      </c>
      <c r="W626" s="5" t="s">
        <v>33</v>
      </c>
      <c r="Y626" s="6" t="s">
        <v>34</v>
      </c>
      <c r="Z626" s="240" t="str">
        <f t="shared" si="867"/>
        <v>510AD</v>
      </c>
      <c r="AA626" s="71" t="str">
        <f t="shared" si="868"/>
        <v xml:space="preserve">FEC441025-10 </v>
      </c>
      <c r="AB626" s="168" t="str">
        <f t="shared" si="869"/>
        <v xml:space="preserve">FE 0940X0810 5DM 10 0830X120 PC  </v>
      </c>
      <c r="AC626" s="71" t="str">
        <f t="shared" si="870"/>
        <v xml:space="preserve">FXC441025-10 </v>
      </c>
      <c r="AD626" s="168" t="str">
        <f t="shared" si="871"/>
        <v xml:space="preserve">FX 0940X0810 5DM 10 0830X120 PC  </v>
      </c>
      <c r="AE626" s="169" t="str">
        <f t="shared" si="872"/>
        <v>BNLT33</v>
      </c>
      <c r="AF626" s="170" t="str">
        <f t="shared" si="873"/>
        <v>TB330955</v>
      </c>
      <c r="AG626" s="171">
        <f t="shared" si="874"/>
        <v>32.154849999999996</v>
      </c>
      <c r="AH626" s="151">
        <f t="shared" si="875"/>
        <v>400</v>
      </c>
      <c r="AI626" s="152">
        <f t="shared" si="876"/>
        <v>12861.939999999999</v>
      </c>
      <c r="AJ626" s="172" t="str">
        <f t="shared" si="877"/>
        <v>BCU5D</v>
      </c>
      <c r="AK626" s="173" t="str">
        <f t="shared" si="878"/>
        <v>AT5D0810</v>
      </c>
      <c r="AL626" s="174">
        <f t="shared" si="879"/>
        <v>18.111794743971821</v>
      </c>
      <c r="AM626" s="175">
        <f t="shared" si="880"/>
        <v>335.54545454545456</v>
      </c>
      <c r="AN626" s="176">
        <v>6077.3303999999998</v>
      </c>
      <c r="AO626" s="177" t="str">
        <f t="shared" si="881"/>
        <v>CL5P0830C120</v>
      </c>
      <c r="AP626" s="178">
        <f t="shared" si="882"/>
        <v>916.30000000000007</v>
      </c>
      <c r="AQ626" s="179" t="str">
        <f t="shared" si="883"/>
        <v>CL5P0830C120</v>
      </c>
      <c r="AR626" s="178">
        <f t="shared" si="884"/>
        <v>916.30000000000007</v>
      </c>
      <c r="AS626" s="178" t="str">
        <f t="shared" si="885"/>
        <v>BNLC06</v>
      </c>
      <c r="AT626" s="180">
        <f t="shared" si="886"/>
        <v>1832.6000000000001</v>
      </c>
      <c r="AU626" s="181" t="str">
        <f t="shared" si="887"/>
        <v>5D</v>
      </c>
      <c r="AV626" s="182" t="s">
        <v>921</v>
      </c>
      <c r="AW626" s="183" t="str">
        <f t="shared" si="888"/>
        <v>FJ5D0940</v>
      </c>
      <c r="AX626" s="181">
        <f t="shared" si="889"/>
        <v>581.86</v>
      </c>
      <c r="AY626" s="183">
        <f t="shared" si="890"/>
        <v>1163.72</v>
      </c>
      <c r="AZ626" s="183" t="str">
        <f t="shared" si="891"/>
        <v>-</v>
      </c>
      <c r="BA626" s="181" t="str">
        <f t="shared" si="892"/>
        <v>-</v>
      </c>
      <c r="BB626" s="181"/>
      <c r="BC626" s="184">
        <f t="shared" si="893"/>
        <v>1163.72</v>
      </c>
      <c r="BD626" s="237"/>
    </row>
    <row r="627" spans="1:56" ht="18" customHeight="1" x14ac:dyDescent="0.3">
      <c r="A627" s="1" t="str">
        <f t="shared" si="782"/>
        <v>\\B-TECH03\soneras network\SONERAS\RAD\RAD 2024\C118</v>
      </c>
      <c r="B627" s="17" t="s">
        <v>548</v>
      </c>
      <c r="C627" s="44" t="str">
        <f t="shared" si="780"/>
        <v xml:space="preserve">FEC118015-12 </v>
      </c>
      <c r="D627" s="17" t="s">
        <v>1651</v>
      </c>
      <c r="E627" s="20" t="str">
        <f t="shared" si="783"/>
        <v>C118</v>
      </c>
      <c r="F627" s="12">
        <v>45468</v>
      </c>
      <c r="G627" s="17">
        <v>2</v>
      </c>
      <c r="H627" s="13" t="s">
        <v>35</v>
      </c>
      <c r="I627" s="14" t="s">
        <v>76</v>
      </c>
      <c r="M627" s="36" t="s">
        <v>41</v>
      </c>
      <c r="N627" s="6">
        <v>12</v>
      </c>
      <c r="O627" s="6">
        <v>5</v>
      </c>
      <c r="Q627" s="14">
        <v>810</v>
      </c>
      <c r="R627" s="14">
        <v>670</v>
      </c>
      <c r="S627" s="14">
        <v>675</v>
      </c>
      <c r="T627" s="14">
        <v>100</v>
      </c>
      <c r="U627" s="14">
        <v>675</v>
      </c>
      <c r="V627" s="14">
        <v>100</v>
      </c>
      <c r="W627" s="5" t="s">
        <v>33</v>
      </c>
      <c r="Y627" s="6" t="s">
        <v>34</v>
      </c>
      <c r="Z627" s="240" t="str">
        <f t="shared" si="867"/>
        <v>512AZ</v>
      </c>
      <c r="AA627" s="71" t="str">
        <f t="shared" si="868"/>
        <v xml:space="preserve">FEC118015-12 </v>
      </c>
      <c r="AB627" s="168" t="str">
        <f t="shared" si="869"/>
        <v xml:space="preserve">FE 0810X0670 5ZM 12 0675X100 PC  </v>
      </c>
      <c r="AC627" s="71" t="str">
        <f t="shared" si="870"/>
        <v xml:space="preserve">FXC118015-12 </v>
      </c>
      <c r="AD627" s="168" t="str">
        <f t="shared" si="871"/>
        <v xml:space="preserve">FX 0810X0670 5ZM 12 0675X100 PC  </v>
      </c>
      <c r="AE627" s="169" t="str">
        <f t="shared" si="872"/>
        <v>BNLT33</v>
      </c>
      <c r="AF627" s="170" t="str">
        <f t="shared" si="873"/>
        <v>TB330825</v>
      </c>
      <c r="AG627" s="171">
        <f t="shared" si="874"/>
        <v>27.777749999999997</v>
      </c>
      <c r="AH627" s="151">
        <f t="shared" si="875"/>
        <v>265</v>
      </c>
      <c r="AI627" s="152">
        <f t="shared" si="876"/>
        <v>7361.1037499999993</v>
      </c>
      <c r="AJ627" s="172" t="str">
        <f t="shared" si="877"/>
        <v>BCU5Z</v>
      </c>
      <c r="AK627" s="173" t="str">
        <f t="shared" si="878"/>
        <v>AT5Z0790</v>
      </c>
      <c r="AL627" s="174">
        <f t="shared" si="879"/>
        <v>112.54315555555556</v>
      </c>
      <c r="AM627" s="175">
        <f t="shared" si="880"/>
        <v>54</v>
      </c>
      <c r="AN627" s="176">
        <v>6077.3303999999998</v>
      </c>
      <c r="AO627" s="177" t="str">
        <f t="shared" si="881"/>
        <v>CL5P0675C100</v>
      </c>
      <c r="AP627" s="178">
        <f t="shared" si="882"/>
        <v>642.18000000000006</v>
      </c>
      <c r="AQ627" s="179" t="str">
        <f t="shared" si="883"/>
        <v>CL5P0675C100</v>
      </c>
      <c r="AR627" s="178">
        <f t="shared" si="884"/>
        <v>642.18000000000006</v>
      </c>
      <c r="AS627" s="178" t="str">
        <f t="shared" si="885"/>
        <v>BNLC06</v>
      </c>
      <c r="AT627" s="180">
        <f t="shared" si="886"/>
        <v>1284.3600000000001</v>
      </c>
      <c r="AU627" s="181" t="str">
        <f t="shared" si="887"/>
        <v>5Z</v>
      </c>
      <c r="AV627" s="182" t="s">
        <v>921</v>
      </c>
      <c r="AW627" s="183" t="str">
        <f t="shared" si="888"/>
        <v>FJ5Z0810</v>
      </c>
      <c r="AX627" s="181">
        <f t="shared" si="889"/>
        <v>438.21000000000004</v>
      </c>
      <c r="AY627" s="183">
        <f t="shared" si="890"/>
        <v>876.42000000000007</v>
      </c>
      <c r="AZ627" s="183" t="str">
        <f t="shared" si="891"/>
        <v>PJ5Z0810</v>
      </c>
      <c r="BA627" s="181">
        <f t="shared" si="892"/>
        <v>438.21000000000004</v>
      </c>
      <c r="BB627" s="181"/>
      <c r="BC627" s="184">
        <f t="shared" si="893"/>
        <v>876.42000000000007</v>
      </c>
      <c r="BD627" s="237"/>
    </row>
    <row r="628" spans="1:56" ht="18" customHeight="1" x14ac:dyDescent="0.3">
      <c r="A628" s="1" t="str">
        <f t="shared" si="782"/>
        <v>\\B-TECH03\soneras network\SONERAS\RAD\RAD 2024\C442</v>
      </c>
      <c r="B628" s="17" t="s">
        <v>1765</v>
      </c>
      <c r="C628" s="44" t="str">
        <f t="shared" si="780"/>
        <v xml:space="preserve">FEC442023-10 </v>
      </c>
      <c r="D628" s="17" t="s">
        <v>1652</v>
      </c>
      <c r="E628" s="20" t="str">
        <f t="shared" si="783"/>
        <v>C442</v>
      </c>
      <c r="F628" s="12">
        <v>45469</v>
      </c>
      <c r="G628" s="17">
        <v>1</v>
      </c>
      <c r="H628" s="13" t="s">
        <v>35</v>
      </c>
      <c r="I628" s="14" t="s">
        <v>100</v>
      </c>
      <c r="M628" s="36" t="s">
        <v>32</v>
      </c>
      <c r="N628" s="6">
        <v>10</v>
      </c>
      <c r="O628" s="6">
        <v>3</v>
      </c>
      <c r="Q628" s="14">
        <v>390</v>
      </c>
      <c r="R628" s="14">
        <v>255</v>
      </c>
      <c r="S628" s="14">
        <v>255</v>
      </c>
      <c r="T628" s="14">
        <v>100</v>
      </c>
      <c r="U628" s="14">
        <v>255</v>
      </c>
      <c r="V628" s="14">
        <v>100</v>
      </c>
      <c r="W628" s="5" t="s">
        <v>33</v>
      </c>
      <c r="Y628" s="6" t="s">
        <v>34</v>
      </c>
    </row>
    <row r="629" spans="1:56" ht="18" customHeight="1" x14ac:dyDescent="0.3">
      <c r="A629" s="1" t="str">
        <f t="shared" si="782"/>
        <v>\\B-TECH03\soneras network\SONERAS\RAD\RAD 2024\C443</v>
      </c>
      <c r="B629" s="17" t="s">
        <v>1766</v>
      </c>
      <c r="C629" s="44" t="str">
        <f t="shared" si="780"/>
        <v xml:space="preserve">FEC443025-10 </v>
      </c>
      <c r="D629" s="17" t="s">
        <v>1653</v>
      </c>
      <c r="E629" s="20" t="str">
        <f t="shared" si="783"/>
        <v>C443</v>
      </c>
      <c r="F629" s="12">
        <v>45469</v>
      </c>
      <c r="G629" s="17">
        <v>1</v>
      </c>
      <c r="H629" s="13" t="s">
        <v>35</v>
      </c>
      <c r="I629" s="14" t="s">
        <v>40</v>
      </c>
      <c r="M629" s="36" t="s">
        <v>32</v>
      </c>
      <c r="N629" s="6">
        <v>10</v>
      </c>
      <c r="O629" s="6">
        <v>5</v>
      </c>
      <c r="Q629" s="14">
        <v>960</v>
      </c>
      <c r="R629" s="14">
        <v>640</v>
      </c>
      <c r="S629" s="14">
        <v>650</v>
      </c>
      <c r="T629" s="14">
        <v>120</v>
      </c>
      <c r="U629" s="14">
        <v>650</v>
      </c>
      <c r="V629" s="14">
        <v>120</v>
      </c>
      <c r="W629" s="5" t="s">
        <v>33</v>
      </c>
      <c r="Y629" s="6" t="s">
        <v>34</v>
      </c>
    </row>
    <row r="630" spans="1:56" ht="18" customHeight="1" x14ac:dyDescent="0.3">
      <c r="A630" s="1" t="str">
        <f t="shared" si="782"/>
        <v>\\B-TECH03\soneras network\SONERAS\RAD\RAD 2024\C444</v>
      </c>
      <c r="B630" s="17" t="s">
        <v>1767</v>
      </c>
      <c r="C630" s="44" t="str">
        <f t="shared" si="780"/>
        <v xml:space="preserve">FEC444015-12 </v>
      </c>
      <c r="D630" s="17" t="s">
        <v>1654</v>
      </c>
      <c r="E630" s="20" t="str">
        <f t="shared" si="783"/>
        <v>C444</v>
      </c>
      <c r="F630" s="12">
        <v>45472</v>
      </c>
      <c r="G630" s="17">
        <v>1</v>
      </c>
      <c r="H630" s="13" t="s">
        <v>35</v>
      </c>
      <c r="I630" s="14" t="s">
        <v>76</v>
      </c>
      <c r="M630" s="36" t="s">
        <v>41</v>
      </c>
      <c r="N630" s="6">
        <v>12</v>
      </c>
      <c r="O630" s="6">
        <v>5</v>
      </c>
      <c r="Q630" s="14">
        <v>730</v>
      </c>
      <c r="R630" s="14">
        <v>635</v>
      </c>
      <c r="S630" s="14">
        <v>660</v>
      </c>
      <c r="T630" s="14">
        <v>105</v>
      </c>
      <c r="U630" s="14">
        <v>660</v>
      </c>
      <c r="V630" s="14">
        <v>105</v>
      </c>
      <c r="W630" s="5" t="s">
        <v>33</v>
      </c>
      <c r="Y630" s="6" t="s">
        <v>34</v>
      </c>
      <c r="Z630" s="240" t="str">
        <f t="shared" ref="Z630" si="894">O630&amp;N630&amp;IF(M630="NL","AD",IF(M630="TR","AZ",IF(M630="Aé","AD",)))</f>
        <v>512AZ</v>
      </c>
      <c r="AA630" s="71" t="str">
        <f t="shared" ref="AA630" si="895">IF(H630="Fx","FE",IF(H630="Rén","RE",IF(H630="Con","RA","")))&amp;B630&amp;0&amp;IF(M630="TR","1",IF(M630="NL","2",IF(M630="Aé","3","")))&amp;O630&amp;"-"&amp;N630&amp;" "&amp;IF(Y630="ET7","E7","")</f>
        <v xml:space="preserve">FEC444015-12 </v>
      </c>
      <c r="AB630" s="168" t="str">
        <f t="shared" ref="AB630" si="896">IF(H630="FX","FE",IF(H630="Rén","RE",IF(H630="Con","RA","")))&amp;" "&amp;IF((Q630)&lt;=999,"0"&amp;(Q630),(Q630))&amp;"X"&amp;IF((R630)&lt;=999,"0"&amp;(R630),(R630))&amp;" "&amp;O630&amp;IF(M630="TR","Z",IF(M630="NL","D",IF(M630="Aé","D","")))&amp;IF(Y630="ET7","7",IF(Y630="ET9","9","M"))&amp;" "&amp;N630&amp;" "&amp;IF((S630)&lt;=999,"0"&amp;(S630),(S630))&amp;"X"&amp;IF((T630)&lt;=99,"0"&amp;(T630),(T630))&amp;" "&amp;IF(W630="PLi","P",IF(W630="BL","B",""))&amp;IF(X630="DEP","D",IF(X630="DEP","D","C"))&amp;" "&amp;J630&amp;" "&amp;K630</f>
        <v xml:space="preserve">FE 0730X0635 5ZM 12 0660X105 PC  </v>
      </c>
      <c r="AC630" s="71" t="str">
        <f t="shared" ref="AC630" si="897">"FX"&amp;B630&amp;0&amp;IF(M630="TR","1",IF(M630="NL","2",IF(M630="Aé","3","")))&amp;O630&amp;"-"&amp;N630&amp;" "&amp;IF(Y630="ET7","E7","")</f>
        <v xml:space="preserve">FXC444015-12 </v>
      </c>
      <c r="AD630" s="168" t="str">
        <f t="shared" ref="AD630" si="898">"FX"&amp;" "&amp;IF((Q630)&lt;=999,"0"&amp;(Q630),(Q630))&amp;"X"&amp;IF((R630)&lt;=999,"0"&amp;(R630),(R630))&amp;" "&amp;O630&amp;IF(M630="TR","Z",IF(M630="NL","D",IF(M630="Aé","D","")))&amp;IF(Y630="ET7","7",IF(Y630="ET9","9","M"))&amp;" "&amp;N630&amp;" "&amp;IF((S630)&lt;=999,"0"&amp;(S630),(S630))&amp;"X"&amp;IF((T630)&lt;=99,"0"&amp;(T630),(T630))&amp;" "&amp;IF(W630="PLi","P",IF(W630="BL","B",""))&amp;IF(X630="DEP","D","C")&amp;" "&amp;J630&amp;" "&amp;K630</f>
        <v xml:space="preserve">FX 0730X0635 5ZM 12 0660X105 PC  </v>
      </c>
      <c r="AE630" s="169" t="str">
        <f t="shared" ref="AE630" si="899">IF(Y630="Mach-P","BNLT33",IF(Y630="Mach-G","BNLT53",IF(Y630="Et7","TUBLS015",IF(Y630="Et9","TUBLS30"))))</f>
        <v>BNLT33</v>
      </c>
      <c r="AF630" s="170" t="str">
        <f t="shared" ref="AF630" si="900">"TB"&amp;IF(Y630="Mach-P","33",IF(Y630="Mach-G","53",IF(Y630="Et7","15",IF(Y630="Et9","30",""))))&amp;IF((Q630+15)&lt;=999,"0"&amp;(Q630+15),(Q630+15))</f>
        <v>TB330745</v>
      </c>
      <c r="AG630" s="171">
        <f t="shared" ref="AG630" si="901">(Q630+15)*IF(Y630="Mach-P",0.03367,IF(Y630="Mach-G",0.05407,0.04626))</f>
        <v>25.084149999999998</v>
      </c>
      <c r="AH630" s="151">
        <f t="shared" ref="AH630" si="902">IF(M630="TR",INT((R630-20-N630-IF(N630=8,5.4,IF(N630=10,7.4,9.4)))/N630)+1,INT(R630-10)/10)*O630</f>
        <v>250</v>
      </c>
      <c r="AI630" s="152">
        <f t="shared" ref="AI630" si="903">AG630*AH630</f>
        <v>6271.0374999999995</v>
      </c>
      <c r="AJ630" s="172" t="str">
        <f t="shared" ref="AJ630" si="904">"BCU"&amp;O630&amp;IF(M630="TR","Z",IF(M630="NL","D",IF(M630="Aé","D","")))</f>
        <v>BCU5Z</v>
      </c>
      <c r="AK630" s="173" t="str">
        <f t="shared" ref="AK630" si="905">"AT"&amp;O630&amp;IF(M630="TR","Z",IF(M630="NL","D",IF(M630="Aé","D","")))&amp;IF(M630="TR",IF(Q630&lt;=999,"0"&amp;Q630-20,Q630-20),IF(R630&lt;=999,"0"&amp;R630,R630))</f>
        <v>AT5Z0710</v>
      </c>
      <c r="AL630" s="174">
        <f t="shared" ref="AL630" si="906">AN630/AM630</f>
        <v>119.16334117647058</v>
      </c>
      <c r="AM630" s="175">
        <f t="shared" ref="AM630" si="907">IF(M630="NL",((Q630-20)/2.75)+1,IF(M630="TR",(AH630/O630)+1,IF(M630="Aé",((Q630-20)/2.75)+1)/2))</f>
        <v>51</v>
      </c>
      <c r="AN630" s="176">
        <v>6077.3303999999998</v>
      </c>
      <c r="AO630" s="177" t="str">
        <f t="shared" ref="AO630" si="908">"CL"&amp;O630&amp;IF(W630="PLi","P",IF(W630="BL","B",""))&amp;IF((S630)&lt;=999,"0"&amp;(S630),(S630))&amp;IF(X630="DEP","D","C")&amp;IF((T630)&lt;=99,"0"&amp;(T630),(T630))</f>
        <v>CL5P0660C105</v>
      </c>
      <c r="AP630" s="178">
        <f t="shared" ref="AP630" si="909">IF(W630="BL",(S630)*(T630)*0.01335,IF(W630="PLi",(S630+20)*(T630+20)*0.0077))</f>
        <v>654.5</v>
      </c>
      <c r="AQ630" s="179" t="str">
        <f t="shared" ref="AQ630" si="910">"CL"&amp;O630&amp;IF(W630="PLi","P",IF(W630="BL","B",""))&amp;IF((U630)&lt;=999,"0"&amp;(U630),(U630))&amp;IF(X630="DEP","D","C")&amp;IF((V630)&lt;=99,"0"&amp;(V630),(V630))</f>
        <v>CL5P0660C105</v>
      </c>
      <c r="AR630" s="178">
        <f t="shared" ref="AR630" si="911">(U630+20)*(V630+20)*IF(W630="BL",0.01335,IF(W630="Pli",0.0077))</f>
        <v>654.5</v>
      </c>
      <c r="AS630" s="178" t="str">
        <f t="shared" ref="AS630" si="912">IF(W630="BL","PL15",IF(W630="PLi","BNLC06"))</f>
        <v>BNLC06</v>
      </c>
      <c r="AT630" s="180">
        <f t="shared" ref="AT630" si="913">AP630+AR630</f>
        <v>1309</v>
      </c>
      <c r="AU630" s="181" t="str">
        <f t="shared" ref="AU630" si="914">O630&amp;IF(M630="TR","Z",IF(M630="NL","D",IF(M630="Aé","D",)))</f>
        <v>5Z</v>
      </c>
      <c r="AV630" s="182" t="s">
        <v>921</v>
      </c>
      <c r="AW630" s="183" t="str">
        <f t="shared" ref="AW630" si="915">"FJ"&amp;AU630&amp;IF((Q630)&lt;=999,"0"&amp;(Q630),(Q630))</f>
        <v>FJ5Z0730</v>
      </c>
      <c r="AX630" s="181">
        <f t="shared" ref="AX630" si="916">Q630*IF(AU630="1Z",0.239,IF(AU630="2Z",0.276,IF(AU630="3Z",0.374,IF(AU630="4Z",0.458,IF(AU630="5Z",0.541,IF(AU630="2D",0.317,IF(AU630="3D",0.421,IF(AU630="4D",0.53,IF(AU630="5D",0.619,IF(AU630="6D",0.718,IF(AU630="7D",0.738,IF(AU630="8D",0.842,""))))))))))))</f>
        <v>394.93</v>
      </c>
      <c r="AY630" s="183">
        <f t="shared" ref="AY630" si="917">AX630*2</f>
        <v>789.86</v>
      </c>
      <c r="AZ630" s="183" t="str">
        <f t="shared" ref="AZ630" si="918">IF(RIGHT(AU630,1)="Z","PJ"&amp;AU630&amp;IF((Q630)&lt;=999,"0"&amp;(Q630),(Q630)),"-")</f>
        <v>PJ5Z0730</v>
      </c>
      <c r="BA630" s="181">
        <f t="shared" ref="BA630" si="919">IF(RIGHT(AU630,1)="Z",Q630*IF(AU630="1Z",0.239,IF(AU630="2Z",0.276,IF(AU630="3Z",0.374,IF(AU630="4Z",0.458,IF(AU630="5Z",0.541,IF(AU630="2D",0.317,IF(AU630="3D",0.421,IF(AU630="4D",0.53,IF(AU630="5D",0.619,IF(AU630="6D",0.718,IF(AU630="7D",0.738,IF(AU630="8D",0.842,"")))))))))))),"-")</f>
        <v>394.93</v>
      </c>
      <c r="BB630" s="181"/>
      <c r="BC630" s="184">
        <f t="shared" ref="BC630" si="920">BB630+AY630</f>
        <v>789.86</v>
      </c>
      <c r="BD630" s="237"/>
    </row>
    <row r="631" spans="1:56" ht="18" customHeight="1" x14ac:dyDescent="0.3">
      <c r="A631" s="1" t="str">
        <f t="shared" si="782"/>
        <v>\\B-TECH03\soneras network\SONERAS\RAD\RAD 2024\C445</v>
      </c>
      <c r="B631" s="17" t="s">
        <v>1768</v>
      </c>
      <c r="C631" s="44" t="str">
        <f t="shared" si="780"/>
        <v>FEC445025-10 E7</v>
      </c>
      <c r="D631" s="17" t="s">
        <v>1655</v>
      </c>
      <c r="E631" s="20" t="str">
        <f t="shared" si="783"/>
        <v>C445</v>
      </c>
      <c r="F631" s="12">
        <v>45472</v>
      </c>
      <c r="G631" s="17">
        <v>1</v>
      </c>
      <c r="H631" s="13" t="s">
        <v>35</v>
      </c>
      <c r="I631" s="14" t="s">
        <v>1030</v>
      </c>
      <c r="M631" s="36" t="s">
        <v>32</v>
      </c>
      <c r="N631" s="6">
        <v>10</v>
      </c>
      <c r="O631" s="6">
        <v>5</v>
      </c>
      <c r="Q631" s="14">
        <v>1390</v>
      </c>
      <c r="R631" s="14">
        <v>650</v>
      </c>
      <c r="S631" s="14">
        <v>780</v>
      </c>
      <c r="T631" s="14">
        <v>230</v>
      </c>
      <c r="U631" s="14">
        <v>780</v>
      </c>
      <c r="V631" s="14">
        <v>230</v>
      </c>
      <c r="W631" s="5" t="s">
        <v>33</v>
      </c>
      <c r="Y631" s="6" t="s">
        <v>38</v>
      </c>
    </row>
    <row r="632" spans="1:56" ht="18" customHeight="1" x14ac:dyDescent="0.3">
      <c r="A632" s="1" t="str">
        <f t="shared" ref="A632" si="921">"\\B-TECH03\soneras network\SONERAS\RAD\RAD 2023\"&amp;B632</f>
        <v>\\B-TECH03\soneras network\SONERAS\RAD\RAD 2023\B171</v>
      </c>
      <c r="B632" s="17" t="s">
        <v>440</v>
      </c>
      <c r="C632" s="44" t="str">
        <f t="shared" si="780"/>
        <v>FEB171014-10 E7</v>
      </c>
      <c r="D632" s="17" t="s">
        <v>1656</v>
      </c>
      <c r="E632" s="20" t="str">
        <f t="shared" si="783"/>
        <v>B171</v>
      </c>
      <c r="F632" s="12">
        <v>45472</v>
      </c>
      <c r="G632" s="17">
        <v>20</v>
      </c>
      <c r="H632" s="13" t="s">
        <v>35</v>
      </c>
      <c r="I632" s="14" t="s">
        <v>182</v>
      </c>
      <c r="M632" s="36" t="s">
        <v>41</v>
      </c>
      <c r="N632" s="6">
        <v>10</v>
      </c>
      <c r="O632" s="6">
        <v>4</v>
      </c>
      <c r="Q632" s="14">
        <v>870</v>
      </c>
      <c r="R632" s="14">
        <v>650</v>
      </c>
      <c r="S632" s="14">
        <v>665</v>
      </c>
      <c r="T632" s="14">
        <v>95</v>
      </c>
      <c r="U632" s="14">
        <v>665</v>
      </c>
      <c r="V632" s="14">
        <v>95</v>
      </c>
      <c r="W632" s="5" t="s">
        <v>33</v>
      </c>
      <c r="Y632" s="6" t="s">
        <v>38</v>
      </c>
      <c r="Z632" s="240" t="str">
        <f t="shared" ref="Z632:Z645" si="922">O632&amp;N632&amp;IF(M632="NL","AD",IF(M632="TR","AZ",IF(M632="Aé","AD",)))</f>
        <v>410AZ</v>
      </c>
      <c r="AA632" s="71" t="str">
        <f t="shared" ref="AA632:AA645" si="923">IF(H632="Fx","FE",IF(H632="Rén","RE",IF(H632="Con","RA","")))&amp;B632&amp;0&amp;IF(M632="TR","1",IF(M632="NL","2",IF(M632="Aé","3","")))&amp;O632&amp;"-"&amp;N632&amp;" "&amp;IF(Y632="ET7","E7","")</f>
        <v>FEB171014-10 E7</v>
      </c>
      <c r="AB632" s="168" t="str">
        <f t="shared" ref="AB632:AB645" si="924">IF(H632="FX","FE",IF(H632="Rén","RE",IF(H632="Con","RA","")))&amp;" "&amp;IF((Q632)&lt;=999,"0"&amp;(Q632),(Q632))&amp;"X"&amp;IF((R632)&lt;=999,"0"&amp;(R632),(R632))&amp;" "&amp;O632&amp;IF(M632="TR","Z",IF(M632="NL","D",IF(M632="Aé","D","")))&amp;IF(Y632="ET7","7",IF(Y632="ET9","9","M"))&amp;" "&amp;N632&amp;" "&amp;IF((S632)&lt;=999,"0"&amp;(S632),(S632))&amp;"X"&amp;IF((T632)&lt;=99,"0"&amp;(T632),(T632))&amp;" "&amp;IF(W632="PLi","P",IF(W632="BL","B",""))&amp;IF(X632="DEP","D",IF(X632="DEP","D","C"))&amp;" "&amp;J632&amp;" "&amp;K632</f>
        <v xml:space="preserve">FE 0870X0650 4Z7 10 0665X095 PC  </v>
      </c>
      <c r="AC632" s="71" t="str">
        <f t="shared" ref="AC632:AC645" si="925">"FX"&amp;B632&amp;0&amp;IF(M632="TR","1",IF(M632="NL","2",IF(M632="Aé","3","")))&amp;O632&amp;"-"&amp;N632&amp;" "&amp;IF(Y632="ET7","E7","")</f>
        <v>FXB171014-10 E7</v>
      </c>
      <c r="AD632" s="168" t="str">
        <f t="shared" ref="AD632:AD645" si="926">"FX"&amp;" "&amp;IF((Q632)&lt;=999,"0"&amp;(Q632),(Q632))&amp;"X"&amp;IF((R632)&lt;=999,"0"&amp;(R632),(R632))&amp;" "&amp;O632&amp;IF(M632="TR","Z",IF(M632="NL","D",IF(M632="Aé","D","")))&amp;IF(Y632="ET7","7",IF(Y632="ET9","9","M"))&amp;" "&amp;N632&amp;" "&amp;IF((S632)&lt;=999,"0"&amp;(S632),(S632))&amp;"X"&amp;IF((T632)&lt;=99,"0"&amp;(T632),(T632))&amp;" "&amp;IF(W632="PLi","P",IF(W632="BL","B",""))&amp;IF(X632="DEP","D","C")&amp;" "&amp;J632&amp;" "&amp;K632</f>
        <v xml:space="preserve">FX 0870X0650 4Z7 10 0665X095 PC  </v>
      </c>
      <c r="AE632" s="169" t="str">
        <f t="shared" ref="AE632:AE645" si="927">IF(Y632="Mach-P","BNLT33",IF(Y632="Mach-G","BNLT53",IF(Y632="Et7","TUBLS015",IF(Y632="Et9","TUBLS30"))))</f>
        <v>TUBLS015</v>
      </c>
      <c r="AF632" s="170" t="str">
        <f t="shared" ref="AF632:AF645" si="928">"TB"&amp;IF(Y632="Mach-P","33",IF(Y632="Mach-G","53",IF(Y632="Et7","15",IF(Y632="Et9","30",""))))&amp;IF((Q632+15)&lt;=999,"0"&amp;(Q632+15),(Q632+15))</f>
        <v>TB150885</v>
      </c>
      <c r="AG632" s="171">
        <f t="shared" ref="AG632:AG645" si="929">(Q632+15)*IF(Y632="Mach-P",0.03367,IF(Y632="Mach-G",0.05407,0.04626))</f>
        <v>40.940100000000001</v>
      </c>
      <c r="AH632" s="151">
        <f t="shared" ref="AH632:AH645" si="930">IF(M632="TR",INT((R632-20-N632-IF(N632=8,5.4,IF(N632=10,7.4,9.4)))/N632)+1,INT(R632-10)/10)*O632</f>
        <v>248</v>
      </c>
      <c r="AI632" s="152">
        <f t="shared" ref="AI632:AI645" si="931">AG632*AH632</f>
        <v>10153.1448</v>
      </c>
      <c r="AJ632" s="172" t="str">
        <f t="shared" ref="AJ632:AJ645" si="932">"BCU"&amp;O632&amp;IF(M632="TR","Z",IF(M632="NL","D",IF(M632="Aé","D","")))</f>
        <v>BCU4Z</v>
      </c>
      <c r="AK632" s="173" t="str">
        <f t="shared" ref="AK632:AK645" si="933">"AT"&amp;O632&amp;IF(M632="TR","Z",IF(M632="NL","D",IF(M632="Aé","D","")))&amp;IF(M632="TR",IF(Q632&lt;=999,"0"&amp;Q632-20,Q632-20),IF(R632&lt;=999,"0"&amp;R632,R632))</f>
        <v>AT4Z0850</v>
      </c>
      <c r="AL632" s="174">
        <f t="shared" ref="AL632:AL645" si="934">AN632/AM632</f>
        <v>447.93386666666663</v>
      </c>
      <c r="AM632" s="175">
        <f t="shared" ref="AM632:AM645" si="935">IF(M632="NL",((Q632-20)/2.75)+1,IF(M632="TR",(AH632/O632)+1,IF(M632="Aé",((Q632-20)/2.75)+1)/2))</f>
        <v>63</v>
      </c>
      <c r="AN632" s="176">
        <v>28219.833599999998</v>
      </c>
      <c r="AO632" s="177" t="str">
        <f t="shared" ref="AO632:AO645" si="936">"CL"&amp;O632&amp;IF(W632="PLi","P",IF(W632="BL","B",""))&amp;IF((S632)&lt;=999,"0"&amp;(S632),(S632))&amp;IF(X632="DEP","D","C")&amp;IF((T632)&lt;=99,"0"&amp;(T632),(T632))</f>
        <v>CL4P0665C095</v>
      </c>
      <c r="AP632" s="178">
        <f t="shared" ref="AP632:AP645" si="937">IF(W632="BL",(S632)*(T632)*0.01335,IF(W632="PLi",(S632+20)*(T632+20)*0.0077))</f>
        <v>606.5675</v>
      </c>
      <c r="AQ632" s="179" t="str">
        <f t="shared" ref="AQ632:AQ645" si="938">"CL"&amp;O632&amp;IF(W632="PLi","P",IF(W632="BL","B",""))&amp;IF((U632)&lt;=999,"0"&amp;(U632),(U632))&amp;IF(X632="DEP","D","C")&amp;IF((V632)&lt;=99,"0"&amp;(V632),(V632))</f>
        <v>CL4P0665C095</v>
      </c>
      <c r="AR632" s="178">
        <f t="shared" ref="AR632:AR645" si="939">(U632+20)*(V632+20)*IF(W632="BL",0.01335,IF(W632="Pli",0.0077))</f>
        <v>606.5675</v>
      </c>
      <c r="AS632" s="178" t="str">
        <f t="shared" ref="AS632:AS645" si="940">IF(W632="BL","PL15",IF(W632="PLi","BNLC06"))</f>
        <v>BNLC06</v>
      </c>
      <c r="AT632" s="180">
        <f t="shared" ref="AT632:AT645" si="941">AP632+AR632</f>
        <v>1213.135</v>
      </c>
      <c r="AU632" s="181" t="str">
        <f t="shared" ref="AU632:AU645" si="942">O632&amp;IF(M632="TR","Z",IF(M632="NL","D",IF(M632="Aé","D",)))</f>
        <v>4Z</v>
      </c>
      <c r="AV632" s="182" t="s">
        <v>921</v>
      </c>
      <c r="AW632" s="183" t="str">
        <f t="shared" ref="AW632:AW645" si="943">"FJ"&amp;AU632&amp;IF((Q632)&lt;=999,"0"&amp;(Q632),(Q632))</f>
        <v>FJ4Z0870</v>
      </c>
      <c r="AX632" s="181">
        <f t="shared" ref="AX632:AX645" si="944">Q632*IF(AU632="1Z",0.239,IF(AU632="2Z",0.276,IF(AU632="3Z",0.374,IF(AU632="4Z",0.458,IF(AU632="5Z",0.541,IF(AU632="2D",0.317,IF(AU632="3D",0.421,IF(AU632="4D",0.53,IF(AU632="5D",0.619,IF(AU632="6D",0.718,IF(AU632="7D",0.738,IF(AU632="8D",0.842,""))))))))))))</f>
        <v>398.46000000000004</v>
      </c>
      <c r="AY632" s="183">
        <f t="shared" ref="AY632:AY645" si="945">AX632*2</f>
        <v>796.92000000000007</v>
      </c>
      <c r="AZ632" s="183" t="str">
        <f t="shared" ref="AZ632:AZ645" si="946">IF(RIGHT(AU632,1)="Z","PJ"&amp;AU632&amp;IF((Q632)&lt;=999,"0"&amp;(Q632),(Q632)),"-")</f>
        <v>PJ4Z0870</v>
      </c>
      <c r="BA632" s="181">
        <f t="shared" ref="BA632:BA645" si="947">IF(RIGHT(AU632,1)="Z",Q632*IF(AU632="1Z",0.239,IF(AU632="2Z",0.276,IF(AU632="3Z",0.374,IF(AU632="4Z",0.458,IF(AU632="5Z",0.541,IF(AU632="2D",0.317,IF(AU632="3D",0.421,IF(AU632="4D",0.53,IF(AU632="5D",0.619,IF(AU632="6D",0.718,IF(AU632="7D",0.738,IF(AU632="8D",0.842,"")))))))))))),"-")</f>
        <v>398.46000000000004</v>
      </c>
      <c r="BB632" s="181"/>
      <c r="BC632" s="184">
        <f t="shared" ref="BC632:BC645" si="948">BB632+AY632</f>
        <v>796.92000000000007</v>
      </c>
    </row>
    <row r="633" spans="1:56" ht="18" customHeight="1" x14ac:dyDescent="0.3">
      <c r="A633" s="1" t="str">
        <f t="shared" si="782"/>
        <v>\\B-TECH03\soneras network\SONERAS\RAD\RAD 2024\C446</v>
      </c>
      <c r="B633" s="17" t="s">
        <v>1769</v>
      </c>
      <c r="C633" s="44" t="str">
        <f t="shared" si="780"/>
        <v>FEC446014-10 E7</v>
      </c>
      <c r="D633" s="17" t="s">
        <v>1657</v>
      </c>
      <c r="E633" s="20" t="str">
        <f t="shared" si="783"/>
        <v>C446</v>
      </c>
      <c r="F633" s="12">
        <v>45472</v>
      </c>
      <c r="G633" s="17">
        <v>8</v>
      </c>
      <c r="H633" s="13" t="s">
        <v>35</v>
      </c>
      <c r="I633" s="14" t="s">
        <v>182</v>
      </c>
      <c r="M633" s="36" t="s">
        <v>41</v>
      </c>
      <c r="N633" s="6">
        <v>10</v>
      </c>
      <c r="O633" s="6">
        <v>4</v>
      </c>
      <c r="Q633" s="14">
        <v>840</v>
      </c>
      <c r="R633" s="14">
        <v>650</v>
      </c>
      <c r="S633" s="14">
        <v>770</v>
      </c>
      <c r="T633" s="14">
        <v>95</v>
      </c>
      <c r="U633" s="14">
        <v>770</v>
      </c>
      <c r="V633" s="14">
        <v>95</v>
      </c>
      <c r="W633" s="5" t="s">
        <v>33</v>
      </c>
      <c r="Y633" s="6" t="s">
        <v>38</v>
      </c>
      <c r="Z633" s="240" t="str">
        <f t="shared" si="922"/>
        <v>410AZ</v>
      </c>
      <c r="AA633" s="71" t="str">
        <f t="shared" si="923"/>
        <v>FEC446014-10 E7</v>
      </c>
      <c r="AB633" s="168" t="str">
        <f t="shared" si="924"/>
        <v xml:space="preserve">FE 0840X0650 4Z7 10 0770X095 PC  </v>
      </c>
      <c r="AC633" s="71" t="str">
        <f t="shared" si="925"/>
        <v>FXC446014-10 E7</v>
      </c>
      <c r="AD633" s="168" t="str">
        <f t="shared" si="926"/>
        <v xml:space="preserve">FX 0840X0650 4Z7 10 0770X095 PC  </v>
      </c>
      <c r="AE633" s="169" t="str">
        <f t="shared" si="927"/>
        <v>TUBLS015</v>
      </c>
      <c r="AF633" s="170" t="str">
        <f t="shared" si="928"/>
        <v>TB150855</v>
      </c>
      <c r="AG633" s="171">
        <f t="shared" si="929"/>
        <v>39.552300000000002</v>
      </c>
      <c r="AH633" s="151">
        <f t="shared" si="930"/>
        <v>248</v>
      </c>
      <c r="AI633" s="152">
        <f t="shared" si="931"/>
        <v>9808.9704000000002</v>
      </c>
      <c r="AJ633" s="172" t="str">
        <f t="shared" si="932"/>
        <v>BCU4Z</v>
      </c>
      <c r="AK633" s="173" t="str">
        <f t="shared" si="933"/>
        <v>AT4Z0820</v>
      </c>
      <c r="AL633" s="174">
        <f t="shared" si="934"/>
        <v>447.93386666666663</v>
      </c>
      <c r="AM633" s="175">
        <f t="shared" si="935"/>
        <v>63</v>
      </c>
      <c r="AN633" s="176">
        <v>28219.833599999998</v>
      </c>
      <c r="AO633" s="177" t="str">
        <f t="shared" si="936"/>
        <v>CL4P0770C095</v>
      </c>
      <c r="AP633" s="178">
        <f t="shared" si="937"/>
        <v>699.54500000000007</v>
      </c>
      <c r="AQ633" s="179" t="str">
        <f t="shared" si="938"/>
        <v>CL4P0770C095</v>
      </c>
      <c r="AR633" s="178">
        <f t="shared" si="939"/>
        <v>699.54500000000007</v>
      </c>
      <c r="AS633" s="178" t="str">
        <f t="shared" si="940"/>
        <v>BNLC06</v>
      </c>
      <c r="AT633" s="180">
        <f t="shared" si="941"/>
        <v>1399.0900000000001</v>
      </c>
      <c r="AU633" s="181" t="str">
        <f t="shared" si="942"/>
        <v>4Z</v>
      </c>
      <c r="AV633" s="182" t="s">
        <v>921</v>
      </c>
      <c r="AW633" s="183" t="str">
        <f t="shared" si="943"/>
        <v>FJ4Z0840</v>
      </c>
      <c r="AX633" s="181">
        <f t="shared" si="944"/>
        <v>384.72</v>
      </c>
      <c r="AY633" s="183">
        <f t="shared" si="945"/>
        <v>769.44</v>
      </c>
      <c r="AZ633" s="183" t="str">
        <f t="shared" si="946"/>
        <v>PJ4Z0840</v>
      </c>
      <c r="BA633" s="181">
        <f t="shared" si="947"/>
        <v>384.72</v>
      </c>
      <c r="BB633" s="181"/>
      <c r="BC633" s="184">
        <f t="shared" si="948"/>
        <v>769.44</v>
      </c>
    </row>
    <row r="634" spans="1:56" ht="18" customHeight="1" x14ac:dyDescent="0.3">
      <c r="A634" s="1" t="str">
        <f t="shared" si="782"/>
        <v>\\B-TECH03\soneras network\SONERAS\RAD\RAD 2024\C447</v>
      </c>
      <c r="B634" s="17" t="s">
        <v>1770</v>
      </c>
      <c r="C634" s="44" t="str">
        <f t="shared" si="780"/>
        <v>FEC447014-10 E7</v>
      </c>
      <c r="D634" s="17" t="s">
        <v>1658</v>
      </c>
      <c r="E634" s="20" t="str">
        <f t="shared" si="783"/>
        <v>C447</v>
      </c>
      <c r="F634" s="12">
        <v>45472</v>
      </c>
      <c r="G634" s="17">
        <v>2</v>
      </c>
      <c r="H634" s="13" t="s">
        <v>35</v>
      </c>
      <c r="I634" s="14" t="s">
        <v>182</v>
      </c>
      <c r="M634" s="36" t="s">
        <v>41</v>
      </c>
      <c r="N634" s="6">
        <v>10</v>
      </c>
      <c r="O634" s="6">
        <v>4</v>
      </c>
      <c r="Q634" s="14">
        <v>810</v>
      </c>
      <c r="R634" s="14">
        <v>720</v>
      </c>
      <c r="S634" s="14">
        <v>735</v>
      </c>
      <c r="T634" s="14">
        <v>90</v>
      </c>
      <c r="U634" s="14">
        <v>735</v>
      </c>
      <c r="V634" s="14">
        <v>90</v>
      </c>
      <c r="W634" s="5" t="s">
        <v>33</v>
      </c>
      <c r="Y634" s="6" t="s">
        <v>38</v>
      </c>
      <c r="Z634" s="240" t="str">
        <f t="shared" si="922"/>
        <v>410AZ</v>
      </c>
      <c r="AA634" s="71" t="str">
        <f t="shared" si="923"/>
        <v>FEC447014-10 E7</v>
      </c>
      <c r="AB634" s="168" t="str">
        <f t="shared" si="924"/>
        <v xml:space="preserve">FE 0810X0720 4Z7 10 0735X090 PC  </v>
      </c>
      <c r="AC634" s="71" t="str">
        <f t="shared" si="925"/>
        <v>FXC447014-10 E7</v>
      </c>
      <c r="AD634" s="168" t="str">
        <f t="shared" si="926"/>
        <v xml:space="preserve">FX 0810X0720 4Z7 10 0735X090 PC  </v>
      </c>
      <c r="AE634" s="169" t="str">
        <f t="shared" si="927"/>
        <v>TUBLS015</v>
      </c>
      <c r="AF634" s="170" t="str">
        <f t="shared" si="928"/>
        <v>TB150825</v>
      </c>
      <c r="AG634" s="171">
        <f t="shared" si="929"/>
        <v>38.164500000000004</v>
      </c>
      <c r="AH634" s="151">
        <f t="shared" si="930"/>
        <v>276</v>
      </c>
      <c r="AI634" s="152">
        <f t="shared" si="931"/>
        <v>10533.402000000002</v>
      </c>
      <c r="AJ634" s="172" t="str">
        <f t="shared" si="932"/>
        <v>BCU4Z</v>
      </c>
      <c r="AK634" s="173" t="str">
        <f t="shared" si="933"/>
        <v>AT4Z0790</v>
      </c>
      <c r="AL634" s="174">
        <f t="shared" si="934"/>
        <v>403.14047999999997</v>
      </c>
      <c r="AM634" s="175">
        <f t="shared" si="935"/>
        <v>70</v>
      </c>
      <c r="AN634" s="176">
        <v>28219.833599999998</v>
      </c>
      <c r="AO634" s="177" t="str">
        <f t="shared" si="936"/>
        <v>CL4P0735C090</v>
      </c>
      <c r="AP634" s="178">
        <f t="shared" si="937"/>
        <v>639.48500000000001</v>
      </c>
      <c r="AQ634" s="179" t="str">
        <f t="shared" si="938"/>
        <v>CL4P0735C090</v>
      </c>
      <c r="AR634" s="178">
        <f t="shared" si="939"/>
        <v>639.48500000000001</v>
      </c>
      <c r="AS634" s="178" t="str">
        <f t="shared" si="940"/>
        <v>BNLC06</v>
      </c>
      <c r="AT634" s="180">
        <f t="shared" si="941"/>
        <v>1278.97</v>
      </c>
      <c r="AU634" s="181" t="str">
        <f t="shared" si="942"/>
        <v>4Z</v>
      </c>
      <c r="AV634" s="182" t="s">
        <v>921</v>
      </c>
      <c r="AW634" s="183" t="str">
        <f t="shared" si="943"/>
        <v>FJ4Z0810</v>
      </c>
      <c r="AX634" s="181">
        <f t="shared" si="944"/>
        <v>370.98</v>
      </c>
      <c r="AY634" s="183">
        <f t="shared" si="945"/>
        <v>741.96</v>
      </c>
      <c r="AZ634" s="183" t="str">
        <f t="shared" si="946"/>
        <v>PJ4Z0810</v>
      </c>
      <c r="BA634" s="181">
        <f t="shared" si="947"/>
        <v>370.98</v>
      </c>
      <c r="BB634" s="181"/>
      <c r="BC634" s="184">
        <f t="shared" si="948"/>
        <v>741.96</v>
      </c>
    </row>
    <row r="635" spans="1:56" ht="18" customHeight="1" x14ac:dyDescent="0.3">
      <c r="A635" s="1" t="str">
        <f t="shared" si="782"/>
        <v>\\B-TECH03\soneras network\SONERAS\RAD\RAD 2024\C076</v>
      </c>
      <c r="B635" s="17" t="s">
        <v>437</v>
      </c>
      <c r="C635" s="44" t="str">
        <f t="shared" si="780"/>
        <v>FEC076014-10 E7</v>
      </c>
      <c r="D635" s="17" t="s">
        <v>1659</v>
      </c>
      <c r="E635" s="20" t="str">
        <f t="shared" si="783"/>
        <v>C076</v>
      </c>
      <c r="F635" s="12">
        <v>45472</v>
      </c>
      <c r="G635" s="17">
        <v>2</v>
      </c>
      <c r="H635" s="13" t="s">
        <v>35</v>
      </c>
      <c r="I635" s="14" t="s">
        <v>182</v>
      </c>
      <c r="M635" s="36" t="s">
        <v>41</v>
      </c>
      <c r="N635" s="6">
        <v>10</v>
      </c>
      <c r="O635" s="6">
        <v>4</v>
      </c>
      <c r="Q635" s="14">
        <v>870</v>
      </c>
      <c r="R635" s="14">
        <v>710</v>
      </c>
      <c r="S635" s="14">
        <v>735</v>
      </c>
      <c r="T635" s="14">
        <v>85</v>
      </c>
      <c r="U635" s="14">
        <v>735</v>
      </c>
      <c r="V635" s="14">
        <v>85</v>
      </c>
      <c r="W635" s="5" t="s">
        <v>33</v>
      </c>
      <c r="Y635" s="6" t="s">
        <v>38</v>
      </c>
      <c r="Z635" s="240" t="str">
        <f t="shared" si="922"/>
        <v>410AZ</v>
      </c>
      <c r="AA635" s="71" t="str">
        <f t="shared" si="923"/>
        <v>FEC076014-10 E7</v>
      </c>
      <c r="AB635" s="168" t="str">
        <f t="shared" si="924"/>
        <v xml:space="preserve">FE 0870X0710 4Z7 10 0735X085 PC  </v>
      </c>
      <c r="AC635" s="71" t="str">
        <f t="shared" si="925"/>
        <v>FXC076014-10 E7</v>
      </c>
      <c r="AD635" s="168" t="str">
        <f t="shared" si="926"/>
        <v xml:space="preserve">FX 0870X0710 4Z7 10 0735X085 PC  </v>
      </c>
      <c r="AE635" s="169" t="str">
        <f t="shared" si="927"/>
        <v>TUBLS015</v>
      </c>
      <c r="AF635" s="170" t="str">
        <f t="shared" si="928"/>
        <v>TB150885</v>
      </c>
      <c r="AG635" s="171">
        <f t="shared" si="929"/>
        <v>40.940100000000001</v>
      </c>
      <c r="AH635" s="151">
        <f t="shared" si="930"/>
        <v>272</v>
      </c>
      <c r="AI635" s="152">
        <f t="shared" si="931"/>
        <v>11135.707200000001</v>
      </c>
      <c r="AJ635" s="172" t="str">
        <f t="shared" si="932"/>
        <v>BCU4Z</v>
      </c>
      <c r="AK635" s="173" t="str">
        <f t="shared" si="933"/>
        <v>AT4Z0850</v>
      </c>
      <c r="AL635" s="174">
        <f t="shared" si="934"/>
        <v>408.98309565217386</v>
      </c>
      <c r="AM635" s="175">
        <f t="shared" si="935"/>
        <v>69</v>
      </c>
      <c r="AN635" s="176">
        <v>28219.833599999998</v>
      </c>
      <c r="AO635" s="177" t="str">
        <f t="shared" si="936"/>
        <v>CL4P0735C085</v>
      </c>
      <c r="AP635" s="178">
        <f t="shared" si="937"/>
        <v>610.41750000000002</v>
      </c>
      <c r="AQ635" s="179" t="str">
        <f t="shared" si="938"/>
        <v>CL4P0735C085</v>
      </c>
      <c r="AR635" s="178">
        <f t="shared" si="939"/>
        <v>610.41750000000002</v>
      </c>
      <c r="AS635" s="178" t="str">
        <f t="shared" si="940"/>
        <v>BNLC06</v>
      </c>
      <c r="AT635" s="180">
        <f t="shared" si="941"/>
        <v>1220.835</v>
      </c>
      <c r="AU635" s="181" t="str">
        <f t="shared" si="942"/>
        <v>4Z</v>
      </c>
      <c r="AV635" s="182" t="s">
        <v>921</v>
      </c>
      <c r="AW635" s="183" t="str">
        <f t="shared" si="943"/>
        <v>FJ4Z0870</v>
      </c>
      <c r="AX635" s="181">
        <f t="shared" si="944"/>
        <v>398.46000000000004</v>
      </c>
      <c r="AY635" s="183">
        <f t="shared" si="945"/>
        <v>796.92000000000007</v>
      </c>
      <c r="AZ635" s="183" t="str">
        <f t="shared" si="946"/>
        <v>PJ4Z0870</v>
      </c>
      <c r="BA635" s="181">
        <f t="shared" si="947"/>
        <v>398.46000000000004</v>
      </c>
      <c r="BB635" s="181"/>
      <c r="BC635" s="184">
        <f t="shared" si="948"/>
        <v>796.92000000000007</v>
      </c>
    </row>
    <row r="636" spans="1:56" ht="18" customHeight="1" x14ac:dyDescent="0.3">
      <c r="A636" s="1" t="str">
        <f t="shared" ref="A636" si="949">"\\B-TECH03\soneras network\SONERAS\RAD\RAD 2023\"&amp;B636</f>
        <v>\\B-TECH03\soneras network\SONERAS\RAD\RAD 2023\B243</v>
      </c>
      <c r="B636" s="17" t="s">
        <v>1172</v>
      </c>
      <c r="C636" s="44" t="str">
        <f t="shared" si="780"/>
        <v>FEB243014-10 E7</v>
      </c>
      <c r="D636" s="17" t="s">
        <v>1660</v>
      </c>
      <c r="E636" s="20" t="str">
        <f t="shared" si="783"/>
        <v>B243</v>
      </c>
      <c r="F636" s="12">
        <v>45472</v>
      </c>
      <c r="G636" s="17">
        <v>2</v>
      </c>
      <c r="H636" s="13" t="s">
        <v>35</v>
      </c>
      <c r="I636" s="14" t="s">
        <v>182</v>
      </c>
      <c r="M636" s="36" t="s">
        <v>41</v>
      </c>
      <c r="N636" s="6">
        <v>10</v>
      </c>
      <c r="O636" s="6">
        <v>4</v>
      </c>
      <c r="Q636" s="14">
        <v>600</v>
      </c>
      <c r="R636" s="14">
        <v>600</v>
      </c>
      <c r="S636" s="14">
        <v>620</v>
      </c>
      <c r="T636" s="14">
        <v>100</v>
      </c>
      <c r="U636" s="14">
        <v>620</v>
      </c>
      <c r="V636" s="14">
        <v>100</v>
      </c>
      <c r="W636" s="5" t="s">
        <v>33</v>
      </c>
      <c r="Y636" s="6" t="s">
        <v>38</v>
      </c>
      <c r="Z636" s="240" t="str">
        <f t="shared" si="922"/>
        <v>410AZ</v>
      </c>
      <c r="AA636" s="71" t="str">
        <f t="shared" si="923"/>
        <v>FEB243014-10 E7</v>
      </c>
      <c r="AB636" s="168" t="str">
        <f t="shared" si="924"/>
        <v xml:space="preserve">FE 0600X0600 4Z7 10 0620X100 PC  </v>
      </c>
      <c r="AC636" s="71" t="str">
        <f t="shared" si="925"/>
        <v>FXB243014-10 E7</v>
      </c>
      <c r="AD636" s="168" t="str">
        <f t="shared" si="926"/>
        <v xml:space="preserve">FX 0600X0600 4Z7 10 0620X100 PC  </v>
      </c>
      <c r="AE636" s="169" t="str">
        <f t="shared" si="927"/>
        <v>TUBLS015</v>
      </c>
      <c r="AF636" s="170" t="str">
        <f t="shared" si="928"/>
        <v>TB150615</v>
      </c>
      <c r="AG636" s="171">
        <f t="shared" si="929"/>
        <v>28.449900000000003</v>
      </c>
      <c r="AH636" s="151">
        <f t="shared" si="930"/>
        <v>228</v>
      </c>
      <c r="AI636" s="152">
        <f t="shared" si="931"/>
        <v>6486.5772000000006</v>
      </c>
      <c r="AJ636" s="172" t="str">
        <f t="shared" si="932"/>
        <v>BCU4Z</v>
      </c>
      <c r="AK636" s="173" t="str">
        <f t="shared" si="933"/>
        <v>AT4Z0580</v>
      </c>
      <c r="AL636" s="174">
        <f t="shared" si="934"/>
        <v>486.54885517241377</v>
      </c>
      <c r="AM636" s="175">
        <f t="shared" si="935"/>
        <v>58</v>
      </c>
      <c r="AN636" s="176">
        <v>28219.833599999998</v>
      </c>
      <c r="AO636" s="177" t="str">
        <f t="shared" si="936"/>
        <v>CL4P0620C100</v>
      </c>
      <c r="AP636" s="178">
        <f t="shared" si="937"/>
        <v>591.36</v>
      </c>
      <c r="AQ636" s="179" t="str">
        <f t="shared" si="938"/>
        <v>CL4P0620C100</v>
      </c>
      <c r="AR636" s="178">
        <f t="shared" si="939"/>
        <v>591.36</v>
      </c>
      <c r="AS636" s="178" t="str">
        <f t="shared" si="940"/>
        <v>BNLC06</v>
      </c>
      <c r="AT636" s="180">
        <f t="shared" si="941"/>
        <v>1182.72</v>
      </c>
      <c r="AU636" s="181" t="str">
        <f t="shared" si="942"/>
        <v>4Z</v>
      </c>
      <c r="AV636" s="182" t="s">
        <v>921</v>
      </c>
      <c r="AW636" s="183" t="str">
        <f t="shared" si="943"/>
        <v>FJ4Z0600</v>
      </c>
      <c r="AX636" s="181">
        <f t="shared" si="944"/>
        <v>274.8</v>
      </c>
      <c r="AY636" s="183">
        <f t="shared" si="945"/>
        <v>549.6</v>
      </c>
      <c r="AZ636" s="183" t="str">
        <f t="shared" si="946"/>
        <v>PJ4Z0600</v>
      </c>
      <c r="BA636" s="181">
        <f t="shared" si="947"/>
        <v>274.8</v>
      </c>
      <c r="BB636" s="181"/>
      <c r="BC636" s="184">
        <f t="shared" si="948"/>
        <v>549.6</v>
      </c>
    </row>
    <row r="637" spans="1:56" ht="18" customHeight="1" x14ac:dyDescent="0.3">
      <c r="A637" s="1" t="str">
        <f t="shared" si="782"/>
        <v>\\B-TECH03\soneras network\SONERAS\RAD\RAD 2024\C237</v>
      </c>
      <c r="B637" s="17" t="s">
        <v>1144</v>
      </c>
      <c r="C637" s="44" t="str">
        <f t="shared" si="780"/>
        <v>FEC237014-10 E7</v>
      </c>
      <c r="D637" s="17" t="s">
        <v>1681</v>
      </c>
      <c r="E637" s="20" t="str">
        <f t="shared" si="783"/>
        <v>C237</v>
      </c>
      <c r="F637" s="12">
        <v>45472</v>
      </c>
      <c r="G637" s="17">
        <v>4</v>
      </c>
      <c r="H637" s="13" t="s">
        <v>35</v>
      </c>
      <c r="I637" s="14" t="s">
        <v>182</v>
      </c>
      <c r="M637" s="36" t="s">
        <v>41</v>
      </c>
      <c r="N637" s="6">
        <v>10</v>
      </c>
      <c r="O637" s="6">
        <v>4</v>
      </c>
      <c r="Q637" s="14">
        <v>770</v>
      </c>
      <c r="R637" s="14">
        <v>650</v>
      </c>
      <c r="S637" s="14">
        <v>665</v>
      </c>
      <c r="T637" s="14">
        <v>95</v>
      </c>
      <c r="U637" s="14">
        <v>665</v>
      </c>
      <c r="V637" s="14">
        <v>95</v>
      </c>
      <c r="W637" s="5" t="s">
        <v>33</v>
      </c>
      <c r="Y637" s="6" t="s">
        <v>38</v>
      </c>
      <c r="Z637" s="240" t="str">
        <f t="shared" si="922"/>
        <v>410AZ</v>
      </c>
      <c r="AA637" s="71" t="str">
        <f t="shared" si="923"/>
        <v>FEC237014-10 E7</v>
      </c>
      <c r="AB637" s="168" t="str">
        <f t="shared" si="924"/>
        <v xml:space="preserve">FE 0770X0650 4Z7 10 0665X095 PC  </v>
      </c>
      <c r="AC637" s="71" t="str">
        <f t="shared" si="925"/>
        <v>FXC237014-10 E7</v>
      </c>
      <c r="AD637" s="168" t="str">
        <f t="shared" si="926"/>
        <v xml:space="preserve">FX 0770X0650 4Z7 10 0665X095 PC  </v>
      </c>
      <c r="AE637" s="169" t="str">
        <f t="shared" si="927"/>
        <v>TUBLS015</v>
      </c>
      <c r="AF637" s="170" t="str">
        <f t="shared" si="928"/>
        <v>TB150785</v>
      </c>
      <c r="AG637" s="171">
        <f t="shared" si="929"/>
        <v>36.314100000000003</v>
      </c>
      <c r="AH637" s="151">
        <f t="shared" si="930"/>
        <v>248</v>
      </c>
      <c r="AI637" s="152">
        <f t="shared" si="931"/>
        <v>9005.8968000000004</v>
      </c>
      <c r="AJ637" s="172" t="str">
        <f t="shared" si="932"/>
        <v>BCU4Z</v>
      </c>
      <c r="AK637" s="173" t="str">
        <f t="shared" si="933"/>
        <v>AT4Z0750</v>
      </c>
      <c r="AL637" s="174">
        <f t="shared" si="934"/>
        <v>447.93386666666663</v>
      </c>
      <c r="AM637" s="175">
        <f t="shared" si="935"/>
        <v>63</v>
      </c>
      <c r="AN637" s="176">
        <v>28219.833599999998</v>
      </c>
      <c r="AO637" s="177" t="str">
        <f t="shared" si="936"/>
        <v>CL4P0665C095</v>
      </c>
      <c r="AP637" s="178">
        <f t="shared" si="937"/>
        <v>606.5675</v>
      </c>
      <c r="AQ637" s="179" t="str">
        <f t="shared" si="938"/>
        <v>CL4P0665C095</v>
      </c>
      <c r="AR637" s="178">
        <f t="shared" si="939"/>
        <v>606.5675</v>
      </c>
      <c r="AS637" s="178" t="str">
        <f t="shared" si="940"/>
        <v>BNLC06</v>
      </c>
      <c r="AT637" s="180">
        <f t="shared" si="941"/>
        <v>1213.135</v>
      </c>
      <c r="AU637" s="181" t="str">
        <f t="shared" si="942"/>
        <v>4Z</v>
      </c>
      <c r="AV637" s="182" t="s">
        <v>921</v>
      </c>
      <c r="AW637" s="183" t="str">
        <f t="shared" si="943"/>
        <v>FJ4Z0770</v>
      </c>
      <c r="AX637" s="181">
        <f t="shared" si="944"/>
        <v>352.66</v>
      </c>
      <c r="AY637" s="183">
        <f t="shared" si="945"/>
        <v>705.32</v>
      </c>
      <c r="AZ637" s="183" t="str">
        <f t="shared" si="946"/>
        <v>PJ4Z0770</v>
      </c>
      <c r="BA637" s="181">
        <f t="shared" si="947"/>
        <v>352.66</v>
      </c>
      <c r="BB637" s="181"/>
      <c r="BC637" s="184">
        <f t="shared" si="948"/>
        <v>705.32</v>
      </c>
    </row>
    <row r="638" spans="1:56" ht="18" customHeight="1" x14ac:dyDescent="0.3">
      <c r="A638" s="1" t="str">
        <f t="shared" si="782"/>
        <v>\\B-TECH03\soneras network\SONERAS\RAD\RAD 2024\C087</v>
      </c>
      <c r="B638" s="17" t="s">
        <v>450</v>
      </c>
      <c r="C638" s="44" t="str">
        <f t="shared" si="780"/>
        <v>FEC087014-10 E7</v>
      </c>
      <c r="D638" s="17" t="s">
        <v>1682</v>
      </c>
      <c r="E638" s="20" t="str">
        <f t="shared" si="783"/>
        <v>C087</v>
      </c>
      <c r="F638" s="12">
        <v>45472</v>
      </c>
      <c r="G638" s="17">
        <v>4</v>
      </c>
      <c r="H638" s="13" t="s">
        <v>35</v>
      </c>
      <c r="I638" s="14" t="s">
        <v>182</v>
      </c>
      <c r="M638" s="36" t="s">
        <v>41</v>
      </c>
      <c r="N638" s="6">
        <v>10</v>
      </c>
      <c r="O638" s="6">
        <v>4</v>
      </c>
      <c r="Q638" s="14">
        <v>715</v>
      </c>
      <c r="R638" s="14">
        <v>650</v>
      </c>
      <c r="S638" s="14">
        <v>665</v>
      </c>
      <c r="T638" s="14">
        <v>90</v>
      </c>
      <c r="U638" s="14">
        <v>665</v>
      </c>
      <c r="V638" s="14">
        <v>90</v>
      </c>
      <c r="W638" s="5" t="s">
        <v>33</v>
      </c>
      <c r="Y638" s="6" t="s">
        <v>38</v>
      </c>
      <c r="Z638" s="240" t="str">
        <f t="shared" si="922"/>
        <v>410AZ</v>
      </c>
      <c r="AA638" s="71" t="str">
        <f t="shared" si="923"/>
        <v>FEC087014-10 E7</v>
      </c>
      <c r="AB638" s="168" t="str">
        <f t="shared" si="924"/>
        <v xml:space="preserve">FE 0715X0650 4Z7 10 0665X090 PC  </v>
      </c>
      <c r="AC638" s="71" t="str">
        <f t="shared" si="925"/>
        <v>FXC087014-10 E7</v>
      </c>
      <c r="AD638" s="168" t="str">
        <f t="shared" si="926"/>
        <v xml:space="preserve">FX 0715X0650 4Z7 10 0665X090 PC  </v>
      </c>
      <c r="AE638" s="169" t="str">
        <f t="shared" si="927"/>
        <v>TUBLS015</v>
      </c>
      <c r="AF638" s="170" t="str">
        <f t="shared" si="928"/>
        <v>TB150730</v>
      </c>
      <c r="AG638" s="171">
        <f t="shared" si="929"/>
        <v>33.769800000000004</v>
      </c>
      <c r="AH638" s="151">
        <f t="shared" si="930"/>
        <v>248</v>
      </c>
      <c r="AI638" s="152">
        <f t="shared" si="931"/>
        <v>8374.9104000000007</v>
      </c>
      <c r="AJ638" s="172" t="str">
        <f t="shared" si="932"/>
        <v>BCU4Z</v>
      </c>
      <c r="AK638" s="173" t="str">
        <f t="shared" si="933"/>
        <v>AT4Z0695</v>
      </c>
      <c r="AL638" s="174">
        <f t="shared" si="934"/>
        <v>447.93386666666663</v>
      </c>
      <c r="AM638" s="175">
        <f t="shared" si="935"/>
        <v>63</v>
      </c>
      <c r="AN638" s="176">
        <v>28219.833599999998</v>
      </c>
      <c r="AO638" s="177" t="str">
        <f t="shared" si="936"/>
        <v>CL4P0665C090</v>
      </c>
      <c r="AP638" s="178">
        <f t="shared" si="937"/>
        <v>580.19500000000005</v>
      </c>
      <c r="AQ638" s="179" t="str">
        <f t="shared" si="938"/>
        <v>CL4P0665C090</v>
      </c>
      <c r="AR638" s="178">
        <f t="shared" si="939"/>
        <v>580.19500000000005</v>
      </c>
      <c r="AS638" s="178" t="str">
        <f t="shared" si="940"/>
        <v>BNLC06</v>
      </c>
      <c r="AT638" s="180">
        <f t="shared" si="941"/>
        <v>1160.3900000000001</v>
      </c>
      <c r="AU638" s="181" t="str">
        <f t="shared" si="942"/>
        <v>4Z</v>
      </c>
      <c r="AV638" s="182" t="s">
        <v>921</v>
      </c>
      <c r="AW638" s="183" t="str">
        <f t="shared" si="943"/>
        <v>FJ4Z0715</v>
      </c>
      <c r="AX638" s="181">
        <f t="shared" si="944"/>
        <v>327.47000000000003</v>
      </c>
      <c r="AY638" s="183">
        <f t="shared" si="945"/>
        <v>654.94000000000005</v>
      </c>
      <c r="AZ638" s="183" t="str">
        <f t="shared" si="946"/>
        <v>PJ4Z0715</v>
      </c>
      <c r="BA638" s="181">
        <f t="shared" si="947"/>
        <v>327.47000000000003</v>
      </c>
      <c r="BB638" s="181"/>
      <c r="BC638" s="184">
        <f t="shared" si="948"/>
        <v>654.94000000000005</v>
      </c>
    </row>
    <row r="639" spans="1:56" ht="18" customHeight="1" x14ac:dyDescent="0.3">
      <c r="A639" s="1" t="str">
        <f t="shared" si="782"/>
        <v>\\B-TECH03\soneras network\SONERAS\RAD\RAD 2024\C194</v>
      </c>
      <c r="B639" s="17" t="s">
        <v>956</v>
      </c>
      <c r="C639" s="44" t="str">
        <f t="shared" si="780"/>
        <v>FEC194014-10 E7</v>
      </c>
      <c r="D639" s="17" t="s">
        <v>1683</v>
      </c>
      <c r="E639" s="20" t="str">
        <f t="shared" si="783"/>
        <v>C194</v>
      </c>
      <c r="F639" s="12">
        <v>45472</v>
      </c>
      <c r="G639" s="17">
        <v>4</v>
      </c>
      <c r="H639" s="13" t="s">
        <v>35</v>
      </c>
      <c r="I639" s="14" t="s">
        <v>182</v>
      </c>
      <c r="M639" s="36" t="s">
        <v>41</v>
      </c>
      <c r="N639" s="6">
        <v>10</v>
      </c>
      <c r="O639" s="6">
        <v>4</v>
      </c>
      <c r="Q639" s="14">
        <v>775</v>
      </c>
      <c r="R639" s="14">
        <v>700</v>
      </c>
      <c r="S639" s="14">
        <v>710</v>
      </c>
      <c r="T639" s="14">
        <v>105</v>
      </c>
      <c r="U639" s="14">
        <v>710</v>
      </c>
      <c r="V639" s="14">
        <v>105</v>
      </c>
      <c r="W639" s="5" t="s">
        <v>33</v>
      </c>
      <c r="Y639" s="6" t="s">
        <v>38</v>
      </c>
      <c r="Z639" s="240" t="str">
        <f t="shared" si="922"/>
        <v>410AZ</v>
      </c>
      <c r="AA639" s="71" t="str">
        <f t="shared" si="923"/>
        <v>FEC194014-10 E7</v>
      </c>
      <c r="AB639" s="168" t="str">
        <f t="shared" si="924"/>
        <v xml:space="preserve">FE 0775X0700 4Z7 10 0710X105 PC  </v>
      </c>
      <c r="AC639" s="71" t="str">
        <f t="shared" si="925"/>
        <v>FXC194014-10 E7</v>
      </c>
      <c r="AD639" s="168" t="str">
        <f t="shared" si="926"/>
        <v xml:space="preserve">FX 0775X0700 4Z7 10 0710X105 PC  </v>
      </c>
      <c r="AE639" s="169" t="str">
        <f t="shared" si="927"/>
        <v>TUBLS015</v>
      </c>
      <c r="AF639" s="170" t="str">
        <f t="shared" si="928"/>
        <v>TB150790</v>
      </c>
      <c r="AG639" s="171">
        <f t="shared" si="929"/>
        <v>36.545400000000001</v>
      </c>
      <c r="AH639" s="151">
        <f t="shared" si="930"/>
        <v>268</v>
      </c>
      <c r="AI639" s="152">
        <f t="shared" si="931"/>
        <v>9794.1671999999999</v>
      </c>
      <c r="AJ639" s="172" t="str">
        <f t="shared" si="932"/>
        <v>BCU4Z</v>
      </c>
      <c r="AK639" s="173" t="str">
        <f t="shared" si="933"/>
        <v>AT4Z0755</v>
      </c>
      <c r="AL639" s="174">
        <f t="shared" si="934"/>
        <v>414.99755294117642</v>
      </c>
      <c r="AM639" s="175">
        <f t="shared" si="935"/>
        <v>68</v>
      </c>
      <c r="AN639" s="176">
        <v>28219.833599999998</v>
      </c>
      <c r="AO639" s="177" t="str">
        <f t="shared" si="936"/>
        <v>CL4P0710C105</v>
      </c>
      <c r="AP639" s="178">
        <f t="shared" si="937"/>
        <v>702.625</v>
      </c>
      <c r="AQ639" s="179" t="str">
        <f t="shared" si="938"/>
        <v>CL4P0710C105</v>
      </c>
      <c r="AR639" s="178">
        <f t="shared" si="939"/>
        <v>702.625</v>
      </c>
      <c r="AS639" s="178" t="str">
        <f t="shared" si="940"/>
        <v>BNLC06</v>
      </c>
      <c r="AT639" s="180">
        <f t="shared" si="941"/>
        <v>1405.25</v>
      </c>
      <c r="AU639" s="181" t="str">
        <f t="shared" si="942"/>
        <v>4Z</v>
      </c>
      <c r="AV639" s="182" t="s">
        <v>921</v>
      </c>
      <c r="AW639" s="183" t="str">
        <f t="shared" si="943"/>
        <v>FJ4Z0775</v>
      </c>
      <c r="AX639" s="181">
        <f t="shared" si="944"/>
        <v>354.95</v>
      </c>
      <c r="AY639" s="183">
        <f t="shared" si="945"/>
        <v>709.9</v>
      </c>
      <c r="AZ639" s="183" t="str">
        <f t="shared" si="946"/>
        <v>PJ4Z0775</v>
      </c>
      <c r="BA639" s="181">
        <f t="shared" si="947"/>
        <v>354.95</v>
      </c>
      <c r="BB639" s="181"/>
      <c r="BC639" s="184">
        <f t="shared" si="948"/>
        <v>709.9</v>
      </c>
    </row>
    <row r="640" spans="1:56" ht="18" customHeight="1" x14ac:dyDescent="0.3">
      <c r="A640" s="1" t="str">
        <f t="shared" si="782"/>
        <v>\\B-TECH03\soneras network\SONERAS\RAD\RAD 2024\C448</v>
      </c>
      <c r="B640" s="17" t="s">
        <v>1771</v>
      </c>
      <c r="C640" s="44" t="str">
        <f t="shared" ref="C640:C703" si="950">IF(H640="Fx","FE",IF(H640="Rén","RE",IF(H640="Con","RA","")))&amp;B640&amp;0&amp;IF(M640="TR","1",IF(M640="NL","2",IF(M640="Aé","3","")))&amp;O640&amp;"-"&amp;N640&amp;" "&amp;IF(Y640="ET7","E7","")</f>
        <v>FEC448014-10 E7</v>
      </c>
      <c r="D640" s="17" t="s">
        <v>1684</v>
      </c>
      <c r="E640" s="20" t="str">
        <f t="shared" si="783"/>
        <v>C448</v>
      </c>
      <c r="F640" s="12">
        <v>45472</v>
      </c>
      <c r="G640" s="17">
        <v>5</v>
      </c>
      <c r="H640" s="13" t="s">
        <v>35</v>
      </c>
      <c r="I640" s="14" t="s">
        <v>182</v>
      </c>
      <c r="M640" s="36" t="s">
        <v>41</v>
      </c>
      <c r="N640" s="6">
        <v>10</v>
      </c>
      <c r="O640" s="6">
        <v>4</v>
      </c>
      <c r="Q640" s="14">
        <v>580</v>
      </c>
      <c r="R640" s="14">
        <v>550</v>
      </c>
      <c r="S640" s="14">
        <v>560</v>
      </c>
      <c r="T640" s="14">
        <v>120</v>
      </c>
      <c r="U640" s="14">
        <v>560</v>
      </c>
      <c r="V640" s="14">
        <v>120</v>
      </c>
      <c r="W640" s="5" t="s">
        <v>33</v>
      </c>
      <c r="Y640" s="6" t="s">
        <v>38</v>
      </c>
      <c r="Z640" s="240" t="str">
        <f t="shared" si="922"/>
        <v>410AZ</v>
      </c>
      <c r="AA640" s="71" t="str">
        <f t="shared" si="923"/>
        <v>FEC448014-10 E7</v>
      </c>
      <c r="AB640" s="168" t="str">
        <f t="shared" si="924"/>
        <v xml:space="preserve">FE 0580X0550 4Z7 10 0560X120 PC  </v>
      </c>
      <c r="AC640" s="71" t="str">
        <f t="shared" si="925"/>
        <v>FXC448014-10 E7</v>
      </c>
      <c r="AD640" s="168" t="str">
        <f t="shared" si="926"/>
        <v xml:space="preserve">FX 0580X0550 4Z7 10 0560X120 PC  </v>
      </c>
      <c r="AE640" s="169" t="str">
        <f t="shared" si="927"/>
        <v>TUBLS015</v>
      </c>
      <c r="AF640" s="170" t="str">
        <f t="shared" si="928"/>
        <v>TB150595</v>
      </c>
      <c r="AG640" s="171">
        <f t="shared" si="929"/>
        <v>27.524700000000003</v>
      </c>
      <c r="AH640" s="151">
        <f t="shared" si="930"/>
        <v>208</v>
      </c>
      <c r="AI640" s="152">
        <f t="shared" si="931"/>
        <v>5725.1376000000009</v>
      </c>
      <c r="AJ640" s="172" t="str">
        <f t="shared" si="932"/>
        <v>BCU4Z</v>
      </c>
      <c r="AK640" s="173" t="str">
        <f t="shared" si="933"/>
        <v>AT4Z0560</v>
      </c>
      <c r="AL640" s="174">
        <f t="shared" si="934"/>
        <v>532.4496905660377</v>
      </c>
      <c r="AM640" s="175">
        <f t="shared" si="935"/>
        <v>53</v>
      </c>
      <c r="AN640" s="176">
        <v>28219.833599999998</v>
      </c>
      <c r="AO640" s="177" t="str">
        <f t="shared" si="936"/>
        <v>CL4P0560C120</v>
      </c>
      <c r="AP640" s="178">
        <f t="shared" si="937"/>
        <v>625.24</v>
      </c>
      <c r="AQ640" s="179" t="str">
        <f t="shared" si="938"/>
        <v>CL4P0560C120</v>
      </c>
      <c r="AR640" s="178">
        <f t="shared" si="939"/>
        <v>625.24</v>
      </c>
      <c r="AS640" s="178" t="str">
        <f t="shared" si="940"/>
        <v>BNLC06</v>
      </c>
      <c r="AT640" s="180">
        <f t="shared" si="941"/>
        <v>1250.48</v>
      </c>
      <c r="AU640" s="181" t="str">
        <f t="shared" si="942"/>
        <v>4Z</v>
      </c>
      <c r="AV640" s="182" t="s">
        <v>921</v>
      </c>
      <c r="AW640" s="183" t="str">
        <f t="shared" si="943"/>
        <v>FJ4Z0580</v>
      </c>
      <c r="AX640" s="181">
        <f t="shared" si="944"/>
        <v>265.64</v>
      </c>
      <c r="AY640" s="183">
        <f t="shared" si="945"/>
        <v>531.28</v>
      </c>
      <c r="AZ640" s="183" t="str">
        <f t="shared" si="946"/>
        <v>PJ4Z0580</v>
      </c>
      <c r="BA640" s="181">
        <f t="shared" si="947"/>
        <v>265.64</v>
      </c>
      <c r="BB640" s="181"/>
      <c r="BC640" s="184">
        <f t="shared" si="948"/>
        <v>531.28</v>
      </c>
    </row>
    <row r="641" spans="1:56" ht="18" customHeight="1" x14ac:dyDescent="0.3">
      <c r="A641" s="1" t="str">
        <f t="shared" si="782"/>
        <v>\\B-TECH03\soneras network\SONERAS\RAD\RAD 2024\C449</v>
      </c>
      <c r="B641" s="17" t="s">
        <v>1772</v>
      </c>
      <c r="C641" s="44" t="str">
        <f t="shared" si="950"/>
        <v>FEC449024-10 E7</v>
      </c>
      <c r="D641" s="17" t="s">
        <v>1685</v>
      </c>
      <c r="E641" s="20" t="str">
        <f t="shared" si="783"/>
        <v>C449</v>
      </c>
      <c r="F641" s="12">
        <v>45472</v>
      </c>
      <c r="G641" s="17">
        <v>1</v>
      </c>
      <c r="H641" s="13" t="s">
        <v>35</v>
      </c>
      <c r="I641" s="14" t="s">
        <v>182</v>
      </c>
      <c r="M641" s="36" t="s">
        <v>32</v>
      </c>
      <c r="N641" s="6">
        <v>10</v>
      </c>
      <c r="O641" s="6">
        <v>4</v>
      </c>
      <c r="Q641" s="14">
        <v>850</v>
      </c>
      <c r="R641" s="14">
        <v>850</v>
      </c>
      <c r="S641" s="14">
        <v>900</v>
      </c>
      <c r="T641" s="14">
        <v>105</v>
      </c>
      <c r="U641" s="14">
        <v>900</v>
      </c>
      <c r="V641" s="14">
        <v>105</v>
      </c>
      <c r="W641" s="5" t="s">
        <v>33</v>
      </c>
      <c r="Y641" s="6" t="s">
        <v>38</v>
      </c>
      <c r="Z641" s="240" t="str">
        <f t="shared" si="922"/>
        <v>410AD</v>
      </c>
      <c r="AA641" s="71" t="str">
        <f t="shared" si="923"/>
        <v>FEC449024-10 E7</v>
      </c>
      <c r="AB641" s="168" t="str">
        <f t="shared" si="924"/>
        <v xml:space="preserve">FE 0850X0850 4D7 10 0900X105 PC  </v>
      </c>
      <c r="AC641" s="71" t="str">
        <f t="shared" si="925"/>
        <v>FXC449024-10 E7</v>
      </c>
      <c r="AD641" s="168" t="str">
        <f t="shared" si="926"/>
        <v xml:space="preserve">FX 0850X0850 4D7 10 0900X105 PC  </v>
      </c>
      <c r="AE641" s="169" t="str">
        <f t="shared" si="927"/>
        <v>TUBLS015</v>
      </c>
      <c r="AF641" s="170" t="str">
        <f t="shared" si="928"/>
        <v>TB150865</v>
      </c>
      <c r="AG641" s="171">
        <f t="shared" si="929"/>
        <v>40.014900000000004</v>
      </c>
      <c r="AH641" s="151">
        <f t="shared" si="930"/>
        <v>336</v>
      </c>
      <c r="AI641" s="152">
        <f t="shared" si="931"/>
        <v>13445.006400000002</v>
      </c>
      <c r="AJ641" s="172" t="str">
        <f t="shared" si="932"/>
        <v>BCU4D</v>
      </c>
      <c r="AK641" s="173" t="str">
        <f t="shared" si="933"/>
        <v>AT4D0850</v>
      </c>
      <c r="AL641" s="174">
        <f t="shared" si="934"/>
        <v>93.190684359051332</v>
      </c>
      <c r="AM641" s="175">
        <f t="shared" si="935"/>
        <v>302.81818181818181</v>
      </c>
      <c r="AN641" s="176">
        <v>28219.833599999998</v>
      </c>
      <c r="AO641" s="177" t="str">
        <f t="shared" si="936"/>
        <v>CL4P0900C105</v>
      </c>
      <c r="AP641" s="178">
        <f t="shared" si="937"/>
        <v>885.5</v>
      </c>
      <c r="AQ641" s="179" t="str">
        <f t="shared" si="938"/>
        <v>CL4P0900C105</v>
      </c>
      <c r="AR641" s="178">
        <f t="shared" si="939"/>
        <v>885.5</v>
      </c>
      <c r="AS641" s="178" t="str">
        <f t="shared" si="940"/>
        <v>BNLC06</v>
      </c>
      <c r="AT641" s="180">
        <f t="shared" si="941"/>
        <v>1771</v>
      </c>
      <c r="AU641" s="181" t="str">
        <f t="shared" si="942"/>
        <v>4D</v>
      </c>
      <c r="AV641" s="182" t="s">
        <v>921</v>
      </c>
      <c r="AW641" s="183" t="str">
        <f t="shared" si="943"/>
        <v>FJ4D0850</v>
      </c>
      <c r="AX641" s="181">
        <f t="shared" si="944"/>
        <v>450.5</v>
      </c>
      <c r="AY641" s="183">
        <f t="shared" si="945"/>
        <v>901</v>
      </c>
      <c r="AZ641" s="183" t="str">
        <f t="shared" si="946"/>
        <v>-</v>
      </c>
      <c r="BA641" s="181" t="str">
        <f t="shared" si="947"/>
        <v>-</v>
      </c>
      <c r="BB641" s="181"/>
      <c r="BC641" s="184">
        <f t="shared" si="948"/>
        <v>901</v>
      </c>
    </row>
    <row r="642" spans="1:56" ht="18" customHeight="1" x14ac:dyDescent="0.3">
      <c r="A642" s="1" t="str">
        <f t="shared" si="782"/>
        <v>\\B-TECH03\soneras network\SONERAS\RAD\RAD 2024\C450</v>
      </c>
      <c r="B642" s="17" t="s">
        <v>1773</v>
      </c>
      <c r="C642" s="44" t="str">
        <f t="shared" si="950"/>
        <v>FEC450034-10 E7</v>
      </c>
      <c r="D642" s="17" t="s">
        <v>1686</v>
      </c>
      <c r="E642" s="20" t="str">
        <f t="shared" si="783"/>
        <v>C450</v>
      </c>
      <c r="F642" s="12">
        <v>45472</v>
      </c>
      <c r="G642" s="17">
        <v>2</v>
      </c>
      <c r="H642" s="13" t="s">
        <v>35</v>
      </c>
      <c r="I642" s="14" t="s">
        <v>182</v>
      </c>
      <c r="M642" s="36" t="s">
        <v>77</v>
      </c>
      <c r="N642" s="6">
        <v>10</v>
      </c>
      <c r="O642" s="6">
        <v>4</v>
      </c>
      <c r="Q642" s="14">
        <v>500</v>
      </c>
      <c r="R642" s="14">
        <v>500</v>
      </c>
      <c r="S642" s="14">
        <v>520</v>
      </c>
      <c r="T642" s="14">
        <v>90</v>
      </c>
      <c r="U642" s="14">
        <v>520</v>
      </c>
      <c r="V642" s="14">
        <v>90</v>
      </c>
      <c r="W642" s="5" t="s">
        <v>33</v>
      </c>
      <c r="Y642" s="6" t="s">
        <v>38</v>
      </c>
      <c r="Z642" s="240" t="str">
        <f t="shared" si="922"/>
        <v>410AD</v>
      </c>
      <c r="AA642" s="71" t="str">
        <f t="shared" si="923"/>
        <v>FEC450034-10 E7</v>
      </c>
      <c r="AB642" s="168" t="str">
        <f t="shared" si="924"/>
        <v xml:space="preserve">FE 0500X0500 4D7 10 0520X090 PC  </v>
      </c>
      <c r="AC642" s="71" t="str">
        <f t="shared" si="925"/>
        <v>FXC450034-10 E7</v>
      </c>
      <c r="AD642" s="168" t="str">
        <f t="shared" si="926"/>
        <v xml:space="preserve">FX 0500X0500 4D7 10 0520X090 PC  </v>
      </c>
      <c r="AE642" s="169" t="str">
        <f t="shared" si="927"/>
        <v>TUBLS015</v>
      </c>
      <c r="AF642" s="170" t="str">
        <f t="shared" si="928"/>
        <v>TB150515</v>
      </c>
      <c r="AG642" s="171">
        <f t="shared" si="929"/>
        <v>23.823900000000002</v>
      </c>
      <c r="AH642" s="151">
        <f t="shared" si="930"/>
        <v>196</v>
      </c>
      <c r="AI642" s="152">
        <f t="shared" si="931"/>
        <v>4669.4844000000003</v>
      </c>
      <c r="AJ642" s="172" t="str">
        <f t="shared" si="932"/>
        <v>BCU4D</v>
      </c>
      <c r="AK642" s="173" t="str">
        <f t="shared" si="933"/>
        <v>AT4D0500</v>
      </c>
      <c r="AL642" s="174">
        <f t="shared" si="934"/>
        <v>321.51027405489384</v>
      </c>
      <c r="AM642" s="175">
        <f t="shared" si="935"/>
        <v>87.772727272727266</v>
      </c>
      <c r="AN642" s="176">
        <v>28219.833599999998</v>
      </c>
      <c r="AO642" s="177" t="str">
        <f t="shared" si="936"/>
        <v>CL4P0520C090</v>
      </c>
      <c r="AP642" s="178">
        <f t="shared" si="937"/>
        <v>457.38</v>
      </c>
      <c r="AQ642" s="179" t="str">
        <f t="shared" si="938"/>
        <v>CL4P0520C090</v>
      </c>
      <c r="AR642" s="178">
        <f t="shared" si="939"/>
        <v>457.38</v>
      </c>
      <c r="AS642" s="178" t="str">
        <f t="shared" si="940"/>
        <v>BNLC06</v>
      </c>
      <c r="AT642" s="180">
        <f t="shared" si="941"/>
        <v>914.76</v>
      </c>
      <c r="AU642" s="181" t="str">
        <f t="shared" si="942"/>
        <v>4D</v>
      </c>
      <c r="AV642" s="182" t="s">
        <v>921</v>
      </c>
      <c r="AW642" s="183" t="str">
        <f t="shared" si="943"/>
        <v>FJ4D0500</v>
      </c>
      <c r="AX642" s="181">
        <f t="shared" si="944"/>
        <v>265</v>
      </c>
      <c r="AY642" s="183">
        <f t="shared" si="945"/>
        <v>530</v>
      </c>
      <c r="AZ642" s="183" t="str">
        <f t="shared" si="946"/>
        <v>-</v>
      </c>
      <c r="BA642" s="181" t="str">
        <f t="shared" si="947"/>
        <v>-</v>
      </c>
      <c r="BB642" s="181"/>
      <c r="BC642" s="184">
        <f t="shared" si="948"/>
        <v>530</v>
      </c>
    </row>
    <row r="643" spans="1:56" ht="18" customHeight="1" x14ac:dyDescent="0.3">
      <c r="A643" s="1" t="str">
        <f t="shared" si="782"/>
        <v>\\B-TECH03\soneras network\SONERAS\RAD\RAD 2024\C451</v>
      </c>
      <c r="B643" s="17" t="s">
        <v>1774</v>
      </c>
      <c r="C643" s="44" t="str">
        <f t="shared" si="950"/>
        <v>FEC451034-10 E7</v>
      </c>
      <c r="D643" s="17" t="s">
        <v>1687</v>
      </c>
      <c r="E643" s="20" t="str">
        <f t="shared" si="783"/>
        <v>C451</v>
      </c>
      <c r="F643" s="12">
        <v>45472</v>
      </c>
      <c r="G643" s="17">
        <v>6</v>
      </c>
      <c r="H643" s="13" t="s">
        <v>35</v>
      </c>
      <c r="I643" s="14" t="s">
        <v>182</v>
      </c>
      <c r="M643" s="36" t="s">
        <v>77</v>
      </c>
      <c r="N643" s="6">
        <v>10</v>
      </c>
      <c r="O643" s="6">
        <v>4</v>
      </c>
      <c r="Q643" s="14">
        <v>500</v>
      </c>
      <c r="R643" s="14">
        <v>440</v>
      </c>
      <c r="S643" s="14">
        <v>445</v>
      </c>
      <c r="T643" s="14">
        <v>90</v>
      </c>
      <c r="U643" s="14">
        <v>445</v>
      </c>
      <c r="V643" s="14">
        <v>90</v>
      </c>
      <c r="W643" s="5" t="s">
        <v>33</v>
      </c>
      <c r="Y643" s="6" t="s">
        <v>38</v>
      </c>
      <c r="Z643" s="240" t="str">
        <f t="shared" si="922"/>
        <v>410AD</v>
      </c>
      <c r="AA643" s="71" t="str">
        <f t="shared" si="923"/>
        <v>FEC451034-10 E7</v>
      </c>
      <c r="AB643" s="168" t="str">
        <f t="shared" si="924"/>
        <v xml:space="preserve">FE 0500X0440 4D7 10 0445X090 PC  </v>
      </c>
      <c r="AC643" s="71" t="str">
        <f t="shared" si="925"/>
        <v>FXC451034-10 E7</v>
      </c>
      <c r="AD643" s="168" t="str">
        <f t="shared" si="926"/>
        <v xml:space="preserve">FX 0500X0440 4D7 10 0445X090 PC  </v>
      </c>
      <c r="AE643" s="169" t="str">
        <f t="shared" si="927"/>
        <v>TUBLS015</v>
      </c>
      <c r="AF643" s="170" t="str">
        <f t="shared" si="928"/>
        <v>TB150515</v>
      </c>
      <c r="AG643" s="171">
        <f t="shared" si="929"/>
        <v>23.823900000000002</v>
      </c>
      <c r="AH643" s="151">
        <f t="shared" si="930"/>
        <v>172</v>
      </c>
      <c r="AI643" s="152">
        <f t="shared" si="931"/>
        <v>4097.7108000000007</v>
      </c>
      <c r="AJ643" s="172" t="str">
        <f t="shared" si="932"/>
        <v>BCU4D</v>
      </c>
      <c r="AK643" s="173" t="str">
        <f t="shared" si="933"/>
        <v>AT4D0440</v>
      </c>
      <c r="AL643" s="174">
        <f t="shared" si="934"/>
        <v>321.51027405489384</v>
      </c>
      <c r="AM643" s="175">
        <f t="shared" si="935"/>
        <v>87.772727272727266</v>
      </c>
      <c r="AN643" s="176">
        <v>28219.833599999998</v>
      </c>
      <c r="AO643" s="177" t="str">
        <f t="shared" si="936"/>
        <v>CL4P0445C090</v>
      </c>
      <c r="AP643" s="178">
        <f t="shared" si="937"/>
        <v>393.85500000000002</v>
      </c>
      <c r="AQ643" s="179" t="str">
        <f t="shared" si="938"/>
        <v>CL4P0445C090</v>
      </c>
      <c r="AR643" s="178">
        <f t="shared" si="939"/>
        <v>393.85500000000002</v>
      </c>
      <c r="AS643" s="178" t="str">
        <f t="shared" si="940"/>
        <v>BNLC06</v>
      </c>
      <c r="AT643" s="180">
        <f t="shared" si="941"/>
        <v>787.71</v>
      </c>
      <c r="AU643" s="181" t="str">
        <f t="shared" si="942"/>
        <v>4D</v>
      </c>
      <c r="AV643" s="182" t="s">
        <v>921</v>
      </c>
      <c r="AW643" s="183" t="str">
        <f t="shared" si="943"/>
        <v>FJ4D0500</v>
      </c>
      <c r="AX643" s="181">
        <f t="shared" si="944"/>
        <v>265</v>
      </c>
      <c r="AY643" s="183">
        <f t="shared" si="945"/>
        <v>530</v>
      </c>
      <c r="AZ643" s="183" t="str">
        <f t="shared" si="946"/>
        <v>-</v>
      </c>
      <c r="BA643" s="181" t="str">
        <f t="shared" si="947"/>
        <v>-</v>
      </c>
      <c r="BB643" s="181"/>
      <c r="BC643" s="184">
        <f t="shared" si="948"/>
        <v>530</v>
      </c>
    </row>
    <row r="644" spans="1:56" ht="18" customHeight="1" x14ac:dyDescent="0.3">
      <c r="A644" s="1" t="str">
        <f t="shared" si="782"/>
        <v>\\B-TECH03\soneras network\SONERAS\RAD\RAD 2024\C452</v>
      </c>
      <c r="B644" s="17" t="s">
        <v>1775</v>
      </c>
      <c r="C644" s="44" t="str">
        <f t="shared" si="950"/>
        <v>FEC452034-10 E7</v>
      </c>
      <c r="D644" s="17" t="s">
        <v>1688</v>
      </c>
      <c r="E644" s="20" t="str">
        <f t="shared" si="783"/>
        <v>C452</v>
      </c>
      <c r="F644" s="12">
        <v>45472</v>
      </c>
      <c r="G644" s="17">
        <v>4</v>
      </c>
      <c r="H644" s="13" t="s">
        <v>35</v>
      </c>
      <c r="I644" s="14" t="s">
        <v>182</v>
      </c>
      <c r="M644" s="36" t="s">
        <v>77</v>
      </c>
      <c r="N644" s="6">
        <v>10</v>
      </c>
      <c r="O644" s="6">
        <v>4</v>
      </c>
      <c r="Q644" s="14">
        <v>470</v>
      </c>
      <c r="R644" s="14">
        <v>440</v>
      </c>
      <c r="S644" s="14">
        <v>440</v>
      </c>
      <c r="T644" s="14">
        <v>100</v>
      </c>
      <c r="U644" s="14">
        <v>440</v>
      </c>
      <c r="V644" s="14">
        <v>100</v>
      </c>
      <c r="W644" s="5" t="s">
        <v>33</v>
      </c>
      <c r="Y644" s="6" t="s">
        <v>38</v>
      </c>
      <c r="Z644" s="240" t="str">
        <f t="shared" si="922"/>
        <v>410AD</v>
      </c>
      <c r="AA644" s="71" t="str">
        <f t="shared" si="923"/>
        <v>FEC452034-10 E7</v>
      </c>
      <c r="AB644" s="168" t="str">
        <f t="shared" si="924"/>
        <v xml:space="preserve">FE 0470X0440 4D7 10 0440X100 PC  </v>
      </c>
      <c r="AC644" s="71" t="str">
        <f t="shared" si="925"/>
        <v>FXC452034-10 E7</v>
      </c>
      <c r="AD644" s="168" t="str">
        <f t="shared" si="926"/>
        <v xml:space="preserve">FX 0470X0440 4D7 10 0440X100 PC  </v>
      </c>
      <c r="AE644" s="169" t="str">
        <f t="shared" si="927"/>
        <v>TUBLS015</v>
      </c>
      <c r="AF644" s="170" t="str">
        <f t="shared" si="928"/>
        <v>TB150485</v>
      </c>
      <c r="AG644" s="171">
        <f t="shared" si="929"/>
        <v>22.4361</v>
      </c>
      <c r="AH644" s="151">
        <f t="shared" si="930"/>
        <v>172</v>
      </c>
      <c r="AI644" s="152">
        <f t="shared" si="931"/>
        <v>3859.0092</v>
      </c>
      <c r="AJ644" s="172" t="str">
        <f t="shared" si="932"/>
        <v>BCU4D</v>
      </c>
      <c r="AK644" s="173" t="str">
        <f t="shared" si="933"/>
        <v>AT4D0440</v>
      </c>
      <c r="AL644" s="174">
        <f t="shared" si="934"/>
        <v>342.81410226394257</v>
      </c>
      <c r="AM644" s="175">
        <f t="shared" si="935"/>
        <v>82.318181818181813</v>
      </c>
      <c r="AN644" s="176">
        <v>28219.833599999998</v>
      </c>
      <c r="AO644" s="177" t="str">
        <f t="shared" si="936"/>
        <v>CL4P0440C100</v>
      </c>
      <c r="AP644" s="178">
        <f t="shared" si="937"/>
        <v>425.04</v>
      </c>
      <c r="AQ644" s="179" t="str">
        <f t="shared" si="938"/>
        <v>CL4P0440C100</v>
      </c>
      <c r="AR644" s="178">
        <f t="shared" si="939"/>
        <v>425.04</v>
      </c>
      <c r="AS644" s="178" t="str">
        <f t="shared" si="940"/>
        <v>BNLC06</v>
      </c>
      <c r="AT644" s="180">
        <f t="shared" si="941"/>
        <v>850.08</v>
      </c>
      <c r="AU644" s="181" t="str">
        <f t="shared" si="942"/>
        <v>4D</v>
      </c>
      <c r="AV644" s="182" t="s">
        <v>921</v>
      </c>
      <c r="AW644" s="183" t="str">
        <f t="shared" si="943"/>
        <v>FJ4D0470</v>
      </c>
      <c r="AX644" s="181">
        <f t="shared" si="944"/>
        <v>249.10000000000002</v>
      </c>
      <c r="AY644" s="183">
        <f t="shared" si="945"/>
        <v>498.20000000000005</v>
      </c>
      <c r="AZ644" s="183" t="str">
        <f t="shared" si="946"/>
        <v>-</v>
      </c>
      <c r="BA644" s="181" t="str">
        <f t="shared" si="947"/>
        <v>-</v>
      </c>
      <c r="BB644" s="181"/>
      <c r="BC644" s="184">
        <f t="shared" si="948"/>
        <v>498.20000000000005</v>
      </c>
    </row>
    <row r="645" spans="1:56" ht="18" customHeight="1" x14ac:dyDescent="0.3">
      <c r="A645" s="1" t="str">
        <f t="shared" ref="A645:A708" si="951">"\\B-TECH03\soneras network\SONERAS\RAD\RAD 2024\"&amp;B645</f>
        <v>\\B-TECH03\soneras network\SONERAS\RAD\RAD 2024\C246</v>
      </c>
      <c r="B645" s="17" t="s">
        <v>1162</v>
      </c>
      <c r="C645" s="44" t="str">
        <f t="shared" si="950"/>
        <v>FEC246034-10 E7</v>
      </c>
      <c r="D645" s="17" t="s">
        <v>1689</v>
      </c>
      <c r="E645" s="20" t="str">
        <f t="shared" si="783"/>
        <v>C246</v>
      </c>
      <c r="F645" s="12">
        <v>45472</v>
      </c>
      <c r="G645" s="17">
        <v>5</v>
      </c>
      <c r="H645" s="13" t="s">
        <v>35</v>
      </c>
      <c r="I645" s="14" t="s">
        <v>182</v>
      </c>
      <c r="M645" s="36" t="s">
        <v>77</v>
      </c>
      <c r="N645" s="6">
        <v>10</v>
      </c>
      <c r="O645" s="6">
        <v>4</v>
      </c>
      <c r="Q645" s="14">
        <v>450</v>
      </c>
      <c r="R645" s="14">
        <v>460</v>
      </c>
      <c r="S645" s="14">
        <v>470</v>
      </c>
      <c r="T645" s="14">
        <v>100</v>
      </c>
      <c r="U645" s="14">
        <v>470</v>
      </c>
      <c r="V645" s="14">
        <v>100</v>
      </c>
      <c r="W645" s="5" t="s">
        <v>33</v>
      </c>
      <c r="Y645" s="6" t="s">
        <v>38</v>
      </c>
      <c r="Z645" s="240" t="str">
        <f t="shared" si="922"/>
        <v>410AD</v>
      </c>
      <c r="AA645" s="71" t="str">
        <f t="shared" si="923"/>
        <v>FEC246034-10 E7</v>
      </c>
      <c r="AB645" s="168" t="str">
        <f t="shared" si="924"/>
        <v xml:space="preserve">FE 0450X0460 4D7 10 0470X100 PC  </v>
      </c>
      <c r="AC645" s="71" t="str">
        <f t="shared" si="925"/>
        <v>FXC246034-10 E7</v>
      </c>
      <c r="AD645" s="168" t="str">
        <f t="shared" si="926"/>
        <v xml:space="preserve">FX 0450X0460 4D7 10 0470X100 PC  </v>
      </c>
      <c r="AE645" s="169" t="str">
        <f t="shared" si="927"/>
        <v>TUBLS015</v>
      </c>
      <c r="AF645" s="170" t="str">
        <f t="shared" si="928"/>
        <v>TB150465</v>
      </c>
      <c r="AG645" s="171">
        <f t="shared" si="929"/>
        <v>21.510899999999999</v>
      </c>
      <c r="AH645" s="151">
        <f t="shared" si="930"/>
        <v>180</v>
      </c>
      <c r="AI645" s="152">
        <f t="shared" si="931"/>
        <v>3871.962</v>
      </c>
      <c r="AJ645" s="172" t="str">
        <f t="shared" si="932"/>
        <v>BCU4D</v>
      </c>
      <c r="AK645" s="173" t="str">
        <f t="shared" si="933"/>
        <v>AT4D0460</v>
      </c>
      <c r="AL645" s="174">
        <f t="shared" si="934"/>
        <v>358.65761941074521</v>
      </c>
      <c r="AM645" s="175">
        <f t="shared" si="935"/>
        <v>78.681818181818187</v>
      </c>
      <c r="AN645" s="176">
        <v>28219.833599999998</v>
      </c>
      <c r="AO645" s="177" t="str">
        <f t="shared" si="936"/>
        <v>CL4P0470C100</v>
      </c>
      <c r="AP645" s="178">
        <f t="shared" si="937"/>
        <v>452.76</v>
      </c>
      <c r="AQ645" s="179" t="str">
        <f t="shared" si="938"/>
        <v>CL4P0470C100</v>
      </c>
      <c r="AR645" s="178">
        <f t="shared" si="939"/>
        <v>452.76</v>
      </c>
      <c r="AS645" s="178" t="str">
        <f t="shared" si="940"/>
        <v>BNLC06</v>
      </c>
      <c r="AT645" s="180">
        <f t="shared" si="941"/>
        <v>905.52</v>
      </c>
      <c r="AU645" s="181" t="str">
        <f t="shared" si="942"/>
        <v>4D</v>
      </c>
      <c r="AV645" s="182" t="s">
        <v>921</v>
      </c>
      <c r="AW645" s="183" t="str">
        <f t="shared" si="943"/>
        <v>FJ4D0450</v>
      </c>
      <c r="AX645" s="181">
        <f t="shared" si="944"/>
        <v>238.5</v>
      </c>
      <c r="AY645" s="183">
        <f t="shared" si="945"/>
        <v>477</v>
      </c>
      <c r="AZ645" s="183" t="str">
        <f t="shared" si="946"/>
        <v>-</v>
      </c>
      <c r="BA645" s="181" t="str">
        <f t="shared" si="947"/>
        <v>-</v>
      </c>
      <c r="BB645" s="181"/>
      <c r="BC645" s="184">
        <f t="shared" si="948"/>
        <v>477</v>
      </c>
    </row>
    <row r="646" spans="1:56" ht="18" customHeight="1" x14ac:dyDescent="0.3">
      <c r="A646" s="1" t="str">
        <f t="shared" si="951"/>
        <v>\\B-TECH03\soneras network\SONERAS\RAD\RAD 2024\C453</v>
      </c>
      <c r="B646" s="17" t="s">
        <v>1776</v>
      </c>
      <c r="C646" s="44" t="str">
        <f t="shared" si="950"/>
        <v>FEC453014-12 E7</v>
      </c>
      <c r="D646" s="17" t="s">
        <v>1690</v>
      </c>
      <c r="E646" s="20" t="str">
        <f t="shared" si="783"/>
        <v>C453</v>
      </c>
      <c r="F646" s="12">
        <v>45473</v>
      </c>
      <c r="G646" s="17">
        <v>2</v>
      </c>
      <c r="H646" s="13" t="s">
        <v>35</v>
      </c>
      <c r="I646" s="14" t="s">
        <v>101</v>
      </c>
      <c r="M646" s="36" t="s">
        <v>41</v>
      </c>
      <c r="N646" s="6">
        <v>12</v>
      </c>
      <c r="O646" s="6">
        <v>4</v>
      </c>
      <c r="Q646" s="14">
        <v>1000</v>
      </c>
      <c r="R646" s="14">
        <v>650</v>
      </c>
      <c r="S646" s="14">
        <v>670</v>
      </c>
      <c r="T646" s="14">
        <v>120</v>
      </c>
      <c r="U646" s="14">
        <v>670</v>
      </c>
      <c r="V646" s="14">
        <v>120</v>
      </c>
      <c r="W646" s="5" t="s">
        <v>33</v>
      </c>
      <c r="Y646" s="6" t="s">
        <v>38</v>
      </c>
    </row>
    <row r="647" spans="1:56" ht="18" customHeight="1" x14ac:dyDescent="0.3">
      <c r="A647" s="1" t="str">
        <f t="shared" si="951"/>
        <v>\\B-TECH03\soneras network\SONERAS\RAD\RAD 2024\C454</v>
      </c>
      <c r="B647" s="17" t="s">
        <v>1780</v>
      </c>
      <c r="C647" s="44" t="str">
        <f t="shared" si="950"/>
        <v xml:space="preserve">FEC454012-12 </v>
      </c>
      <c r="D647" s="17" t="s">
        <v>1691</v>
      </c>
      <c r="E647" s="20" t="str">
        <f t="shared" si="783"/>
        <v>C454</v>
      </c>
      <c r="F647" s="12">
        <v>45473</v>
      </c>
      <c r="G647" s="17">
        <v>1</v>
      </c>
      <c r="H647" s="13" t="s">
        <v>35</v>
      </c>
      <c r="I647" s="14" t="s">
        <v>1778</v>
      </c>
      <c r="M647" s="36" t="s">
        <v>41</v>
      </c>
      <c r="N647" s="6">
        <v>12</v>
      </c>
      <c r="O647" s="6">
        <v>2</v>
      </c>
      <c r="Q647" s="14">
        <v>390</v>
      </c>
      <c r="R647" s="14">
        <v>540</v>
      </c>
      <c r="S647" s="14">
        <v>550</v>
      </c>
      <c r="T647" s="14">
        <v>50</v>
      </c>
      <c r="U647" s="14">
        <v>550</v>
      </c>
      <c r="V647" s="14">
        <v>50</v>
      </c>
      <c r="W647" s="5" t="s">
        <v>33</v>
      </c>
      <c r="Y647" s="6" t="s">
        <v>34</v>
      </c>
    </row>
    <row r="648" spans="1:56" ht="18" customHeight="1" x14ac:dyDescent="0.3">
      <c r="A648" s="1" t="str">
        <f t="shared" si="951"/>
        <v>\\B-TECH03\soneras network\SONERAS\RAD\RAD 2024\C455</v>
      </c>
      <c r="B648" s="17" t="s">
        <v>1781</v>
      </c>
      <c r="C648" s="44" t="str">
        <f t="shared" si="950"/>
        <v xml:space="preserve">FEC455015-12 </v>
      </c>
      <c r="D648" s="17" t="s">
        <v>1692</v>
      </c>
      <c r="E648" s="20" t="str">
        <f t="shared" si="783"/>
        <v>C455</v>
      </c>
      <c r="F648" s="12">
        <v>45473</v>
      </c>
      <c r="G648" s="17">
        <v>1</v>
      </c>
      <c r="H648" s="13" t="s">
        <v>35</v>
      </c>
      <c r="I648" s="14" t="s">
        <v>865</v>
      </c>
      <c r="M648" s="36" t="s">
        <v>41</v>
      </c>
      <c r="N648" s="6">
        <v>12</v>
      </c>
      <c r="O648" s="6">
        <v>5</v>
      </c>
      <c r="Q648" s="14">
        <v>670</v>
      </c>
      <c r="R648" s="14">
        <v>320</v>
      </c>
      <c r="S648" s="14">
        <v>310</v>
      </c>
      <c r="T648" s="14">
        <v>110</v>
      </c>
      <c r="U648" s="14">
        <v>310</v>
      </c>
      <c r="V648" s="14">
        <v>110</v>
      </c>
      <c r="W648" s="5" t="s">
        <v>33</v>
      </c>
      <c r="Y648" s="6" t="s">
        <v>34</v>
      </c>
    </row>
    <row r="649" spans="1:56" ht="18" customHeight="1" x14ac:dyDescent="0.3">
      <c r="A649" s="1" t="str">
        <f t="shared" si="951"/>
        <v>\\B-TECH03\soneras network\SONERAS\RAD\RAD 2024\C456</v>
      </c>
      <c r="B649" s="17" t="s">
        <v>1782</v>
      </c>
      <c r="C649" s="44" t="str">
        <f t="shared" si="950"/>
        <v xml:space="preserve">FEC456012-12 </v>
      </c>
      <c r="D649" s="17" t="s">
        <v>1693</v>
      </c>
      <c r="E649" s="20" t="str">
        <f t="shared" si="783"/>
        <v>C456</v>
      </c>
      <c r="F649" s="12">
        <v>45473</v>
      </c>
      <c r="G649" s="17">
        <v>1</v>
      </c>
      <c r="H649" s="13" t="s">
        <v>35</v>
      </c>
      <c r="I649" s="14" t="s">
        <v>923</v>
      </c>
      <c r="M649" s="36" t="s">
        <v>41</v>
      </c>
      <c r="N649" s="6">
        <v>12</v>
      </c>
      <c r="O649" s="6">
        <v>2</v>
      </c>
      <c r="Q649" s="14">
        <v>290</v>
      </c>
      <c r="R649" s="14">
        <v>350</v>
      </c>
      <c r="S649" s="14">
        <v>370</v>
      </c>
      <c r="T649" s="14">
        <v>60</v>
      </c>
      <c r="U649" s="14">
        <v>370</v>
      </c>
      <c r="V649" s="14">
        <v>60</v>
      </c>
      <c r="W649" s="5" t="s">
        <v>33</v>
      </c>
      <c r="Y649" s="6" t="s">
        <v>34</v>
      </c>
    </row>
    <row r="650" spans="1:56" ht="18" customHeight="1" x14ac:dyDescent="0.3">
      <c r="A650" s="1" t="str">
        <f t="shared" si="951"/>
        <v>\\B-TECH03\soneras network\SONERAS\RAD\RAD 2024\C457</v>
      </c>
      <c r="B650" s="17" t="s">
        <v>1783</v>
      </c>
      <c r="C650" s="44" t="str">
        <f t="shared" si="950"/>
        <v>RAC457013-12 E7</v>
      </c>
      <c r="D650" s="17" t="s">
        <v>1694</v>
      </c>
      <c r="E650" s="20" t="str">
        <f t="shared" si="783"/>
        <v>C457</v>
      </c>
      <c r="F650" s="12">
        <v>45474</v>
      </c>
      <c r="G650" s="17">
        <v>1</v>
      </c>
      <c r="H650" s="13" t="s">
        <v>28</v>
      </c>
      <c r="I650" s="14" t="s">
        <v>1779</v>
      </c>
      <c r="J650" s="5" t="s">
        <v>829</v>
      </c>
      <c r="K650" s="14">
        <v>500</v>
      </c>
      <c r="M650" s="36" t="s">
        <v>41</v>
      </c>
      <c r="N650" s="6">
        <v>12</v>
      </c>
      <c r="O650" s="6">
        <v>3</v>
      </c>
      <c r="Q650" s="14">
        <v>575</v>
      </c>
      <c r="R650" s="14">
        <v>650</v>
      </c>
      <c r="S650" s="14">
        <v>660</v>
      </c>
      <c r="T650" s="14">
        <v>60</v>
      </c>
      <c r="U650" s="14">
        <v>660</v>
      </c>
      <c r="V650" s="14">
        <v>60</v>
      </c>
      <c r="W650" s="5" t="s">
        <v>33</v>
      </c>
      <c r="Y650" s="6" t="s">
        <v>38</v>
      </c>
    </row>
    <row r="651" spans="1:56" ht="18" customHeight="1" x14ac:dyDescent="0.3">
      <c r="A651" s="1" t="str">
        <f t="shared" si="951"/>
        <v>\\B-TECH03\soneras network\SONERAS\RAD\RAD 2024\C458</v>
      </c>
      <c r="B651" s="17" t="s">
        <v>1789</v>
      </c>
      <c r="C651" s="44" t="str">
        <f t="shared" si="950"/>
        <v>REC458014-12 E7</v>
      </c>
      <c r="D651" s="17" t="s">
        <v>1695</v>
      </c>
      <c r="E651" s="20" t="str">
        <f t="shared" si="783"/>
        <v>C458</v>
      </c>
      <c r="F651" s="12">
        <v>45475</v>
      </c>
      <c r="G651" s="17">
        <v>1</v>
      </c>
      <c r="H651" s="13" t="s">
        <v>58</v>
      </c>
      <c r="I651" s="14" t="s">
        <v>1786</v>
      </c>
      <c r="K651" s="14" t="s">
        <v>323</v>
      </c>
      <c r="M651" s="36" t="s">
        <v>41</v>
      </c>
      <c r="N651" s="6">
        <v>12</v>
      </c>
      <c r="O651" s="6">
        <v>4</v>
      </c>
      <c r="Q651" s="14">
        <v>500</v>
      </c>
      <c r="R651" s="14">
        <v>420</v>
      </c>
      <c r="S651" s="14">
        <v>430</v>
      </c>
      <c r="T651" s="14">
        <v>80</v>
      </c>
      <c r="U651" s="14">
        <v>430</v>
      </c>
      <c r="V651" s="14">
        <v>80</v>
      </c>
      <c r="W651" s="5" t="s">
        <v>33</v>
      </c>
      <c r="Y651" s="6" t="s">
        <v>38</v>
      </c>
    </row>
    <row r="652" spans="1:56" ht="18" customHeight="1" x14ac:dyDescent="0.3">
      <c r="A652" s="1" t="str">
        <f t="shared" si="951"/>
        <v>\\B-TECH03\soneras network\SONERAS\RAD\RAD 2024\C459</v>
      </c>
      <c r="B652" s="17" t="s">
        <v>1790</v>
      </c>
      <c r="C652" s="44" t="str">
        <f t="shared" si="950"/>
        <v>RAC459013-12 E7</v>
      </c>
      <c r="D652" s="17" t="s">
        <v>1696</v>
      </c>
      <c r="E652" s="20" t="str">
        <f t="shared" si="783"/>
        <v>C459</v>
      </c>
      <c r="F652" s="12">
        <v>45476</v>
      </c>
      <c r="G652" s="17">
        <v>10</v>
      </c>
      <c r="H652" s="13" t="s">
        <v>28</v>
      </c>
      <c r="I652" s="14" t="s">
        <v>1787</v>
      </c>
      <c r="K652" s="247" t="s">
        <v>1785</v>
      </c>
      <c r="M652" s="36" t="s">
        <v>41</v>
      </c>
      <c r="N652" s="6">
        <v>12</v>
      </c>
      <c r="O652" s="6">
        <v>3</v>
      </c>
      <c r="Q652" s="14">
        <v>465</v>
      </c>
      <c r="R652" s="14">
        <v>480</v>
      </c>
      <c r="S652" s="14">
        <v>480</v>
      </c>
      <c r="T652" s="14">
        <v>95</v>
      </c>
      <c r="U652" s="14">
        <v>480</v>
      </c>
      <c r="V652" s="14">
        <v>95</v>
      </c>
      <c r="W652" s="5" t="s">
        <v>33</v>
      </c>
      <c r="Y652" s="6" t="s">
        <v>38</v>
      </c>
    </row>
    <row r="653" spans="1:56" ht="18" customHeight="1" x14ac:dyDescent="0.3">
      <c r="A653" s="1" t="str">
        <f t="shared" si="951"/>
        <v>\\B-TECH03\soneras network\SONERAS\RAD\RAD 2024\C186</v>
      </c>
      <c r="B653" s="17" t="s">
        <v>948</v>
      </c>
      <c r="C653" s="44" t="str">
        <f t="shared" si="950"/>
        <v>FEC186026-10 E7</v>
      </c>
      <c r="D653" s="17" t="s">
        <v>1697</v>
      </c>
      <c r="E653" s="20" t="str">
        <f t="shared" si="783"/>
        <v>C186</v>
      </c>
      <c r="F653" s="12">
        <v>45476</v>
      </c>
      <c r="G653" s="17">
        <v>1</v>
      </c>
      <c r="H653" s="13" t="s">
        <v>35</v>
      </c>
      <c r="I653" s="14" t="s">
        <v>100</v>
      </c>
      <c r="M653" s="36" t="s">
        <v>32</v>
      </c>
      <c r="N653" s="6">
        <v>10</v>
      </c>
      <c r="O653" s="6">
        <v>6</v>
      </c>
      <c r="Q653" s="14">
        <v>570</v>
      </c>
      <c r="R653" s="14">
        <v>450</v>
      </c>
      <c r="S653" s="14">
        <v>460</v>
      </c>
      <c r="T653" s="14">
        <v>125</v>
      </c>
      <c r="U653" s="14">
        <v>460</v>
      </c>
      <c r="V653" s="14">
        <v>125</v>
      </c>
      <c r="W653" s="5" t="s">
        <v>33</v>
      </c>
      <c r="Y653" s="6" t="s">
        <v>38</v>
      </c>
    </row>
    <row r="654" spans="1:56" ht="18" customHeight="1" x14ac:dyDescent="0.3">
      <c r="A654" s="1" t="str">
        <f t="shared" ref="A654:A655" si="952">"\\B-TECH03\soneras network\SONERAS\RAD\RAD 2023\"&amp;B654</f>
        <v>\\B-TECH03\soneras network\SONERAS\RAD\RAD 2023\B139</v>
      </c>
      <c r="B654" s="17" t="s">
        <v>237</v>
      </c>
      <c r="C654" s="44" t="str">
        <f t="shared" si="950"/>
        <v>RAB139023-10 E7</v>
      </c>
      <c r="D654" s="17" t="s">
        <v>1698</v>
      </c>
      <c r="E654" s="20" t="str">
        <f t="shared" si="783"/>
        <v>B139</v>
      </c>
      <c r="F654" s="12">
        <v>45476</v>
      </c>
      <c r="G654" s="17">
        <v>1</v>
      </c>
      <c r="H654" s="13" t="s">
        <v>28</v>
      </c>
      <c r="I654" s="14" t="s">
        <v>1788</v>
      </c>
      <c r="J654" s="5" t="s">
        <v>236</v>
      </c>
      <c r="K654" s="247" t="s">
        <v>841</v>
      </c>
      <c r="M654" s="6" t="s">
        <v>32</v>
      </c>
      <c r="N654" s="6">
        <v>10</v>
      </c>
      <c r="O654" s="6">
        <v>3</v>
      </c>
      <c r="P654" s="6"/>
      <c r="Q654" s="6">
        <v>605</v>
      </c>
      <c r="R654" s="6">
        <v>480</v>
      </c>
      <c r="S654" s="6">
        <v>495</v>
      </c>
      <c r="T654" s="6">
        <v>90</v>
      </c>
      <c r="U654" s="6">
        <v>495</v>
      </c>
      <c r="V654" s="6">
        <v>90</v>
      </c>
      <c r="W654" s="5" t="s">
        <v>33</v>
      </c>
      <c r="Y654" s="6" t="s">
        <v>38</v>
      </c>
    </row>
    <row r="655" spans="1:56" ht="18" customHeight="1" x14ac:dyDescent="0.3">
      <c r="A655" s="1" t="str">
        <f t="shared" si="952"/>
        <v>\\B-TECH03\soneras network\SONERAS\RAD\RAD 2023\B087</v>
      </c>
      <c r="B655" s="17" t="s">
        <v>823</v>
      </c>
      <c r="C655" s="44" t="str">
        <f t="shared" si="950"/>
        <v>FEB087025-10 E7</v>
      </c>
      <c r="D655" s="17" t="s">
        <v>1699</v>
      </c>
      <c r="E655" s="20" t="str">
        <f t="shared" ref="E655:E718" si="953">HYPERLINK(A655,B655)</f>
        <v>B087</v>
      </c>
      <c r="F655" s="12">
        <v>45476</v>
      </c>
      <c r="G655" s="17">
        <v>10</v>
      </c>
      <c r="H655" s="13" t="s">
        <v>35</v>
      </c>
      <c r="I655" s="14" t="s">
        <v>76</v>
      </c>
      <c r="M655" s="36" t="s">
        <v>32</v>
      </c>
      <c r="N655" s="6">
        <v>10</v>
      </c>
      <c r="O655" s="6">
        <v>5</v>
      </c>
      <c r="Q655" s="14">
        <v>895</v>
      </c>
      <c r="R655" s="14">
        <v>850</v>
      </c>
      <c r="S655" s="14">
        <v>940</v>
      </c>
      <c r="T655" s="14">
        <v>170</v>
      </c>
      <c r="U655" s="14">
        <v>940</v>
      </c>
      <c r="V655" s="14">
        <v>170</v>
      </c>
      <c r="W655" s="5" t="s">
        <v>37</v>
      </c>
      <c r="Y655" s="6" t="s">
        <v>38</v>
      </c>
      <c r="Z655" s="240" t="str">
        <f t="shared" ref="Z655:Z667" si="954">O655&amp;N655&amp;IF(M655="NL","AD",IF(M655="TR","AZ",IF(M655="Aé","AD",)))</f>
        <v>510AD</v>
      </c>
      <c r="AA655" s="71" t="str">
        <f t="shared" ref="AA655:AA667" si="955">IF(H655="Fx","FE",IF(H655="Rén","RE",IF(H655="Con","RA","")))&amp;B655&amp;0&amp;IF(M655="TR","1",IF(M655="NL","2",IF(M655="Aé","3","")))&amp;O655&amp;"-"&amp;N655&amp;" "&amp;IF(Y655="ET7","E7","")</f>
        <v>FEB087025-10 E7</v>
      </c>
      <c r="AB655" s="168" t="str">
        <f t="shared" ref="AB655:AB667" si="956">IF(H655="FX","FE",IF(H655="Rén","RE",IF(H655="Con","RA","")))&amp;" "&amp;IF((Q655)&lt;=999,"0"&amp;(Q655),(Q655))&amp;"X"&amp;IF((R655)&lt;=999,"0"&amp;(R655),(R655))&amp;" "&amp;O655&amp;IF(M655="TR","Z",IF(M655="NL","D",IF(M655="Aé","D","")))&amp;IF(Y655="ET7","7",IF(Y655="ET9","9","M"))&amp;" "&amp;N655&amp;" "&amp;IF((S655)&lt;=999,"0"&amp;(S655),(S655))&amp;"X"&amp;IF((T655)&lt;=99,"0"&amp;(T655),(T655))&amp;" "&amp;IF(W655="PLi","P",IF(W655="BL","B",""))&amp;IF(X655="DEP","D",IF(X655="DEP","D","C"))&amp;" "&amp;J655&amp;" "&amp;K655</f>
        <v xml:space="preserve">FE 0895X0850 5D7 10 0940X170 BC  </v>
      </c>
      <c r="AC655" s="71" t="str">
        <f t="shared" ref="AC655:AC667" si="957">"FX"&amp;B655&amp;0&amp;IF(M655="TR","1",IF(M655="NL","2",IF(M655="Aé","3","")))&amp;O655&amp;"-"&amp;N655&amp;" "&amp;IF(Y655="ET7","E7","")</f>
        <v>FXB087025-10 E7</v>
      </c>
      <c r="AD655" s="168" t="str">
        <f t="shared" ref="AD655:AD667" si="958">"FX"&amp;" "&amp;IF((Q655)&lt;=999,"0"&amp;(Q655),(Q655))&amp;"X"&amp;IF((R655)&lt;=999,"0"&amp;(R655),(R655))&amp;" "&amp;O655&amp;IF(M655="TR","Z",IF(M655="NL","D",IF(M655="Aé","D","")))&amp;IF(Y655="ET7","7",IF(Y655="ET9","9","M"))&amp;" "&amp;N655&amp;" "&amp;IF((S655)&lt;=999,"0"&amp;(S655),(S655))&amp;"X"&amp;IF((T655)&lt;=99,"0"&amp;(T655),(T655))&amp;" "&amp;IF(W655="PLi","P",IF(W655="BL","B",""))&amp;IF(X655="DEP","D","C")&amp;" "&amp;J655&amp;" "&amp;K655</f>
        <v xml:space="preserve">FX 0895X0850 5D7 10 0940X170 BC  </v>
      </c>
      <c r="AE655" s="169" t="str">
        <f t="shared" ref="AE655:AE667" si="959">IF(Y655="Mach-P","BNLT33",IF(Y655="Mach-G","BNLT53",IF(Y655="Et7","TUBLS015",IF(Y655="Et9","TUBLS30"))))</f>
        <v>TUBLS015</v>
      </c>
      <c r="AF655" s="170" t="str">
        <f t="shared" ref="AF655:AF667" si="960">"TB"&amp;IF(Y655="Mach-P","33",IF(Y655="Mach-G","53",IF(Y655="Et7","15",IF(Y655="Et9","30",""))))&amp;IF((Q655+15)&lt;=999,"0"&amp;(Q655+15),(Q655+15))</f>
        <v>TB150910</v>
      </c>
      <c r="AG655" s="171">
        <f t="shared" ref="AG655:AG667" si="961">(Q655+15)*IF(Y655="Mach-P",0.03367,IF(Y655="Mach-G",0.05407,0.04626))</f>
        <v>42.096600000000002</v>
      </c>
      <c r="AH655" s="151">
        <f t="shared" ref="AH655:AH667" si="962">IF(M655="TR",INT((R655-20-N655-IF(N655=8,5.4,IF(N655=10,7.4,9.4)))/N655)+1,INT(R655-10)/10)*O655</f>
        <v>420</v>
      </c>
      <c r="AI655" s="152">
        <f t="shared" ref="AI655:AI667" si="963">AG655*AH655</f>
        <v>17680.572</v>
      </c>
      <c r="AJ655" s="172" t="str">
        <f t="shared" ref="AJ655:AJ667" si="964">"BCU"&amp;O655&amp;IF(M655="TR","Z",IF(M655="NL","D",IF(M655="Aé","D","")))</f>
        <v>BCU5D</v>
      </c>
      <c r="AK655" s="173" t="str">
        <f t="shared" ref="AK655:AK667" si="965">"AT"&amp;O655&amp;IF(M655="TR","Z",IF(M655="NL","D",IF(M655="Aé","D","")))&amp;IF(M655="TR",IF(Q655&lt;=999,"0"&amp;Q655-20,Q655-20),IF(R655&lt;=999,"0"&amp;R655,R655))</f>
        <v>AT5D0850</v>
      </c>
      <c r="AL655" s="174">
        <f t="shared" ref="AL655:AL667" si="966">AN655/AM655</f>
        <v>19.040340187980632</v>
      </c>
      <c r="AM655" s="175">
        <f t="shared" ref="AM655:AM667" si="967">IF(M655="NL",((Q655-20)/2.75)+1,IF(M655="TR",(AH655/O655)+1,IF(M655="Aé",((Q655-20)/2.75)+1)/2))</f>
        <v>319.18181818181819</v>
      </c>
      <c r="AN655" s="176">
        <v>6077.3303999999998</v>
      </c>
      <c r="AO655" s="177" t="str">
        <f t="shared" ref="AO655:AO667" si="968">"CL"&amp;O655&amp;IF(W655="PLi","P",IF(W655="BL","B",""))&amp;IF((S655)&lt;=999,"0"&amp;(S655),(S655))&amp;IF(X655="DEP","D","C")&amp;IF((T655)&lt;=99,"0"&amp;(T655),(T655))</f>
        <v>CL5B0940C170</v>
      </c>
      <c r="AP655" s="178">
        <f t="shared" ref="AP655:AP667" si="969">IF(W655="BL",(S655)*(T655)*0.01335,IF(W655="PLi",(S655+20)*(T655+20)*0.0077))</f>
        <v>2133.33</v>
      </c>
      <c r="AQ655" s="179" t="str">
        <f t="shared" ref="AQ655:AQ667" si="970">"CL"&amp;O655&amp;IF(W655="PLi","P",IF(W655="BL","B",""))&amp;IF((U655)&lt;=999,"0"&amp;(U655),(U655))&amp;IF(X655="DEP","D","C")&amp;IF((V655)&lt;=99,"0"&amp;(V655),(V655))</f>
        <v>CL5B0940C170</v>
      </c>
      <c r="AR655" s="178">
        <f t="shared" ref="AR655:AR667" si="971">(U655+20)*(V655+20)*IF(W655="BL",0.01335,IF(W655="Pli",0.0077))</f>
        <v>2435.04</v>
      </c>
      <c r="AS655" s="178" t="str">
        <f t="shared" ref="AS655:AS667" si="972">IF(W655="BL","PL15",IF(W655="PLi","BNLC06"))</f>
        <v>PL15</v>
      </c>
      <c r="AT655" s="180">
        <f t="shared" ref="AT655:AT667" si="973">AP655+AR655</f>
        <v>4568.37</v>
      </c>
      <c r="AU655" s="181" t="str">
        <f t="shared" ref="AU655:AU667" si="974">O655&amp;IF(M655="TR","Z",IF(M655="NL","D",IF(M655="Aé","D",)))</f>
        <v>5D</v>
      </c>
      <c r="AV655" s="182" t="s">
        <v>921</v>
      </c>
      <c r="AW655" s="183" t="str">
        <f t="shared" ref="AW655:AW667" si="975">"FJ"&amp;AU655&amp;IF((Q655)&lt;=999,"0"&amp;(Q655),(Q655))</f>
        <v>FJ5D0895</v>
      </c>
      <c r="AX655" s="181">
        <f t="shared" ref="AX655:AX667" si="976">Q655*IF(AU655="1Z",0.239,IF(AU655="2Z",0.276,IF(AU655="3Z",0.374,IF(AU655="4Z",0.458,IF(AU655="5Z",0.541,IF(AU655="2D",0.317,IF(AU655="3D",0.421,IF(AU655="4D",0.53,IF(AU655="5D",0.619,IF(AU655="6D",0.718,IF(AU655="7D",0.738,IF(AU655="8D",0.842,""))))))))))))</f>
        <v>554.005</v>
      </c>
      <c r="AY655" s="183">
        <f t="shared" ref="AY655:AY667" si="977">AX655*2</f>
        <v>1108.01</v>
      </c>
      <c r="AZ655" s="183" t="str">
        <f t="shared" ref="AZ655:AZ667" si="978">IF(RIGHT(AU655,1)="Z","PJ"&amp;AU655&amp;IF((Q655)&lt;=999,"0"&amp;(Q655),(Q655)),"-")</f>
        <v>-</v>
      </c>
      <c r="BA655" s="181" t="str">
        <f t="shared" ref="BA655:BA667" si="979">IF(RIGHT(AU655,1)="Z",Q655*IF(AU655="1Z",0.239,IF(AU655="2Z",0.276,IF(AU655="3Z",0.374,IF(AU655="4Z",0.458,IF(AU655="5Z",0.541,IF(AU655="2D",0.317,IF(AU655="3D",0.421,IF(AU655="4D",0.53,IF(AU655="5D",0.619,IF(AU655="6D",0.718,IF(AU655="7D",0.738,IF(AU655="8D",0.842,"")))))))))))),"-")</f>
        <v>-</v>
      </c>
      <c r="BB655" s="181"/>
      <c r="BC655" s="184">
        <f t="shared" ref="BC655:BC667" si="980">BB655+AY655</f>
        <v>1108.01</v>
      </c>
      <c r="BD655" s="237"/>
    </row>
    <row r="656" spans="1:56" ht="18" customHeight="1" x14ac:dyDescent="0.3">
      <c r="A656" s="1" t="str">
        <f t="shared" si="951"/>
        <v>\\B-TECH03\soneras network\SONERAS\RAD\RAD 2024\C407</v>
      </c>
      <c r="B656" s="17" t="s">
        <v>1632</v>
      </c>
      <c r="C656" s="44" t="str">
        <f t="shared" si="950"/>
        <v>FEC407026-10 E7</v>
      </c>
      <c r="D656" s="17" t="s">
        <v>1700</v>
      </c>
      <c r="E656" s="20" t="str">
        <f t="shared" si="953"/>
        <v>C407</v>
      </c>
      <c r="F656" s="12">
        <v>45476</v>
      </c>
      <c r="G656" s="17">
        <v>6</v>
      </c>
      <c r="H656" s="13" t="s">
        <v>35</v>
      </c>
      <c r="I656" s="14" t="s">
        <v>76</v>
      </c>
      <c r="M656" s="36" t="s">
        <v>32</v>
      </c>
      <c r="N656" s="6">
        <v>10</v>
      </c>
      <c r="O656" s="6">
        <v>6</v>
      </c>
      <c r="Q656" s="14">
        <v>1000</v>
      </c>
      <c r="R656" s="14">
        <v>530</v>
      </c>
      <c r="S656" s="14">
        <v>535</v>
      </c>
      <c r="T656" s="14">
        <v>140</v>
      </c>
      <c r="U656" s="14">
        <v>535</v>
      </c>
      <c r="V656" s="14">
        <v>140</v>
      </c>
      <c r="W656" s="5" t="s">
        <v>33</v>
      </c>
      <c r="Y656" s="6" t="s">
        <v>38</v>
      </c>
      <c r="Z656" s="240" t="str">
        <f t="shared" si="954"/>
        <v>610AD</v>
      </c>
      <c r="AA656" s="71" t="str">
        <f t="shared" si="955"/>
        <v>FEC407026-10 E7</v>
      </c>
      <c r="AB656" s="168" t="str">
        <f t="shared" si="956"/>
        <v xml:space="preserve">FE 1000X0530 6D7 10 0535X140 PC  </v>
      </c>
      <c r="AC656" s="71" t="str">
        <f t="shared" si="957"/>
        <v>FXC407026-10 E7</v>
      </c>
      <c r="AD656" s="168" t="str">
        <f t="shared" si="958"/>
        <v xml:space="preserve">FX 1000X0530 6D7 10 0535X140 PC  </v>
      </c>
      <c r="AE656" s="169" t="str">
        <f t="shared" si="959"/>
        <v>TUBLS015</v>
      </c>
      <c r="AF656" s="170" t="str">
        <f t="shared" si="960"/>
        <v>TB151015</v>
      </c>
      <c r="AG656" s="171">
        <f t="shared" si="961"/>
        <v>46.953900000000004</v>
      </c>
      <c r="AH656" s="151">
        <f t="shared" si="962"/>
        <v>312</v>
      </c>
      <c r="AI656" s="152">
        <f t="shared" si="963"/>
        <v>14649.616800000002</v>
      </c>
      <c r="AJ656" s="172" t="str">
        <f t="shared" si="964"/>
        <v>BCU6D</v>
      </c>
      <c r="AK656" s="173" t="str">
        <f t="shared" si="965"/>
        <v>AT6D0530</v>
      </c>
      <c r="AL656" s="174">
        <f t="shared" si="966"/>
        <v>17.006012312388705</v>
      </c>
      <c r="AM656" s="175">
        <f t="shared" si="967"/>
        <v>357.36363636363637</v>
      </c>
      <c r="AN656" s="176">
        <v>6077.3303999999998</v>
      </c>
      <c r="AO656" s="177" t="str">
        <f t="shared" si="968"/>
        <v>CL6P0535C140</v>
      </c>
      <c r="AP656" s="178">
        <f t="shared" si="969"/>
        <v>683.76</v>
      </c>
      <c r="AQ656" s="179" t="str">
        <f t="shared" si="970"/>
        <v>CL6P0535C140</v>
      </c>
      <c r="AR656" s="178">
        <f t="shared" si="971"/>
        <v>683.76</v>
      </c>
      <c r="AS656" s="178" t="str">
        <f t="shared" si="972"/>
        <v>BNLC06</v>
      </c>
      <c r="AT656" s="180">
        <f t="shared" si="973"/>
        <v>1367.52</v>
      </c>
      <c r="AU656" s="181" t="str">
        <f t="shared" si="974"/>
        <v>6D</v>
      </c>
      <c r="AV656" s="182" t="s">
        <v>921</v>
      </c>
      <c r="AW656" s="183" t="str">
        <f t="shared" si="975"/>
        <v>FJ6D1000</v>
      </c>
      <c r="AX656" s="181">
        <f t="shared" si="976"/>
        <v>718</v>
      </c>
      <c r="AY656" s="183">
        <f t="shared" si="977"/>
        <v>1436</v>
      </c>
      <c r="AZ656" s="183" t="str">
        <f t="shared" si="978"/>
        <v>-</v>
      </c>
      <c r="BA656" s="181" t="str">
        <f t="shared" si="979"/>
        <v>-</v>
      </c>
      <c r="BB656" s="181"/>
      <c r="BC656" s="184">
        <f t="shared" si="980"/>
        <v>1436</v>
      </c>
      <c r="BD656" s="237"/>
    </row>
    <row r="657" spans="1:56" ht="18" customHeight="1" x14ac:dyDescent="0.3">
      <c r="A657" s="1" t="str">
        <f t="shared" ref="A657" si="981">"\\B-TECH03\soneras network\SONERAS\RAD\RAD 2023\"&amp;B657</f>
        <v>\\B-TECH03\soneras network\SONERAS\RAD\RAD 2023\B383</v>
      </c>
      <c r="B657" s="17" t="s">
        <v>807</v>
      </c>
      <c r="C657" s="44" t="str">
        <f t="shared" si="950"/>
        <v>FEB383024-10 E7</v>
      </c>
      <c r="D657" s="17" t="s">
        <v>1701</v>
      </c>
      <c r="E657" s="20" t="str">
        <f t="shared" si="953"/>
        <v>B383</v>
      </c>
      <c r="F657" s="12">
        <v>45476</v>
      </c>
      <c r="G657" s="17">
        <v>5</v>
      </c>
      <c r="H657" s="13" t="s">
        <v>35</v>
      </c>
      <c r="I657" s="14" t="s">
        <v>76</v>
      </c>
      <c r="M657" s="36" t="s">
        <v>32</v>
      </c>
      <c r="N657" s="6">
        <v>10</v>
      </c>
      <c r="O657" s="6">
        <v>4</v>
      </c>
      <c r="Q657" s="14">
        <v>620</v>
      </c>
      <c r="R657" s="14">
        <v>530</v>
      </c>
      <c r="S657" s="14">
        <v>550</v>
      </c>
      <c r="T657" s="14">
        <v>100</v>
      </c>
      <c r="U657" s="14">
        <v>550</v>
      </c>
      <c r="V657" s="14">
        <v>100</v>
      </c>
      <c r="W657" s="5" t="s">
        <v>33</v>
      </c>
      <c r="Y657" s="6" t="s">
        <v>38</v>
      </c>
      <c r="Z657" s="240" t="str">
        <f t="shared" si="954"/>
        <v>410AD</v>
      </c>
      <c r="AA657" s="71" t="str">
        <f t="shared" si="955"/>
        <v>FEB383024-10 E7</v>
      </c>
      <c r="AB657" s="168" t="str">
        <f t="shared" si="956"/>
        <v xml:space="preserve">FE 0620X0530 4D7 10 0550X100 PC  </v>
      </c>
      <c r="AC657" s="71" t="str">
        <f t="shared" si="957"/>
        <v>FXB383024-10 E7</v>
      </c>
      <c r="AD657" s="168" t="str">
        <f t="shared" si="958"/>
        <v xml:space="preserve">FX 0620X0530 4D7 10 0550X100 PC  </v>
      </c>
      <c r="AE657" s="169" t="str">
        <f t="shared" si="959"/>
        <v>TUBLS015</v>
      </c>
      <c r="AF657" s="170" t="str">
        <f t="shared" si="960"/>
        <v>TB150635</v>
      </c>
      <c r="AG657" s="171">
        <f t="shared" si="961"/>
        <v>29.375100000000003</v>
      </c>
      <c r="AH657" s="151">
        <f t="shared" si="962"/>
        <v>208</v>
      </c>
      <c r="AI657" s="152">
        <f t="shared" si="963"/>
        <v>6110.0208000000002</v>
      </c>
      <c r="AJ657" s="172" t="str">
        <f t="shared" si="964"/>
        <v>BCU4D</v>
      </c>
      <c r="AK657" s="173" t="str">
        <f t="shared" si="965"/>
        <v>AT4D0530</v>
      </c>
      <c r="AL657" s="174">
        <f t="shared" si="966"/>
        <v>27.727347324761507</v>
      </c>
      <c r="AM657" s="175">
        <f t="shared" si="967"/>
        <v>219.18181818181819</v>
      </c>
      <c r="AN657" s="176">
        <v>6077.3303999999998</v>
      </c>
      <c r="AO657" s="177" t="str">
        <f t="shared" si="968"/>
        <v>CL4P0550C100</v>
      </c>
      <c r="AP657" s="178">
        <f t="shared" si="969"/>
        <v>526.68000000000006</v>
      </c>
      <c r="AQ657" s="179" t="str">
        <f t="shared" si="970"/>
        <v>CL4P0550C100</v>
      </c>
      <c r="AR657" s="178">
        <f t="shared" si="971"/>
        <v>526.68000000000006</v>
      </c>
      <c r="AS657" s="178" t="str">
        <f t="shared" si="972"/>
        <v>BNLC06</v>
      </c>
      <c r="AT657" s="180">
        <f t="shared" si="973"/>
        <v>1053.3600000000001</v>
      </c>
      <c r="AU657" s="181" t="str">
        <f t="shared" si="974"/>
        <v>4D</v>
      </c>
      <c r="AV657" s="182" t="s">
        <v>921</v>
      </c>
      <c r="AW657" s="183" t="str">
        <f t="shared" si="975"/>
        <v>FJ4D0620</v>
      </c>
      <c r="AX657" s="181">
        <f t="shared" si="976"/>
        <v>328.6</v>
      </c>
      <c r="AY657" s="183">
        <f t="shared" si="977"/>
        <v>657.2</v>
      </c>
      <c r="AZ657" s="183" t="str">
        <f t="shared" si="978"/>
        <v>-</v>
      </c>
      <c r="BA657" s="181" t="str">
        <f t="shared" si="979"/>
        <v>-</v>
      </c>
      <c r="BB657" s="181"/>
      <c r="BC657" s="184">
        <f t="shared" si="980"/>
        <v>657.2</v>
      </c>
      <c r="BD657" s="237"/>
    </row>
    <row r="658" spans="1:56" ht="18" customHeight="1" x14ac:dyDescent="0.3">
      <c r="A658" s="1" t="str">
        <f t="shared" si="951"/>
        <v>\\B-TECH03\soneras network\SONERAS\RAD\RAD 2024\C460</v>
      </c>
      <c r="B658" s="17" t="s">
        <v>1791</v>
      </c>
      <c r="C658" s="44" t="str">
        <f t="shared" si="950"/>
        <v>FEC460026-10 E7</v>
      </c>
      <c r="D658" s="17" t="s">
        <v>1702</v>
      </c>
      <c r="E658" s="20" t="str">
        <f t="shared" si="953"/>
        <v>C460</v>
      </c>
      <c r="F658" s="12">
        <v>45476</v>
      </c>
      <c r="G658" s="17">
        <v>1</v>
      </c>
      <c r="H658" s="13" t="s">
        <v>35</v>
      </c>
      <c r="I658" s="14" t="s">
        <v>76</v>
      </c>
      <c r="M658" s="36" t="s">
        <v>32</v>
      </c>
      <c r="N658" s="6">
        <v>10</v>
      </c>
      <c r="O658" s="6">
        <v>6</v>
      </c>
      <c r="Q658" s="14">
        <v>1185</v>
      </c>
      <c r="R658" s="14">
        <v>535</v>
      </c>
      <c r="S658" s="14">
        <v>590</v>
      </c>
      <c r="T658" s="14">
        <v>220</v>
      </c>
      <c r="U658" s="14">
        <v>590</v>
      </c>
      <c r="V658" s="14">
        <v>220</v>
      </c>
      <c r="W658" s="5" t="s">
        <v>37</v>
      </c>
      <c r="Y658" s="6" t="s">
        <v>38</v>
      </c>
      <c r="Z658" s="240" t="str">
        <f t="shared" si="954"/>
        <v>610AD</v>
      </c>
      <c r="AA658" s="71" t="str">
        <f t="shared" si="955"/>
        <v>FEC460026-10 E7</v>
      </c>
      <c r="AB658" s="168" t="str">
        <f t="shared" si="956"/>
        <v xml:space="preserve">FE 1185X0535 6D7 10 0590X220 BC  </v>
      </c>
      <c r="AC658" s="71" t="str">
        <f t="shared" si="957"/>
        <v>FXC460026-10 E7</v>
      </c>
      <c r="AD658" s="168" t="str">
        <f t="shared" si="958"/>
        <v xml:space="preserve">FX 1185X0535 6D7 10 0590X220 BC  </v>
      </c>
      <c r="AE658" s="169" t="str">
        <f t="shared" si="959"/>
        <v>TUBLS015</v>
      </c>
      <c r="AF658" s="170" t="str">
        <f t="shared" si="960"/>
        <v>TB151200</v>
      </c>
      <c r="AG658" s="171">
        <f t="shared" si="961"/>
        <v>55.512</v>
      </c>
      <c r="AH658" s="151">
        <f t="shared" si="962"/>
        <v>315</v>
      </c>
      <c r="AI658" s="152">
        <f t="shared" si="963"/>
        <v>17486.28</v>
      </c>
      <c r="AJ658" s="172" t="str">
        <f t="shared" si="964"/>
        <v>BCU6D</v>
      </c>
      <c r="AK658" s="173" t="str">
        <f t="shared" si="965"/>
        <v>AT6D0535</v>
      </c>
      <c r="AL658" s="174">
        <f t="shared" si="966"/>
        <v>14.311846371226718</v>
      </c>
      <c r="AM658" s="175">
        <f t="shared" si="967"/>
        <v>424.63636363636363</v>
      </c>
      <c r="AN658" s="176">
        <v>6077.3303999999998</v>
      </c>
      <c r="AO658" s="177" t="str">
        <f t="shared" si="968"/>
        <v>CL6B0590C220</v>
      </c>
      <c r="AP658" s="178">
        <f t="shared" si="969"/>
        <v>1732.8300000000002</v>
      </c>
      <c r="AQ658" s="179" t="str">
        <f t="shared" si="970"/>
        <v>CL6B0590C220</v>
      </c>
      <c r="AR658" s="178">
        <f t="shared" si="971"/>
        <v>1954.44</v>
      </c>
      <c r="AS658" s="178" t="str">
        <f t="shared" si="972"/>
        <v>PL15</v>
      </c>
      <c r="AT658" s="180">
        <f t="shared" si="973"/>
        <v>3687.2700000000004</v>
      </c>
      <c r="AU658" s="181" t="str">
        <f t="shared" si="974"/>
        <v>6D</v>
      </c>
      <c r="AV658" s="182" t="s">
        <v>921</v>
      </c>
      <c r="AW658" s="183" t="str">
        <f t="shared" si="975"/>
        <v>FJ6D1185</v>
      </c>
      <c r="AX658" s="181">
        <f t="shared" si="976"/>
        <v>850.82999999999993</v>
      </c>
      <c r="AY658" s="183">
        <f t="shared" si="977"/>
        <v>1701.6599999999999</v>
      </c>
      <c r="AZ658" s="183" t="str">
        <f t="shared" si="978"/>
        <v>-</v>
      </c>
      <c r="BA658" s="181" t="str">
        <f t="shared" si="979"/>
        <v>-</v>
      </c>
      <c r="BB658" s="181"/>
      <c r="BC658" s="184">
        <f t="shared" si="980"/>
        <v>1701.6599999999999</v>
      </c>
      <c r="BD658" s="237"/>
    </row>
    <row r="659" spans="1:56" ht="18" customHeight="1" x14ac:dyDescent="0.3">
      <c r="A659" s="1" t="str">
        <f t="shared" si="951"/>
        <v>\\B-TECH03\soneras network\SONERAS\RAD\RAD 2024\C461</v>
      </c>
      <c r="B659" s="17" t="s">
        <v>1792</v>
      </c>
      <c r="C659" s="44" t="str">
        <f t="shared" si="950"/>
        <v>FEC461023-10 E7</v>
      </c>
      <c r="D659" s="17" t="s">
        <v>1703</v>
      </c>
      <c r="E659" s="20" t="str">
        <f t="shared" si="953"/>
        <v>C461</v>
      </c>
      <c r="F659" s="12">
        <v>45476</v>
      </c>
      <c r="G659" s="17">
        <v>5</v>
      </c>
      <c r="H659" s="13" t="s">
        <v>35</v>
      </c>
      <c r="I659" s="14" t="s">
        <v>76</v>
      </c>
      <c r="M659" s="36" t="s">
        <v>32</v>
      </c>
      <c r="N659" s="6">
        <v>10</v>
      </c>
      <c r="O659" s="6">
        <v>3</v>
      </c>
      <c r="Q659" s="14">
        <v>500</v>
      </c>
      <c r="R659" s="14">
        <v>470</v>
      </c>
      <c r="S659" s="14">
        <v>480</v>
      </c>
      <c r="T659" s="14">
        <v>70</v>
      </c>
      <c r="U659" s="14">
        <v>480</v>
      </c>
      <c r="V659" s="14">
        <v>70</v>
      </c>
      <c r="W659" s="5" t="s">
        <v>33</v>
      </c>
      <c r="Y659" s="6" t="s">
        <v>38</v>
      </c>
      <c r="Z659" s="240" t="str">
        <f t="shared" si="954"/>
        <v>310AD</v>
      </c>
      <c r="AA659" s="71" t="str">
        <f t="shared" si="955"/>
        <v>FEC461023-10 E7</v>
      </c>
      <c r="AB659" s="168" t="str">
        <f t="shared" si="956"/>
        <v xml:space="preserve">FE 0500X0470 3D7 10 0480X070 PC  </v>
      </c>
      <c r="AC659" s="71" t="str">
        <f t="shared" si="957"/>
        <v>FXC461023-10 E7</v>
      </c>
      <c r="AD659" s="168" t="str">
        <f t="shared" si="958"/>
        <v xml:space="preserve">FX 0500X0470 3D7 10 0480X070 PC  </v>
      </c>
      <c r="AE659" s="169" t="str">
        <f t="shared" si="959"/>
        <v>TUBLS015</v>
      </c>
      <c r="AF659" s="170" t="str">
        <f t="shared" si="960"/>
        <v>TB150515</v>
      </c>
      <c r="AG659" s="171">
        <f t="shared" si="961"/>
        <v>23.823900000000002</v>
      </c>
      <c r="AH659" s="151">
        <f t="shared" si="962"/>
        <v>138</v>
      </c>
      <c r="AI659" s="152">
        <f t="shared" si="963"/>
        <v>3287.6982000000003</v>
      </c>
      <c r="AJ659" s="172" t="str">
        <f t="shared" si="964"/>
        <v>BCU3D</v>
      </c>
      <c r="AK659" s="173" t="str">
        <f t="shared" si="965"/>
        <v>AT3D0470</v>
      </c>
      <c r="AL659" s="174">
        <f t="shared" si="966"/>
        <v>34.619696737441743</v>
      </c>
      <c r="AM659" s="175">
        <f t="shared" si="967"/>
        <v>175.54545454545453</v>
      </c>
      <c r="AN659" s="176">
        <v>6077.3303999999998</v>
      </c>
      <c r="AO659" s="177" t="str">
        <f t="shared" si="968"/>
        <v>CL3P0480C070</v>
      </c>
      <c r="AP659" s="178">
        <f t="shared" si="969"/>
        <v>346.5</v>
      </c>
      <c r="AQ659" s="179" t="str">
        <f t="shared" si="970"/>
        <v>CL3P0480C070</v>
      </c>
      <c r="AR659" s="178">
        <f t="shared" si="971"/>
        <v>346.5</v>
      </c>
      <c r="AS659" s="178" t="str">
        <f t="shared" si="972"/>
        <v>BNLC06</v>
      </c>
      <c r="AT659" s="180">
        <f t="shared" si="973"/>
        <v>693</v>
      </c>
      <c r="AU659" s="181" t="str">
        <f t="shared" si="974"/>
        <v>3D</v>
      </c>
      <c r="AV659" s="182" t="s">
        <v>921</v>
      </c>
      <c r="AW659" s="183" t="str">
        <f t="shared" si="975"/>
        <v>FJ3D0500</v>
      </c>
      <c r="AX659" s="181">
        <f t="shared" si="976"/>
        <v>210.5</v>
      </c>
      <c r="AY659" s="183">
        <f t="shared" si="977"/>
        <v>421</v>
      </c>
      <c r="AZ659" s="183" t="str">
        <f t="shared" si="978"/>
        <v>-</v>
      </c>
      <c r="BA659" s="181" t="str">
        <f t="shared" si="979"/>
        <v>-</v>
      </c>
      <c r="BB659" s="181"/>
      <c r="BC659" s="184">
        <f t="shared" si="980"/>
        <v>421</v>
      </c>
      <c r="BD659" s="237"/>
    </row>
    <row r="660" spans="1:56" ht="18" customHeight="1" x14ac:dyDescent="0.3">
      <c r="A660" s="1" t="str">
        <f t="shared" si="951"/>
        <v>\\B-TECH03\soneras network\SONERAS\RAD\RAD 2024\C462</v>
      </c>
      <c r="B660" s="17" t="s">
        <v>1793</v>
      </c>
      <c r="C660" s="44" t="str">
        <f t="shared" si="950"/>
        <v>FEC462024-10 E7</v>
      </c>
      <c r="D660" s="17" t="s">
        <v>1704</v>
      </c>
      <c r="E660" s="20" t="str">
        <f t="shared" si="953"/>
        <v>C462</v>
      </c>
      <c r="F660" s="12">
        <v>45476</v>
      </c>
      <c r="G660" s="17">
        <v>2</v>
      </c>
      <c r="H660" s="13" t="s">
        <v>35</v>
      </c>
      <c r="I660" s="14" t="s">
        <v>76</v>
      </c>
      <c r="M660" s="36" t="s">
        <v>32</v>
      </c>
      <c r="N660" s="6">
        <v>10</v>
      </c>
      <c r="O660" s="6">
        <v>4</v>
      </c>
      <c r="Q660" s="14">
        <v>840</v>
      </c>
      <c r="R660" s="14">
        <v>660</v>
      </c>
      <c r="S660" s="14">
        <v>760</v>
      </c>
      <c r="T660" s="14">
        <v>160</v>
      </c>
      <c r="U660" s="14">
        <v>760</v>
      </c>
      <c r="V660" s="14">
        <v>160</v>
      </c>
      <c r="W660" s="5" t="s">
        <v>37</v>
      </c>
      <c r="Y660" s="6" t="s">
        <v>38</v>
      </c>
      <c r="Z660" s="240" t="str">
        <f t="shared" si="954"/>
        <v>410AD</v>
      </c>
      <c r="AA660" s="71" t="str">
        <f t="shared" si="955"/>
        <v>FEC462024-10 E7</v>
      </c>
      <c r="AB660" s="168" t="str">
        <f t="shared" si="956"/>
        <v xml:space="preserve">FE 0840X0660 4D7 10 0760X160 BC  </v>
      </c>
      <c r="AC660" s="71" t="str">
        <f t="shared" si="957"/>
        <v>FXC462024-10 E7</v>
      </c>
      <c r="AD660" s="168" t="str">
        <f t="shared" si="958"/>
        <v xml:space="preserve">FX 0840X0660 4D7 10 0760X160 BC  </v>
      </c>
      <c r="AE660" s="169" t="str">
        <f t="shared" si="959"/>
        <v>TUBLS015</v>
      </c>
      <c r="AF660" s="170" t="str">
        <f t="shared" si="960"/>
        <v>TB150855</v>
      </c>
      <c r="AG660" s="171">
        <f t="shared" si="961"/>
        <v>39.552300000000002</v>
      </c>
      <c r="AH660" s="151">
        <f t="shared" si="962"/>
        <v>260</v>
      </c>
      <c r="AI660" s="152">
        <f t="shared" si="963"/>
        <v>10283.598</v>
      </c>
      <c r="AJ660" s="172" t="str">
        <f t="shared" si="964"/>
        <v>BCU4D</v>
      </c>
      <c r="AK660" s="173" t="str">
        <f t="shared" si="965"/>
        <v>AT4D0660</v>
      </c>
      <c r="AL660" s="174">
        <f t="shared" si="966"/>
        <v>20.313167547857795</v>
      </c>
      <c r="AM660" s="175">
        <f t="shared" si="967"/>
        <v>299.18181818181819</v>
      </c>
      <c r="AN660" s="176">
        <v>6077.3303999999998</v>
      </c>
      <c r="AO660" s="177" t="str">
        <f t="shared" si="968"/>
        <v>CL4B0760C160</v>
      </c>
      <c r="AP660" s="178">
        <f t="shared" si="969"/>
        <v>1623.3600000000001</v>
      </c>
      <c r="AQ660" s="179" t="str">
        <f t="shared" si="970"/>
        <v>CL4B0760C160</v>
      </c>
      <c r="AR660" s="178">
        <f t="shared" si="971"/>
        <v>1874.3400000000001</v>
      </c>
      <c r="AS660" s="178" t="str">
        <f t="shared" si="972"/>
        <v>PL15</v>
      </c>
      <c r="AT660" s="180">
        <f t="shared" si="973"/>
        <v>3497.7000000000003</v>
      </c>
      <c r="AU660" s="181" t="str">
        <f t="shared" si="974"/>
        <v>4D</v>
      </c>
      <c r="AV660" s="182" t="s">
        <v>921</v>
      </c>
      <c r="AW660" s="183" t="str">
        <f t="shared" si="975"/>
        <v>FJ4D0840</v>
      </c>
      <c r="AX660" s="181">
        <f t="shared" si="976"/>
        <v>445.20000000000005</v>
      </c>
      <c r="AY660" s="183">
        <f t="shared" si="977"/>
        <v>890.40000000000009</v>
      </c>
      <c r="AZ660" s="183" t="str">
        <f t="shared" si="978"/>
        <v>-</v>
      </c>
      <c r="BA660" s="181" t="str">
        <f t="shared" si="979"/>
        <v>-</v>
      </c>
      <c r="BB660" s="181"/>
      <c r="BC660" s="184">
        <f t="shared" si="980"/>
        <v>890.40000000000009</v>
      </c>
      <c r="BD660" s="237"/>
    </row>
    <row r="661" spans="1:56" ht="18" customHeight="1" x14ac:dyDescent="0.3">
      <c r="A661" s="1" t="str">
        <f t="shared" si="951"/>
        <v>\\B-TECH03\soneras network\SONERAS\RAD\RAD 2024\C388</v>
      </c>
      <c r="B661" s="17" t="s">
        <v>1606</v>
      </c>
      <c r="C661" s="44" t="str">
        <f t="shared" si="950"/>
        <v>FEC388024-10 E7</v>
      </c>
      <c r="D661" s="17" t="s">
        <v>1705</v>
      </c>
      <c r="E661" s="20" t="str">
        <f t="shared" si="953"/>
        <v>C388</v>
      </c>
      <c r="F661" s="12">
        <v>45476</v>
      </c>
      <c r="G661" s="17">
        <v>2</v>
      </c>
      <c r="H661" s="13" t="s">
        <v>35</v>
      </c>
      <c r="I661" s="14" t="s">
        <v>76</v>
      </c>
      <c r="M661" s="36" t="s">
        <v>32</v>
      </c>
      <c r="N661" s="6">
        <v>10</v>
      </c>
      <c r="O661" s="6">
        <v>4</v>
      </c>
      <c r="Q661" s="14">
        <v>850</v>
      </c>
      <c r="R661" s="14">
        <v>850</v>
      </c>
      <c r="S661" s="14">
        <v>910</v>
      </c>
      <c r="T661" s="14">
        <v>105</v>
      </c>
      <c r="U661" s="14">
        <v>910</v>
      </c>
      <c r="V661" s="14">
        <v>105</v>
      </c>
      <c r="W661" s="5" t="s">
        <v>33</v>
      </c>
      <c r="Y661" s="6" t="s">
        <v>38</v>
      </c>
      <c r="Z661" s="240" t="str">
        <f t="shared" si="954"/>
        <v>410AD</v>
      </c>
      <c r="AA661" s="71" t="str">
        <f t="shared" si="955"/>
        <v>FEC388024-10 E7</v>
      </c>
      <c r="AB661" s="168" t="str">
        <f t="shared" si="956"/>
        <v xml:space="preserve">FE 0850X0850 4D7 10 0910X105 PC  </v>
      </c>
      <c r="AC661" s="71" t="str">
        <f t="shared" si="957"/>
        <v>FXC388024-10 E7</v>
      </c>
      <c r="AD661" s="168" t="str">
        <f t="shared" si="958"/>
        <v xml:space="preserve">FX 0850X0850 4D7 10 0910X105 PC  </v>
      </c>
      <c r="AE661" s="169" t="str">
        <f t="shared" si="959"/>
        <v>TUBLS015</v>
      </c>
      <c r="AF661" s="170" t="str">
        <f t="shared" si="960"/>
        <v>TB150865</v>
      </c>
      <c r="AG661" s="171">
        <f t="shared" si="961"/>
        <v>40.014900000000004</v>
      </c>
      <c r="AH661" s="151">
        <f t="shared" si="962"/>
        <v>336</v>
      </c>
      <c r="AI661" s="152">
        <f t="shared" si="963"/>
        <v>13445.006400000002</v>
      </c>
      <c r="AJ661" s="172" t="str">
        <f t="shared" si="964"/>
        <v>BCU4D</v>
      </c>
      <c r="AK661" s="173" t="str">
        <f t="shared" si="965"/>
        <v>AT4D0850</v>
      </c>
      <c r="AL661" s="174">
        <f t="shared" si="966"/>
        <v>20.069238787151004</v>
      </c>
      <c r="AM661" s="175">
        <f t="shared" si="967"/>
        <v>302.81818181818181</v>
      </c>
      <c r="AN661" s="176">
        <v>6077.3303999999998</v>
      </c>
      <c r="AO661" s="177" t="str">
        <f t="shared" si="968"/>
        <v>CL4P0910C105</v>
      </c>
      <c r="AP661" s="178">
        <f t="shared" si="969"/>
        <v>895.125</v>
      </c>
      <c r="AQ661" s="179" t="str">
        <f t="shared" si="970"/>
        <v>CL4P0910C105</v>
      </c>
      <c r="AR661" s="178">
        <f t="shared" si="971"/>
        <v>895.125</v>
      </c>
      <c r="AS661" s="178" t="str">
        <f t="shared" si="972"/>
        <v>BNLC06</v>
      </c>
      <c r="AT661" s="180">
        <f t="shared" si="973"/>
        <v>1790.25</v>
      </c>
      <c r="AU661" s="181" t="str">
        <f t="shared" si="974"/>
        <v>4D</v>
      </c>
      <c r="AV661" s="182" t="s">
        <v>921</v>
      </c>
      <c r="AW661" s="183" t="str">
        <f t="shared" si="975"/>
        <v>FJ4D0850</v>
      </c>
      <c r="AX661" s="181">
        <f t="shared" si="976"/>
        <v>450.5</v>
      </c>
      <c r="AY661" s="183">
        <f t="shared" si="977"/>
        <v>901</v>
      </c>
      <c r="AZ661" s="183" t="str">
        <f t="shared" si="978"/>
        <v>-</v>
      </c>
      <c r="BA661" s="181" t="str">
        <f t="shared" si="979"/>
        <v>-</v>
      </c>
      <c r="BB661" s="181"/>
      <c r="BC661" s="184">
        <f t="shared" si="980"/>
        <v>901</v>
      </c>
      <c r="BD661" s="237"/>
    </row>
    <row r="662" spans="1:56" ht="18" customHeight="1" x14ac:dyDescent="0.3">
      <c r="A662" s="1" t="str">
        <f t="shared" si="951"/>
        <v>\\B-TECH03\soneras network\SONERAS\RAD\RAD 2024\C394</v>
      </c>
      <c r="B662" s="17" t="s">
        <v>1612</v>
      </c>
      <c r="C662" s="44" t="str">
        <f t="shared" si="950"/>
        <v>FEC394015-12 E7</v>
      </c>
      <c r="D662" s="17" t="s">
        <v>1706</v>
      </c>
      <c r="E662" s="20" t="str">
        <f t="shared" si="953"/>
        <v>C394</v>
      </c>
      <c r="F662" s="12">
        <v>45476</v>
      </c>
      <c r="G662" s="17">
        <v>2</v>
      </c>
      <c r="H662" s="13" t="s">
        <v>35</v>
      </c>
      <c r="I662" s="14" t="s">
        <v>76</v>
      </c>
      <c r="M662" s="36" t="s">
        <v>41</v>
      </c>
      <c r="N662" s="6">
        <v>12</v>
      </c>
      <c r="O662" s="6">
        <v>5</v>
      </c>
      <c r="Q662" s="14">
        <v>680</v>
      </c>
      <c r="R662" s="14">
        <v>660</v>
      </c>
      <c r="S662" s="14">
        <v>760</v>
      </c>
      <c r="T662" s="14">
        <v>160</v>
      </c>
      <c r="U662" s="14">
        <v>760</v>
      </c>
      <c r="V662" s="14">
        <v>160</v>
      </c>
      <c r="W662" s="5" t="s">
        <v>37</v>
      </c>
      <c r="Y662" s="6" t="s">
        <v>38</v>
      </c>
      <c r="Z662" s="240" t="str">
        <f t="shared" si="954"/>
        <v>512AZ</v>
      </c>
      <c r="AA662" s="71" t="str">
        <f t="shared" si="955"/>
        <v>FEC394015-12 E7</v>
      </c>
      <c r="AB662" s="168" t="str">
        <f t="shared" si="956"/>
        <v xml:space="preserve">FE 0680X0660 5Z7 12 0760X160 BC  </v>
      </c>
      <c r="AC662" s="71" t="str">
        <f t="shared" si="957"/>
        <v>FXC394015-12 E7</v>
      </c>
      <c r="AD662" s="168" t="str">
        <f t="shared" si="958"/>
        <v xml:space="preserve">FX 0680X0660 5Z7 12 0760X160 BC  </v>
      </c>
      <c r="AE662" s="169" t="str">
        <f t="shared" si="959"/>
        <v>TUBLS015</v>
      </c>
      <c r="AF662" s="170" t="str">
        <f t="shared" si="960"/>
        <v>TB150695</v>
      </c>
      <c r="AG662" s="171">
        <f t="shared" si="961"/>
        <v>32.150700000000001</v>
      </c>
      <c r="AH662" s="151">
        <f t="shared" si="962"/>
        <v>260</v>
      </c>
      <c r="AI662" s="152">
        <f t="shared" si="963"/>
        <v>8359.1820000000007</v>
      </c>
      <c r="AJ662" s="172" t="str">
        <f t="shared" si="964"/>
        <v>BCU5Z</v>
      </c>
      <c r="AK662" s="173" t="str">
        <f t="shared" si="965"/>
        <v>AT5Z0660</v>
      </c>
      <c r="AL662" s="174">
        <f t="shared" si="966"/>
        <v>114.66661132075471</v>
      </c>
      <c r="AM662" s="175">
        <f t="shared" si="967"/>
        <v>53</v>
      </c>
      <c r="AN662" s="176">
        <v>6077.3303999999998</v>
      </c>
      <c r="AO662" s="177" t="str">
        <f t="shared" si="968"/>
        <v>CL5B0760C160</v>
      </c>
      <c r="AP662" s="178">
        <f t="shared" si="969"/>
        <v>1623.3600000000001</v>
      </c>
      <c r="AQ662" s="179" t="str">
        <f t="shared" si="970"/>
        <v>CL5B0760C160</v>
      </c>
      <c r="AR662" s="178">
        <f t="shared" si="971"/>
        <v>1874.3400000000001</v>
      </c>
      <c r="AS662" s="178" t="str">
        <f t="shared" si="972"/>
        <v>PL15</v>
      </c>
      <c r="AT662" s="180">
        <f t="shared" si="973"/>
        <v>3497.7000000000003</v>
      </c>
      <c r="AU662" s="181" t="str">
        <f t="shared" si="974"/>
        <v>5Z</v>
      </c>
      <c r="AV662" s="182" t="s">
        <v>921</v>
      </c>
      <c r="AW662" s="183" t="str">
        <f t="shared" si="975"/>
        <v>FJ5Z0680</v>
      </c>
      <c r="AX662" s="181">
        <f t="shared" si="976"/>
        <v>367.88000000000005</v>
      </c>
      <c r="AY662" s="183">
        <f t="shared" si="977"/>
        <v>735.7600000000001</v>
      </c>
      <c r="AZ662" s="183" t="str">
        <f t="shared" si="978"/>
        <v>PJ5Z0680</v>
      </c>
      <c r="BA662" s="181">
        <f t="shared" si="979"/>
        <v>367.88000000000005</v>
      </c>
      <c r="BB662" s="181"/>
      <c r="BC662" s="184">
        <f t="shared" si="980"/>
        <v>735.7600000000001</v>
      </c>
      <c r="BD662" s="237"/>
    </row>
    <row r="663" spans="1:56" ht="18" customHeight="1" x14ac:dyDescent="0.3">
      <c r="A663" s="1" t="str">
        <f t="shared" si="951"/>
        <v>\\B-TECH03\soneras network\SONERAS\RAD\RAD 2024\C463</v>
      </c>
      <c r="B663" s="17" t="s">
        <v>1794</v>
      </c>
      <c r="C663" s="44" t="str">
        <f t="shared" si="950"/>
        <v>FEC463025-10 E7</v>
      </c>
      <c r="D663" s="17" t="s">
        <v>1707</v>
      </c>
      <c r="E663" s="20" t="str">
        <f t="shared" si="953"/>
        <v>C463</v>
      </c>
      <c r="F663" s="12">
        <v>45476</v>
      </c>
      <c r="G663" s="17">
        <v>1</v>
      </c>
      <c r="H663" s="13" t="s">
        <v>35</v>
      </c>
      <c r="I663" s="14" t="s">
        <v>76</v>
      </c>
      <c r="M663" s="36" t="s">
        <v>32</v>
      </c>
      <c r="N663" s="6">
        <v>10</v>
      </c>
      <c r="O663" s="6">
        <v>5</v>
      </c>
      <c r="Q663" s="14">
        <v>1130</v>
      </c>
      <c r="R663" s="14">
        <v>1040</v>
      </c>
      <c r="S663" s="14">
        <v>1120</v>
      </c>
      <c r="T663" s="14">
        <v>200</v>
      </c>
      <c r="U663" s="14">
        <v>1120</v>
      </c>
      <c r="V663" s="14">
        <v>200</v>
      </c>
      <c r="W663" s="5" t="s">
        <v>37</v>
      </c>
      <c r="Y663" s="6" t="s">
        <v>38</v>
      </c>
      <c r="Z663" s="240" t="str">
        <f t="shared" si="954"/>
        <v>510AD</v>
      </c>
      <c r="AA663" s="71" t="str">
        <f t="shared" si="955"/>
        <v>FEC463025-10 E7</v>
      </c>
      <c r="AB663" s="168" t="str">
        <f t="shared" si="956"/>
        <v xml:space="preserve">FE 1130X1040 5D7 10 1120X200 BC  </v>
      </c>
      <c r="AC663" s="71" t="str">
        <f t="shared" si="957"/>
        <v>FXC463025-10 E7</v>
      </c>
      <c r="AD663" s="168" t="str">
        <f t="shared" si="958"/>
        <v xml:space="preserve">FX 1130X1040 5D7 10 1120X200 BC  </v>
      </c>
      <c r="AE663" s="169" t="str">
        <f t="shared" si="959"/>
        <v>TUBLS015</v>
      </c>
      <c r="AF663" s="170" t="str">
        <f t="shared" si="960"/>
        <v>TB151145</v>
      </c>
      <c r="AG663" s="171">
        <f t="shared" si="961"/>
        <v>52.967700000000001</v>
      </c>
      <c r="AH663" s="151">
        <f t="shared" si="962"/>
        <v>515</v>
      </c>
      <c r="AI663" s="152">
        <f t="shared" si="963"/>
        <v>27278.3655</v>
      </c>
      <c r="AJ663" s="172" t="str">
        <f t="shared" si="964"/>
        <v>BCU5D</v>
      </c>
      <c r="AK663" s="173" t="str">
        <f t="shared" si="965"/>
        <v>AT5D1040</v>
      </c>
      <c r="AL663" s="174">
        <f t="shared" si="966"/>
        <v>15.019239361941137</v>
      </c>
      <c r="AM663" s="175">
        <f t="shared" si="967"/>
        <v>404.63636363636363</v>
      </c>
      <c r="AN663" s="176">
        <v>6077.3303999999998</v>
      </c>
      <c r="AO663" s="177" t="str">
        <f t="shared" si="968"/>
        <v>CL5B1120C200</v>
      </c>
      <c r="AP663" s="178">
        <f t="shared" si="969"/>
        <v>2990.4</v>
      </c>
      <c r="AQ663" s="179" t="str">
        <f t="shared" si="970"/>
        <v>CL5B1120C200</v>
      </c>
      <c r="AR663" s="178">
        <f t="shared" si="971"/>
        <v>3348.1800000000003</v>
      </c>
      <c r="AS663" s="178" t="str">
        <f t="shared" si="972"/>
        <v>PL15</v>
      </c>
      <c r="AT663" s="180">
        <f t="shared" si="973"/>
        <v>6338.58</v>
      </c>
      <c r="AU663" s="181" t="str">
        <f t="shared" si="974"/>
        <v>5D</v>
      </c>
      <c r="AV663" s="182" t="s">
        <v>921</v>
      </c>
      <c r="AW663" s="183" t="str">
        <f t="shared" si="975"/>
        <v>FJ5D1130</v>
      </c>
      <c r="AX663" s="181">
        <f t="shared" si="976"/>
        <v>699.47</v>
      </c>
      <c r="AY663" s="183">
        <f t="shared" si="977"/>
        <v>1398.94</v>
      </c>
      <c r="AZ663" s="183" t="str">
        <f t="shared" si="978"/>
        <v>-</v>
      </c>
      <c r="BA663" s="181" t="str">
        <f t="shared" si="979"/>
        <v>-</v>
      </c>
      <c r="BB663" s="181"/>
      <c r="BC663" s="184">
        <f t="shared" si="980"/>
        <v>1398.94</v>
      </c>
      <c r="BD663" s="237"/>
    </row>
    <row r="664" spans="1:56" ht="18" customHeight="1" x14ac:dyDescent="0.3">
      <c r="A664" s="1" t="str">
        <f t="shared" si="951"/>
        <v>\\B-TECH03\soneras network\SONERAS\RAD\RAD 2024\C464</v>
      </c>
      <c r="B664" s="17" t="s">
        <v>1795</v>
      </c>
      <c r="C664" s="44" t="str">
        <f t="shared" si="950"/>
        <v>FEC464027-10 E7</v>
      </c>
      <c r="D664" s="17" t="s">
        <v>1708</v>
      </c>
      <c r="E664" s="20" t="str">
        <f t="shared" si="953"/>
        <v>C464</v>
      </c>
      <c r="F664" s="12">
        <v>45476</v>
      </c>
      <c r="G664" s="17">
        <v>2</v>
      </c>
      <c r="H664" s="13" t="s">
        <v>35</v>
      </c>
      <c r="I664" s="14" t="s">
        <v>76</v>
      </c>
      <c r="M664" s="36" t="s">
        <v>32</v>
      </c>
      <c r="N664" s="6">
        <v>10</v>
      </c>
      <c r="O664" s="6">
        <v>7</v>
      </c>
      <c r="Q664" s="14">
        <v>1120</v>
      </c>
      <c r="R664" s="14">
        <v>380</v>
      </c>
      <c r="S664" s="14">
        <v>390</v>
      </c>
      <c r="T664" s="14">
        <v>170</v>
      </c>
      <c r="U664" s="14">
        <v>390</v>
      </c>
      <c r="V664" s="14">
        <v>170</v>
      </c>
      <c r="W664" s="5" t="s">
        <v>33</v>
      </c>
      <c r="Y664" s="6" t="s">
        <v>38</v>
      </c>
      <c r="Z664" s="240" t="str">
        <f t="shared" si="954"/>
        <v>710AD</v>
      </c>
      <c r="AA664" s="71" t="str">
        <f t="shared" si="955"/>
        <v>FEC464027-10 E7</v>
      </c>
      <c r="AB664" s="168" t="str">
        <f t="shared" si="956"/>
        <v xml:space="preserve">FE 1120X0380 7D7 10 0390X170 PC  </v>
      </c>
      <c r="AC664" s="71" t="str">
        <f t="shared" si="957"/>
        <v>FXC464027-10 E7</v>
      </c>
      <c r="AD664" s="168" t="str">
        <f t="shared" si="958"/>
        <v xml:space="preserve">FX 1120X0380 7D7 10 0390X170 PC  </v>
      </c>
      <c r="AE664" s="169" t="str">
        <f t="shared" si="959"/>
        <v>TUBLS015</v>
      </c>
      <c r="AF664" s="170" t="str">
        <f t="shared" si="960"/>
        <v>TB151135</v>
      </c>
      <c r="AG664" s="171">
        <f t="shared" si="961"/>
        <v>52.505100000000006</v>
      </c>
      <c r="AH664" s="151">
        <f t="shared" si="962"/>
        <v>259</v>
      </c>
      <c r="AI664" s="152">
        <f t="shared" si="963"/>
        <v>13598.820900000001</v>
      </c>
      <c r="AJ664" s="172" t="str">
        <f t="shared" si="964"/>
        <v>BCU7D</v>
      </c>
      <c r="AK664" s="173" t="str">
        <f t="shared" si="965"/>
        <v>AT7D0380</v>
      </c>
      <c r="AL664" s="174">
        <f t="shared" si="966"/>
        <v>15.15543740648379</v>
      </c>
      <c r="AM664" s="175">
        <f t="shared" si="967"/>
        <v>401</v>
      </c>
      <c r="AN664" s="176">
        <v>6077.3303999999998</v>
      </c>
      <c r="AO664" s="177" t="str">
        <f t="shared" si="968"/>
        <v>CL7P0390C170</v>
      </c>
      <c r="AP664" s="178">
        <f t="shared" si="969"/>
        <v>599.83000000000004</v>
      </c>
      <c r="AQ664" s="179" t="str">
        <f t="shared" si="970"/>
        <v>CL7P0390C170</v>
      </c>
      <c r="AR664" s="178">
        <f t="shared" si="971"/>
        <v>599.83000000000004</v>
      </c>
      <c r="AS664" s="178" t="str">
        <f t="shared" si="972"/>
        <v>BNLC06</v>
      </c>
      <c r="AT664" s="180">
        <f t="shared" si="973"/>
        <v>1199.6600000000001</v>
      </c>
      <c r="AU664" s="181" t="str">
        <f t="shared" si="974"/>
        <v>7D</v>
      </c>
      <c r="AV664" s="182" t="s">
        <v>921</v>
      </c>
      <c r="AW664" s="183" t="str">
        <f t="shared" si="975"/>
        <v>FJ7D1120</v>
      </c>
      <c r="AX664" s="181">
        <f t="shared" si="976"/>
        <v>826.56</v>
      </c>
      <c r="AY664" s="183">
        <f t="shared" si="977"/>
        <v>1653.12</v>
      </c>
      <c r="AZ664" s="183" t="str">
        <f t="shared" si="978"/>
        <v>-</v>
      </c>
      <c r="BA664" s="181" t="str">
        <f t="shared" si="979"/>
        <v>-</v>
      </c>
      <c r="BB664" s="181"/>
      <c r="BC664" s="184">
        <f t="shared" si="980"/>
        <v>1653.12</v>
      </c>
      <c r="BD664" s="237"/>
    </row>
    <row r="665" spans="1:56" ht="18" customHeight="1" x14ac:dyDescent="0.3">
      <c r="A665" s="1" t="str">
        <f t="shared" si="951"/>
        <v>\\B-TECH03\soneras network\SONERAS\RAD\RAD 2024\C465</v>
      </c>
      <c r="B665" s="17" t="s">
        <v>1796</v>
      </c>
      <c r="C665" s="44" t="str">
        <f t="shared" si="950"/>
        <v>FEC465014-12 E7</v>
      </c>
      <c r="D665" s="17" t="s">
        <v>1709</v>
      </c>
      <c r="E665" s="20" t="str">
        <f t="shared" si="953"/>
        <v>C465</v>
      </c>
      <c r="F665" s="12">
        <v>45476</v>
      </c>
      <c r="G665" s="17">
        <v>2</v>
      </c>
      <c r="H665" s="13" t="s">
        <v>35</v>
      </c>
      <c r="I665" s="14" t="s">
        <v>76</v>
      </c>
      <c r="M665" s="36" t="s">
        <v>41</v>
      </c>
      <c r="N665" s="6">
        <v>12</v>
      </c>
      <c r="O665" s="6">
        <v>4</v>
      </c>
      <c r="Q665" s="14">
        <v>500</v>
      </c>
      <c r="R665" s="14">
        <v>440</v>
      </c>
      <c r="S665" s="14">
        <v>440</v>
      </c>
      <c r="T665" s="14">
        <v>90</v>
      </c>
      <c r="U665" s="14">
        <v>440</v>
      </c>
      <c r="V665" s="14">
        <v>90</v>
      </c>
      <c r="W665" s="5" t="s">
        <v>33</v>
      </c>
      <c r="Y665" s="6" t="s">
        <v>38</v>
      </c>
      <c r="Z665" s="240" t="str">
        <f t="shared" si="954"/>
        <v>412AZ</v>
      </c>
      <c r="AA665" s="71" t="str">
        <f t="shared" si="955"/>
        <v>FEC465014-12 E7</v>
      </c>
      <c r="AB665" s="168" t="str">
        <f t="shared" si="956"/>
        <v xml:space="preserve">FE 0500X0440 4Z7 12 0440X090 PC  </v>
      </c>
      <c r="AC665" s="71" t="str">
        <f t="shared" si="957"/>
        <v>FXC465014-12 E7</v>
      </c>
      <c r="AD665" s="168" t="str">
        <f t="shared" si="958"/>
        <v xml:space="preserve">FX 0500X0440 4Z7 12 0440X090 PC  </v>
      </c>
      <c r="AE665" s="169" t="str">
        <f t="shared" si="959"/>
        <v>TUBLS015</v>
      </c>
      <c r="AF665" s="170" t="str">
        <f t="shared" si="960"/>
        <v>TB150515</v>
      </c>
      <c r="AG665" s="171">
        <f t="shared" si="961"/>
        <v>23.823900000000002</v>
      </c>
      <c r="AH665" s="151">
        <f t="shared" si="962"/>
        <v>136</v>
      </c>
      <c r="AI665" s="152">
        <f t="shared" si="963"/>
        <v>3240.0504000000001</v>
      </c>
      <c r="AJ665" s="172" t="str">
        <f t="shared" si="964"/>
        <v>BCU4Z</v>
      </c>
      <c r="AK665" s="173" t="str">
        <f t="shared" si="965"/>
        <v>AT4Z0480</v>
      </c>
      <c r="AL665" s="174">
        <f t="shared" si="966"/>
        <v>173.63801142857142</v>
      </c>
      <c r="AM665" s="175">
        <f t="shared" si="967"/>
        <v>35</v>
      </c>
      <c r="AN665" s="176">
        <v>6077.3303999999998</v>
      </c>
      <c r="AO665" s="177" t="str">
        <f t="shared" si="968"/>
        <v>CL4P0440C090</v>
      </c>
      <c r="AP665" s="178">
        <f t="shared" si="969"/>
        <v>389.62</v>
      </c>
      <c r="AQ665" s="179" t="str">
        <f t="shared" si="970"/>
        <v>CL4P0440C090</v>
      </c>
      <c r="AR665" s="178">
        <f t="shared" si="971"/>
        <v>389.62</v>
      </c>
      <c r="AS665" s="178" t="str">
        <f t="shared" si="972"/>
        <v>BNLC06</v>
      </c>
      <c r="AT665" s="180">
        <f t="shared" si="973"/>
        <v>779.24</v>
      </c>
      <c r="AU665" s="181" t="str">
        <f t="shared" si="974"/>
        <v>4Z</v>
      </c>
      <c r="AV665" s="182" t="s">
        <v>921</v>
      </c>
      <c r="AW665" s="183" t="str">
        <f t="shared" si="975"/>
        <v>FJ4Z0500</v>
      </c>
      <c r="AX665" s="181">
        <f t="shared" si="976"/>
        <v>229</v>
      </c>
      <c r="AY665" s="183">
        <f t="shared" si="977"/>
        <v>458</v>
      </c>
      <c r="AZ665" s="183" t="str">
        <f t="shared" si="978"/>
        <v>PJ4Z0500</v>
      </c>
      <c r="BA665" s="181">
        <f t="shared" si="979"/>
        <v>229</v>
      </c>
      <c r="BB665" s="181"/>
      <c r="BC665" s="184">
        <f t="shared" si="980"/>
        <v>458</v>
      </c>
      <c r="BD665" s="237"/>
    </row>
    <row r="666" spans="1:56" ht="18" customHeight="1" x14ac:dyDescent="0.3">
      <c r="A666" s="1" t="str">
        <f t="shared" si="951"/>
        <v>\\B-TECH03\soneras network\SONERAS\RAD\RAD 2024\-</v>
      </c>
      <c r="B666" s="17" t="s">
        <v>1798</v>
      </c>
      <c r="C666" s="44" t="str">
        <f t="shared" si="950"/>
        <v>FE-014-12 E7</v>
      </c>
      <c r="D666" s="17" t="s">
        <v>1710</v>
      </c>
      <c r="E666" s="20" t="str">
        <f>HYPERLINK(A666,B666)</f>
        <v>-</v>
      </c>
      <c r="F666" s="12">
        <v>45476</v>
      </c>
      <c r="G666" s="17">
        <v>10</v>
      </c>
      <c r="H666" s="13" t="s">
        <v>35</v>
      </c>
      <c r="I666" s="14" t="s">
        <v>76</v>
      </c>
      <c r="M666" s="36" t="s">
        <v>41</v>
      </c>
      <c r="N666" s="6">
        <v>12</v>
      </c>
      <c r="O666" s="6">
        <v>4</v>
      </c>
      <c r="P666" s="221"/>
      <c r="Q666" s="14">
        <v>610</v>
      </c>
      <c r="R666" s="14">
        <v>480</v>
      </c>
      <c r="S666" s="14">
        <v>490</v>
      </c>
      <c r="T666" s="14">
        <v>85</v>
      </c>
      <c r="U666" s="14">
        <v>490</v>
      </c>
      <c r="V666" s="14">
        <v>85</v>
      </c>
      <c r="W666" s="5" t="s">
        <v>33</v>
      </c>
      <c r="Y666" s="6" t="s">
        <v>38</v>
      </c>
      <c r="Z666" s="240" t="str">
        <f t="shared" si="954"/>
        <v>412AZ</v>
      </c>
      <c r="AA666" s="71" t="str">
        <f t="shared" si="955"/>
        <v>FE-014-12 E7</v>
      </c>
      <c r="AB666" s="168" t="str">
        <f t="shared" si="956"/>
        <v xml:space="preserve">FE 0610X0480 4Z7 12 0490X085 PC  </v>
      </c>
      <c r="AC666" s="71" t="str">
        <f t="shared" si="957"/>
        <v>FX-014-12 E7</v>
      </c>
      <c r="AD666" s="168" t="str">
        <f t="shared" si="958"/>
        <v xml:space="preserve">FX 0610X0480 4Z7 12 0490X085 PC  </v>
      </c>
      <c r="AE666" s="169" t="str">
        <f t="shared" si="959"/>
        <v>TUBLS015</v>
      </c>
      <c r="AF666" s="170" t="str">
        <f t="shared" si="960"/>
        <v>TB150625</v>
      </c>
      <c r="AG666" s="171">
        <f t="shared" si="961"/>
        <v>28.912500000000001</v>
      </c>
      <c r="AH666" s="151">
        <f t="shared" si="962"/>
        <v>148</v>
      </c>
      <c r="AI666" s="152">
        <f t="shared" si="963"/>
        <v>4279.05</v>
      </c>
      <c r="AJ666" s="172" t="str">
        <f t="shared" si="964"/>
        <v>BCU4Z</v>
      </c>
      <c r="AK666" s="173" t="str">
        <f t="shared" si="965"/>
        <v>AT4Z0590</v>
      </c>
      <c r="AL666" s="174">
        <f t="shared" si="966"/>
        <v>159.92974736842106</v>
      </c>
      <c r="AM666" s="175">
        <f t="shared" si="967"/>
        <v>38</v>
      </c>
      <c r="AN666" s="176">
        <v>6077.3303999999998</v>
      </c>
      <c r="AO666" s="177" t="str">
        <f t="shared" si="968"/>
        <v>CL4P0490C085</v>
      </c>
      <c r="AP666" s="178">
        <f t="shared" si="969"/>
        <v>412.33500000000004</v>
      </c>
      <c r="AQ666" s="179" t="str">
        <f t="shared" si="970"/>
        <v>CL4P0490C085</v>
      </c>
      <c r="AR666" s="178">
        <f t="shared" si="971"/>
        <v>412.33500000000004</v>
      </c>
      <c r="AS666" s="178" t="str">
        <f t="shared" si="972"/>
        <v>BNLC06</v>
      </c>
      <c r="AT666" s="180">
        <f t="shared" si="973"/>
        <v>824.67000000000007</v>
      </c>
      <c r="AU666" s="181" t="str">
        <f t="shared" si="974"/>
        <v>4Z</v>
      </c>
      <c r="AV666" s="182" t="s">
        <v>921</v>
      </c>
      <c r="AW666" s="183" t="str">
        <f t="shared" si="975"/>
        <v>FJ4Z0610</v>
      </c>
      <c r="AX666" s="181">
        <f t="shared" si="976"/>
        <v>279.38</v>
      </c>
      <c r="AY666" s="183">
        <f t="shared" si="977"/>
        <v>558.76</v>
      </c>
      <c r="AZ666" s="183" t="str">
        <f t="shared" si="978"/>
        <v>PJ4Z0610</v>
      </c>
      <c r="BA666" s="181">
        <f t="shared" si="979"/>
        <v>279.38</v>
      </c>
      <c r="BB666" s="181"/>
      <c r="BC666" s="184">
        <f t="shared" si="980"/>
        <v>558.76</v>
      </c>
      <c r="BD666" s="237"/>
    </row>
    <row r="667" spans="1:56" ht="18" customHeight="1" x14ac:dyDescent="0.3">
      <c r="A667" s="1" t="str">
        <f t="shared" si="951"/>
        <v>\\B-TECH03\soneras network\SONERAS\RAD\RAD 2024\-</v>
      </c>
      <c r="B667" s="17" t="s">
        <v>1798</v>
      </c>
      <c r="C667" s="44" t="str">
        <f t="shared" si="950"/>
        <v>FE-024-10 E7</v>
      </c>
      <c r="D667" s="17" t="s">
        <v>1711</v>
      </c>
      <c r="E667" s="20" t="str">
        <f t="shared" si="953"/>
        <v>-</v>
      </c>
      <c r="F667" s="12">
        <v>45476</v>
      </c>
      <c r="G667" s="17">
        <v>10</v>
      </c>
      <c r="H667" s="13" t="s">
        <v>35</v>
      </c>
      <c r="I667" s="14" t="s">
        <v>76</v>
      </c>
      <c r="M667" s="36" t="s">
        <v>32</v>
      </c>
      <c r="N667" s="6">
        <v>10</v>
      </c>
      <c r="O667" s="6">
        <v>4</v>
      </c>
      <c r="P667" s="221"/>
      <c r="Q667" s="14">
        <v>460</v>
      </c>
      <c r="R667" s="14">
        <v>460</v>
      </c>
      <c r="S667" s="14">
        <v>480</v>
      </c>
      <c r="T667" s="14">
        <v>100</v>
      </c>
      <c r="U667" s="14">
        <v>480</v>
      </c>
      <c r="V667" s="14">
        <v>100</v>
      </c>
      <c r="W667" s="5" t="s">
        <v>33</v>
      </c>
      <c r="Y667" s="6" t="s">
        <v>38</v>
      </c>
      <c r="Z667" s="240" t="str">
        <f t="shared" si="954"/>
        <v>410AD</v>
      </c>
      <c r="AA667" s="71" t="str">
        <f t="shared" si="955"/>
        <v>FE-024-10 E7</v>
      </c>
      <c r="AB667" s="168" t="str">
        <f t="shared" si="956"/>
        <v xml:space="preserve">FE 0460X0460 4D7 10 0480X100 PC  </v>
      </c>
      <c r="AC667" s="71" t="str">
        <f t="shared" si="957"/>
        <v>FX-024-10 E7</v>
      </c>
      <c r="AD667" s="168" t="str">
        <f t="shared" si="958"/>
        <v xml:space="preserve">FX 0460X0460 4D7 10 0480X100 PC  </v>
      </c>
      <c r="AE667" s="169" t="str">
        <f t="shared" si="959"/>
        <v>TUBLS015</v>
      </c>
      <c r="AF667" s="170" t="str">
        <f t="shared" si="960"/>
        <v>TB150475</v>
      </c>
      <c r="AG667" s="171">
        <f t="shared" si="961"/>
        <v>21.973500000000001</v>
      </c>
      <c r="AH667" s="151">
        <f t="shared" si="962"/>
        <v>180</v>
      </c>
      <c r="AI667" s="152">
        <f t="shared" si="963"/>
        <v>3955.2300000000005</v>
      </c>
      <c r="AJ667" s="172" t="str">
        <f t="shared" si="964"/>
        <v>BCU4D</v>
      </c>
      <c r="AK667" s="173" t="str">
        <f t="shared" si="965"/>
        <v>AT4D0460</v>
      </c>
      <c r="AL667" s="174">
        <f t="shared" si="966"/>
        <v>37.747393788819878</v>
      </c>
      <c r="AM667" s="175">
        <f t="shared" si="967"/>
        <v>161</v>
      </c>
      <c r="AN667" s="176">
        <v>6077.3303999999998</v>
      </c>
      <c r="AO667" s="177" t="str">
        <f t="shared" si="968"/>
        <v>CL4P0480C100</v>
      </c>
      <c r="AP667" s="178">
        <f t="shared" si="969"/>
        <v>462</v>
      </c>
      <c r="AQ667" s="179" t="str">
        <f t="shared" si="970"/>
        <v>CL4P0480C100</v>
      </c>
      <c r="AR667" s="178">
        <f t="shared" si="971"/>
        <v>462</v>
      </c>
      <c r="AS667" s="178" t="str">
        <f t="shared" si="972"/>
        <v>BNLC06</v>
      </c>
      <c r="AT667" s="180">
        <f t="shared" si="973"/>
        <v>924</v>
      </c>
      <c r="AU667" s="181" t="str">
        <f t="shared" si="974"/>
        <v>4D</v>
      </c>
      <c r="AV667" s="182" t="s">
        <v>921</v>
      </c>
      <c r="AW667" s="183" t="str">
        <f t="shared" si="975"/>
        <v>FJ4D0460</v>
      </c>
      <c r="AX667" s="181">
        <f t="shared" si="976"/>
        <v>243.8</v>
      </c>
      <c r="AY667" s="183">
        <f t="shared" si="977"/>
        <v>487.6</v>
      </c>
      <c r="AZ667" s="183" t="str">
        <f t="shared" si="978"/>
        <v>-</v>
      </c>
      <c r="BA667" s="181" t="str">
        <f t="shared" si="979"/>
        <v>-</v>
      </c>
      <c r="BB667" s="181"/>
      <c r="BC667" s="184">
        <f t="shared" si="980"/>
        <v>487.6</v>
      </c>
      <c r="BD667" s="237"/>
    </row>
    <row r="668" spans="1:56" ht="18" customHeight="1" x14ac:dyDescent="0.3">
      <c r="A668" s="1" t="str">
        <f t="shared" si="951"/>
        <v>\\B-TECH03\soneras network\SONERAS\RAD\RAD 2024\C466</v>
      </c>
      <c r="B668" s="17" t="s">
        <v>1797</v>
      </c>
      <c r="C668" s="44" t="str">
        <f t="shared" si="950"/>
        <v>FEC466027-10 E7</v>
      </c>
      <c r="D668" s="17" t="s">
        <v>1712</v>
      </c>
      <c r="E668" s="20" t="str">
        <f>HYPERLINK(A668,B668)</f>
        <v>C466</v>
      </c>
      <c r="F668" s="12">
        <v>45476</v>
      </c>
      <c r="G668" s="17">
        <v>1</v>
      </c>
      <c r="H668" s="13" t="s">
        <v>35</v>
      </c>
      <c r="I668" s="14" t="s">
        <v>36</v>
      </c>
      <c r="M668" s="36" t="s">
        <v>32</v>
      </c>
      <c r="N668" s="6">
        <v>10</v>
      </c>
      <c r="O668" s="6">
        <v>7</v>
      </c>
      <c r="Q668" s="14">
        <v>1120</v>
      </c>
      <c r="R668" s="14">
        <v>390</v>
      </c>
      <c r="S668" s="14">
        <v>400</v>
      </c>
      <c r="T668" s="14">
        <v>180</v>
      </c>
      <c r="U668" s="14">
        <v>400</v>
      </c>
      <c r="V668" s="14">
        <v>180</v>
      </c>
      <c r="W668" s="5" t="s">
        <v>33</v>
      </c>
      <c r="Y668" s="6" t="s">
        <v>38</v>
      </c>
    </row>
    <row r="669" spans="1:56" ht="18" customHeight="1" x14ac:dyDescent="0.3">
      <c r="A669" s="1" t="str">
        <f t="shared" si="951"/>
        <v>\\B-TECH03\soneras network\SONERAS\RAD\RAD 2024\C467</v>
      </c>
      <c r="B669" s="17" t="s">
        <v>1799</v>
      </c>
      <c r="C669" s="44" t="str">
        <f t="shared" si="950"/>
        <v>FEC467014-12 E7</v>
      </c>
      <c r="D669" s="17" t="s">
        <v>1713</v>
      </c>
      <c r="E669" s="20" t="str">
        <f t="shared" si="953"/>
        <v>C467</v>
      </c>
      <c r="F669" s="12">
        <v>45481</v>
      </c>
      <c r="G669" s="17">
        <v>2</v>
      </c>
      <c r="H669" s="13" t="s">
        <v>35</v>
      </c>
      <c r="I669" s="14" t="s">
        <v>40</v>
      </c>
      <c r="M669" s="36" t="s">
        <v>41</v>
      </c>
      <c r="N669" s="6">
        <v>12</v>
      </c>
      <c r="O669" s="6">
        <v>4</v>
      </c>
      <c r="Q669" s="14">
        <v>810</v>
      </c>
      <c r="R669" s="14">
        <v>730</v>
      </c>
      <c r="S669" s="14">
        <v>740</v>
      </c>
      <c r="T669" s="14">
        <v>85</v>
      </c>
      <c r="U669" s="14">
        <v>740</v>
      </c>
      <c r="V669" s="14">
        <v>85</v>
      </c>
      <c r="W669" s="5" t="s">
        <v>33</v>
      </c>
      <c r="Y669" s="6" t="s">
        <v>38</v>
      </c>
    </row>
    <row r="670" spans="1:56" ht="18" customHeight="1" x14ac:dyDescent="0.3">
      <c r="A670" s="1" t="str">
        <f t="shared" si="951"/>
        <v>\\B-TECH03\soneras network\SONERAS\RAD\RAD 2024\C468</v>
      </c>
      <c r="B670" s="17" t="s">
        <v>1800</v>
      </c>
      <c r="C670" s="44" t="str">
        <f t="shared" si="950"/>
        <v>RAC468013-10 E7</v>
      </c>
      <c r="D670" s="17" t="s">
        <v>1714</v>
      </c>
      <c r="E670" s="20" t="str">
        <f t="shared" si="953"/>
        <v>C468</v>
      </c>
      <c r="F670" s="12">
        <v>45481</v>
      </c>
      <c r="G670" s="17">
        <v>1</v>
      </c>
      <c r="H670" s="13" t="s">
        <v>28</v>
      </c>
      <c r="I670" s="14" t="s">
        <v>1805</v>
      </c>
      <c r="J670" s="5" t="s">
        <v>1557</v>
      </c>
      <c r="K670" s="14" t="s">
        <v>1802</v>
      </c>
      <c r="M670" s="36" t="s">
        <v>41</v>
      </c>
      <c r="N670" s="6">
        <v>10</v>
      </c>
      <c r="O670" s="6">
        <v>3</v>
      </c>
      <c r="Q670" s="14">
        <v>445</v>
      </c>
      <c r="R670" s="14">
        <v>590</v>
      </c>
      <c r="S670" s="14">
        <v>590</v>
      </c>
      <c r="T670" s="14">
        <v>60</v>
      </c>
      <c r="U670" s="14">
        <v>590</v>
      </c>
      <c r="V670" s="14">
        <v>60</v>
      </c>
      <c r="W670" s="5" t="s">
        <v>33</v>
      </c>
      <c r="Y670" s="6" t="s">
        <v>38</v>
      </c>
    </row>
    <row r="671" spans="1:56" ht="18" customHeight="1" x14ac:dyDescent="0.3">
      <c r="A671" s="1" t="str">
        <f t="shared" si="951"/>
        <v>\\B-TECH03\soneras network\SONERAS\RAD\RAD 2024\C469</v>
      </c>
      <c r="B671" s="17" t="s">
        <v>1801</v>
      </c>
      <c r="C671" s="44" t="str">
        <f t="shared" si="950"/>
        <v>RAC469013-10 E7</v>
      </c>
      <c r="D671" s="17" t="s">
        <v>1715</v>
      </c>
      <c r="E671" s="20" t="str">
        <f t="shared" si="953"/>
        <v>C469</v>
      </c>
      <c r="F671" s="12">
        <v>45481</v>
      </c>
      <c r="G671" s="17">
        <v>1</v>
      </c>
      <c r="H671" s="13" t="s">
        <v>28</v>
      </c>
      <c r="I671" s="14" t="s">
        <v>1806</v>
      </c>
      <c r="J671" s="5" t="s">
        <v>1804</v>
      </c>
      <c r="K671" s="247" t="s">
        <v>1803</v>
      </c>
      <c r="M671" s="36" t="s">
        <v>41</v>
      </c>
      <c r="N671" s="6">
        <v>10</v>
      </c>
      <c r="O671" s="6">
        <v>3</v>
      </c>
      <c r="Q671" s="14">
        <v>405</v>
      </c>
      <c r="R671" s="14">
        <v>415</v>
      </c>
      <c r="S671" s="14">
        <v>415</v>
      </c>
      <c r="T671" s="14">
        <v>60</v>
      </c>
      <c r="U671" s="14">
        <v>415</v>
      </c>
      <c r="V671" s="14">
        <v>60</v>
      </c>
      <c r="W671" s="5" t="s">
        <v>33</v>
      </c>
      <c r="Y671" s="6" t="s">
        <v>38</v>
      </c>
    </row>
    <row r="672" spans="1:56" ht="18" customHeight="1" x14ac:dyDescent="0.3">
      <c r="A672" s="1" t="str">
        <f t="shared" si="951"/>
        <v>\\B-TECH03\soneras network\SONERAS\RAD\RAD 2024\C470</v>
      </c>
      <c r="B672" s="17" t="s">
        <v>1810</v>
      </c>
      <c r="C672" s="44" t="str">
        <f t="shared" si="950"/>
        <v>REC470024-10 E7</v>
      </c>
      <c r="D672" s="17" t="s">
        <v>1716</v>
      </c>
      <c r="E672" s="20" t="str">
        <f t="shared" si="953"/>
        <v>C470</v>
      </c>
      <c r="F672" s="33">
        <v>45481</v>
      </c>
      <c r="G672" s="17">
        <v>1</v>
      </c>
      <c r="H672" s="34" t="s">
        <v>58</v>
      </c>
      <c r="I672" s="14" t="s">
        <v>865</v>
      </c>
      <c r="M672" s="36" t="s">
        <v>32</v>
      </c>
      <c r="N672" s="6">
        <v>10</v>
      </c>
      <c r="O672" s="6">
        <v>4</v>
      </c>
      <c r="Q672" s="14">
        <v>528</v>
      </c>
      <c r="R672" s="14">
        <v>600</v>
      </c>
      <c r="S672" s="14">
        <v>615</v>
      </c>
      <c r="T672" s="14">
        <v>130</v>
      </c>
      <c r="U672" s="14">
        <v>615</v>
      </c>
      <c r="V672" s="14">
        <v>130</v>
      </c>
      <c r="W672" s="5" t="s">
        <v>33</v>
      </c>
      <c r="Y672" s="6" t="s">
        <v>38</v>
      </c>
    </row>
    <row r="673" spans="1:55" ht="18" customHeight="1" x14ac:dyDescent="0.3">
      <c r="A673" s="1" t="str">
        <f t="shared" si="951"/>
        <v>\\B-TECH03\soneras network\SONERAS\RAD\RAD 2024\C169</v>
      </c>
      <c r="B673" s="17" t="s">
        <v>892</v>
      </c>
      <c r="C673" s="44" t="str">
        <f t="shared" si="950"/>
        <v>FEC169027-10 E7</v>
      </c>
      <c r="D673" s="17" t="s">
        <v>1717</v>
      </c>
      <c r="E673" s="20" t="str">
        <f t="shared" si="953"/>
        <v>C169</v>
      </c>
      <c r="F673" s="33">
        <v>45481</v>
      </c>
      <c r="G673" s="17">
        <v>1</v>
      </c>
      <c r="H673" s="34" t="s">
        <v>35</v>
      </c>
      <c r="I673" s="14" t="s">
        <v>100</v>
      </c>
      <c r="M673" s="36" t="s">
        <v>32</v>
      </c>
      <c r="N673" s="6">
        <v>10</v>
      </c>
      <c r="O673" s="6">
        <v>7</v>
      </c>
      <c r="Q673" s="14">
        <v>1070</v>
      </c>
      <c r="R673" s="14">
        <v>480</v>
      </c>
      <c r="S673" s="14">
        <v>490</v>
      </c>
      <c r="T673" s="14">
        <v>140</v>
      </c>
      <c r="U673" s="14">
        <v>490</v>
      </c>
      <c r="V673" s="14">
        <v>140</v>
      </c>
      <c r="W673" s="5" t="s">
        <v>33</v>
      </c>
      <c r="Y673" s="6" t="s">
        <v>38</v>
      </c>
    </row>
    <row r="674" spans="1:55" ht="18" customHeight="1" x14ac:dyDescent="0.3">
      <c r="A674" s="1" t="str">
        <f t="shared" si="951"/>
        <v>\\B-TECH03\soneras network\SONERAS\RAD\RAD 2024\C471</v>
      </c>
      <c r="B674" s="17" t="s">
        <v>1811</v>
      </c>
      <c r="C674" s="44" t="str">
        <f t="shared" si="950"/>
        <v>RAC471012-10 E7</v>
      </c>
      <c r="D674" s="17" t="s">
        <v>1718</v>
      </c>
      <c r="E674" s="20" t="str">
        <f t="shared" si="953"/>
        <v>C471</v>
      </c>
      <c r="F674" s="33">
        <v>45481</v>
      </c>
      <c r="G674" s="17">
        <v>1</v>
      </c>
      <c r="H674" s="34" t="s">
        <v>28</v>
      </c>
      <c r="I674" s="14" t="s">
        <v>1807</v>
      </c>
      <c r="K674" s="247"/>
      <c r="M674" s="36" t="s">
        <v>41</v>
      </c>
      <c r="N674" s="6">
        <v>10</v>
      </c>
      <c r="O674" s="6">
        <v>2</v>
      </c>
      <c r="Q674" s="14">
        <v>225</v>
      </c>
      <c r="R674" s="14">
        <v>115</v>
      </c>
      <c r="S674" s="14">
        <v>120</v>
      </c>
      <c r="T674" s="14">
        <v>50</v>
      </c>
      <c r="U674" s="14">
        <v>120</v>
      </c>
      <c r="V674" s="14">
        <v>50</v>
      </c>
      <c r="W674" s="5" t="s">
        <v>33</v>
      </c>
      <c r="Y674" s="6" t="s">
        <v>38</v>
      </c>
    </row>
    <row r="675" spans="1:55" ht="18" customHeight="1" x14ac:dyDescent="0.3">
      <c r="A675" s="1" t="str">
        <f t="shared" si="951"/>
        <v>\\B-TECH03\soneras network\SONERAS\RAD\RAD 2024\C472</v>
      </c>
      <c r="B675" s="17" t="s">
        <v>1812</v>
      </c>
      <c r="C675" s="44" t="str">
        <f t="shared" si="950"/>
        <v>REC472024-10 E7</v>
      </c>
      <c r="D675" s="17" t="s">
        <v>1719</v>
      </c>
      <c r="E675" s="20" t="str">
        <f t="shared" si="953"/>
        <v>C472</v>
      </c>
      <c r="F675" s="33">
        <v>45482</v>
      </c>
      <c r="G675" s="17">
        <v>1</v>
      </c>
      <c r="H675" s="34" t="s">
        <v>58</v>
      </c>
      <c r="I675" s="14" t="s">
        <v>1808</v>
      </c>
      <c r="M675" s="36" t="s">
        <v>32</v>
      </c>
      <c r="N675" s="6">
        <v>10</v>
      </c>
      <c r="O675" s="6">
        <v>4</v>
      </c>
      <c r="Q675" s="14">
        <v>1575</v>
      </c>
      <c r="R675" s="14">
        <v>800</v>
      </c>
      <c r="S675" s="14">
        <v>870</v>
      </c>
      <c r="T675" s="14">
        <v>230</v>
      </c>
      <c r="U675" s="14">
        <v>870</v>
      </c>
      <c r="V675" s="14">
        <v>230</v>
      </c>
      <c r="W675" s="5" t="s">
        <v>37</v>
      </c>
      <c r="Y675" s="6" t="s">
        <v>38</v>
      </c>
    </row>
    <row r="676" spans="1:55" ht="18" customHeight="1" x14ac:dyDescent="0.3">
      <c r="A676" s="1" t="str">
        <f t="shared" si="951"/>
        <v>\\B-TECH03\soneras network\SONERAS\RAD\RAD 2024\C473</v>
      </c>
      <c r="B676" s="17" t="s">
        <v>1813</v>
      </c>
      <c r="C676" s="44" t="str">
        <f t="shared" si="950"/>
        <v xml:space="preserve">RAC47306- </v>
      </c>
      <c r="D676" s="17" t="s">
        <v>1720</v>
      </c>
      <c r="E676" s="20" t="str">
        <f t="shared" si="953"/>
        <v>C473</v>
      </c>
      <c r="F676" s="33">
        <v>45481</v>
      </c>
      <c r="G676" s="17">
        <v>4</v>
      </c>
      <c r="H676" s="34" t="s">
        <v>28</v>
      </c>
      <c r="I676" s="14" t="s">
        <v>1809</v>
      </c>
      <c r="L676" s="10" t="s">
        <v>1819</v>
      </c>
      <c r="M676" s="36"/>
      <c r="N676" s="6"/>
      <c r="O676" s="222">
        <v>6</v>
      </c>
      <c r="P676" s="223"/>
      <c r="Q676" s="222">
        <v>585</v>
      </c>
      <c r="R676" s="222">
        <v>490</v>
      </c>
      <c r="S676" s="222">
        <v>490</v>
      </c>
      <c r="T676" s="222">
        <v>270</v>
      </c>
      <c r="U676" s="222">
        <v>490</v>
      </c>
      <c r="V676" s="222">
        <v>270</v>
      </c>
      <c r="W676" s="222"/>
      <c r="Y676" s="6"/>
    </row>
    <row r="677" spans="1:55" s="227" customFormat="1" ht="18" customHeight="1" x14ac:dyDescent="0.3">
      <c r="A677" s="1" t="str">
        <f t="shared" si="951"/>
        <v>\\B-TECH03\soneras network\SONERAS\RAD\RAD 2024\C474</v>
      </c>
      <c r="B677" s="65" t="s">
        <v>1814</v>
      </c>
      <c r="C677" s="44" t="str">
        <f t="shared" si="950"/>
        <v>REC474024-10 E7</v>
      </c>
      <c r="D677" s="65" t="s">
        <v>1721</v>
      </c>
      <c r="E677" s="225" t="str">
        <f t="shared" si="953"/>
        <v>C474</v>
      </c>
      <c r="F677" s="33">
        <v>45482</v>
      </c>
      <c r="G677" s="65">
        <v>1</v>
      </c>
      <c r="H677" s="34" t="s">
        <v>58</v>
      </c>
      <c r="I677" s="5" t="s">
        <v>1820</v>
      </c>
      <c r="J677" s="5"/>
      <c r="K677" s="5"/>
      <c r="L677" s="226"/>
      <c r="M677" s="3" t="s">
        <v>32</v>
      </c>
      <c r="N677" s="5">
        <v>10</v>
      </c>
      <c r="O677" s="5">
        <v>4</v>
      </c>
      <c r="P677" s="65"/>
      <c r="Q677" s="5">
        <v>1015</v>
      </c>
      <c r="R677" s="5">
        <v>970</v>
      </c>
      <c r="S677" s="5">
        <v>1035</v>
      </c>
      <c r="T677" s="5">
        <v>180</v>
      </c>
      <c r="U677" s="5">
        <v>1035</v>
      </c>
      <c r="V677" s="5">
        <v>180</v>
      </c>
      <c r="W677" s="5" t="s">
        <v>37</v>
      </c>
      <c r="X677" s="5"/>
      <c r="Y677" s="5" t="s">
        <v>38</v>
      </c>
    </row>
    <row r="678" spans="1:55" ht="18" customHeight="1" x14ac:dyDescent="0.3">
      <c r="A678" s="1" t="str">
        <f t="shared" si="951"/>
        <v>\\B-TECH03\soneras network\SONERAS\RAD\RAD 2024\C475</v>
      </c>
      <c r="B678" s="44" t="s">
        <v>1815</v>
      </c>
      <c r="C678" s="44" t="str">
        <f t="shared" si="950"/>
        <v>FEC475014-12 E7</v>
      </c>
      <c r="D678" s="17" t="s">
        <v>1722</v>
      </c>
      <c r="E678" s="20" t="str">
        <f t="shared" si="953"/>
        <v>C475</v>
      </c>
      <c r="F678" s="12">
        <v>45481</v>
      </c>
      <c r="G678" s="17">
        <v>1</v>
      </c>
      <c r="H678" s="13" t="s">
        <v>35</v>
      </c>
      <c r="I678" s="14" t="s">
        <v>36</v>
      </c>
      <c r="M678" s="36" t="s">
        <v>41</v>
      </c>
      <c r="N678" s="6">
        <v>12</v>
      </c>
      <c r="O678" s="6">
        <v>4</v>
      </c>
      <c r="Q678" s="14">
        <v>950</v>
      </c>
      <c r="R678" s="14">
        <v>740</v>
      </c>
      <c r="S678" s="14">
        <v>760</v>
      </c>
      <c r="T678" s="14">
        <v>110</v>
      </c>
      <c r="U678" s="14">
        <v>760</v>
      </c>
      <c r="V678" s="14">
        <v>110</v>
      </c>
      <c r="W678" s="5" t="s">
        <v>33</v>
      </c>
      <c r="Y678" s="6" t="s">
        <v>38</v>
      </c>
    </row>
    <row r="679" spans="1:55" ht="18" customHeight="1" x14ac:dyDescent="0.3">
      <c r="A679" s="1" t="str">
        <f t="shared" si="951"/>
        <v>\\B-TECH03\soneras network\SONERAS\RAD\RAD 2024\C476</v>
      </c>
      <c r="B679" s="44" t="s">
        <v>1816</v>
      </c>
      <c r="C679" s="44" t="str">
        <f t="shared" si="950"/>
        <v>FEC476024-10 E7</v>
      </c>
      <c r="D679" s="17" t="s">
        <v>1723</v>
      </c>
      <c r="E679" s="20" t="str">
        <f t="shared" si="953"/>
        <v>C476</v>
      </c>
      <c r="F679" s="12">
        <v>45482</v>
      </c>
      <c r="G679" s="17">
        <v>1</v>
      </c>
      <c r="H679" s="13" t="s">
        <v>35</v>
      </c>
      <c r="I679" s="14" t="s">
        <v>36</v>
      </c>
      <c r="M679" s="36" t="s">
        <v>32</v>
      </c>
      <c r="N679" s="6">
        <v>10</v>
      </c>
      <c r="O679" s="6">
        <v>4</v>
      </c>
      <c r="Q679" s="14">
        <v>850</v>
      </c>
      <c r="R679" s="14">
        <v>850</v>
      </c>
      <c r="S679" s="14">
        <v>910</v>
      </c>
      <c r="T679" s="14">
        <v>110</v>
      </c>
      <c r="U679" s="14">
        <v>910</v>
      </c>
      <c r="V679" s="14">
        <v>110</v>
      </c>
      <c r="W679" s="5" t="s">
        <v>33</v>
      </c>
      <c r="Y679" s="6" t="s">
        <v>38</v>
      </c>
    </row>
    <row r="680" spans="1:55" ht="18" customHeight="1" x14ac:dyDescent="0.3">
      <c r="A680" s="1" t="str">
        <f t="shared" si="951"/>
        <v>\\B-TECH03\soneras network\SONERAS\RAD\RAD 2024\C477</v>
      </c>
      <c r="B680" s="44" t="s">
        <v>1817</v>
      </c>
      <c r="C680" s="44" t="str">
        <f t="shared" si="950"/>
        <v>FEC477027-10 E7</v>
      </c>
      <c r="D680" s="17" t="s">
        <v>1724</v>
      </c>
      <c r="E680" s="20" t="str">
        <f t="shared" si="953"/>
        <v>C477</v>
      </c>
      <c r="F680" s="12">
        <v>45481</v>
      </c>
      <c r="G680" s="17">
        <v>1</v>
      </c>
      <c r="H680" s="13" t="s">
        <v>35</v>
      </c>
      <c r="I680" s="14" t="s">
        <v>36</v>
      </c>
      <c r="M680" s="36" t="s">
        <v>32</v>
      </c>
      <c r="N680" s="6">
        <v>10</v>
      </c>
      <c r="O680" s="6">
        <v>7</v>
      </c>
      <c r="Q680" s="14">
        <v>640</v>
      </c>
      <c r="R680" s="14">
        <v>230</v>
      </c>
      <c r="S680" s="14">
        <v>240</v>
      </c>
      <c r="T680" s="14">
        <v>135</v>
      </c>
      <c r="U680" s="14">
        <v>240</v>
      </c>
      <c r="V680" s="14">
        <v>135</v>
      </c>
      <c r="W680" s="5" t="s">
        <v>33</v>
      </c>
      <c r="Y680" s="6" t="s">
        <v>38</v>
      </c>
    </row>
    <row r="681" spans="1:55" ht="18" customHeight="1" x14ac:dyDescent="0.3">
      <c r="A681" s="1" t="str">
        <f t="shared" si="951"/>
        <v>\\B-TECH03\soneras network\SONERAS\RAD\RAD 2024\C478</v>
      </c>
      <c r="B681" s="44" t="s">
        <v>1818</v>
      </c>
      <c r="C681" s="44" t="str">
        <f t="shared" si="950"/>
        <v>FEC478026-10 E7</v>
      </c>
      <c r="D681" s="17" t="s">
        <v>1725</v>
      </c>
      <c r="E681" s="20" t="str">
        <f t="shared" si="953"/>
        <v>C478</v>
      </c>
      <c r="F681" s="12">
        <v>45482</v>
      </c>
      <c r="G681" s="17">
        <v>1</v>
      </c>
      <c r="H681" s="13" t="s">
        <v>35</v>
      </c>
      <c r="I681" s="14" t="s">
        <v>923</v>
      </c>
      <c r="M681" s="36" t="s">
        <v>32</v>
      </c>
      <c r="N681" s="6">
        <v>10</v>
      </c>
      <c r="O681" s="6">
        <v>6</v>
      </c>
      <c r="Q681" s="14">
        <v>870</v>
      </c>
      <c r="R681" s="14">
        <v>370</v>
      </c>
      <c r="S681" s="14">
        <v>370</v>
      </c>
      <c r="T681" s="14">
        <v>140</v>
      </c>
      <c r="U681" s="14">
        <v>370</v>
      </c>
      <c r="V681" s="14">
        <v>140</v>
      </c>
      <c r="W681" s="5" t="s">
        <v>33</v>
      </c>
      <c r="Y681" s="6" t="s">
        <v>38</v>
      </c>
    </row>
    <row r="682" spans="1:55" ht="18" customHeight="1" x14ac:dyDescent="0.3">
      <c r="A682" s="1" t="str">
        <f t="shared" si="951"/>
        <v>\\B-TECH03\soneras network\SONERAS\RAD\RAD 2024\C479</v>
      </c>
      <c r="B682" s="44" t="s">
        <v>1824</v>
      </c>
      <c r="C682" s="44" t="str">
        <f t="shared" si="950"/>
        <v>FEC479025-10 E7</v>
      </c>
      <c r="D682" s="17" t="s">
        <v>1726</v>
      </c>
      <c r="E682" s="20" t="str">
        <f t="shared" si="953"/>
        <v>C479</v>
      </c>
      <c r="F682" s="12">
        <v>45482</v>
      </c>
      <c r="G682" s="17">
        <v>1</v>
      </c>
      <c r="H682" s="13" t="s">
        <v>35</v>
      </c>
      <c r="I682" s="14" t="s">
        <v>1821</v>
      </c>
      <c r="M682" s="36" t="s">
        <v>32</v>
      </c>
      <c r="N682" s="6">
        <v>10</v>
      </c>
      <c r="O682" s="6">
        <v>5</v>
      </c>
      <c r="Q682" s="14">
        <v>890</v>
      </c>
      <c r="R682" s="14">
        <v>850</v>
      </c>
      <c r="S682" s="14">
        <v>950</v>
      </c>
      <c r="T682" s="14">
        <v>170</v>
      </c>
      <c r="U682" s="14">
        <v>950</v>
      </c>
      <c r="V682" s="14">
        <v>170</v>
      </c>
      <c r="W682" s="5" t="s">
        <v>37</v>
      </c>
      <c r="Y682" s="6" t="s">
        <v>38</v>
      </c>
    </row>
    <row r="683" spans="1:55" ht="18" customHeight="1" x14ac:dyDescent="0.3">
      <c r="A683" s="1" t="str">
        <f t="shared" ref="A683" si="982">"\\B-TECH03\soneras network\SONERAS\RAD\RAD 2023\"&amp;B683</f>
        <v>\\B-TECH03\soneras network\SONERAS\RAD\RAD 2023\B378</v>
      </c>
      <c r="B683" s="17" t="s">
        <v>1555</v>
      </c>
      <c r="C683" s="44" t="str">
        <f t="shared" si="950"/>
        <v>FEB378014-12 E7</v>
      </c>
      <c r="D683" s="17" t="s">
        <v>1727</v>
      </c>
      <c r="E683" s="20" t="str">
        <f>HYPERLINK(A683,B683)</f>
        <v>B378</v>
      </c>
      <c r="F683" s="12">
        <v>45482</v>
      </c>
      <c r="G683" s="17">
        <v>1</v>
      </c>
      <c r="H683" s="13" t="s">
        <v>35</v>
      </c>
      <c r="I683" s="14" t="s">
        <v>1821</v>
      </c>
      <c r="J683" s="5" t="s">
        <v>1822</v>
      </c>
      <c r="M683" s="36" t="s">
        <v>41</v>
      </c>
      <c r="N683" s="6">
        <v>12</v>
      </c>
      <c r="O683" s="6">
        <v>4</v>
      </c>
      <c r="Q683" s="3">
        <v>870</v>
      </c>
      <c r="R683" s="3">
        <v>640</v>
      </c>
      <c r="S683" s="3">
        <v>660</v>
      </c>
      <c r="T683" s="4">
        <v>95</v>
      </c>
      <c r="U683" s="4">
        <v>660</v>
      </c>
      <c r="V683" s="4">
        <v>95</v>
      </c>
      <c r="W683" s="5" t="s">
        <v>33</v>
      </c>
      <c r="Y683" s="6" t="s">
        <v>38</v>
      </c>
    </row>
    <row r="684" spans="1:55" ht="18" customHeight="1" x14ac:dyDescent="0.3">
      <c r="A684" s="1" t="str">
        <f t="shared" si="951"/>
        <v>\\B-TECH03\soneras network\SONERAS\RAD\RAD 2024\C467</v>
      </c>
      <c r="B684" s="17" t="s">
        <v>1799</v>
      </c>
      <c r="C684" s="44" t="str">
        <f t="shared" si="950"/>
        <v>FEC467013-12 E7</v>
      </c>
      <c r="D684" s="17" t="s">
        <v>1728</v>
      </c>
      <c r="E684" s="20" t="str">
        <f>HYPERLINK(A684,B684)</f>
        <v>C467</v>
      </c>
      <c r="F684" s="12">
        <v>45482</v>
      </c>
      <c r="G684" s="17">
        <v>1</v>
      </c>
      <c r="H684" s="13" t="s">
        <v>35</v>
      </c>
      <c r="I684" s="14" t="s">
        <v>40</v>
      </c>
      <c r="M684" s="36" t="s">
        <v>41</v>
      </c>
      <c r="N684" s="6">
        <v>12</v>
      </c>
      <c r="O684" s="6">
        <v>3</v>
      </c>
      <c r="Q684" s="14">
        <v>810</v>
      </c>
      <c r="R684" s="14">
        <v>730</v>
      </c>
      <c r="S684" s="14">
        <v>740</v>
      </c>
      <c r="T684" s="14">
        <v>85</v>
      </c>
      <c r="U684" s="14">
        <v>740</v>
      </c>
      <c r="V684" s="14">
        <v>85</v>
      </c>
      <c r="W684" s="5" t="s">
        <v>33</v>
      </c>
      <c r="Y684" s="6" t="s">
        <v>38</v>
      </c>
    </row>
    <row r="685" spans="1:55" ht="18" customHeight="1" x14ac:dyDescent="0.3">
      <c r="A685" s="1" t="str">
        <f t="shared" si="951"/>
        <v>\\B-TECH03\soneras network\SONERAS\RAD\RAD 2024\C480</v>
      </c>
      <c r="B685" s="17" t="s">
        <v>1825</v>
      </c>
      <c r="C685" s="44" t="str">
        <f t="shared" si="950"/>
        <v>FEC480026-10 E7</v>
      </c>
      <c r="D685" s="17" t="s">
        <v>1729</v>
      </c>
      <c r="E685" s="20" t="str">
        <f t="shared" si="953"/>
        <v>C480</v>
      </c>
      <c r="F685" s="12">
        <v>45482</v>
      </c>
      <c r="G685" s="17">
        <v>1</v>
      </c>
      <c r="H685" s="13" t="s">
        <v>35</v>
      </c>
      <c r="I685" s="14" t="s">
        <v>40</v>
      </c>
      <c r="M685" s="36" t="s">
        <v>32</v>
      </c>
      <c r="N685" s="6">
        <v>10</v>
      </c>
      <c r="O685" s="6">
        <v>6</v>
      </c>
      <c r="Q685" s="14">
        <v>610</v>
      </c>
      <c r="R685" s="14">
        <v>600</v>
      </c>
      <c r="S685" s="14">
        <v>600</v>
      </c>
      <c r="T685" s="14">
        <v>140</v>
      </c>
      <c r="U685" s="14">
        <v>600</v>
      </c>
      <c r="V685" s="14">
        <v>140</v>
      </c>
      <c r="W685" s="5" t="s">
        <v>33</v>
      </c>
      <c r="Y685" s="6" t="s">
        <v>38</v>
      </c>
    </row>
    <row r="686" spans="1:55" ht="18" customHeight="1" x14ac:dyDescent="0.3">
      <c r="A686" s="1" t="str">
        <f t="shared" si="951"/>
        <v>\\B-TECH03\soneras network\SONERAS\RAD\RAD 2024\C481</v>
      </c>
      <c r="B686" s="17" t="s">
        <v>1826</v>
      </c>
      <c r="C686" s="44" t="str">
        <f t="shared" si="950"/>
        <v>RAC481022-10 E7</v>
      </c>
      <c r="D686" s="17" t="s">
        <v>1730</v>
      </c>
      <c r="E686" s="20" t="str">
        <f t="shared" si="953"/>
        <v>C481</v>
      </c>
      <c r="F686" s="12">
        <v>45482</v>
      </c>
      <c r="G686" s="17">
        <v>1</v>
      </c>
      <c r="H686" s="13" t="s">
        <v>28</v>
      </c>
      <c r="I686" s="14" t="s">
        <v>922</v>
      </c>
      <c r="J686" s="5" t="s">
        <v>1557</v>
      </c>
      <c r="K686" s="14" t="s">
        <v>1823</v>
      </c>
      <c r="M686" s="36" t="s">
        <v>32</v>
      </c>
      <c r="N686" s="6">
        <v>10</v>
      </c>
      <c r="O686" s="6">
        <v>2</v>
      </c>
      <c r="Q686" s="14">
        <v>605</v>
      </c>
      <c r="R686" s="14">
        <v>460</v>
      </c>
      <c r="S686" s="14">
        <v>465</v>
      </c>
      <c r="T686" s="14">
        <v>50</v>
      </c>
      <c r="U686" s="14">
        <v>465</v>
      </c>
      <c r="V686" s="14">
        <v>50</v>
      </c>
      <c r="W686" s="5" t="s">
        <v>33</v>
      </c>
      <c r="Y686" s="6" t="s">
        <v>38</v>
      </c>
    </row>
    <row r="687" spans="1:55" ht="18" customHeight="1" x14ac:dyDescent="0.3">
      <c r="A687" s="1" t="str">
        <f t="shared" ref="A687" si="983">"\\B-TECH03\soneras network\SONERAS\RAD\RAD 2023\"&amp;B687</f>
        <v>\\B-TECH03\soneras network\SONERAS\RAD\RAD 2023\B016</v>
      </c>
      <c r="B687" s="17" t="s">
        <v>187</v>
      </c>
      <c r="C687" s="44" t="str">
        <f t="shared" si="950"/>
        <v>RAB016027-10 E7</v>
      </c>
      <c r="D687" s="17" t="s">
        <v>1827</v>
      </c>
      <c r="E687" s="20" t="str">
        <f t="shared" si="953"/>
        <v>B016</v>
      </c>
      <c r="F687" s="33">
        <v>45483</v>
      </c>
      <c r="G687" s="17">
        <v>10</v>
      </c>
      <c r="H687" s="34" t="s">
        <v>28</v>
      </c>
      <c r="I687" s="14" t="s">
        <v>1493</v>
      </c>
      <c r="J687" s="5" t="s">
        <v>186</v>
      </c>
      <c r="K687" s="14" t="s">
        <v>185</v>
      </c>
      <c r="M687" s="36" t="s">
        <v>32</v>
      </c>
      <c r="N687" s="6">
        <v>10</v>
      </c>
      <c r="O687" s="6">
        <v>7</v>
      </c>
      <c r="Q687" s="6">
        <v>730</v>
      </c>
      <c r="R687" s="6">
        <v>570</v>
      </c>
      <c r="S687" s="6">
        <v>580</v>
      </c>
      <c r="T687" s="6">
        <v>160</v>
      </c>
      <c r="U687" s="6">
        <v>580</v>
      </c>
      <c r="V687" s="6">
        <v>160</v>
      </c>
      <c r="W687" s="5" t="s">
        <v>33</v>
      </c>
      <c r="X687" s="6"/>
      <c r="Y687" s="6" t="s">
        <v>38</v>
      </c>
      <c r="Z687" s="240" t="str">
        <f t="shared" ref="Z687" si="984">O687&amp;N687&amp;IF(M687="NL","AD",IF(M687="TR","AZ",IF(M687="Aé","AD",)))</f>
        <v>710AD</v>
      </c>
      <c r="AA687" s="43" t="str">
        <f t="shared" ref="AA687" si="985">IF(H687="Fx","FE",IF(H687="Rén","RE",IF(H687="Con","RA","")))&amp;B687&amp;0&amp;IF(M687="TR","1",IF(M687="NL","2",IF(M687="Aé","3","")))&amp;O687&amp;"-"&amp;N687&amp;" "&amp;IF(Y687="ET7","E7","")</f>
        <v>RAB016027-10 E7</v>
      </c>
      <c r="AB687" s="10" t="str">
        <f t="shared" ref="AB687" si="986">IF(H687="FX","FE",IF(H687="Rén","RE",IF(H687="Con","RA","")))&amp;" "&amp;IF((Q687)&lt;=999,"0"&amp;(Q687),(Q687))&amp;"X"&amp;IF((R687)&lt;=999,"0"&amp;(R687),(R687))&amp;" "&amp;O687&amp;IF(M687="TR","Z",IF(M687="NL","D",IF(M687="Aé","D","")))&amp;IF(Y687="ET7","7",IF(Y687="ET9","9","M"))&amp;" "&amp;N687&amp;" "&amp;IF((S687)&lt;=999,"0"&amp;(S687),(S687))&amp;"X"&amp;IF((T687)&lt;=99,"0"&amp;(T687),(T687))&amp;" "&amp;IF(W687="PLi","P",IF(W687="BL","B",""))&amp;IF(X687="DEP","D",IF(X687="DEP","D","C"))&amp;" "&amp;J687&amp;" "&amp;K687</f>
        <v>RA 0730X0570 7D7 10 0580X160 PC SNVI 100L6</v>
      </c>
      <c r="AC687" s="43" t="str">
        <f t="shared" ref="AC687" si="987">"FX"&amp;B687&amp;0&amp;IF(M687="TR","1",IF(M687="NL","2",IF(M687="Aé","3","")))&amp;O687&amp;"-"&amp;N687&amp;" "&amp;IF(Y687="ET7","E7","")</f>
        <v>FXB016027-10 E7</v>
      </c>
      <c r="AD687" s="10" t="str">
        <f t="shared" ref="AD687" si="988">"FX"&amp;" "&amp;IF((Q687)&lt;=999,"0"&amp;(Q687),(Q687))&amp;"X"&amp;IF((R687)&lt;=999,"0"&amp;(R687),(R687))&amp;" "&amp;O687&amp;IF(M687="TR","Z",IF(M687="NL","D",IF(M687="Aé","D","")))&amp;IF(Y687="ET7","7",IF(Y687="ET9","9","M"))&amp;" "&amp;N687&amp;" "&amp;IF((S687)&lt;=999,"0"&amp;(S687),(S687))&amp;"X"&amp;IF((T687)&lt;=99,"0"&amp;(T687),(T687))&amp;" "&amp;IF(W687="PLi","P",IF(W687="BL","B",""))&amp;IF(X687="DEP","D","C")&amp;" "&amp;J687&amp;" "&amp;K687</f>
        <v>FX 0730X0570 7D7 10 0580X160 PC SNVI 100L6</v>
      </c>
      <c r="AE687" s="229" t="str">
        <f t="shared" ref="AE687" si="989">IF(Y687="Mach-P","BNLT33",IF(Y687="Mach-G","BNLT53",IF(Y687="Et7","TUBLS015",IF(Y687="Et9","TUBLS30"))))</f>
        <v>TUBLS015</v>
      </c>
      <c r="AF687" s="229" t="str">
        <f t="shared" ref="AF687" si="990">"TB"&amp;IF(Y687="Mach-P","33",IF(Y687="Mach-G","53",IF(Y687="Et7","15",IF(Y687="Et9","30",""))))&amp;IF((Q687+15)&lt;=999,"0"&amp;(Q687+15),(Q687+15))</f>
        <v>TB150745</v>
      </c>
      <c r="AG687" s="230">
        <f t="shared" ref="AG687" si="991">(Q687+15)*IF(Y687="Mach-P",0.03367,IF(Y687="Mach-G",0.05407,0.04626))</f>
        <v>34.463700000000003</v>
      </c>
      <c r="AH687" s="231">
        <f t="shared" ref="AH687" si="992">IF(M687="TR",INT((R687-20-N687-IF(N687=8,5.4,IF(N687=10,7.4,9.4)))/N687)+1,INT(R687-10)/10)*O687</f>
        <v>392</v>
      </c>
      <c r="AI687" s="230">
        <f t="shared" ref="AI687" si="993">AG687*AH687</f>
        <v>13509.770400000001</v>
      </c>
      <c r="AJ687" s="232" t="str">
        <f t="shared" ref="AJ687" si="994">"BCU"&amp;O687&amp;IF(M687="TR","Z",IF(M687="NL","D",IF(M687="Aé","D","")))</f>
        <v>BCU7D</v>
      </c>
      <c r="AK687" s="232" t="str">
        <f t="shared" ref="AK687" si="995">"AT"&amp;O687&amp;IF(M687="TR","Z",IF(M687="NL","D",IF(M687="Aé","D","")))&amp;IF(M687="TR",IF(Q687&lt;=999,"0"&amp;Q687-20,Q687-20),IF(R687&lt;=999,"0"&amp;R687,R687))</f>
        <v>AT7D0570</v>
      </c>
      <c r="AL687" s="233" t="e">
        <f t="shared" ref="AL687" si="996">AN687/AM687</f>
        <v>#N/A</v>
      </c>
      <c r="AM687" s="234">
        <f t="shared" ref="AM687" si="997">IF(M687="NL",((Q687-20)/2.75)+1,IF(M687="TR",(AH687/O687)+1,IF(M687="Aé",((Q687-20)/2.75)+1)/2))</f>
        <v>259.18181818181819</v>
      </c>
      <c r="AN687" s="235" t="e">
        <v>#N/A</v>
      </c>
      <c r="AO687" s="229" t="str">
        <f t="shared" ref="AO687" si="998">"CL"&amp;O687&amp;IF(W687="PLi","P",IF(W687="BL","B",""))&amp;IF((S687)&lt;=999,"0"&amp;(S687),(S687))&amp;IF(X687="DEP","D","C")&amp;IF((T687)&lt;=99,"0"&amp;(T687),(T687))</f>
        <v>CL7P0580C160</v>
      </c>
      <c r="AP687" s="236">
        <f t="shared" ref="AP687" si="999">IF(W687="BL",(S687)*(T687)*0.01335,IF(W687="PLi",(S687+20)*(T687+20)*0.0077))</f>
        <v>831.6</v>
      </c>
      <c r="AQ687" s="92" t="str">
        <f t="shared" ref="AQ687" si="1000">"CL"&amp;O687&amp;IF(W687="PLi","P",IF(W687="BL","B",""))&amp;IF((U687)&lt;=999,"0"&amp;(U687),(U687))&amp;IF(X687="DEP","D","C")&amp;IF((V687)&lt;=99,"0"&amp;(V687),(V687))</f>
        <v>CL7P0580C160</v>
      </c>
      <c r="AR687" s="236">
        <f t="shared" ref="AR687" si="1001">(U687+20)*(V687+20)*IF(W687="BL",0.01335,IF(W687="Pli",0.0077))</f>
        <v>831.6</v>
      </c>
      <c r="AS687" s="236" t="str">
        <f t="shared" ref="AS687" si="1002">IF(W687="BL","PL15",IF(W687="PLi","BNLC06"))</f>
        <v>BNLC06</v>
      </c>
      <c r="AT687" s="230">
        <f t="shared" ref="AT687" si="1003">AP687+AR687</f>
        <v>1663.2</v>
      </c>
      <c r="AU687" s="236" t="str">
        <f t="shared" ref="AU687" si="1004">O687&amp;IF(M687="TR","Z",IF(M687="NL","D",IF(M687="Aé","D",)))</f>
        <v>7D</v>
      </c>
      <c r="AV687" s="92" t="s">
        <v>921</v>
      </c>
      <c r="AW687" s="229" t="str">
        <f t="shared" ref="AW687" si="1005">"FJ"&amp;AU687&amp;IF((Q687)&lt;=999,"0"&amp;(Q687),(Q687))</f>
        <v>FJ7D0730</v>
      </c>
      <c r="AX687" s="236">
        <f t="shared" ref="AX687" si="1006">Q687*IF(AU687="1Z",0.239,IF(AU687="2Z",0.276,IF(AU687="3Z",0.374,IF(AU687="4Z",0.458,IF(AU687="5Z",0.541,IF(AU687="2D",0.317,IF(AU687="3D",0.421,IF(AU687="4D",0.53,IF(AU687="5D",0.619,IF(AU687="6D",0.718,IF(AU687="7D",0.738,IF(AU687="8D",0.842,""))))))))))))</f>
        <v>538.74</v>
      </c>
      <c r="AY687" s="229">
        <f t="shared" ref="AY687" si="1007">AX687*2</f>
        <v>1077.48</v>
      </c>
      <c r="AZ687" s="229" t="str">
        <f t="shared" ref="AZ687" si="1008">IF(RIGHT(AU687,1)="Z","PJ"&amp;AU687&amp;IF((Q687)&lt;=999,"0"&amp;(Q687),(Q687)),"-")</f>
        <v>-</v>
      </c>
      <c r="BA687" s="236" t="str">
        <f t="shared" ref="BA687" si="1009">IF(RIGHT(AU687,1)="Z",Q687*IF(AU687="1Z",0.239,IF(AU687="2Z",0.276,IF(AU687="3Z",0.374,IF(AU687="4Z",0.458,IF(AU687="5Z",0.541,IF(AU687="2D",0.317,IF(AU687="3D",0.421,IF(AU687="4D",0.53,IF(AU687="5D",0.619,IF(AU687="6D",0.718,IF(AU687="7D",0.738,IF(AU687="8D",0.842,"")))))))))))),"-")</f>
        <v>-</v>
      </c>
      <c r="BB687" s="236"/>
      <c r="BC687" s="236">
        <f t="shared" ref="BC687" si="1010">BB687+AY687</f>
        <v>1077.48</v>
      </c>
    </row>
    <row r="688" spans="1:55" ht="18" customHeight="1" x14ac:dyDescent="0.3">
      <c r="A688" s="1" t="str">
        <f t="shared" si="951"/>
        <v>\\B-TECH03\soneras network\SONERAS\RAD\RAD 2024\C482</v>
      </c>
      <c r="B688" s="17" t="s">
        <v>1829</v>
      </c>
      <c r="C688" s="44" t="str">
        <f t="shared" si="950"/>
        <v>FEC482023-10 E7</v>
      </c>
      <c r="D688" s="17" t="s">
        <v>1731</v>
      </c>
      <c r="E688" s="20" t="str">
        <f t="shared" si="953"/>
        <v>C482</v>
      </c>
      <c r="F688" s="33">
        <v>45483</v>
      </c>
      <c r="G688" s="17">
        <v>1</v>
      </c>
      <c r="H688" s="34" t="s">
        <v>35</v>
      </c>
      <c r="I688" s="14" t="s">
        <v>100</v>
      </c>
      <c r="M688" s="36" t="s">
        <v>32</v>
      </c>
      <c r="N688" s="6">
        <v>10</v>
      </c>
      <c r="O688" s="6">
        <v>3</v>
      </c>
      <c r="Q688" s="14">
        <v>645</v>
      </c>
      <c r="R688" s="14">
        <v>670</v>
      </c>
      <c r="S688" s="14">
        <v>730</v>
      </c>
      <c r="T688" s="14">
        <v>150</v>
      </c>
      <c r="U688" s="14">
        <v>730</v>
      </c>
      <c r="V688" s="14">
        <v>150</v>
      </c>
      <c r="W688" s="5" t="s">
        <v>37</v>
      </c>
      <c r="Y688" s="6" t="s">
        <v>38</v>
      </c>
    </row>
    <row r="689" spans="1:25" ht="18" customHeight="1" x14ac:dyDescent="0.3">
      <c r="A689" s="1" t="str">
        <f t="shared" ref="A689" si="1011">"\\B-TECH03\soneras network\SONERAS\RAD\RAD 2023\"&amp;B689</f>
        <v>\\B-TECH03\soneras network\SONERAS\RAD\RAD 2023\B568</v>
      </c>
      <c r="B689" s="221" t="s">
        <v>1828</v>
      </c>
      <c r="C689" s="44" t="str">
        <f t="shared" si="950"/>
        <v>FEB568026-10 E7</v>
      </c>
      <c r="D689" s="17" t="s">
        <v>1732</v>
      </c>
      <c r="E689" s="20" t="str">
        <f t="shared" si="953"/>
        <v>B568</v>
      </c>
      <c r="F689" s="12">
        <v>45483</v>
      </c>
      <c r="G689" s="17">
        <v>1</v>
      </c>
      <c r="H689" s="13" t="s">
        <v>35</v>
      </c>
      <c r="I689" s="14" t="s">
        <v>1030</v>
      </c>
      <c r="M689" s="36" t="s">
        <v>32</v>
      </c>
      <c r="N689" s="6">
        <v>10</v>
      </c>
      <c r="O689" s="6">
        <v>6</v>
      </c>
      <c r="Q689" s="14">
        <v>890</v>
      </c>
      <c r="R689" s="14">
        <v>530</v>
      </c>
      <c r="S689" s="14">
        <v>600</v>
      </c>
      <c r="T689" s="14">
        <v>195</v>
      </c>
      <c r="U689" s="14">
        <v>600</v>
      </c>
      <c r="V689" s="14">
        <v>195</v>
      </c>
      <c r="W689" s="5" t="s">
        <v>37</v>
      </c>
      <c r="Y689" s="6" t="s">
        <v>38</v>
      </c>
    </row>
    <row r="690" spans="1:25" ht="18" customHeight="1" x14ac:dyDescent="0.3">
      <c r="A690" s="1" t="str">
        <f t="shared" si="951"/>
        <v>\\B-TECH03\soneras network\SONERAS\RAD\RAD 2024\C483</v>
      </c>
      <c r="B690" s="17" t="s">
        <v>1830</v>
      </c>
      <c r="C690" s="44" t="str">
        <f t="shared" si="950"/>
        <v>FEC483026-10 E7</v>
      </c>
      <c r="D690" s="17" t="s">
        <v>1733</v>
      </c>
      <c r="E690" s="20" t="str">
        <f t="shared" si="953"/>
        <v>C483</v>
      </c>
      <c r="F690" s="12">
        <v>45483</v>
      </c>
      <c r="G690" s="17">
        <v>1</v>
      </c>
      <c r="H690" s="13" t="s">
        <v>35</v>
      </c>
      <c r="I690" s="14" t="s">
        <v>1030</v>
      </c>
      <c r="M690" s="36" t="s">
        <v>32</v>
      </c>
      <c r="N690" s="6">
        <v>10</v>
      </c>
      <c r="O690" s="6">
        <v>6</v>
      </c>
      <c r="Q690" s="14">
        <v>1140</v>
      </c>
      <c r="R690" s="14">
        <v>675</v>
      </c>
      <c r="S690" s="14">
        <v>725</v>
      </c>
      <c r="T690" s="14">
        <v>230</v>
      </c>
      <c r="U690" s="14">
        <v>725</v>
      </c>
      <c r="V690" s="14">
        <v>230</v>
      </c>
      <c r="W690" s="5" t="s">
        <v>33</v>
      </c>
      <c r="Y690" s="6" t="s">
        <v>38</v>
      </c>
    </row>
    <row r="691" spans="1:25" ht="18" customHeight="1" x14ac:dyDescent="0.3">
      <c r="A691" s="1" t="str">
        <f t="shared" si="951"/>
        <v>\\B-TECH03\soneras network\SONERAS\RAD\RAD 2024\C484</v>
      </c>
      <c r="B691" s="17" t="s">
        <v>1831</v>
      </c>
      <c r="C691" s="44" t="str">
        <f t="shared" si="950"/>
        <v>FEC484013-12 E7</v>
      </c>
      <c r="D691" s="17" t="s">
        <v>1734</v>
      </c>
      <c r="E691" s="20" t="str">
        <f t="shared" si="953"/>
        <v>C484</v>
      </c>
      <c r="F691" s="12">
        <v>45483</v>
      </c>
      <c r="G691" s="17">
        <v>2</v>
      </c>
      <c r="H691" s="13" t="s">
        <v>35</v>
      </c>
      <c r="I691" s="14" t="s">
        <v>40</v>
      </c>
      <c r="M691" s="36" t="s">
        <v>41</v>
      </c>
      <c r="N691" s="6">
        <v>12</v>
      </c>
      <c r="O691" s="6">
        <v>3</v>
      </c>
      <c r="Q691" s="14">
        <v>800</v>
      </c>
      <c r="R691" s="14">
        <v>700</v>
      </c>
      <c r="S691" s="14">
        <v>710</v>
      </c>
      <c r="T691" s="14">
        <v>60</v>
      </c>
      <c r="U691" s="14">
        <v>710</v>
      </c>
      <c r="V691" s="14">
        <v>60</v>
      </c>
      <c r="W691" s="5" t="s">
        <v>33</v>
      </c>
      <c r="Y691" s="6" t="s">
        <v>38</v>
      </c>
    </row>
    <row r="692" spans="1:25" ht="18" customHeight="1" x14ac:dyDescent="0.3">
      <c r="A692" s="1" t="str">
        <f t="shared" si="951"/>
        <v>\\B-TECH03\soneras network\SONERAS\RAD\RAD 2024\C485</v>
      </c>
      <c r="B692" s="17" t="s">
        <v>1832</v>
      </c>
      <c r="C692" s="44" t="str">
        <f t="shared" si="950"/>
        <v>FEC485023-10 E7</v>
      </c>
      <c r="D692" s="17" t="s">
        <v>1735</v>
      </c>
      <c r="E692" s="20" t="str">
        <f t="shared" si="953"/>
        <v>C485</v>
      </c>
      <c r="F692" s="12">
        <v>45483</v>
      </c>
      <c r="G692" s="17">
        <v>1</v>
      </c>
      <c r="H692" s="13" t="s">
        <v>35</v>
      </c>
      <c r="I692" s="14" t="s">
        <v>100</v>
      </c>
      <c r="M692" s="36" t="s">
        <v>32</v>
      </c>
      <c r="N692" s="6">
        <v>10</v>
      </c>
      <c r="O692" s="6">
        <v>3</v>
      </c>
      <c r="Q692" s="14">
        <v>885</v>
      </c>
      <c r="R692" s="14">
        <v>775</v>
      </c>
      <c r="S692" s="14">
        <v>880</v>
      </c>
      <c r="T692" s="14">
        <v>145</v>
      </c>
      <c r="U692" s="14">
        <v>880</v>
      </c>
      <c r="V692" s="14">
        <v>145</v>
      </c>
      <c r="W692" s="5" t="s">
        <v>37</v>
      </c>
      <c r="Y692" s="6" t="s">
        <v>38</v>
      </c>
    </row>
    <row r="693" spans="1:25" ht="18" customHeight="1" x14ac:dyDescent="0.3">
      <c r="A693" s="1" t="str">
        <f t="shared" si="951"/>
        <v>\\B-TECH03\soneras network\SONERAS\RAD\RAD 2024\C486</v>
      </c>
      <c r="B693" s="17" t="s">
        <v>1833</v>
      </c>
      <c r="C693" s="44" t="str">
        <f t="shared" si="950"/>
        <v>FEC486023-10 E7</v>
      </c>
      <c r="D693" s="17" t="s">
        <v>1736</v>
      </c>
      <c r="E693" s="20" t="str">
        <f t="shared" si="953"/>
        <v>C486</v>
      </c>
      <c r="F693" s="12">
        <v>45483</v>
      </c>
      <c r="G693" s="17">
        <v>1</v>
      </c>
      <c r="H693" s="13" t="s">
        <v>35</v>
      </c>
      <c r="I693" s="14" t="s">
        <v>100</v>
      </c>
      <c r="M693" s="36" t="s">
        <v>32</v>
      </c>
      <c r="N693" s="6">
        <v>10</v>
      </c>
      <c r="O693" s="6">
        <v>3</v>
      </c>
      <c r="Q693" s="14">
        <v>620</v>
      </c>
      <c r="R693" s="14">
        <v>610</v>
      </c>
      <c r="S693" s="14">
        <v>620</v>
      </c>
      <c r="T693" s="14">
        <v>70</v>
      </c>
      <c r="U693" s="14">
        <v>620</v>
      </c>
      <c r="V693" s="14">
        <v>70</v>
      </c>
      <c r="W693" s="5" t="s">
        <v>33</v>
      </c>
      <c r="Y693" s="6" t="s">
        <v>38</v>
      </c>
    </row>
    <row r="694" spans="1:25" ht="18" customHeight="1" x14ac:dyDescent="0.3">
      <c r="A694" s="1" t="str">
        <f t="shared" si="951"/>
        <v>\\B-TECH03\soneras network\SONERAS\RAD\RAD 2024\C487</v>
      </c>
      <c r="B694" s="17" t="s">
        <v>1834</v>
      </c>
      <c r="C694" s="44" t="str">
        <f t="shared" si="950"/>
        <v>FEC487014-12 E7</v>
      </c>
      <c r="D694" s="17" t="s">
        <v>1737</v>
      </c>
      <c r="E694" s="20" t="str">
        <f t="shared" si="953"/>
        <v>C487</v>
      </c>
      <c r="F694" s="228">
        <v>45486</v>
      </c>
      <c r="G694" s="17">
        <v>1</v>
      </c>
      <c r="H694" s="13" t="s">
        <v>35</v>
      </c>
      <c r="I694" s="14" t="s">
        <v>923</v>
      </c>
      <c r="M694" s="36" t="s">
        <v>41</v>
      </c>
      <c r="N694" s="6">
        <v>12</v>
      </c>
      <c r="O694" s="6">
        <v>4</v>
      </c>
      <c r="Q694" s="14">
        <v>425</v>
      </c>
      <c r="R694" s="14">
        <v>570</v>
      </c>
      <c r="S694" s="14">
        <v>590</v>
      </c>
      <c r="T694" s="14">
        <v>100</v>
      </c>
      <c r="U694" s="14">
        <v>590</v>
      </c>
      <c r="V694" s="14">
        <v>100</v>
      </c>
      <c r="W694" s="5" t="s">
        <v>33</v>
      </c>
      <c r="Y694" s="6" t="s">
        <v>38</v>
      </c>
    </row>
    <row r="695" spans="1:25" ht="18" customHeight="1" x14ac:dyDescent="0.3">
      <c r="A695" s="1" t="str">
        <f t="shared" si="951"/>
        <v>\\B-TECH03\soneras network\SONERAS\RAD\RAD 2024\C488</v>
      </c>
      <c r="B695" s="17" t="s">
        <v>1835</v>
      </c>
      <c r="C695" s="44" t="str">
        <f t="shared" si="950"/>
        <v>FEC488013-12 E7</v>
      </c>
      <c r="D695" s="17" t="s">
        <v>1738</v>
      </c>
      <c r="E695" s="20" t="str">
        <f t="shared" si="953"/>
        <v>C488</v>
      </c>
      <c r="F695" s="228">
        <v>45486</v>
      </c>
      <c r="G695" s="17">
        <v>1</v>
      </c>
      <c r="H695" s="13" t="s">
        <v>35</v>
      </c>
      <c r="I695" s="14" t="s">
        <v>923</v>
      </c>
      <c r="M695" s="36" t="s">
        <v>41</v>
      </c>
      <c r="N695" s="6">
        <v>12</v>
      </c>
      <c r="O695" s="6">
        <v>3</v>
      </c>
      <c r="Q695" s="14">
        <v>450</v>
      </c>
      <c r="R695" s="14">
        <v>400</v>
      </c>
      <c r="S695" s="14">
        <v>420</v>
      </c>
      <c r="T695" s="14">
        <v>60</v>
      </c>
      <c r="U695" s="14">
        <v>420</v>
      </c>
      <c r="V695" s="14">
        <v>60</v>
      </c>
      <c r="W695" s="5" t="s">
        <v>33</v>
      </c>
      <c r="Y695" s="6" t="s">
        <v>38</v>
      </c>
    </row>
    <row r="696" spans="1:25" ht="18" customHeight="1" x14ac:dyDescent="0.3">
      <c r="A696" s="1" t="str">
        <f t="shared" si="951"/>
        <v>\\B-TECH03\soneras network\SONERAS\RAD\RAD 2024\C489</v>
      </c>
      <c r="B696" s="17" t="s">
        <v>1836</v>
      </c>
      <c r="C696" s="44" t="str">
        <f t="shared" si="950"/>
        <v>FEC489013-12 E7</v>
      </c>
      <c r="D696" s="17" t="s">
        <v>1739</v>
      </c>
      <c r="E696" s="20" t="str">
        <f t="shared" si="953"/>
        <v>C489</v>
      </c>
      <c r="F696" s="228">
        <v>45486</v>
      </c>
      <c r="G696" s="17">
        <v>1</v>
      </c>
      <c r="H696" s="13" t="s">
        <v>35</v>
      </c>
      <c r="I696" s="14" t="s">
        <v>100</v>
      </c>
      <c r="M696" s="36" t="s">
        <v>41</v>
      </c>
      <c r="N696" s="6">
        <v>12</v>
      </c>
      <c r="O696" s="6">
        <v>3</v>
      </c>
      <c r="Q696" s="14">
        <v>535</v>
      </c>
      <c r="R696" s="14">
        <v>455</v>
      </c>
      <c r="S696" s="14">
        <v>465</v>
      </c>
      <c r="T696" s="14">
        <v>65</v>
      </c>
      <c r="U696" s="14">
        <v>465</v>
      </c>
      <c r="V696" s="14">
        <v>65</v>
      </c>
      <c r="W696" s="5" t="s">
        <v>33</v>
      </c>
      <c r="Y696" s="6" t="s">
        <v>38</v>
      </c>
    </row>
    <row r="697" spans="1:25" ht="18" customHeight="1" x14ac:dyDescent="0.3">
      <c r="A697" s="1" t="str">
        <f t="shared" si="951"/>
        <v>\\B-TECH03\soneras network\SONERAS\RAD\RAD 2024\C490</v>
      </c>
      <c r="B697" s="17" t="s">
        <v>1837</v>
      </c>
      <c r="C697" s="44" t="str">
        <f t="shared" si="950"/>
        <v>REC490025-10 E7</v>
      </c>
      <c r="D697" s="17" t="s">
        <v>1740</v>
      </c>
      <c r="E697" s="20" t="str">
        <f t="shared" si="953"/>
        <v>C490</v>
      </c>
      <c r="F697" s="228">
        <v>45486</v>
      </c>
      <c r="G697" s="17">
        <v>1</v>
      </c>
      <c r="H697" s="13" t="s">
        <v>58</v>
      </c>
      <c r="I697" s="14" t="s">
        <v>865</v>
      </c>
      <c r="J697" s="5" t="s">
        <v>1798</v>
      </c>
      <c r="M697" s="36" t="s">
        <v>32</v>
      </c>
      <c r="N697" s="6">
        <v>10</v>
      </c>
      <c r="O697" s="6">
        <v>5</v>
      </c>
      <c r="Q697" s="14">
        <v>880</v>
      </c>
      <c r="R697" s="14">
        <v>880</v>
      </c>
      <c r="S697" s="14">
        <v>950</v>
      </c>
      <c r="T697" s="14">
        <v>170</v>
      </c>
      <c r="U697" s="14">
        <v>950</v>
      </c>
      <c r="V697" s="14">
        <v>170</v>
      </c>
      <c r="W697" s="5" t="s">
        <v>37</v>
      </c>
      <c r="Y697" s="6" t="s">
        <v>38</v>
      </c>
    </row>
    <row r="698" spans="1:25" ht="18" customHeight="1" x14ac:dyDescent="0.3">
      <c r="A698" s="1" t="str">
        <f t="shared" si="951"/>
        <v>\\B-TECH03\soneras network\SONERAS\RAD\RAD 2024\C221</v>
      </c>
      <c r="B698" s="17" t="s">
        <v>1051</v>
      </c>
      <c r="C698" s="44" t="str">
        <f t="shared" si="950"/>
        <v>RAC221026-10 E7</v>
      </c>
      <c r="D698" s="17" t="s">
        <v>1741</v>
      </c>
      <c r="E698" s="248" t="str">
        <f>HYPERLINK(A698,B698)</f>
        <v>C221</v>
      </c>
      <c r="F698" s="228">
        <v>45486</v>
      </c>
      <c r="G698" s="17">
        <v>1</v>
      </c>
      <c r="H698" s="13" t="s">
        <v>28</v>
      </c>
      <c r="I698" s="14" t="s">
        <v>1039</v>
      </c>
      <c r="J698" s="5" t="s">
        <v>1040</v>
      </c>
      <c r="K698" s="247" t="s">
        <v>1041</v>
      </c>
      <c r="M698" s="36" t="s">
        <v>32</v>
      </c>
      <c r="N698" s="6">
        <v>10</v>
      </c>
      <c r="O698" s="6">
        <v>6</v>
      </c>
      <c r="Q698" s="14">
        <v>965</v>
      </c>
      <c r="R698" s="14">
        <v>630</v>
      </c>
      <c r="S698" s="14">
        <v>630</v>
      </c>
      <c r="T698" s="14">
        <v>115</v>
      </c>
      <c r="U698" s="14">
        <v>630</v>
      </c>
      <c r="V698" s="14">
        <v>115</v>
      </c>
      <c r="W698" s="5" t="s">
        <v>33</v>
      </c>
      <c r="X698" s="5"/>
      <c r="Y698" s="6" t="s">
        <v>38</v>
      </c>
    </row>
    <row r="699" spans="1:25" ht="18" customHeight="1" x14ac:dyDescent="0.3">
      <c r="A699" s="1" t="str">
        <f t="shared" si="951"/>
        <v>\\B-TECH03\soneras network\SONERAS\RAD\RAD 2024\C491</v>
      </c>
      <c r="B699" s="17" t="s">
        <v>1838</v>
      </c>
      <c r="C699" s="44" t="str">
        <f t="shared" si="950"/>
        <v>FEC491015-12 E7</v>
      </c>
      <c r="D699" s="17" t="s">
        <v>1742</v>
      </c>
      <c r="E699" s="20" t="str">
        <f t="shared" si="953"/>
        <v>C491</v>
      </c>
      <c r="F699" s="228">
        <v>45486</v>
      </c>
      <c r="G699" s="17">
        <v>1</v>
      </c>
      <c r="H699" s="13" t="s">
        <v>35</v>
      </c>
      <c r="I699" s="14" t="s">
        <v>923</v>
      </c>
      <c r="M699" s="36" t="s">
        <v>41</v>
      </c>
      <c r="N699" s="6">
        <v>12</v>
      </c>
      <c r="O699" s="6">
        <v>5</v>
      </c>
      <c r="Q699" s="14">
        <v>570</v>
      </c>
      <c r="R699" s="14">
        <v>560</v>
      </c>
      <c r="S699" s="14">
        <v>570</v>
      </c>
      <c r="T699" s="14">
        <v>120</v>
      </c>
      <c r="U699" s="14">
        <v>570</v>
      </c>
      <c r="V699" s="14">
        <v>120</v>
      </c>
      <c r="W699" s="5" t="s">
        <v>33</v>
      </c>
      <c r="Y699" s="6" t="s">
        <v>38</v>
      </c>
    </row>
    <row r="700" spans="1:25" ht="18" customHeight="1" x14ac:dyDescent="0.3">
      <c r="A700" s="1" t="str">
        <f t="shared" si="951"/>
        <v>\\B-TECH03\soneras network\SONERAS\RAD\RAD 2024\C116</v>
      </c>
      <c r="B700" s="17" t="s">
        <v>541</v>
      </c>
      <c r="C700" s="44" t="str">
        <f t="shared" si="950"/>
        <v>RAC116012-10 E7</v>
      </c>
      <c r="D700" s="17" t="s">
        <v>1743</v>
      </c>
      <c r="E700" s="20" t="str">
        <f t="shared" si="953"/>
        <v>C116</v>
      </c>
      <c r="F700" s="228">
        <v>45487</v>
      </c>
      <c r="G700" s="17">
        <v>1</v>
      </c>
      <c r="H700" s="13" t="s">
        <v>28</v>
      </c>
      <c r="I700" s="14" t="s">
        <v>1898</v>
      </c>
      <c r="J700" s="5" t="s">
        <v>489</v>
      </c>
      <c r="K700" s="247" t="s">
        <v>488</v>
      </c>
      <c r="M700" s="36" t="s">
        <v>41</v>
      </c>
      <c r="N700" s="6">
        <v>10</v>
      </c>
      <c r="O700" s="6">
        <v>2</v>
      </c>
      <c r="Q700" s="14">
        <v>550</v>
      </c>
      <c r="R700" s="14">
        <v>350</v>
      </c>
      <c r="S700" s="14">
        <v>355</v>
      </c>
      <c r="T700" s="14">
        <v>45</v>
      </c>
      <c r="U700" s="14">
        <v>355</v>
      </c>
      <c r="V700" s="14">
        <v>45</v>
      </c>
      <c r="W700" s="5" t="s">
        <v>33</v>
      </c>
      <c r="X700" s="16"/>
      <c r="Y700" s="6" t="s">
        <v>38</v>
      </c>
    </row>
    <row r="701" spans="1:25" ht="18" customHeight="1" x14ac:dyDescent="0.3">
      <c r="A701" s="1" t="str">
        <f t="shared" si="951"/>
        <v>\\B-TECH03\soneras network\SONERAS\RAD\RAD 2024\C285</v>
      </c>
      <c r="B701" s="17" t="s">
        <v>1207</v>
      </c>
      <c r="C701" s="44" t="str">
        <f t="shared" si="950"/>
        <v>FEC285025-10 E7</v>
      </c>
      <c r="D701" s="17" t="s">
        <v>1744</v>
      </c>
      <c r="E701" s="20" t="str">
        <f t="shared" si="953"/>
        <v>C285</v>
      </c>
      <c r="F701" s="228">
        <v>45488</v>
      </c>
      <c r="G701" s="17">
        <v>1</v>
      </c>
      <c r="H701" s="34" t="s">
        <v>35</v>
      </c>
      <c r="I701" s="14" t="s">
        <v>36</v>
      </c>
      <c r="M701" s="36" t="s">
        <v>32</v>
      </c>
      <c r="N701" s="6">
        <v>10</v>
      </c>
      <c r="O701" s="6">
        <v>5</v>
      </c>
      <c r="Q701" s="14">
        <v>1080</v>
      </c>
      <c r="R701" s="14">
        <v>430</v>
      </c>
      <c r="S701" s="14">
        <v>445</v>
      </c>
      <c r="T701" s="14">
        <v>125</v>
      </c>
      <c r="U701" s="14">
        <v>445</v>
      </c>
      <c r="V701" s="14">
        <v>125</v>
      </c>
      <c r="W701" s="5" t="s">
        <v>33</v>
      </c>
      <c r="Y701" s="6" t="s">
        <v>38</v>
      </c>
    </row>
    <row r="702" spans="1:25" ht="18" customHeight="1" x14ac:dyDescent="0.3">
      <c r="A702" s="1" t="str">
        <f t="shared" si="951"/>
        <v>\\B-TECH03\soneras network\SONERAS\RAD\RAD 2024\C492</v>
      </c>
      <c r="B702" s="17" t="s">
        <v>1840</v>
      </c>
      <c r="C702" s="44" t="str">
        <f t="shared" si="950"/>
        <v>FEC492014-12 E7</v>
      </c>
      <c r="D702" s="17" t="s">
        <v>1745</v>
      </c>
      <c r="E702" s="20" t="str">
        <f t="shared" si="953"/>
        <v>C492</v>
      </c>
      <c r="F702" s="228">
        <v>45490</v>
      </c>
      <c r="G702" s="17">
        <v>1</v>
      </c>
      <c r="H702" s="34" t="s">
        <v>35</v>
      </c>
      <c r="I702" s="14" t="s">
        <v>923</v>
      </c>
      <c r="M702" s="36" t="s">
        <v>41</v>
      </c>
      <c r="N702" s="6">
        <v>12</v>
      </c>
      <c r="O702" s="6">
        <v>4</v>
      </c>
      <c r="Q702" s="14">
        <v>475</v>
      </c>
      <c r="R702" s="14">
        <v>570</v>
      </c>
      <c r="S702" s="14">
        <v>585</v>
      </c>
      <c r="T702" s="14">
        <v>90</v>
      </c>
      <c r="U702" s="14">
        <v>585</v>
      </c>
      <c r="V702" s="14">
        <v>90</v>
      </c>
      <c r="W702" s="5" t="s">
        <v>33</v>
      </c>
      <c r="Y702" s="6" t="s">
        <v>38</v>
      </c>
    </row>
    <row r="703" spans="1:25" ht="18" customHeight="1" x14ac:dyDescent="0.3">
      <c r="A703" s="1" t="str">
        <f t="shared" si="951"/>
        <v>\\B-TECH03\soneras network\SONERAS\RAD\RAD 2024\C493</v>
      </c>
      <c r="B703" s="17" t="s">
        <v>1865</v>
      </c>
      <c r="C703" s="44" t="str">
        <f t="shared" si="950"/>
        <v>FEC493023-10 E7</v>
      </c>
      <c r="D703" s="17" t="s">
        <v>1746</v>
      </c>
      <c r="E703" s="20" t="str">
        <f t="shared" si="953"/>
        <v>C493</v>
      </c>
      <c r="F703" s="228">
        <v>45490</v>
      </c>
      <c r="G703" s="17">
        <v>1</v>
      </c>
      <c r="H703" s="34" t="s">
        <v>35</v>
      </c>
      <c r="I703" s="14" t="s">
        <v>100</v>
      </c>
      <c r="M703" s="36" t="s">
        <v>32</v>
      </c>
      <c r="N703" s="6">
        <v>10</v>
      </c>
      <c r="O703" s="6">
        <v>3</v>
      </c>
      <c r="Q703" s="14">
        <v>400</v>
      </c>
      <c r="R703" s="14">
        <v>355</v>
      </c>
      <c r="S703" s="14">
        <v>355</v>
      </c>
      <c r="T703" s="14">
        <v>75</v>
      </c>
      <c r="U703" s="14">
        <v>355</v>
      </c>
      <c r="V703" s="14">
        <v>75</v>
      </c>
      <c r="W703" s="5" t="s">
        <v>33</v>
      </c>
      <c r="Y703" s="6" t="s">
        <v>38</v>
      </c>
    </row>
    <row r="704" spans="1:25" ht="18" customHeight="1" x14ac:dyDescent="0.3">
      <c r="A704" s="1" t="str">
        <f t="shared" si="951"/>
        <v>\\B-TECH03\soneras network\SONERAS\RAD\RAD 2024\C494</v>
      </c>
      <c r="B704" s="17" t="s">
        <v>1866</v>
      </c>
      <c r="C704" s="44" t="str">
        <f t="shared" ref="C704:C767" si="1012">IF(H704="Fx","FE",IF(H704="Rén","RE",IF(H704="Con","RA","")))&amp;B704&amp;0&amp;IF(M704="TR","1",IF(M704="NL","2",IF(M704="Aé","3","")))&amp;O704&amp;"-"&amp;N704&amp;" "&amp;IF(Y704="ET7","E7","")</f>
        <v>FEC494022-10 E7</v>
      </c>
      <c r="D704" s="17" t="s">
        <v>1747</v>
      </c>
      <c r="E704" s="20" t="str">
        <f t="shared" si="953"/>
        <v>C494</v>
      </c>
      <c r="F704" s="228">
        <v>45490</v>
      </c>
      <c r="G704" s="17">
        <v>3</v>
      </c>
      <c r="H704" s="13" t="s">
        <v>35</v>
      </c>
      <c r="I704" s="14" t="s">
        <v>1841</v>
      </c>
      <c r="J704" s="5" t="s">
        <v>840</v>
      </c>
      <c r="M704" s="36" t="s">
        <v>32</v>
      </c>
      <c r="N704" s="6">
        <v>10</v>
      </c>
      <c r="O704" s="6">
        <v>2</v>
      </c>
      <c r="Q704" s="14">
        <v>530</v>
      </c>
      <c r="R704" s="14">
        <v>550</v>
      </c>
      <c r="S704" s="14">
        <v>570</v>
      </c>
      <c r="T704" s="14">
        <v>75</v>
      </c>
      <c r="U704" s="14">
        <v>570</v>
      </c>
      <c r="V704" s="14">
        <v>75</v>
      </c>
      <c r="W704" s="5" t="s">
        <v>33</v>
      </c>
      <c r="Y704" s="6" t="s">
        <v>38</v>
      </c>
    </row>
    <row r="705" spans="1:56" ht="18" customHeight="1" x14ac:dyDescent="0.3">
      <c r="A705" s="1" t="str">
        <f t="shared" ref="A705" si="1013">"\\B-TECH03\soneras network\SONERAS\RAD\RAD 2023\"&amp;B705</f>
        <v>\\B-TECH03\soneras network\SONERAS\RAD\RAD 2023\B433</v>
      </c>
      <c r="B705" s="17" t="s">
        <v>1842</v>
      </c>
      <c r="C705" s="44" t="str">
        <f t="shared" si="1012"/>
        <v>FEB433014-12 E7</v>
      </c>
      <c r="D705" s="17" t="s">
        <v>1748</v>
      </c>
      <c r="E705" s="20" t="str">
        <f t="shared" si="953"/>
        <v>B433</v>
      </c>
      <c r="F705" s="228">
        <v>45490</v>
      </c>
      <c r="G705" s="17">
        <v>10</v>
      </c>
      <c r="H705" s="13" t="s">
        <v>35</v>
      </c>
      <c r="I705" s="14" t="s">
        <v>76</v>
      </c>
      <c r="M705" s="36" t="s">
        <v>41</v>
      </c>
      <c r="N705" s="6">
        <v>12</v>
      </c>
      <c r="O705" s="6">
        <v>4</v>
      </c>
      <c r="Q705" s="14">
        <v>500</v>
      </c>
      <c r="R705" s="14">
        <v>480</v>
      </c>
      <c r="S705" s="14">
        <v>490</v>
      </c>
      <c r="T705" s="14">
        <v>85</v>
      </c>
      <c r="U705" s="14">
        <v>490</v>
      </c>
      <c r="V705" s="14">
        <v>85</v>
      </c>
      <c r="W705" s="5" t="s">
        <v>33</v>
      </c>
      <c r="Y705" s="6" t="s">
        <v>38</v>
      </c>
      <c r="Z705" s="240" t="str">
        <f t="shared" ref="Z705" si="1014">O705&amp;N705&amp;IF(M705="NL","AD",IF(M705="TR","AZ",IF(M705="Aé","AD",)))</f>
        <v>412AZ</v>
      </c>
      <c r="AA705" s="71" t="str">
        <f t="shared" ref="AA705" si="1015">IF(H705="Fx","FE",IF(H705="Rén","RE",IF(H705="Con","RA","")))&amp;B705&amp;0&amp;IF(M705="TR","1",IF(M705="NL","2",IF(M705="Aé","3","")))&amp;O705&amp;"-"&amp;N705&amp;" "&amp;IF(Y705="ET7","E7","")</f>
        <v>FEB433014-12 E7</v>
      </c>
      <c r="AB705" s="168" t="str">
        <f t="shared" ref="AB705" si="1016">IF(H705="FX","FE",IF(H705="Rén","RE",IF(H705="Con","RA","")))&amp;" "&amp;IF((Q705)&lt;=999,"0"&amp;(Q705),(Q705))&amp;"X"&amp;IF((R705)&lt;=999,"0"&amp;(R705),(R705))&amp;" "&amp;O705&amp;IF(M705="TR","Z",IF(M705="NL","D",IF(M705="Aé","D","")))&amp;IF(Y705="ET7","7",IF(Y705="ET9","9","M"))&amp;" "&amp;N705&amp;" "&amp;IF((S705)&lt;=999,"0"&amp;(S705),(S705))&amp;"X"&amp;IF((T705)&lt;=99,"0"&amp;(T705),(T705))&amp;" "&amp;IF(W705="PLi","P",IF(W705="BL","B",""))&amp;IF(X705="DEP","D",IF(X705="DEP","D","C"))&amp;" "&amp;J705&amp;" "&amp;K705</f>
        <v xml:space="preserve">FE 0500X0480 4Z7 12 0490X085 PC  </v>
      </c>
      <c r="AC705" s="71" t="str">
        <f t="shared" ref="AC705" si="1017">"FX"&amp;B705&amp;0&amp;IF(M705="TR","1",IF(M705="NL","2",IF(M705="Aé","3","")))&amp;O705&amp;"-"&amp;N705&amp;" "&amp;IF(Y705="ET7","E7","")</f>
        <v>FXB433014-12 E7</v>
      </c>
      <c r="AD705" s="168" t="str">
        <f t="shared" ref="AD705" si="1018">"FX"&amp;" "&amp;IF((Q705)&lt;=999,"0"&amp;(Q705),(Q705))&amp;"X"&amp;IF((R705)&lt;=999,"0"&amp;(R705),(R705))&amp;" "&amp;O705&amp;IF(M705="TR","Z",IF(M705="NL","D",IF(M705="Aé","D","")))&amp;IF(Y705="ET7","7",IF(Y705="ET9","9","M"))&amp;" "&amp;N705&amp;" "&amp;IF((S705)&lt;=999,"0"&amp;(S705),(S705))&amp;"X"&amp;IF((T705)&lt;=99,"0"&amp;(T705),(T705))&amp;" "&amp;IF(W705="PLi","P",IF(W705="BL","B",""))&amp;IF(X705="DEP","D","C")&amp;" "&amp;J705&amp;" "&amp;K705</f>
        <v xml:space="preserve">FX 0500X0480 4Z7 12 0490X085 PC  </v>
      </c>
      <c r="AE705" s="169" t="str">
        <f t="shared" ref="AE705" si="1019">IF(Y705="Mach-P","BNLT33",IF(Y705="Mach-G","BNLT53",IF(Y705="Et7","TUBLS015",IF(Y705="Et9","TUBLS30"))))</f>
        <v>TUBLS015</v>
      </c>
      <c r="AF705" s="170" t="str">
        <f t="shared" ref="AF705" si="1020">"TB"&amp;IF(Y705="Mach-P","33",IF(Y705="Mach-G","53",IF(Y705="Et7","15",IF(Y705="Et9","30",""))))&amp;IF((Q705+15)&lt;=999,"0"&amp;(Q705+15),(Q705+15))</f>
        <v>TB150515</v>
      </c>
      <c r="AG705" s="171">
        <f t="shared" ref="AG705" si="1021">(Q705+15)*IF(Y705="Mach-P",0.03367,IF(Y705="Mach-G",0.05407,0.04626))</f>
        <v>23.823900000000002</v>
      </c>
      <c r="AH705" s="151">
        <f t="shared" ref="AH705" si="1022">IF(M705="TR",INT((R705-20-N705-IF(N705=8,5.4,IF(N705=10,7.4,9.4)))/N705)+1,INT(R705-10)/10)*O705</f>
        <v>148</v>
      </c>
      <c r="AI705" s="152">
        <f t="shared" ref="AI705" si="1023">AG705*AH705</f>
        <v>3525.9372000000003</v>
      </c>
      <c r="AJ705" s="172" t="str">
        <f t="shared" ref="AJ705" si="1024">"BCU"&amp;O705&amp;IF(M705="TR","Z",IF(M705="NL","D",IF(M705="Aé","D","")))</f>
        <v>BCU4Z</v>
      </c>
      <c r="AK705" s="173" t="str">
        <f t="shared" ref="AK705" si="1025">"AT"&amp;O705&amp;IF(M705="TR","Z",IF(M705="NL","D",IF(M705="Aé","D","")))&amp;IF(M705="TR",IF(Q705&lt;=999,"0"&amp;Q705-20,Q705-20),IF(R705&lt;=999,"0"&amp;R705,R705))</f>
        <v>AT4Z0480</v>
      </c>
      <c r="AL705" s="174">
        <f t="shared" ref="AL705" si="1026">AN705/AM705</f>
        <v>159.92974736842106</v>
      </c>
      <c r="AM705" s="175">
        <f t="shared" ref="AM705" si="1027">IF(M705="NL",((Q705-20)/2.75)+1,IF(M705="TR",(AH705/O705)+1,IF(M705="Aé",((Q705-20)/2.75)+1)/2))</f>
        <v>38</v>
      </c>
      <c r="AN705" s="176">
        <v>6077.3303999999998</v>
      </c>
      <c r="AO705" s="177" t="str">
        <f t="shared" ref="AO705" si="1028">"CL"&amp;O705&amp;IF(W705="PLi","P",IF(W705="BL","B",""))&amp;IF((S705)&lt;=999,"0"&amp;(S705),(S705))&amp;IF(X705="DEP","D","C")&amp;IF((T705)&lt;=99,"0"&amp;(T705),(T705))</f>
        <v>CL4P0490C085</v>
      </c>
      <c r="AP705" s="178">
        <f t="shared" ref="AP705" si="1029">IF(W705="BL",(S705)*(T705)*0.01335,IF(W705="PLi",(S705+20)*(T705+20)*0.0077))</f>
        <v>412.33500000000004</v>
      </c>
      <c r="AQ705" s="179" t="str">
        <f t="shared" ref="AQ705" si="1030">"CL"&amp;O705&amp;IF(W705="PLi","P",IF(W705="BL","B",""))&amp;IF((U705)&lt;=999,"0"&amp;(U705),(U705))&amp;IF(X705="DEP","D","C")&amp;IF((V705)&lt;=99,"0"&amp;(V705),(V705))</f>
        <v>CL4P0490C085</v>
      </c>
      <c r="AR705" s="178">
        <f t="shared" ref="AR705" si="1031">(U705+20)*(V705+20)*IF(W705="BL",0.01335,IF(W705="Pli",0.0077))</f>
        <v>412.33500000000004</v>
      </c>
      <c r="AS705" s="178" t="str">
        <f t="shared" ref="AS705" si="1032">IF(W705="BL","PL15",IF(W705="PLi","BNLC06"))</f>
        <v>BNLC06</v>
      </c>
      <c r="AT705" s="180">
        <f t="shared" ref="AT705" si="1033">AP705+AR705</f>
        <v>824.67000000000007</v>
      </c>
      <c r="AU705" s="181" t="str">
        <f t="shared" ref="AU705" si="1034">O705&amp;IF(M705="TR","Z",IF(M705="NL","D",IF(M705="Aé","D",)))</f>
        <v>4Z</v>
      </c>
      <c r="AV705" s="182" t="s">
        <v>921</v>
      </c>
      <c r="AW705" s="183" t="str">
        <f t="shared" ref="AW705" si="1035">"FJ"&amp;AU705&amp;IF((Q705)&lt;=999,"0"&amp;(Q705),(Q705))</f>
        <v>FJ4Z0500</v>
      </c>
      <c r="AX705" s="181">
        <f t="shared" ref="AX705" si="1036">Q705*IF(AU705="1Z",0.239,IF(AU705="2Z",0.276,IF(AU705="3Z",0.374,IF(AU705="4Z",0.458,IF(AU705="5Z",0.541,IF(AU705="2D",0.317,IF(AU705="3D",0.421,IF(AU705="4D",0.53,IF(AU705="5D",0.619,IF(AU705="6D",0.718,IF(AU705="7D",0.738,IF(AU705="8D",0.842,""))))))))))))</f>
        <v>229</v>
      </c>
      <c r="AY705" s="183">
        <f t="shared" ref="AY705" si="1037">AX705*2</f>
        <v>458</v>
      </c>
      <c r="AZ705" s="183" t="str">
        <f t="shared" ref="AZ705" si="1038">IF(RIGHT(AU705,1)="Z","PJ"&amp;AU705&amp;IF((Q705)&lt;=999,"0"&amp;(Q705),(Q705)),"-")</f>
        <v>PJ4Z0500</v>
      </c>
      <c r="BA705" s="181">
        <f t="shared" ref="BA705" si="1039">IF(RIGHT(AU705,1)="Z",Q705*IF(AU705="1Z",0.239,IF(AU705="2Z",0.276,IF(AU705="3Z",0.374,IF(AU705="4Z",0.458,IF(AU705="5Z",0.541,IF(AU705="2D",0.317,IF(AU705="3D",0.421,IF(AU705="4D",0.53,IF(AU705="5D",0.619,IF(AU705="6D",0.718,IF(AU705="7D",0.738,IF(AU705="8D",0.842,"")))))))))))),"-")</f>
        <v>229</v>
      </c>
      <c r="BB705" s="181"/>
      <c r="BC705" s="184">
        <f t="shared" ref="BC705" si="1040">BB705+AY705</f>
        <v>458</v>
      </c>
      <c r="BD705" s="237"/>
    </row>
    <row r="706" spans="1:56" ht="18" customHeight="1" x14ac:dyDescent="0.3">
      <c r="A706" s="1" t="str">
        <f t="shared" si="951"/>
        <v>\\B-TECH03\soneras network\SONERAS\RAD\RAD 2024\C495</v>
      </c>
      <c r="B706" s="17" t="s">
        <v>1867</v>
      </c>
      <c r="C706" s="44" t="str">
        <f t="shared" si="1012"/>
        <v>FEC495025-10 E7</v>
      </c>
      <c r="D706" s="17" t="s">
        <v>1749</v>
      </c>
      <c r="E706" s="20" t="str">
        <f t="shared" si="953"/>
        <v>C495</v>
      </c>
      <c r="F706" s="228">
        <v>45490</v>
      </c>
      <c r="G706" s="17">
        <v>1</v>
      </c>
      <c r="H706" s="13" t="s">
        <v>35</v>
      </c>
      <c r="I706" s="14" t="s">
        <v>36</v>
      </c>
      <c r="M706" s="36" t="s">
        <v>32</v>
      </c>
      <c r="N706" s="6">
        <v>10</v>
      </c>
      <c r="O706" s="6">
        <v>5</v>
      </c>
      <c r="Q706" s="14">
        <v>1650</v>
      </c>
      <c r="R706" s="14">
        <v>1360</v>
      </c>
      <c r="S706" s="14">
        <v>1370</v>
      </c>
      <c r="T706" s="14">
        <v>110</v>
      </c>
      <c r="U706" s="14">
        <v>1370</v>
      </c>
      <c r="V706" s="14">
        <v>110</v>
      </c>
      <c r="W706" s="5" t="s">
        <v>33</v>
      </c>
      <c r="Y706" s="6" t="s">
        <v>38</v>
      </c>
      <c r="BC706" s="93" t="e">
        <f>SUBTOTAL(9,BC13:BC705)</f>
        <v>#VALUE!</v>
      </c>
    </row>
    <row r="707" spans="1:56" ht="18" customHeight="1" x14ac:dyDescent="0.3">
      <c r="A707" s="1" t="str">
        <f t="shared" si="951"/>
        <v>\\B-TECH03\soneras network\SONERAS\RAD\RAD 2024\C496</v>
      </c>
      <c r="B707" s="17" t="s">
        <v>1868</v>
      </c>
      <c r="C707" s="44" t="str">
        <f t="shared" si="1012"/>
        <v>FEC496023-10 E7</v>
      </c>
      <c r="D707" s="17" t="s">
        <v>1844</v>
      </c>
      <c r="E707" s="20" t="str">
        <f t="shared" si="953"/>
        <v>C496</v>
      </c>
      <c r="F707" s="228">
        <v>45490</v>
      </c>
      <c r="G707" s="17">
        <v>1</v>
      </c>
      <c r="H707" s="13" t="s">
        <v>35</v>
      </c>
      <c r="I707" s="14" t="s">
        <v>865</v>
      </c>
      <c r="M707" s="36" t="s">
        <v>32</v>
      </c>
      <c r="N707" s="6">
        <v>10</v>
      </c>
      <c r="O707" s="6">
        <v>3</v>
      </c>
      <c r="Q707" s="14">
        <v>340</v>
      </c>
      <c r="R707" s="14">
        <v>450</v>
      </c>
      <c r="S707" s="14">
        <v>460</v>
      </c>
      <c r="T707" s="14">
        <v>70</v>
      </c>
      <c r="U707" s="14">
        <v>460</v>
      </c>
      <c r="V707" s="14">
        <v>70</v>
      </c>
      <c r="W707" s="5" t="s">
        <v>33</v>
      </c>
      <c r="Y707" s="6" t="s">
        <v>38</v>
      </c>
    </row>
    <row r="708" spans="1:56" ht="18" customHeight="1" x14ac:dyDescent="0.3">
      <c r="A708" s="1" t="str">
        <f t="shared" si="951"/>
        <v>\\B-TECH03\soneras network\SONERAS\RAD\RAD 2024\C497</v>
      </c>
      <c r="B708" s="17" t="s">
        <v>1869</v>
      </c>
      <c r="C708" s="44" t="str">
        <f t="shared" si="1012"/>
        <v>RAC497024-10 E7</v>
      </c>
      <c r="D708" s="17" t="s">
        <v>1845</v>
      </c>
      <c r="E708" s="20" t="str">
        <f t="shared" si="953"/>
        <v>C497</v>
      </c>
      <c r="F708" s="228">
        <v>45493</v>
      </c>
      <c r="G708" s="17">
        <v>1</v>
      </c>
      <c r="H708" s="13" t="s">
        <v>28</v>
      </c>
      <c r="I708" s="14" t="s">
        <v>1843</v>
      </c>
      <c r="J708" s="5" t="s">
        <v>323</v>
      </c>
      <c r="M708" s="36" t="s">
        <v>32</v>
      </c>
      <c r="N708" s="6">
        <v>10</v>
      </c>
      <c r="O708" s="6">
        <v>4</v>
      </c>
      <c r="Q708" s="14">
        <v>495</v>
      </c>
      <c r="R708" s="14">
        <v>440</v>
      </c>
      <c r="S708" s="14">
        <v>445</v>
      </c>
      <c r="T708" s="14">
        <v>85</v>
      </c>
      <c r="U708" s="14">
        <v>445</v>
      </c>
      <c r="V708" s="14">
        <v>85</v>
      </c>
      <c r="W708" s="5" t="s">
        <v>33</v>
      </c>
      <c r="Y708" s="6" t="s">
        <v>38</v>
      </c>
    </row>
    <row r="709" spans="1:56" ht="18" customHeight="1" x14ac:dyDescent="0.3">
      <c r="A709" s="1" t="str">
        <f t="shared" ref="A709:A772" si="1041">"\\B-TECH03\soneras network\SONERAS\RAD\RAD 2024\"&amp;B709</f>
        <v>\\B-TECH03\soneras network\SONERAS\RAD\RAD 2024\C498</v>
      </c>
      <c r="B709" s="17" t="s">
        <v>1870</v>
      </c>
      <c r="C709" s="44" t="str">
        <f t="shared" si="1012"/>
        <v>FEC498014-10 E7</v>
      </c>
      <c r="D709" s="17" t="s">
        <v>1846</v>
      </c>
      <c r="E709" s="20" t="str">
        <f t="shared" si="953"/>
        <v>C498</v>
      </c>
      <c r="F709" s="228">
        <v>45493</v>
      </c>
      <c r="G709" s="17">
        <v>1</v>
      </c>
      <c r="H709" s="13" t="s">
        <v>35</v>
      </c>
      <c r="I709" s="14" t="s">
        <v>182</v>
      </c>
      <c r="M709" s="36" t="s">
        <v>41</v>
      </c>
      <c r="N709" s="6">
        <v>10</v>
      </c>
      <c r="O709" s="6">
        <v>4</v>
      </c>
      <c r="Q709" s="14">
        <v>1030</v>
      </c>
      <c r="R709" s="14">
        <v>900</v>
      </c>
      <c r="S709" s="14">
        <v>910</v>
      </c>
      <c r="T709" s="14">
        <v>85</v>
      </c>
      <c r="U709" s="14">
        <v>910</v>
      </c>
      <c r="V709" s="14">
        <v>85</v>
      </c>
      <c r="W709" s="5" t="s">
        <v>33</v>
      </c>
      <c r="Y709" s="6" t="s">
        <v>38</v>
      </c>
      <c r="Z709" s="240" t="str">
        <f t="shared" ref="Z709:Z738" si="1042">O709&amp;N709&amp;IF(M709="NL","AD",IF(M709="TR","AZ",IF(M709="Aé","AD",)))</f>
        <v>410AZ</v>
      </c>
      <c r="AA709" s="71" t="str">
        <f t="shared" ref="AA709:AA734" si="1043">IF(H709="Fx","FE",IF(H709="Rén","RE",IF(H709="Con","RA","")))&amp;B709&amp;0&amp;IF(M709="TR","1",IF(M709="NL","2",IF(M709="Aé","3","")))&amp;O709&amp;"-"&amp;N709&amp;" "&amp;IF(Y709="ET7","E7","")</f>
        <v>FEC498014-10 E7</v>
      </c>
      <c r="AB709" s="168" t="str">
        <f t="shared" ref="AB709:AB734" si="1044">IF(H709="FX","FE",IF(H709="Rén","RE",IF(H709="Con","RA","")))&amp;" "&amp;IF((Q709)&lt;=999,"0"&amp;(Q709),(Q709))&amp;"X"&amp;IF((R709)&lt;=999,"0"&amp;(R709),(R709))&amp;" "&amp;O709&amp;IF(M709="TR","Z",IF(M709="NL","D",IF(M709="Aé","D","")))&amp;IF(Y709="ET7","7",IF(Y709="ET9","9","M"))&amp;" "&amp;N709&amp;" "&amp;IF((S709)&lt;=999,"0"&amp;(S709),(S709))&amp;"X"&amp;IF((T709)&lt;=99,"0"&amp;(T709),(T709))&amp;" "&amp;IF(W709="PLi","P",IF(W709="BL","B",""))&amp;IF(X709="DEP","D",IF(X709="DEP","D","C"))&amp;" "&amp;J709&amp;" "&amp;K709</f>
        <v xml:space="preserve">FE 1030X0900 4Z7 10 0910X085 PC  </v>
      </c>
      <c r="AC709" s="71" t="str">
        <f t="shared" ref="AC709:AC734" si="1045">"FX"&amp;B709&amp;0&amp;IF(M709="TR","1",IF(M709="NL","2",IF(M709="Aé","3","")))&amp;O709&amp;"-"&amp;N709&amp;" "&amp;IF(Y709="ET7","E7","")</f>
        <v>FXC498014-10 E7</v>
      </c>
      <c r="AD709" s="168" t="str">
        <f t="shared" ref="AD709:AD734" si="1046">"FX"&amp;" "&amp;IF((Q709)&lt;=999,"0"&amp;(Q709),(Q709))&amp;"X"&amp;IF((R709)&lt;=999,"0"&amp;(R709),(R709))&amp;" "&amp;O709&amp;IF(M709="TR","Z",IF(M709="NL","D",IF(M709="Aé","D","")))&amp;IF(Y709="ET7","7",IF(Y709="ET9","9","M"))&amp;" "&amp;N709&amp;" "&amp;IF((S709)&lt;=999,"0"&amp;(S709),(S709))&amp;"X"&amp;IF((T709)&lt;=99,"0"&amp;(T709),(T709))&amp;" "&amp;IF(W709="PLi","P",IF(W709="BL","B",""))&amp;IF(X709="DEP","D","C")&amp;" "&amp;J709&amp;" "&amp;K709</f>
        <v xml:space="preserve">FX 1030X0900 4Z7 10 0910X085 PC  </v>
      </c>
      <c r="AE709" s="169" t="str">
        <f t="shared" ref="AE709:AE727" si="1047">IF(Y709="Mach-P","BNLT33",IF(Y709="Mach-G","BNLT53",IF(Y709="Et7","TUBLS015",IF(Y709="Et9","TUBLS30"))))</f>
        <v>TUBLS015</v>
      </c>
      <c r="AF709" s="170" t="str">
        <f t="shared" ref="AF709:AF734" si="1048">"TB"&amp;IF(Y709="Mach-P","33",IF(Y709="Mach-G","53",IF(Y709="Et7","15",IF(Y709="Et9","30",""))))&amp;IF((Q709+15)&lt;=999,"0"&amp;(Q709+15),(Q709+15))</f>
        <v>TB151045</v>
      </c>
      <c r="AG709" s="171">
        <f t="shared" ref="AG709:AG727" si="1049">(Q709+15)*IF(Y709="Mach-P",0.03367,IF(Y709="Mach-G",0.05407,0.04626))</f>
        <v>48.341700000000003</v>
      </c>
      <c r="AH709" s="151">
        <f t="shared" ref="AH709:AH727" si="1050">IF(M709="TR",INT((R709-20-N709-IF(N709=8,5.4,IF(N709=10,7.4,9.4)))/N709)+1,INT(R709-10)/10)*O709</f>
        <v>348</v>
      </c>
      <c r="AI709" s="152">
        <f t="shared" ref="AI709:AI727" si="1051">AG709*AH709</f>
        <v>16822.911599999999</v>
      </c>
      <c r="AJ709" s="172" t="str">
        <f t="shared" ref="AJ709:AJ727" si="1052">"BCU"&amp;O709&amp;IF(M709="TR","Z",IF(M709="NL","D",IF(M709="Aé","D","")))</f>
        <v>BCU4Z</v>
      </c>
      <c r="AK709" s="173" t="str">
        <f t="shared" ref="AK709:AK727" si="1053">"AT"&amp;O709&amp;IF(M709="TR","Z",IF(M709="NL","D",IF(M709="Aé","D","")))&amp;IF(M709="TR",IF(Q709&lt;=999,"0"&amp;Q709-20,Q709-20),IF(R709&lt;=999,"0"&amp;R709,R709))</f>
        <v>AT4Z1010</v>
      </c>
      <c r="AL709" s="174">
        <f t="shared" ref="AL709:AL727" si="1054">AN709/AM709</f>
        <v>320.67992727272724</v>
      </c>
      <c r="AM709" s="175">
        <f t="shared" ref="AM709:AM727" si="1055">IF(M709="NL",((Q709-20)/2.75)+1,IF(M709="TR",(AH709/O709)+1,IF(M709="Aé",((Q709-20)/2.75)+1)/2))</f>
        <v>88</v>
      </c>
      <c r="AN709" s="176">
        <v>28219.833599999998</v>
      </c>
      <c r="AO709" s="177" t="str">
        <f t="shared" ref="AO709:AO727" si="1056">"CL"&amp;O709&amp;IF(W709="PLi","P",IF(W709="BL","B",""))&amp;IF((S709)&lt;=999,"0"&amp;(S709),(S709))&amp;IF(X709="DEP","D","C")&amp;IF((T709)&lt;=99,"0"&amp;(T709),(T709))</f>
        <v>CL4P0910C085</v>
      </c>
      <c r="AP709" s="178">
        <f t="shared" ref="AP709:AP727" si="1057">IF(W709="BL",(S709)*(T709)*0.01335,IF(W709="PLi",(S709+20)*(T709+20)*0.0077))</f>
        <v>751.90499999999997</v>
      </c>
      <c r="AQ709" s="179" t="str">
        <f t="shared" ref="AQ709:AQ727" si="1058">"CL"&amp;O709&amp;IF(W709="PLi","P",IF(W709="BL","B",""))&amp;IF((U709)&lt;=999,"0"&amp;(U709),(U709))&amp;IF(X709="DEP","D","C")&amp;IF((V709)&lt;=99,"0"&amp;(V709),(V709))</f>
        <v>CL4P0910C085</v>
      </c>
      <c r="AR709" s="178">
        <f t="shared" ref="AR709:AR727" si="1059">(U709+20)*(V709+20)*IF(W709="BL",0.01335,IF(W709="Pli",0.0077))</f>
        <v>751.90499999999997</v>
      </c>
      <c r="AS709" s="178" t="str">
        <f t="shared" ref="AS709:AS727" si="1060">IF(W709="BL","PL15",IF(W709="PLi","BNLC06"))</f>
        <v>BNLC06</v>
      </c>
      <c r="AT709" s="180">
        <f t="shared" ref="AT709:AT727" si="1061">AP709+AR709</f>
        <v>1503.81</v>
      </c>
      <c r="AU709" s="181" t="str">
        <f t="shared" ref="AU709:AU727" si="1062">O709&amp;IF(M709="TR","Z",IF(M709="NL","D",IF(M709="Aé","D",)))</f>
        <v>4Z</v>
      </c>
      <c r="AV709" s="182" t="s">
        <v>921</v>
      </c>
      <c r="AW709" s="183" t="str">
        <f t="shared" ref="AW709:AW727" si="1063">"FJ"&amp;AU709&amp;IF((Q709)&lt;=999,"0"&amp;(Q709),(Q709))</f>
        <v>FJ4Z1030</v>
      </c>
      <c r="AX709" s="181">
        <f t="shared" ref="AX709:AX727" si="1064">Q709*IF(AU709="1Z",0.239,IF(AU709="2Z",0.276,IF(AU709="3Z",0.374,IF(AU709="4Z",0.458,IF(AU709="5Z",0.541,IF(AU709="2D",0.317,IF(AU709="3D",0.421,IF(AU709="4D",0.53,IF(AU709="5D",0.619,IF(AU709="6D",0.718,IF(AU709="7D",0.738,IF(AU709="8D",0.842,""))))))))))))</f>
        <v>471.74</v>
      </c>
      <c r="AY709" s="183">
        <f t="shared" ref="AY709:AY727" si="1065">AX709*2</f>
        <v>943.48</v>
      </c>
      <c r="AZ709" s="183" t="str">
        <f t="shared" ref="AZ709:AZ727" si="1066">IF(RIGHT(AU709,1)="Z","PJ"&amp;AU709&amp;IF((Q709)&lt;=999,"0"&amp;(Q709),(Q709)),"-")</f>
        <v>PJ4Z1030</v>
      </c>
      <c r="BA709" s="181">
        <f t="shared" ref="BA709:BA727" si="1067">IF(RIGHT(AU709,1)="Z",Q709*IF(AU709="1Z",0.239,IF(AU709="2Z",0.276,IF(AU709="3Z",0.374,IF(AU709="4Z",0.458,IF(AU709="5Z",0.541,IF(AU709="2D",0.317,IF(AU709="3D",0.421,IF(AU709="4D",0.53,IF(AU709="5D",0.619,IF(AU709="6D",0.718,IF(AU709="7D",0.738,IF(AU709="8D",0.842,"")))))))))))),"-")</f>
        <v>471.74</v>
      </c>
      <c r="BB709" s="181"/>
      <c r="BC709" s="184">
        <f t="shared" ref="BC709:BC727" si="1068">BB709+AY709</f>
        <v>943.48</v>
      </c>
    </row>
    <row r="710" spans="1:56" ht="18" customHeight="1" x14ac:dyDescent="0.3">
      <c r="A710" s="1" t="str">
        <f t="shared" si="1041"/>
        <v>\\B-TECH03\soneras network\SONERAS\RAD\RAD 2024\C499</v>
      </c>
      <c r="B710" s="17" t="s">
        <v>1871</v>
      </c>
      <c r="C710" s="44" t="str">
        <f t="shared" si="1012"/>
        <v>FEC499014-10 E7</v>
      </c>
      <c r="D710" s="17" t="s">
        <v>1847</v>
      </c>
      <c r="E710" s="20" t="str">
        <f t="shared" si="953"/>
        <v>C499</v>
      </c>
      <c r="F710" s="228">
        <v>45493</v>
      </c>
      <c r="G710" s="17">
        <v>1</v>
      </c>
      <c r="H710" s="13" t="s">
        <v>35</v>
      </c>
      <c r="I710" s="14" t="s">
        <v>182</v>
      </c>
      <c r="M710" s="36" t="s">
        <v>41</v>
      </c>
      <c r="N710" s="6">
        <v>10</v>
      </c>
      <c r="O710" s="6">
        <v>4</v>
      </c>
      <c r="Q710" s="14">
        <v>870</v>
      </c>
      <c r="R710" s="14">
        <v>710</v>
      </c>
      <c r="S710" s="14">
        <v>735</v>
      </c>
      <c r="T710" s="14">
        <v>80</v>
      </c>
      <c r="U710" s="14">
        <v>735</v>
      </c>
      <c r="V710" s="14">
        <v>80</v>
      </c>
      <c r="W710" s="5" t="s">
        <v>33</v>
      </c>
      <c r="Y710" s="6" t="s">
        <v>38</v>
      </c>
      <c r="Z710" s="240" t="str">
        <f t="shared" si="1042"/>
        <v>410AZ</v>
      </c>
      <c r="AA710" s="71" t="str">
        <f t="shared" si="1043"/>
        <v>FEC499014-10 E7</v>
      </c>
      <c r="AB710" s="168" t="str">
        <f t="shared" si="1044"/>
        <v xml:space="preserve">FE 0870X0710 4Z7 10 0735X080 PC  </v>
      </c>
      <c r="AC710" s="71" t="str">
        <f t="shared" si="1045"/>
        <v>FXC499014-10 E7</v>
      </c>
      <c r="AD710" s="168" t="str">
        <f t="shared" si="1046"/>
        <v xml:space="preserve">FX 0870X0710 4Z7 10 0735X080 PC  </v>
      </c>
      <c r="AE710" s="169" t="str">
        <f t="shared" si="1047"/>
        <v>TUBLS015</v>
      </c>
      <c r="AF710" s="170" t="str">
        <f t="shared" si="1048"/>
        <v>TB150885</v>
      </c>
      <c r="AG710" s="171">
        <f t="shared" si="1049"/>
        <v>40.940100000000001</v>
      </c>
      <c r="AH710" s="151">
        <f t="shared" si="1050"/>
        <v>272</v>
      </c>
      <c r="AI710" s="152">
        <f t="shared" si="1051"/>
        <v>11135.707200000001</v>
      </c>
      <c r="AJ710" s="172" t="str">
        <f t="shared" si="1052"/>
        <v>BCU4Z</v>
      </c>
      <c r="AK710" s="173" t="str">
        <f t="shared" si="1053"/>
        <v>AT4Z0850</v>
      </c>
      <c r="AL710" s="174">
        <f t="shared" si="1054"/>
        <v>408.98309565217386</v>
      </c>
      <c r="AM710" s="175">
        <f t="shared" si="1055"/>
        <v>69</v>
      </c>
      <c r="AN710" s="176">
        <v>28219.833599999998</v>
      </c>
      <c r="AO710" s="177" t="str">
        <f t="shared" si="1056"/>
        <v>CL4P0735C080</v>
      </c>
      <c r="AP710" s="178">
        <f t="shared" si="1057"/>
        <v>581.35</v>
      </c>
      <c r="AQ710" s="179" t="str">
        <f t="shared" si="1058"/>
        <v>CL4P0735C080</v>
      </c>
      <c r="AR710" s="178">
        <f t="shared" si="1059"/>
        <v>581.35</v>
      </c>
      <c r="AS710" s="178" t="str">
        <f t="shared" si="1060"/>
        <v>BNLC06</v>
      </c>
      <c r="AT710" s="180">
        <f t="shared" si="1061"/>
        <v>1162.7</v>
      </c>
      <c r="AU710" s="181" t="str">
        <f t="shared" si="1062"/>
        <v>4Z</v>
      </c>
      <c r="AV710" s="182" t="s">
        <v>921</v>
      </c>
      <c r="AW710" s="183" t="str">
        <f t="shared" si="1063"/>
        <v>FJ4Z0870</v>
      </c>
      <c r="AX710" s="181">
        <f t="shared" si="1064"/>
        <v>398.46000000000004</v>
      </c>
      <c r="AY710" s="183">
        <f t="shared" si="1065"/>
        <v>796.92000000000007</v>
      </c>
      <c r="AZ710" s="183" t="str">
        <f t="shared" si="1066"/>
        <v>PJ4Z0870</v>
      </c>
      <c r="BA710" s="181">
        <f t="shared" si="1067"/>
        <v>398.46000000000004</v>
      </c>
      <c r="BB710" s="181"/>
      <c r="BC710" s="184">
        <f t="shared" si="1068"/>
        <v>796.92000000000007</v>
      </c>
    </row>
    <row r="711" spans="1:56" ht="18" customHeight="1" x14ac:dyDescent="0.3">
      <c r="A711" s="1" t="str">
        <f t="shared" si="1041"/>
        <v>\\B-TECH03\soneras network\SONERAS\RAD\RAD 2024\C077</v>
      </c>
      <c r="B711" s="17" t="s">
        <v>438</v>
      </c>
      <c r="C711" s="44" t="str">
        <f t="shared" si="1012"/>
        <v>FEC077014-10 E7</v>
      </c>
      <c r="D711" s="17" t="s">
        <v>1848</v>
      </c>
      <c r="E711" s="20" t="str">
        <f t="shared" si="953"/>
        <v>C077</v>
      </c>
      <c r="F711" s="228">
        <v>45493</v>
      </c>
      <c r="G711" s="17">
        <v>2</v>
      </c>
      <c r="H711" s="13" t="s">
        <v>35</v>
      </c>
      <c r="I711" s="14" t="s">
        <v>182</v>
      </c>
      <c r="K711" s="14" t="s">
        <v>466</v>
      </c>
      <c r="M711" s="36" t="s">
        <v>41</v>
      </c>
      <c r="N711" s="6">
        <v>10</v>
      </c>
      <c r="O711" s="6">
        <v>4</v>
      </c>
      <c r="Q711" s="14">
        <v>860</v>
      </c>
      <c r="R711" s="14">
        <v>790</v>
      </c>
      <c r="S711" s="14">
        <v>810</v>
      </c>
      <c r="T711" s="14">
        <v>90</v>
      </c>
      <c r="U711" s="14">
        <v>810</v>
      </c>
      <c r="V711" s="14">
        <v>90</v>
      </c>
      <c r="W711" s="5" t="s">
        <v>33</v>
      </c>
      <c r="Y711" s="6" t="s">
        <v>38</v>
      </c>
      <c r="Z711" s="240" t="str">
        <f t="shared" si="1042"/>
        <v>410AZ</v>
      </c>
      <c r="AA711" s="71" t="str">
        <f t="shared" si="1043"/>
        <v>FEC077014-10 E7</v>
      </c>
      <c r="AB711" s="168" t="str">
        <f t="shared" si="1044"/>
        <v>FE 0860X0790 4Z7 10 0810X090 PC  CBH</v>
      </c>
      <c r="AC711" s="71" t="str">
        <f t="shared" si="1045"/>
        <v>FXC077014-10 E7</v>
      </c>
      <c r="AD711" s="168" t="str">
        <f t="shared" si="1046"/>
        <v>FX 0860X0790 4Z7 10 0810X090 PC  CBH</v>
      </c>
      <c r="AE711" s="169" t="str">
        <f t="shared" si="1047"/>
        <v>TUBLS015</v>
      </c>
      <c r="AF711" s="170" t="str">
        <f t="shared" si="1048"/>
        <v>TB150875</v>
      </c>
      <c r="AG711" s="171">
        <f t="shared" si="1049"/>
        <v>40.477499999999999</v>
      </c>
      <c r="AH711" s="151">
        <f t="shared" si="1050"/>
        <v>304</v>
      </c>
      <c r="AI711" s="152">
        <f t="shared" si="1051"/>
        <v>12305.16</v>
      </c>
      <c r="AJ711" s="172" t="str">
        <f t="shared" si="1052"/>
        <v>BCU4Z</v>
      </c>
      <c r="AK711" s="173" t="str">
        <f t="shared" si="1053"/>
        <v>AT4Z0840</v>
      </c>
      <c r="AL711" s="174">
        <f t="shared" si="1054"/>
        <v>366.49134545454541</v>
      </c>
      <c r="AM711" s="175">
        <f t="shared" si="1055"/>
        <v>77</v>
      </c>
      <c r="AN711" s="176">
        <v>28219.833599999998</v>
      </c>
      <c r="AO711" s="177" t="str">
        <f t="shared" si="1056"/>
        <v>CL4P0810C090</v>
      </c>
      <c r="AP711" s="178">
        <f t="shared" si="1057"/>
        <v>703.01</v>
      </c>
      <c r="AQ711" s="179" t="str">
        <f t="shared" si="1058"/>
        <v>CL4P0810C090</v>
      </c>
      <c r="AR711" s="178">
        <f t="shared" si="1059"/>
        <v>703.01</v>
      </c>
      <c r="AS711" s="178" t="str">
        <f t="shared" si="1060"/>
        <v>BNLC06</v>
      </c>
      <c r="AT711" s="180">
        <f t="shared" si="1061"/>
        <v>1406.02</v>
      </c>
      <c r="AU711" s="181" t="str">
        <f t="shared" si="1062"/>
        <v>4Z</v>
      </c>
      <c r="AV711" s="182" t="s">
        <v>921</v>
      </c>
      <c r="AW711" s="183" t="str">
        <f t="shared" si="1063"/>
        <v>FJ4Z0860</v>
      </c>
      <c r="AX711" s="181">
        <f t="shared" si="1064"/>
        <v>393.88</v>
      </c>
      <c r="AY711" s="183">
        <f t="shared" si="1065"/>
        <v>787.76</v>
      </c>
      <c r="AZ711" s="183" t="str">
        <f t="shared" si="1066"/>
        <v>PJ4Z0860</v>
      </c>
      <c r="BA711" s="181">
        <f t="shared" si="1067"/>
        <v>393.88</v>
      </c>
      <c r="BB711" s="181"/>
      <c r="BC711" s="184">
        <f t="shared" si="1068"/>
        <v>787.76</v>
      </c>
    </row>
    <row r="712" spans="1:56" ht="18" customHeight="1" x14ac:dyDescent="0.3">
      <c r="A712" s="1" t="str">
        <f t="shared" ref="A712" si="1069">"\\B-TECH03\soneras network\SONERAS\RAD\RAD 2023\"&amp;B712</f>
        <v>\\B-TECH03\soneras network\SONERAS\RAD\RAD 2023\B170</v>
      </c>
      <c r="B712" s="17" t="s">
        <v>445</v>
      </c>
      <c r="C712" s="44" t="str">
        <f t="shared" si="1012"/>
        <v>FEB170014-10 E7</v>
      </c>
      <c r="D712" s="17" t="s">
        <v>1849</v>
      </c>
      <c r="E712" s="20" t="str">
        <f t="shared" si="953"/>
        <v>B170</v>
      </c>
      <c r="F712" s="228">
        <v>45493</v>
      </c>
      <c r="G712" s="17">
        <v>5</v>
      </c>
      <c r="H712" s="13" t="s">
        <v>35</v>
      </c>
      <c r="I712" s="14" t="s">
        <v>182</v>
      </c>
      <c r="M712" s="36" t="s">
        <v>41</v>
      </c>
      <c r="N712" s="6">
        <v>10</v>
      </c>
      <c r="O712" s="6">
        <v>4</v>
      </c>
      <c r="Q712" s="14">
        <v>840</v>
      </c>
      <c r="R712" s="14">
        <v>650</v>
      </c>
      <c r="S712" s="14">
        <v>665</v>
      </c>
      <c r="T712" s="14">
        <v>95</v>
      </c>
      <c r="U712" s="14">
        <v>665</v>
      </c>
      <c r="V712" s="14">
        <v>95</v>
      </c>
      <c r="W712" s="5" t="s">
        <v>33</v>
      </c>
      <c r="Y712" s="6" t="s">
        <v>38</v>
      </c>
      <c r="Z712" s="240" t="str">
        <f t="shared" si="1042"/>
        <v>410AZ</v>
      </c>
      <c r="AA712" s="71" t="str">
        <f t="shared" si="1043"/>
        <v>FEB170014-10 E7</v>
      </c>
      <c r="AB712" s="168" t="str">
        <f t="shared" si="1044"/>
        <v xml:space="preserve">FE 0840X0650 4Z7 10 0665X095 PC  </v>
      </c>
      <c r="AC712" s="71" t="str">
        <f t="shared" si="1045"/>
        <v>FXB170014-10 E7</v>
      </c>
      <c r="AD712" s="168" t="str">
        <f t="shared" si="1046"/>
        <v xml:space="preserve">FX 0840X0650 4Z7 10 0665X095 PC  </v>
      </c>
      <c r="AE712" s="169" t="str">
        <f t="shared" si="1047"/>
        <v>TUBLS015</v>
      </c>
      <c r="AF712" s="170" t="str">
        <f t="shared" si="1048"/>
        <v>TB150855</v>
      </c>
      <c r="AG712" s="171">
        <f t="shared" si="1049"/>
        <v>39.552300000000002</v>
      </c>
      <c r="AH712" s="151">
        <f t="shared" si="1050"/>
        <v>248</v>
      </c>
      <c r="AI712" s="152">
        <f t="shared" si="1051"/>
        <v>9808.9704000000002</v>
      </c>
      <c r="AJ712" s="172" t="str">
        <f t="shared" si="1052"/>
        <v>BCU4Z</v>
      </c>
      <c r="AK712" s="173" t="str">
        <f t="shared" si="1053"/>
        <v>AT4Z0820</v>
      </c>
      <c r="AL712" s="174">
        <f t="shared" si="1054"/>
        <v>447.93386666666663</v>
      </c>
      <c r="AM712" s="175">
        <f t="shared" si="1055"/>
        <v>63</v>
      </c>
      <c r="AN712" s="176">
        <v>28219.833599999998</v>
      </c>
      <c r="AO712" s="177" t="str">
        <f t="shared" si="1056"/>
        <v>CL4P0665C095</v>
      </c>
      <c r="AP712" s="178">
        <f t="shared" si="1057"/>
        <v>606.5675</v>
      </c>
      <c r="AQ712" s="179" t="str">
        <f t="shared" si="1058"/>
        <v>CL4P0665C095</v>
      </c>
      <c r="AR712" s="178">
        <f t="shared" si="1059"/>
        <v>606.5675</v>
      </c>
      <c r="AS712" s="178" t="str">
        <f t="shared" si="1060"/>
        <v>BNLC06</v>
      </c>
      <c r="AT712" s="180">
        <f t="shared" si="1061"/>
        <v>1213.135</v>
      </c>
      <c r="AU712" s="181" t="str">
        <f t="shared" si="1062"/>
        <v>4Z</v>
      </c>
      <c r="AV712" s="182" t="s">
        <v>921</v>
      </c>
      <c r="AW712" s="183" t="str">
        <f t="shared" si="1063"/>
        <v>FJ4Z0840</v>
      </c>
      <c r="AX712" s="181">
        <f t="shared" si="1064"/>
        <v>384.72</v>
      </c>
      <c r="AY712" s="183">
        <f t="shared" si="1065"/>
        <v>769.44</v>
      </c>
      <c r="AZ712" s="183" t="str">
        <f t="shared" si="1066"/>
        <v>PJ4Z0840</v>
      </c>
      <c r="BA712" s="181">
        <f t="shared" si="1067"/>
        <v>384.72</v>
      </c>
      <c r="BB712" s="181"/>
      <c r="BC712" s="184">
        <f t="shared" si="1068"/>
        <v>769.44</v>
      </c>
    </row>
    <row r="713" spans="1:56" ht="18" customHeight="1" x14ac:dyDescent="0.3">
      <c r="A713" s="1" t="str">
        <f t="shared" si="1041"/>
        <v>\\B-TECH03\soneras network\SONERAS\RAD\RAD 2024\C193</v>
      </c>
      <c r="B713" s="17" t="s">
        <v>955</v>
      </c>
      <c r="C713" s="44" t="str">
        <f t="shared" si="1012"/>
        <v>FEC193014-10 E7</v>
      </c>
      <c r="D713" s="17" t="s">
        <v>1850</v>
      </c>
      <c r="E713" s="20" t="str">
        <f t="shared" si="953"/>
        <v>C193</v>
      </c>
      <c r="F713" s="228">
        <v>45493</v>
      </c>
      <c r="G713" s="17">
        <v>1</v>
      </c>
      <c r="H713" s="13" t="s">
        <v>35</v>
      </c>
      <c r="I713" s="14" t="s">
        <v>182</v>
      </c>
      <c r="M713" s="36" t="s">
        <v>41</v>
      </c>
      <c r="N713" s="6">
        <v>10</v>
      </c>
      <c r="O713" s="6">
        <v>4</v>
      </c>
      <c r="Q713" s="14">
        <v>810</v>
      </c>
      <c r="R713" s="14">
        <v>720</v>
      </c>
      <c r="S713" s="14">
        <v>740</v>
      </c>
      <c r="T713" s="14">
        <v>90</v>
      </c>
      <c r="U713" s="14">
        <v>740</v>
      </c>
      <c r="V713" s="14">
        <v>90</v>
      </c>
      <c r="W713" s="5" t="s">
        <v>33</v>
      </c>
      <c r="Y713" s="6" t="s">
        <v>38</v>
      </c>
      <c r="Z713" s="240" t="str">
        <f t="shared" si="1042"/>
        <v>410AZ</v>
      </c>
      <c r="AA713" s="71" t="str">
        <f t="shared" si="1043"/>
        <v>FEC193014-10 E7</v>
      </c>
      <c r="AB713" s="168" t="str">
        <f t="shared" si="1044"/>
        <v xml:space="preserve">FE 0810X0720 4Z7 10 0740X090 PC  </v>
      </c>
      <c r="AC713" s="71" t="str">
        <f t="shared" si="1045"/>
        <v>FXC193014-10 E7</v>
      </c>
      <c r="AD713" s="168" t="str">
        <f t="shared" si="1046"/>
        <v xml:space="preserve">FX 0810X0720 4Z7 10 0740X090 PC  </v>
      </c>
      <c r="AE713" s="169" t="str">
        <f t="shared" si="1047"/>
        <v>TUBLS015</v>
      </c>
      <c r="AF713" s="170" t="str">
        <f t="shared" si="1048"/>
        <v>TB150825</v>
      </c>
      <c r="AG713" s="171">
        <f t="shared" si="1049"/>
        <v>38.164500000000004</v>
      </c>
      <c r="AH713" s="151">
        <f t="shared" si="1050"/>
        <v>276</v>
      </c>
      <c r="AI713" s="152">
        <f t="shared" si="1051"/>
        <v>10533.402000000002</v>
      </c>
      <c r="AJ713" s="172" t="str">
        <f t="shared" si="1052"/>
        <v>BCU4Z</v>
      </c>
      <c r="AK713" s="173" t="str">
        <f t="shared" si="1053"/>
        <v>AT4Z0790</v>
      </c>
      <c r="AL713" s="174">
        <f t="shared" si="1054"/>
        <v>403.14047999999997</v>
      </c>
      <c r="AM713" s="175">
        <f t="shared" si="1055"/>
        <v>70</v>
      </c>
      <c r="AN713" s="176">
        <v>28219.833599999998</v>
      </c>
      <c r="AO713" s="177" t="str">
        <f t="shared" si="1056"/>
        <v>CL4P0740C090</v>
      </c>
      <c r="AP713" s="178">
        <f t="shared" si="1057"/>
        <v>643.72</v>
      </c>
      <c r="AQ713" s="179" t="str">
        <f t="shared" si="1058"/>
        <v>CL4P0740C090</v>
      </c>
      <c r="AR713" s="178">
        <f t="shared" si="1059"/>
        <v>643.72</v>
      </c>
      <c r="AS713" s="178" t="str">
        <f t="shared" si="1060"/>
        <v>BNLC06</v>
      </c>
      <c r="AT713" s="180">
        <f t="shared" si="1061"/>
        <v>1287.44</v>
      </c>
      <c r="AU713" s="181" t="str">
        <f t="shared" si="1062"/>
        <v>4Z</v>
      </c>
      <c r="AV713" s="182" t="s">
        <v>921</v>
      </c>
      <c r="AW713" s="183" t="str">
        <f t="shared" si="1063"/>
        <v>FJ4Z0810</v>
      </c>
      <c r="AX713" s="181">
        <f t="shared" si="1064"/>
        <v>370.98</v>
      </c>
      <c r="AY713" s="183">
        <f t="shared" si="1065"/>
        <v>741.96</v>
      </c>
      <c r="AZ713" s="183" t="str">
        <f t="shared" si="1066"/>
        <v>PJ4Z0810</v>
      </c>
      <c r="BA713" s="181">
        <f t="shared" si="1067"/>
        <v>370.98</v>
      </c>
      <c r="BB713" s="181"/>
      <c r="BC713" s="184">
        <f t="shared" si="1068"/>
        <v>741.96</v>
      </c>
    </row>
    <row r="714" spans="1:56" ht="18" customHeight="1" x14ac:dyDescent="0.3">
      <c r="A714" s="1" t="str">
        <f t="shared" si="1041"/>
        <v>\\B-TECH03\soneras network\SONERAS\RAD\RAD 2024\C500</v>
      </c>
      <c r="B714" s="17" t="s">
        <v>1872</v>
      </c>
      <c r="C714" s="44" t="str">
        <f t="shared" si="1012"/>
        <v>FEC500014-10 E7</v>
      </c>
      <c r="D714" s="17" t="s">
        <v>1851</v>
      </c>
      <c r="E714" s="20" t="str">
        <f t="shared" si="953"/>
        <v>C500</v>
      </c>
      <c r="F714" s="228">
        <v>45493</v>
      </c>
      <c r="G714" s="17">
        <v>1</v>
      </c>
      <c r="H714" s="13" t="s">
        <v>35</v>
      </c>
      <c r="I714" s="14" t="s">
        <v>182</v>
      </c>
      <c r="M714" s="36" t="s">
        <v>41</v>
      </c>
      <c r="N714" s="6">
        <v>10</v>
      </c>
      <c r="O714" s="6">
        <v>4</v>
      </c>
      <c r="Q714" s="14">
        <v>800</v>
      </c>
      <c r="R714" s="14">
        <v>800</v>
      </c>
      <c r="S714" s="14">
        <v>810</v>
      </c>
      <c r="T714" s="14">
        <v>100</v>
      </c>
      <c r="U714" s="14">
        <v>810</v>
      </c>
      <c r="V714" s="14">
        <v>100</v>
      </c>
      <c r="W714" s="5" t="s">
        <v>33</v>
      </c>
      <c r="Y714" s="6" t="s">
        <v>38</v>
      </c>
      <c r="Z714" s="240" t="str">
        <f t="shared" si="1042"/>
        <v>410AZ</v>
      </c>
      <c r="AA714" s="71" t="str">
        <f t="shared" si="1043"/>
        <v>FEC500014-10 E7</v>
      </c>
      <c r="AB714" s="168" t="str">
        <f t="shared" si="1044"/>
        <v xml:space="preserve">FE 0800X0800 4Z7 10 0810X100 PC  </v>
      </c>
      <c r="AC714" s="71" t="str">
        <f t="shared" si="1045"/>
        <v>FXC500014-10 E7</v>
      </c>
      <c r="AD714" s="168" t="str">
        <f t="shared" si="1046"/>
        <v xml:space="preserve">FX 0800X0800 4Z7 10 0810X100 PC  </v>
      </c>
      <c r="AE714" s="169" t="str">
        <f t="shared" si="1047"/>
        <v>TUBLS015</v>
      </c>
      <c r="AF714" s="170" t="str">
        <f t="shared" si="1048"/>
        <v>TB150815</v>
      </c>
      <c r="AG714" s="171">
        <f t="shared" si="1049"/>
        <v>37.701900000000002</v>
      </c>
      <c r="AH714" s="151">
        <f t="shared" si="1050"/>
        <v>308</v>
      </c>
      <c r="AI714" s="152">
        <f t="shared" si="1051"/>
        <v>11612.1852</v>
      </c>
      <c r="AJ714" s="172" t="str">
        <f t="shared" si="1052"/>
        <v>BCU4Z</v>
      </c>
      <c r="AK714" s="173" t="str">
        <f t="shared" si="1053"/>
        <v>AT4Z0780</v>
      </c>
      <c r="AL714" s="174">
        <f t="shared" si="1054"/>
        <v>361.79273846153842</v>
      </c>
      <c r="AM714" s="175">
        <f t="shared" si="1055"/>
        <v>78</v>
      </c>
      <c r="AN714" s="176">
        <v>28219.833599999998</v>
      </c>
      <c r="AO714" s="177" t="str">
        <f t="shared" si="1056"/>
        <v>CL4P0810C100</v>
      </c>
      <c r="AP714" s="178">
        <f t="shared" si="1057"/>
        <v>766.92000000000007</v>
      </c>
      <c r="AQ714" s="179" t="str">
        <f t="shared" si="1058"/>
        <v>CL4P0810C100</v>
      </c>
      <c r="AR714" s="178">
        <f t="shared" si="1059"/>
        <v>766.92000000000007</v>
      </c>
      <c r="AS714" s="178" t="str">
        <f t="shared" si="1060"/>
        <v>BNLC06</v>
      </c>
      <c r="AT714" s="180">
        <f t="shared" si="1061"/>
        <v>1533.8400000000001</v>
      </c>
      <c r="AU714" s="181" t="str">
        <f t="shared" si="1062"/>
        <v>4Z</v>
      </c>
      <c r="AV714" s="182" t="s">
        <v>921</v>
      </c>
      <c r="AW714" s="183" t="str">
        <f t="shared" si="1063"/>
        <v>FJ4Z0800</v>
      </c>
      <c r="AX714" s="181">
        <f t="shared" si="1064"/>
        <v>366.40000000000003</v>
      </c>
      <c r="AY714" s="183">
        <f t="shared" si="1065"/>
        <v>732.80000000000007</v>
      </c>
      <c r="AZ714" s="183" t="str">
        <f t="shared" si="1066"/>
        <v>PJ4Z0800</v>
      </c>
      <c r="BA714" s="181">
        <f t="shared" si="1067"/>
        <v>366.40000000000003</v>
      </c>
      <c r="BB714" s="181"/>
      <c r="BC714" s="184">
        <f t="shared" si="1068"/>
        <v>732.80000000000007</v>
      </c>
    </row>
    <row r="715" spans="1:56" ht="18" customHeight="1" x14ac:dyDescent="0.3">
      <c r="A715" s="1" t="str">
        <f t="shared" si="1041"/>
        <v>\\B-TECH03\soneras network\SONERAS\RAD\RAD 2024\C194</v>
      </c>
      <c r="B715" s="17" t="s">
        <v>956</v>
      </c>
      <c r="C715" s="44" t="str">
        <f t="shared" si="1012"/>
        <v>FEC194014-10 E7</v>
      </c>
      <c r="D715" s="17" t="s">
        <v>1852</v>
      </c>
      <c r="E715" s="20" t="str">
        <f t="shared" si="953"/>
        <v>C194</v>
      </c>
      <c r="F715" s="228">
        <v>45493</v>
      </c>
      <c r="G715" s="17">
        <v>6</v>
      </c>
      <c r="H715" s="13" t="s">
        <v>35</v>
      </c>
      <c r="I715" s="14" t="s">
        <v>182</v>
      </c>
      <c r="K715" s="14" t="s">
        <v>941</v>
      </c>
      <c r="M715" s="36" t="s">
        <v>41</v>
      </c>
      <c r="N715" s="6">
        <v>10</v>
      </c>
      <c r="O715" s="6">
        <v>4</v>
      </c>
      <c r="Q715" s="14">
        <v>775</v>
      </c>
      <c r="R715" s="14">
        <v>700</v>
      </c>
      <c r="S715" s="14">
        <v>710</v>
      </c>
      <c r="T715" s="14">
        <v>105</v>
      </c>
      <c r="U715" s="14">
        <v>710</v>
      </c>
      <c r="V715" s="14">
        <v>105</v>
      </c>
      <c r="W715" s="5" t="s">
        <v>33</v>
      </c>
      <c r="Y715" s="6" t="s">
        <v>38</v>
      </c>
      <c r="Z715" s="240" t="str">
        <f t="shared" si="1042"/>
        <v>410AZ</v>
      </c>
      <c r="AA715" s="71" t="str">
        <f t="shared" si="1043"/>
        <v>FEC194014-10 E7</v>
      </c>
      <c r="AB715" s="168" t="str">
        <f t="shared" si="1044"/>
        <v>FE 0775X0700 4Z7 10 0710X105 PC  R310</v>
      </c>
      <c r="AC715" s="71" t="str">
        <f t="shared" si="1045"/>
        <v>FXC194014-10 E7</v>
      </c>
      <c r="AD715" s="168" t="str">
        <f t="shared" si="1046"/>
        <v>FX 0775X0700 4Z7 10 0710X105 PC  R310</v>
      </c>
      <c r="AE715" s="169" t="str">
        <f t="shared" si="1047"/>
        <v>TUBLS015</v>
      </c>
      <c r="AF715" s="170" t="str">
        <f t="shared" si="1048"/>
        <v>TB150790</v>
      </c>
      <c r="AG715" s="171">
        <f t="shared" si="1049"/>
        <v>36.545400000000001</v>
      </c>
      <c r="AH715" s="151">
        <f t="shared" si="1050"/>
        <v>268</v>
      </c>
      <c r="AI715" s="152">
        <f t="shared" si="1051"/>
        <v>9794.1671999999999</v>
      </c>
      <c r="AJ715" s="172" t="str">
        <f t="shared" si="1052"/>
        <v>BCU4Z</v>
      </c>
      <c r="AK715" s="173" t="str">
        <f t="shared" si="1053"/>
        <v>AT4Z0755</v>
      </c>
      <c r="AL715" s="174">
        <f t="shared" si="1054"/>
        <v>414.99755294117642</v>
      </c>
      <c r="AM715" s="175">
        <f t="shared" si="1055"/>
        <v>68</v>
      </c>
      <c r="AN715" s="176">
        <v>28219.833599999998</v>
      </c>
      <c r="AO715" s="177" t="str">
        <f t="shared" si="1056"/>
        <v>CL4P0710C105</v>
      </c>
      <c r="AP715" s="178">
        <f t="shared" si="1057"/>
        <v>702.625</v>
      </c>
      <c r="AQ715" s="179" t="str">
        <f t="shared" si="1058"/>
        <v>CL4P0710C105</v>
      </c>
      <c r="AR715" s="178">
        <f t="shared" si="1059"/>
        <v>702.625</v>
      </c>
      <c r="AS715" s="178" t="str">
        <f t="shared" si="1060"/>
        <v>BNLC06</v>
      </c>
      <c r="AT715" s="180">
        <f t="shared" si="1061"/>
        <v>1405.25</v>
      </c>
      <c r="AU715" s="181" t="str">
        <f t="shared" si="1062"/>
        <v>4Z</v>
      </c>
      <c r="AV715" s="182" t="s">
        <v>921</v>
      </c>
      <c r="AW715" s="183" t="str">
        <f t="shared" si="1063"/>
        <v>FJ4Z0775</v>
      </c>
      <c r="AX715" s="181">
        <f t="shared" si="1064"/>
        <v>354.95</v>
      </c>
      <c r="AY715" s="183">
        <f t="shared" si="1065"/>
        <v>709.9</v>
      </c>
      <c r="AZ715" s="183" t="str">
        <f t="shared" si="1066"/>
        <v>PJ4Z0775</v>
      </c>
      <c r="BA715" s="181">
        <f t="shared" si="1067"/>
        <v>354.95</v>
      </c>
      <c r="BB715" s="181"/>
      <c r="BC715" s="184">
        <f t="shared" si="1068"/>
        <v>709.9</v>
      </c>
    </row>
    <row r="716" spans="1:56" ht="18" customHeight="1" x14ac:dyDescent="0.3">
      <c r="A716" s="1" t="str">
        <f t="shared" si="1041"/>
        <v>\\B-TECH03\soneras network\SONERAS\RAD\RAD 2024\C501</v>
      </c>
      <c r="B716" s="17" t="s">
        <v>1873</v>
      </c>
      <c r="C716" s="44" t="str">
        <f t="shared" si="1012"/>
        <v>FEC501014-10 E7</v>
      </c>
      <c r="D716" s="17" t="s">
        <v>1853</v>
      </c>
      <c r="E716" s="20" t="str">
        <f t="shared" si="953"/>
        <v>C501</v>
      </c>
      <c r="F716" s="228">
        <v>45493</v>
      </c>
      <c r="G716" s="17">
        <v>6</v>
      </c>
      <c r="H716" s="13" t="s">
        <v>35</v>
      </c>
      <c r="I716" s="14" t="s">
        <v>182</v>
      </c>
      <c r="K716" s="14" t="s">
        <v>469</v>
      </c>
      <c r="M716" s="36" t="s">
        <v>41</v>
      </c>
      <c r="N716" s="6">
        <v>10</v>
      </c>
      <c r="O716" s="6">
        <v>4</v>
      </c>
      <c r="Q716" s="14">
        <v>770</v>
      </c>
      <c r="R716" s="14">
        <v>650</v>
      </c>
      <c r="S716" s="14">
        <v>665</v>
      </c>
      <c r="T716" s="14">
        <v>100</v>
      </c>
      <c r="U716" s="14">
        <v>665</v>
      </c>
      <c r="V716" s="14">
        <v>100</v>
      </c>
      <c r="W716" s="5" t="s">
        <v>33</v>
      </c>
      <c r="Y716" s="6" t="s">
        <v>38</v>
      </c>
      <c r="Z716" s="240" t="str">
        <f t="shared" si="1042"/>
        <v>410AZ</v>
      </c>
      <c r="AA716" s="71" t="str">
        <f t="shared" si="1043"/>
        <v>FEC501014-10 E7</v>
      </c>
      <c r="AB716" s="168" t="str">
        <f t="shared" si="1044"/>
        <v>FE 0770X0650 4Z7 10 0665X100 PC  G260</v>
      </c>
      <c r="AC716" s="71" t="str">
        <f t="shared" si="1045"/>
        <v>FXC501014-10 E7</v>
      </c>
      <c r="AD716" s="168" t="str">
        <f t="shared" si="1046"/>
        <v>FX 0770X0650 4Z7 10 0665X100 PC  G260</v>
      </c>
      <c r="AE716" s="169" t="str">
        <f t="shared" si="1047"/>
        <v>TUBLS015</v>
      </c>
      <c r="AF716" s="170" t="str">
        <f t="shared" si="1048"/>
        <v>TB150785</v>
      </c>
      <c r="AG716" s="171">
        <f t="shared" si="1049"/>
        <v>36.314100000000003</v>
      </c>
      <c r="AH716" s="151">
        <f t="shared" si="1050"/>
        <v>248</v>
      </c>
      <c r="AI716" s="152">
        <f t="shared" si="1051"/>
        <v>9005.8968000000004</v>
      </c>
      <c r="AJ716" s="172" t="str">
        <f t="shared" si="1052"/>
        <v>BCU4Z</v>
      </c>
      <c r="AK716" s="173" t="str">
        <f t="shared" si="1053"/>
        <v>AT4Z0750</v>
      </c>
      <c r="AL716" s="174">
        <f t="shared" si="1054"/>
        <v>447.93386666666663</v>
      </c>
      <c r="AM716" s="175">
        <f t="shared" si="1055"/>
        <v>63</v>
      </c>
      <c r="AN716" s="176">
        <v>28219.833599999998</v>
      </c>
      <c r="AO716" s="177" t="str">
        <f t="shared" si="1056"/>
        <v>CL4P0665C100</v>
      </c>
      <c r="AP716" s="178">
        <f t="shared" si="1057"/>
        <v>632.94000000000005</v>
      </c>
      <c r="AQ716" s="179" t="str">
        <f t="shared" si="1058"/>
        <v>CL4P0665C100</v>
      </c>
      <c r="AR716" s="178">
        <f t="shared" si="1059"/>
        <v>632.94000000000005</v>
      </c>
      <c r="AS716" s="178" t="str">
        <f t="shared" si="1060"/>
        <v>BNLC06</v>
      </c>
      <c r="AT716" s="180">
        <f t="shared" si="1061"/>
        <v>1265.8800000000001</v>
      </c>
      <c r="AU716" s="181" t="str">
        <f t="shared" si="1062"/>
        <v>4Z</v>
      </c>
      <c r="AV716" s="182" t="s">
        <v>921</v>
      </c>
      <c r="AW716" s="183" t="str">
        <f t="shared" si="1063"/>
        <v>FJ4Z0770</v>
      </c>
      <c r="AX716" s="181">
        <f t="shared" si="1064"/>
        <v>352.66</v>
      </c>
      <c r="AY716" s="183">
        <f t="shared" si="1065"/>
        <v>705.32</v>
      </c>
      <c r="AZ716" s="183" t="str">
        <f t="shared" si="1066"/>
        <v>PJ4Z0770</v>
      </c>
      <c r="BA716" s="181">
        <f t="shared" si="1067"/>
        <v>352.66</v>
      </c>
      <c r="BB716" s="181"/>
      <c r="BC716" s="184">
        <f t="shared" si="1068"/>
        <v>705.32</v>
      </c>
    </row>
    <row r="717" spans="1:56" ht="18" customHeight="1" x14ac:dyDescent="0.3">
      <c r="A717" s="1" t="str">
        <f t="shared" ref="A717" si="1070">"\\B-TECH03\soneras network\SONERAS\RAD\RAD 2023\"&amp;B717</f>
        <v>\\B-TECH03\soneras network\SONERAS\RAD\RAD 2023\B174</v>
      </c>
      <c r="B717" s="17" t="s">
        <v>1154</v>
      </c>
      <c r="C717" s="44" t="str">
        <f t="shared" si="1012"/>
        <v>FEB174014-10 E7</v>
      </c>
      <c r="D717" s="17" t="s">
        <v>1854</v>
      </c>
      <c r="E717" s="20" t="str">
        <f t="shared" si="953"/>
        <v>B174</v>
      </c>
      <c r="F717" s="228">
        <v>45493</v>
      </c>
      <c r="G717" s="17">
        <v>5</v>
      </c>
      <c r="H717" s="13" t="s">
        <v>35</v>
      </c>
      <c r="I717" s="14" t="s">
        <v>182</v>
      </c>
      <c r="M717" s="36" t="s">
        <v>41</v>
      </c>
      <c r="N717" s="6">
        <v>10</v>
      </c>
      <c r="O717" s="6">
        <v>4</v>
      </c>
      <c r="Q717" s="14">
        <v>725</v>
      </c>
      <c r="R717" s="14">
        <v>630</v>
      </c>
      <c r="S717" s="14">
        <v>645</v>
      </c>
      <c r="T717" s="14">
        <v>80</v>
      </c>
      <c r="U717" s="14">
        <v>645</v>
      </c>
      <c r="V717" s="14">
        <v>80</v>
      </c>
      <c r="W717" s="5" t="s">
        <v>33</v>
      </c>
      <c r="Y717" s="6" t="s">
        <v>38</v>
      </c>
      <c r="Z717" s="240" t="str">
        <f t="shared" si="1042"/>
        <v>410AZ</v>
      </c>
      <c r="AA717" s="71" t="str">
        <f t="shared" si="1043"/>
        <v>FEB174014-10 E7</v>
      </c>
      <c r="AB717" s="168" t="str">
        <f t="shared" si="1044"/>
        <v xml:space="preserve">FE 0725X0630 4Z7 10 0645X080 PC  </v>
      </c>
      <c r="AC717" s="71" t="str">
        <f t="shared" si="1045"/>
        <v>FXB174014-10 E7</v>
      </c>
      <c r="AD717" s="168" t="str">
        <f t="shared" si="1046"/>
        <v xml:space="preserve">FX 0725X0630 4Z7 10 0645X080 PC  </v>
      </c>
      <c r="AE717" s="169" t="str">
        <f t="shared" si="1047"/>
        <v>TUBLS015</v>
      </c>
      <c r="AF717" s="170" t="str">
        <f t="shared" si="1048"/>
        <v>TB150740</v>
      </c>
      <c r="AG717" s="171">
        <f t="shared" si="1049"/>
        <v>34.232399999999998</v>
      </c>
      <c r="AH717" s="151">
        <f t="shared" si="1050"/>
        <v>240</v>
      </c>
      <c r="AI717" s="152">
        <f t="shared" si="1051"/>
        <v>8215.7759999999998</v>
      </c>
      <c r="AJ717" s="172" t="str">
        <f t="shared" si="1052"/>
        <v>BCU4Z</v>
      </c>
      <c r="AK717" s="173" t="str">
        <f t="shared" si="1053"/>
        <v>AT4Z0705</v>
      </c>
      <c r="AL717" s="174">
        <f t="shared" si="1054"/>
        <v>462.62022295081965</v>
      </c>
      <c r="AM717" s="175">
        <f t="shared" si="1055"/>
        <v>61</v>
      </c>
      <c r="AN717" s="176">
        <v>28219.833599999998</v>
      </c>
      <c r="AO717" s="177" t="str">
        <f t="shared" si="1056"/>
        <v>CL4P0645C080</v>
      </c>
      <c r="AP717" s="178">
        <f t="shared" si="1057"/>
        <v>512.05000000000007</v>
      </c>
      <c r="AQ717" s="179" t="str">
        <f t="shared" si="1058"/>
        <v>CL4P0645C080</v>
      </c>
      <c r="AR717" s="178">
        <f t="shared" si="1059"/>
        <v>512.05000000000007</v>
      </c>
      <c r="AS717" s="178" t="str">
        <f t="shared" si="1060"/>
        <v>BNLC06</v>
      </c>
      <c r="AT717" s="180">
        <f t="shared" si="1061"/>
        <v>1024.1000000000001</v>
      </c>
      <c r="AU717" s="181" t="str">
        <f t="shared" si="1062"/>
        <v>4Z</v>
      </c>
      <c r="AV717" s="182" t="s">
        <v>921</v>
      </c>
      <c r="AW717" s="183" t="str">
        <f t="shared" si="1063"/>
        <v>FJ4Z0725</v>
      </c>
      <c r="AX717" s="181">
        <f t="shared" si="1064"/>
        <v>332.05</v>
      </c>
      <c r="AY717" s="183">
        <f t="shared" si="1065"/>
        <v>664.1</v>
      </c>
      <c r="AZ717" s="183" t="str">
        <f t="shared" si="1066"/>
        <v>PJ4Z0725</v>
      </c>
      <c r="BA717" s="181">
        <f t="shared" si="1067"/>
        <v>332.05</v>
      </c>
      <c r="BB717" s="181"/>
      <c r="BC717" s="184">
        <f t="shared" si="1068"/>
        <v>664.1</v>
      </c>
    </row>
    <row r="718" spans="1:56" ht="18" customHeight="1" x14ac:dyDescent="0.3">
      <c r="A718" s="1" t="str">
        <f t="shared" si="1041"/>
        <v>\\B-TECH03\soneras network\SONERAS\RAD\RAD 2024\C240</v>
      </c>
      <c r="B718" s="17" t="s">
        <v>1156</v>
      </c>
      <c r="C718" s="44" t="str">
        <f t="shared" si="1012"/>
        <v>FEC240014-10 E7</v>
      </c>
      <c r="D718" s="17" t="s">
        <v>1855</v>
      </c>
      <c r="E718" s="20" t="str">
        <f t="shared" si="953"/>
        <v>C240</v>
      </c>
      <c r="F718" s="228">
        <v>45493</v>
      </c>
      <c r="G718" s="17">
        <v>4</v>
      </c>
      <c r="H718" s="13" t="s">
        <v>35</v>
      </c>
      <c r="I718" s="14" t="s">
        <v>182</v>
      </c>
      <c r="K718" s="14" t="s">
        <v>470</v>
      </c>
      <c r="M718" s="36" t="s">
        <v>41</v>
      </c>
      <c r="N718" s="6">
        <v>10</v>
      </c>
      <c r="O718" s="6">
        <v>4</v>
      </c>
      <c r="Q718" s="14">
        <v>715</v>
      </c>
      <c r="R718" s="14">
        <v>650</v>
      </c>
      <c r="S718" s="14">
        <v>665</v>
      </c>
      <c r="T718" s="14">
        <v>95</v>
      </c>
      <c r="U718" s="14">
        <v>665</v>
      </c>
      <c r="V718" s="14">
        <v>95</v>
      </c>
      <c r="W718" s="5" t="s">
        <v>33</v>
      </c>
      <c r="Y718" s="6" t="s">
        <v>38</v>
      </c>
      <c r="Z718" s="240" t="str">
        <f t="shared" si="1042"/>
        <v>410AZ</v>
      </c>
      <c r="AA718" s="71" t="str">
        <f t="shared" si="1043"/>
        <v>FEC240014-10 E7</v>
      </c>
      <c r="AB718" s="168" t="str">
        <f t="shared" si="1044"/>
        <v>FE 0715X0650 4Z7 10 0665X095 PC  SHACMAN</v>
      </c>
      <c r="AC718" s="71" t="str">
        <f t="shared" si="1045"/>
        <v>FXC240014-10 E7</v>
      </c>
      <c r="AD718" s="168" t="str">
        <f t="shared" si="1046"/>
        <v>FX 0715X0650 4Z7 10 0665X095 PC  SHACMAN</v>
      </c>
      <c r="AE718" s="169" t="str">
        <f t="shared" si="1047"/>
        <v>TUBLS015</v>
      </c>
      <c r="AF718" s="170" t="str">
        <f t="shared" si="1048"/>
        <v>TB150730</v>
      </c>
      <c r="AG718" s="171">
        <f t="shared" si="1049"/>
        <v>33.769800000000004</v>
      </c>
      <c r="AH718" s="151">
        <f t="shared" si="1050"/>
        <v>248</v>
      </c>
      <c r="AI718" s="152">
        <f t="shared" si="1051"/>
        <v>8374.9104000000007</v>
      </c>
      <c r="AJ718" s="172" t="str">
        <f t="shared" si="1052"/>
        <v>BCU4Z</v>
      </c>
      <c r="AK718" s="173" t="str">
        <f t="shared" si="1053"/>
        <v>AT4Z0695</v>
      </c>
      <c r="AL718" s="174">
        <f t="shared" si="1054"/>
        <v>447.93386666666663</v>
      </c>
      <c r="AM718" s="175">
        <f t="shared" si="1055"/>
        <v>63</v>
      </c>
      <c r="AN718" s="176">
        <v>28219.833599999998</v>
      </c>
      <c r="AO718" s="177" t="str">
        <f t="shared" si="1056"/>
        <v>CL4P0665C095</v>
      </c>
      <c r="AP718" s="178">
        <f t="shared" si="1057"/>
        <v>606.5675</v>
      </c>
      <c r="AQ718" s="179" t="str">
        <f t="shared" si="1058"/>
        <v>CL4P0665C095</v>
      </c>
      <c r="AR718" s="178">
        <f t="shared" si="1059"/>
        <v>606.5675</v>
      </c>
      <c r="AS718" s="178" t="str">
        <f t="shared" si="1060"/>
        <v>BNLC06</v>
      </c>
      <c r="AT718" s="180">
        <f t="shared" si="1061"/>
        <v>1213.135</v>
      </c>
      <c r="AU718" s="181" t="str">
        <f t="shared" si="1062"/>
        <v>4Z</v>
      </c>
      <c r="AV718" s="182" t="s">
        <v>921</v>
      </c>
      <c r="AW718" s="183" t="str">
        <f t="shared" si="1063"/>
        <v>FJ4Z0715</v>
      </c>
      <c r="AX718" s="181">
        <f t="shared" si="1064"/>
        <v>327.47000000000003</v>
      </c>
      <c r="AY718" s="183">
        <f t="shared" si="1065"/>
        <v>654.94000000000005</v>
      </c>
      <c r="AZ718" s="183" t="str">
        <f t="shared" si="1066"/>
        <v>PJ4Z0715</v>
      </c>
      <c r="BA718" s="181">
        <f t="shared" si="1067"/>
        <v>327.47000000000003</v>
      </c>
      <c r="BB718" s="181"/>
      <c r="BC718" s="184">
        <f t="shared" si="1068"/>
        <v>654.94000000000005</v>
      </c>
    </row>
    <row r="719" spans="1:56" ht="18" customHeight="1" x14ac:dyDescent="0.3">
      <c r="A719" s="1" t="str">
        <f t="shared" si="1041"/>
        <v>\\B-TECH03\soneras network\SONERAS\RAD\RAD 2024\C198</v>
      </c>
      <c r="B719" s="17" t="s">
        <v>960</v>
      </c>
      <c r="C719" s="44" t="str">
        <f t="shared" si="1012"/>
        <v>FEC198014-10 E7</v>
      </c>
      <c r="D719" s="17" t="s">
        <v>1856</v>
      </c>
      <c r="E719" s="20" t="str">
        <f t="shared" ref="E719:E782" si="1071">HYPERLINK(A719,B719)</f>
        <v>C198</v>
      </c>
      <c r="F719" s="228">
        <v>45493</v>
      </c>
      <c r="G719" s="17">
        <v>2</v>
      </c>
      <c r="H719" s="13" t="s">
        <v>35</v>
      </c>
      <c r="I719" s="14" t="s">
        <v>182</v>
      </c>
      <c r="K719" s="14" t="s">
        <v>943</v>
      </c>
      <c r="M719" s="36" t="s">
        <v>41</v>
      </c>
      <c r="N719" s="6">
        <v>10</v>
      </c>
      <c r="O719" s="6">
        <v>4</v>
      </c>
      <c r="Q719" s="14">
        <v>670</v>
      </c>
      <c r="R719" s="14">
        <v>640</v>
      </c>
      <c r="S719" s="14">
        <v>650</v>
      </c>
      <c r="T719" s="14">
        <v>90</v>
      </c>
      <c r="U719" s="14">
        <v>650</v>
      </c>
      <c r="V719" s="14">
        <v>90</v>
      </c>
      <c r="W719" s="5" t="s">
        <v>33</v>
      </c>
      <c r="Y719" s="6" t="s">
        <v>38</v>
      </c>
      <c r="Z719" s="240" t="str">
        <f t="shared" si="1042"/>
        <v>410AZ</v>
      </c>
      <c r="AA719" s="71" t="str">
        <f t="shared" si="1043"/>
        <v>FEC198014-10 E7</v>
      </c>
      <c r="AB719" s="168" t="str">
        <f t="shared" si="1044"/>
        <v>FE 0670X0640 4Z7 10 0650X090 PC  GLR 190</v>
      </c>
      <c r="AC719" s="71" t="str">
        <f t="shared" si="1045"/>
        <v>FXC198014-10 E7</v>
      </c>
      <c r="AD719" s="168" t="str">
        <f t="shared" si="1046"/>
        <v>FX 0670X0640 4Z7 10 0650X090 PC  GLR 190</v>
      </c>
      <c r="AE719" s="169" t="str">
        <f t="shared" si="1047"/>
        <v>TUBLS015</v>
      </c>
      <c r="AF719" s="170" t="str">
        <f t="shared" si="1048"/>
        <v>TB150685</v>
      </c>
      <c r="AG719" s="171">
        <f t="shared" si="1049"/>
        <v>31.688100000000002</v>
      </c>
      <c r="AH719" s="151">
        <f t="shared" si="1050"/>
        <v>244</v>
      </c>
      <c r="AI719" s="152">
        <f t="shared" si="1051"/>
        <v>7731.8964000000005</v>
      </c>
      <c r="AJ719" s="172" t="str">
        <f t="shared" si="1052"/>
        <v>BCU4Z</v>
      </c>
      <c r="AK719" s="173" t="str">
        <f t="shared" si="1053"/>
        <v>AT4Z0650</v>
      </c>
      <c r="AL719" s="174">
        <f t="shared" si="1054"/>
        <v>455.15860645161285</v>
      </c>
      <c r="AM719" s="175">
        <f t="shared" si="1055"/>
        <v>62</v>
      </c>
      <c r="AN719" s="176">
        <v>28219.833599999998</v>
      </c>
      <c r="AO719" s="177" t="str">
        <f t="shared" si="1056"/>
        <v>CL4P0650C090</v>
      </c>
      <c r="AP719" s="178">
        <f t="shared" si="1057"/>
        <v>567.49</v>
      </c>
      <c r="AQ719" s="179" t="str">
        <f t="shared" si="1058"/>
        <v>CL4P0650C090</v>
      </c>
      <c r="AR719" s="178">
        <f t="shared" si="1059"/>
        <v>567.49</v>
      </c>
      <c r="AS719" s="178" t="str">
        <f t="shared" si="1060"/>
        <v>BNLC06</v>
      </c>
      <c r="AT719" s="180">
        <f t="shared" si="1061"/>
        <v>1134.98</v>
      </c>
      <c r="AU719" s="181" t="str">
        <f t="shared" si="1062"/>
        <v>4Z</v>
      </c>
      <c r="AV719" s="182" t="s">
        <v>921</v>
      </c>
      <c r="AW719" s="183" t="str">
        <f t="shared" si="1063"/>
        <v>FJ4Z0670</v>
      </c>
      <c r="AX719" s="181">
        <f t="shared" si="1064"/>
        <v>306.86</v>
      </c>
      <c r="AY719" s="183">
        <f t="shared" si="1065"/>
        <v>613.72</v>
      </c>
      <c r="AZ719" s="183" t="str">
        <f t="shared" si="1066"/>
        <v>PJ4Z0670</v>
      </c>
      <c r="BA719" s="181">
        <f t="shared" si="1067"/>
        <v>306.86</v>
      </c>
      <c r="BB719" s="181"/>
      <c r="BC719" s="184">
        <f t="shared" si="1068"/>
        <v>613.72</v>
      </c>
    </row>
    <row r="720" spans="1:56" ht="18" customHeight="1" x14ac:dyDescent="0.3">
      <c r="A720" s="1" t="str">
        <f t="shared" si="1041"/>
        <v>\\B-TECH03\soneras network\SONERAS\RAD\RAD 2024\C502</v>
      </c>
      <c r="B720" s="17" t="s">
        <v>1874</v>
      </c>
      <c r="C720" s="44" t="str">
        <f t="shared" si="1012"/>
        <v>FEC502014-10 E7</v>
      </c>
      <c r="D720" s="17" t="s">
        <v>1857</v>
      </c>
      <c r="E720" s="20" t="str">
        <f t="shared" si="1071"/>
        <v>C502</v>
      </c>
      <c r="F720" s="228">
        <v>45493</v>
      </c>
      <c r="G720" s="17">
        <v>1</v>
      </c>
      <c r="H720" s="13" t="s">
        <v>35</v>
      </c>
      <c r="I720" s="14" t="s">
        <v>182</v>
      </c>
      <c r="K720" s="5" t="s">
        <v>1896</v>
      </c>
      <c r="M720" s="36" t="s">
        <v>41</v>
      </c>
      <c r="N720" s="6">
        <v>10</v>
      </c>
      <c r="O720" s="6">
        <v>4</v>
      </c>
      <c r="Q720" s="14">
        <v>710</v>
      </c>
      <c r="R720" s="14">
        <v>930</v>
      </c>
      <c r="S720" s="14">
        <v>930</v>
      </c>
      <c r="T720" s="14">
        <v>100</v>
      </c>
      <c r="U720" s="14">
        <v>930</v>
      </c>
      <c r="V720" s="14">
        <v>100</v>
      </c>
      <c r="W720" s="5" t="s">
        <v>33</v>
      </c>
      <c r="Y720" s="6" t="s">
        <v>38</v>
      </c>
      <c r="Z720" s="240" t="str">
        <f t="shared" si="1042"/>
        <v>410AZ</v>
      </c>
      <c r="AA720" s="71" t="str">
        <f t="shared" si="1043"/>
        <v>FEC502014-10 E7</v>
      </c>
      <c r="AB720" s="168" t="e">
        <f>IF(H720="FX","FE",IF(H720="Rén","RE",IF(H720="Con","RA","")))&amp;" "&amp;IF((Q720)&lt;=999,"0"&amp;(Q720),(Q720))&amp;"X"&amp;IF((R720)&lt;=999,"0"&amp;(R720),(R720))&amp;" "&amp;O720&amp;IF(M720="TR","Z",IF(M720="NL","D",IF(M720="Aé","D","")))&amp;IF(Y720="ET7","7",IF(Y720="ET9","9","M"))&amp;" "&amp;N720&amp;" "&amp;IF((S720)&lt;=999,"0"&amp;(S720),(S720))&amp;"X"&amp;IF((T720)&lt;=99,"0"&amp;(T720),(T720))&amp;" "&amp;IF(W720="PLi","P",IF(W720="BL","B",""))&amp;IF(X720="DEP","D",IF(X720="DEP","D","C"))&amp;" "&amp;K720&amp;" "&amp;#REF!</f>
        <v>#REF!</v>
      </c>
      <c r="AC720" s="71" t="str">
        <f t="shared" si="1045"/>
        <v>FXC502014-10 E7</v>
      </c>
      <c r="AD720" s="168" t="e">
        <f>"FX"&amp;" "&amp;IF((Q720)&lt;=999,"0"&amp;(Q720),(Q720))&amp;"X"&amp;IF((R720)&lt;=999,"0"&amp;(R720),(R720))&amp;" "&amp;O720&amp;IF(M720="TR","Z",IF(M720="NL","D",IF(M720="Aé","D","")))&amp;IF(Y720="ET7","7",IF(Y720="ET9","9","M"))&amp;" "&amp;N720&amp;" "&amp;IF((S720)&lt;=999,"0"&amp;(S720),(S720))&amp;"X"&amp;IF((T720)&lt;=99,"0"&amp;(T720),(T720))&amp;" "&amp;IF(W720="PLi","P",IF(W720="BL","B",""))&amp;IF(X720="DEP","D","C")&amp;" "&amp;K720&amp;" "&amp;#REF!</f>
        <v>#REF!</v>
      </c>
      <c r="AE720" s="169" t="str">
        <f t="shared" si="1047"/>
        <v>TUBLS015</v>
      </c>
      <c r="AF720" s="170" t="str">
        <f t="shared" si="1048"/>
        <v>TB150725</v>
      </c>
      <c r="AG720" s="171">
        <f t="shared" si="1049"/>
        <v>33.538499999999999</v>
      </c>
      <c r="AH720" s="151">
        <f t="shared" si="1050"/>
        <v>360</v>
      </c>
      <c r="AI720" s="152">
        <f t="shared" si="1051"/>
        <v>12073.86</v>
      </c>
      <c r="AJ720" s="172" t="str">
        <f t="shared" si="1052"/>
        <v>BCU4Z</v>
      </c>
      <c r="AK720" s="173" t="str">
        <f t="shared" si="1053"/>
        <v>AT4Z0690</v>
      </c>
      <c r="AL720" s="174">
        <f t="shared" si="1054"/>
        <v>310.10806153846153</v>
      </c>
      <c r="AM720" s="175">
        <f t="shared" si="1055"/>
        <v>91</v>
      </c>
      <c r="AN720" s="176">
        <v>28219.833599999998</v>
      </c>
      <c r="AO720" s="177" t="str">
        <f t="shared" si="1056"/>
        <v>CL4P0930C100</v>
      </c>
      <c r="AP720" s="178">
        <f t="shared" si="1057"/>
        <v>877.80000000000007</v>
      </c>
      <c r="AQ720" s="179" t="str">
        <f t="shared" si="1058"/>
        <v>CL4P0930C100</v>
      </c>
      <c r="AR720" s="178">
        <f t="shared" si="1059"/>
        <v>877.80000000000007</v>
      </c>
      <c r="AS720" s="178" t="str">
        <f t="shared" si="1060"/>
        <v>BNLC06</v>
      </c>
      <c r="AT720" s="180">
        <f t="shared" si="1061"/>
        <v>1755.6000000000001</v>
      </c>
      <c r="AU720" s="181" t="str">
        <f t="shared" si="1062"/>
        <v>4Z</v>
      </c>
      <c r="AV720" s="182" t="s">
        <v>921</v>
      </c>
      <c r="AW720" s="183" t="str">
        <f t="shared" si="1063"/>
        <v>FJ4Z0710</v>
      </c>
      <c r="AX720" s="181">
        <f t="shared" si="1064"/>
        <v>325.18</v>
      </c>
      <c r="AY720" s="183">
        <f t="shared" si="1065"/>
        <v>650.36</v>
      </c>
      <c r="AZ720" s="183" t="str">
        <f t="shared" si="1066"/>
        <v>PJ4Z0710</v>
      </c>
      <c r="BA720" s="181">
        <f t="shared" si="1067"/>
        <v>325.18</v>
      </c>
      <c r="BB720" s="181"/>
      <c r="BC720" s="184">
        <f t="shared" si="1068"/>
        <v>650.36</v>
      </c>
    </row>
    <row r="721" spans="1:56" ht="18" customHeight="1" x14ac:dyDescent="0.3">
      <c r="A721" s="1" t="str">
        <f t="shared" si="1041"/>
        <v>\\B-TECH03\soneras network\SONERAS\RAD\RAD 2024\C091</v>
      </c>
      <c r="B721" s="17" t="s">
        <v>454</v>
      </c>
      <c r="C721" s="44" t="str">
        <f t="shared" si="1012"/>
        <v>FEC091013-10 E7</v>
      </c>
      <c r="D721" s="17" t="s">
        <v>1858</v>
      </c>
      <c r="E721" s="20" t="str">
        <f t="shared" si="1071"/>
        <v>C091</v>
      </c>
      <c r="F721" s="228">
        <v>45493</v>
      </c>
      <c r="G721" s="17">
        <v>3</v>
      </c>
      <c r="H721" s="13" t="s">
        <v>35</v>
      </c>
      <c r="I721" s="14" t="s">
        <v>182</v>
      </c>
      <c r="K721" s="14" t="s">
        <v>1879</v>
      </c>
      <c r="M721" s="36" t="s">
        <v>41</v>
      </c>
      <c r="N721" s="6">
        <v>10</v>
      </c>
      <c r="O721" s="6">
        <v>3</v>
      </c>
      <c r="Q721" s="14">
        <v>970</v>
      </c>
      <c r="R721" s="14">
        <v>750</v>
      </c>
      <c r="S721" s="14">
        <v>770</v>
      </c>
      <c r="T721" s="14">
        <v>70</v>
      </c>
      <c r="U721" s="14">
        <v>770</v>
      </c>
      <c r="V721" s="14">
        <v>70</v>
      </c>
      <c r="W721" s="5" t="s">
        <v>33</v>
      </c>
      <c r="Y721" s="6" t="s">
        <v>38</v>
      </c>
      <c r="Z721" s="240" t="str">
        <f t="shared" si="1042"/>
        <v>310AZ</v>
      </c>
      <c r="AA721" s="71" t="str">
        <f t="shared" si="1043"/>
        <v>FEC091013-10 E7</v>
      </c>
      <c r="AB721" s="168" t="str">
        <f t="shared" si="1044"/>
        <v xml:space="preserve">FE 0970X0750 3Z7 10 0770X070 PC  R. MAJOR </v>
      </c>
      <c r="AC721" s="71" t="str">
        <f t="shared" si="1045"/>
        <v>FXC091013-10 E7</v>
      </c>
      <c r="AD721" s="168" t="str">
        <f t="shared" si="1046"/>
        <v xml:space="preserve">FX 0970X0750 3Z7 10 0770X070 PC  R. MAJOR </v>
      </c>
      <c r="AE721" s="169" t="str">
        <f t="shared" si="1047"/>
        <v>TUBLS015</v>
      </c>
      <c r="AF721" s="170" t="str">
        <f t="shared" si="1048"/>
        <v>TB150985</v>
      </c>
      <c r="AG721" s="171">
        <f t="shared" si="1049"/>
        <v>45.566100000000006</v>
      </c>
      <c r="AH721" s="151">
        <f t="shared" si="1050"/>
        <v>216</v>
      </c>
      <c r="AI721" s="152">
        <f t="shared" si="1051"/>
        <v>9842.2776000000013</v>
      </c>
      <c r="AJ721" s="172" t="str">
        <f t="shared" si="1052"/>
        <v>BCU3Z</v>
      </c>
      <c r="AK721" s="173" t="str">
        <f t="shared" si="1053"/>
        <v>AT3Z0950</v>
      </c>
      <c r="AL721" s="174">
        <f t="shared" si="1054"/>
        <v>386.57306301369863</v>
      </c>
      <c r="AM721" s="175">
        <f t="shared" si="1055"/>
        <v>73</v>
      </c>
      <c r="AN721" s="176">
        <v>28219.833599999998</v>
      </c>
      <c r="AO721" s="177" t="str">
        <f t="shared" si="1056"/>
        <v>CL3P0770C070</v>
      </c>
      <c r="AP721" s="178">
        <f t="shared" si="1057"/>
        <v>547.47</v>
      </c>
      <c r="AQ721" s="179" t="str">
        <f t="shared" si="1058"/>
        <v>CL3P0770C070</v>
      </c>
      <c r="AR721" s="178">
        <f t="shared" si="1059"/>
        <v>547.47</v>
      </c>
      <c r="AS721" s="178" t="str">
        <f t="shared" si="1060"/>
        <v>BNLC06</v>
      </c>
      <c r="AT721" s="180">
        <f t="shared" si="1061"/>
        <v>1094.94</v>
      </c>
      <c r="AU721" s="181" t="str">
        <f t="shared" si="1062"/>
        <v>3Z</v>
      </c>
      <c r="AV721" s="182" t="s">
        <v>921</v>
      </c>
      <c r="AW721" s="183" t="str">
        <f t="shared" si="1063"/>
        <v>FJ3Z0970</v>
      </c>
      <c r="AX721" s="181">
        <f t="shared" si="1064"/>
        <v>362.78</v>
      </c>
      <c r="AY721" s="183">
        <f t="shared" si="1065"/>
        <v>725.56</v>
      </c>
      <c r="AZ721" s="183" t="str">
        <f t="shared" si="1066"/>
        <v>PJ3Z0970</v>
      </c>
      <c r="BA721" s="181">
        <f t="shared" si="1067"/>
        <v>362.78</v>
      </c>
      <c r="BB721" s="181"/>
      <c r="BC721" s="184">
        <f t="shared" si="1068"/>
        <v>725.56</v>
      </c>
    </row>
    <row r="722" spans="1:56" ht="18" customHeight="1" x14ac:dyDescent="0.3">
      <c r="A722" s="1" t="str">
        <f t="shared" si="1041"/>
        <v>\\B-TECH03\soneras network\SONERAS\RAD\RAD 2024\C092</v>
      </c>
      <c r="B722" s="17" t="s">
        <v>455</v>
      </c>
      <c r="C722" s="44" t="str">
        <f t="shared" si="1012"/>
        <v>FEC092013-10 E7</v>
      </c>
      <c r="D722" s="17" t="s">
        <v>1859</v>
      </c>
      <c r="E722" s="20" t="str">
        <f t="shared" si="1071"/>
        <v>C092</v>
      </c>
      <c r="F722" s="228">
        <v>45493</v>
      </c>
      <c r="G722" s="17">
        <v>3</v>
      </c>
      <c r="H722" s="13" t="s">
        <v>35</v>
      </c>
      <c r="I722" s="14" t="s">
        <v>182</v>
      </c>
      <c r="K722" s="14" t="s">
        <v>1880</v>
      </c>
      <c r="M722" s="36" t="s">
        <v>41</v>
      </c>
      <c r="N722" s="6">
        <v>10</v>
      </c>
      <c r="O722" s="6">
        <v>3</v>
      </c>
      <c r="Q722" s="14">
        <v>825</v>
      </c>
      <c r="R722" s="14">
        <v>790</v>
      </c>
      <c r="S722" s="14">
        <v>810</v>
      </c>
      <c r="T722" s="14">
        <v>105</v>
      </c>
      <c r="U722" s="14">
        <v>810</v>
      </c>
      <c r="V722" s="14">
        <v>105</v>
      </c>
      <c r="W722" s="5" t="s">
        <v>33</v>
      </c>
      <c r="Y722" s="6" t="s">
        <v>38</v>
      </c>
      <c r="Z722" s="240" t="str">
        <f t="shared" si="1042"/>
        <v>310AZ</v>
      </c>
      <c r="AA722" s="71" t="str">
        <f t="shared" si="1043"/>
        <v>FEC092013-10 E7</v>
      </c>
      <c r="AB722" s="168" t="str">
        <f t="shared" si="1044"/>
        <v>FE 0825X0790 3Z7 10 0810X105 PC  VOLVO F10/F12</v>
      </c>
      <c r="AC722" s="71" t="str">
        <f t="shared" si="1045"/>
        <v>FXC092013-10 E7</v>
      </c>
      <c r="AD722" s="168" t="str">
        <f t="shared" si="1046"/>
        <v>FX 0825X0790 3Z7 10 0810X105 PC  VOLVO F10/F12</v>
      </c>
      <c r="AE722" s="169" t="str">
        <f t="shared" si="1047"/>
        <v>TUBLS015</v>
      </c>
      <c r="AF722" s="170" t="str">
        <f t="shared" si="1048"/>
        <v>TB150840</v>
      </c>
      <c r="AG722" s="171">
        <f t="shared" si="1049"/>
        <v>38.858400000000003</v>
      </c>
      <c r="AH722" s="151">
        <f t="shared" si="1050"/>
        <v>228</v>
      </c>
      <c r="AI722" s="152">
        <f t="shared" si="1051"/>
        <v>8859.7152000000006</v>
      </c>
      <c r="AJ722" s="172" t="str">
        <f t="shared" si="1052"/>
        <v>BCU3Z</v>
      </c>
      <c r="AK722" s="173" t="str">
        <f t="shared" si="1053"/>
        <v>AT3Z0805</v>
      </c>
      <c r="AL722" s="174">
        <f t="shared" si="1054"/>
        <v>366.49134545454541</v>
      </c>
      <c r="AM722" s="175">
        <f t="shared" si="1055"/>
        <v>77</v>
      </c>
      <c r="AN722" s="176">
        <v>28219.833599999998</v>
      </c>
      <c r="AO722" s="177" t="str">
        <f t="shared" si="1056"/>
        <v>CL3P0810C105</v>
      </c>
      <c r="AP722" s="178">
        <f t="shared" si="1057"/>
        <v>798.875</v>
      </c>
      <c r="AQ722" s="179" t="str">
        <f t="shared" si="1058"/>
        <v>CL3P0810C105</v>
      </c>
      <c r="AR722" s="178">
        <f t="shared" si="1059"/>
        <v>798.875</v>
      </c>
      <c r="AS722" s="178" t="str">
        <f t="shared" si="1060"/>
        <v>BNLC06</v>
      </c>
      <c r="AT722" s="180">
        <f t="shared" si="1061"/>
        <v>1597.75</v>
      </c>
      <c r="AU722" s="181" t="str">
        <f t="shared" si="1062"/>
        <v>3Z</v>
      </c>
      <c r="AV722" s="182" t="s">
        <v>921</v>
      </c>
      <c r="AW722" s="183" t="str">
        <f t="shared" si="1063"/>
        <v>FJ3Z0825</v>
      </c>
      <c r="AX722" s="181">
        <f t="shared" si="1064"/>
        <v>308.55</v>
      </c>
      <c r="AY722" s="183">
        <f t="shared" si="1065"/>
        <v>617.1</v>
      </c>
      <c r="AZ722" s="183" t="str">
        <f t="shared" si="1066"/>
        <v>PJ3Z0825</v>
      </c>
      <c r="BA722" s="181">
        <f t="shared" si="1067"/>
        <v>308.55</v>
      </c>
      <c r="BB722" s="181"/>
      <c r="BC722" s="184">
        <f t="shared" si="1068"/>
        <v>617.1</v>
      </c>
    </row>
    <row r="723" spans="1:56" ht="18" customHeight="1" x14ac:dyDescent="0.3">
      <c r="A723" s="1" t="str">
        <f t="shared" si="1041"/>
        <v>\\B-TECH03\soneras network\SONERAS\RAD\RAD 2024\C503</v>
      </c>
      <c r="B723" s="17" t="s">
        <v>1875</v>
      </c>
      <c r="C723" s="44" t="str">
        <f t="shared" si="1012"/>
        <v>FEC503013-10 E7</v>
      </c>
      <c r="D723" s="17" t="s">
        <v>1860</v>
      </c>
      <c r="E723" s="20" t="str">
        <f t="shared" si="1071"/>
        <v>C503</v>
      </c>
      <c r="F723" s="228">
        <v>45493</v>
      </c>
      <c r="G723" s="17">
        <v>1</v>
      </c>
      <c r="H723" s="13" t="s">
        <v>35</v>
      </c>
      <c r="I723" s="14" t="s">
        <v>182</v>
      </c>
      <c r="K723" s="14" t="s">
        <v>472</v>
      </c>
      <c r="M723" s="36" t="s">
        <v>41</v>
      </c>
      <c r="N723" s="6">
        <v>10</v>
      </c>
      <c r="O723" s="6">
        <v>3</v>
      </c>
      <c r="Q723" s="14">
        <v>800</v>
      </c>
      <c r="R723" s="14">
        <v>760</v>
      </c>
      <c r="S723" s="14">
        <v>770</v>
      </c>
      <c r="T723" s="14">
        <v>80</v>
      </c>
      <c r="U723" s="14">
        <v>770</v>
      </c>
      <c r="V723" s="14">
        <v>80</v>
      </c>
      <c r="W723" s="5" t="s">
        <v>33</v>
      </c>
      <c r="Y723" s="6" t="s">
        <v>38</v>
      </c>
      <c r="Z723" s="240" t="str">
        <f t="shared" si="1042"/>
        <v>310AZ</v>
      </c>
      <c r="AA723" s="71" t="str">
        <f t="shared" si="1043"/>
        <v>FEC503013-10 E7</v>
      </c>
      <c r="AB723" s="168" t="str">
        <f t="shared" si="1044"/>
        <v>FE 0800X0760 3Z7 10 0770X080 PC  IVECO</v>
      </c>
      <c r="AC723" s="71" t="str">
        <f t="shared" si="1045"/>
        <v>FXC503013-10 E7</v>
      </c>
      <c r="AD723" s="168" t="str">
        <f t="shared" si="1046"/>
        <v>FX 0800X0760 3Z7 10 0770X080 PC  IVECO</v>
      </c>
      <c r="AE723" s="169" t="str">
        <f t="shared" si="1047"/>
        <v>TUBLS015</v>
      </c>
      <c r="AF723" s="170" t="str">
        <f t="shared" si="1048"/>
        <v>TB150815</v>
      </c>
      <c r="AG723" s="171">
        <f t="shared" si="1049"/>
        <v>37.701900000000002</v>
      </c>
      <c r="AH723" s="151">
        <f t="shared" si="1050"/>
        <v>219</v>
      </c>
      <c r="AI723" s="152">
        <f t="shared" si="1051"/>
        <v>8256.7160999999996</v>
      </c>
      <c r="AJ723" s="172" t="str">
        <f t="shared" si="1052"/>
        <v>BCU3Z</v>
      </c>
      <c r="AK723" s="173" t="str">
        <f t="shared" si="1053"/>
        <v>AT3Z0780</v>
      </c>
      <c r="AL723" s="174">
        <f t="shared" si="1054"/>
        <v>381.34910270270268</v>
      </c>
      <c r="AM723" s="175">
        <f t="shared" si="1055"/>
        <v>74</v>
      </c>
      <c r="AN723" s="176">
        <v>28219.833599999998</v>
      </c>
      <c r="AO723" s="177" t="str">
        <f t="shared" si="1056"/>
        <v>CL3P0770C080</v>
      </c>
      <c r="AP723" s="178">
        <f t="shared" si="1057"/>
        <v>608.30000000000007</v>
      </c>
      <c r="AQ723" s="179" t="str">
        <f t="shared" si="1058"/>
        <v>CL3P0770C080</v>
      </c>
      <c r="AR723" s="178">
        <f t="shared" si="1059"/>
        <v>608.30000000000007</v>
      </c>
      <c r="AS723" s="178" t="str">
        <f t="shared" si="1060"/>
        <v>BNLC06</v>
      </c>
      <c r="AT723" s="180">
        <f t="shared" si="1061"/>
        <v>1216.6000000000001</v>
      </c>
      <c r="AU723" s="181" t="str">
        <f t="shared" si="1062"/>
        <v>3Z</v>
      </c>
      <c r="AV723" s="182" t="s">
        <v>921</v>
      </c>
      <c r="AW723" s="183" t="str">
        <f t="shared" si="1063"/>
        <v>FJ3Z0800</v>
      </c>
      <c r="AX723" s="181">
        <f t="shared" si="1064"/>
        <v>299.2</v>
      </c>
      <c r="AY723" s="183">
        <f t="shared" si="1065"/>
        <v>598.4</v>
      </c>
      <c r="AZ723" s="183" t="str">
        <f t="shared" si="1066"/>
        <v>PJ3Z0800</v>
      </c>
      <c r="BA723" s="181">
        <f t="shared" si="1067"/>
        <v>299.2</v>
      </c>
      <c r="BB723" s="181"/>
      <c r="BC723" s="184">
        <f t="shared" si="1068"/>
        <v>598.4</v>
      </c>
    </row>
    <row r="724" spans="1:56" ht="18" customHeight="1" x14ac:dyDescent="0.3">
      <c r="A724" s="1" t="str">
        <f t="shared" si="1041"/>
        <v>\\B-TECH03\soneras network\SONERAS\RAD\RAD 2024\C504</v>
      </c>
      <c r="B724" s="17" t="s">
        <v>1876</v>
      </c>
      <c r="C724" s="44" t="str">
        <f t="shared" si="1012"/>
        <v>FEC504013-10 E7</v>
      </c>
      <c r="D724" s="17" t="s">
        <v>1861</v>
      </c>
      <c r="E724" s="20" t="str">
        <f t="shared" si="1071"/>
        <v>C504</v>
      </c>
      <c r="F724" s="228">
        <v>45493</v>
      </c>
      <c r="G724" s="17">
        <v>3</v>
      </c>
      <c r="H724" s="13" t="s">
        <v>35</v>
      </c>
      <c r="I724" s="14" t="s">
        <v>182</v>
      </c>
      <c r="M724" s="36" t="s">
        <v>41</v>
      </c>
      <c r="N724" s="6">
        <v>10</v>
      </c>
      <c r="O724" s="6">
        <v>3</v>
      </c>
      <c r="Q724" s="14">
        <v>600</v>
      </c>
      <c r="R724" s="14">
        <v>480</v>
      </c>
      <c r="S724" s="14">
        <v>490</v>
      </c>
      <c r="T724" s="14">
        <v>80</v>
      </c>
      <c r="U724" s="14">
        <v>490</v>
      </c>
      <c r="V724" s="14">
        <v>80</v>
      </c>
      <c r="W724" s="5" t="s">
        <v>33</v>
      </c>
      <c r="Y724" s="6" t="s">
        <v>38</v>
      </c>
      <c r="Z724" s="240" t="str">
        <f t="shared" si="1042"/>
        <v>310AZ</v>
      </c>
      <c r="AA724" s="71" t="str">
        <f t="shared" si="1043"/>
        <v>FEC504013-10 E7</v>
      </c>
      <c r="AB724" s="168" t="str">
        <f t="shared" si="1044"/>
        <v xml:space="preserve">FE 0600X0480 3Z7 10 0490X080 PC  </v>
      </c>
      <c r="AC724" s="71" t="str">
        <f t="shared" si="1045"/>
        <v>FXC504013-10 E7</v>
      </c>
      <c r="AD724" s="168" t="str">
        <f t="shared" si="1046"/>
        <v xml:space="preserve">FX 0600X0480 3Z7 10 0490X080 PC  </v>
      </c>
      <c r="AE724" s="169" t="str">
        <f t="shared" si="1047"/>
        <v>TUBLS015</v>
      </c>
      <c r="AF724" s="170" t="str">
        <f t="shared" si="1048"/>
        <v>TB150615</v>
      </c>
      <c r="AG724" s="171">
        <f t="shared" si="1049"/>
        <v>28.449900000000003</v>
      </c>
      <c r="AH724" s="151">
        <f t="shared" si="1050"/>
        <v>135</v>
      </c>
      <c r="AI724" s="152">
        <f t="shared" si="1051"/>
        <v>3840.7365000000004</v>
      </c>
      <c r="AJ724" s="172" t="str">
        <f t="shared" si="1052"/>
        <v>BCU3Z</v>
      </c>
      <c r="AK724" s="173" t="str">
        <f t="shared" si="1053"/>
        <v>AT3Z0580</v>
      </c>
      <c r="AL724" s="174">
        <f t="shared" si="1054"/>
        <v>613.47464347826087</v>
      </c>
      <c r="AM724" s="175">
        <f t="shared" si="1055"/>
        <v>46</v>
      </c>
      <c r="AN724" s="176">
        <v>28219.833599999998</v>
      </c>
      <c r="AO724" s="177" t="str">
        <f t="shared" si="1056"/>
        <v>CL3P0490C080</v>
      </c>
      <c r="AP724" s="178">
        <f t="shared" si="1057"/>
        <v>392.7</v>
      </c>
      <c r="AQ724" s="179" t="str">
        <f t="shared" si="1058"/>
        <v>CL3P0490C080</v>
      </c>
      <c r="AR724" s="178">
        <f t="shared" si="1059"/>
        <v>392.7</v>
      </c>
      <c r="AS724" s="178" t="str">
        <f t="shared" si="1060"/>
        <v>BNLC06</v>
      </c>
      <c r="AT724" s="180">
        <f t="shared" si="1061"/>
        <v>785.4</v>
      </c>
      <c r="AU724" s="181" t="str">
        <f t="shared" si="1062"/>
        <v>3Z</v>
      </c>
      <c r="AV724" s="182" t="s">
        <v>921</v>
      </c>
      <c r="AW724" s="183" t="str">
        <f t="shared" si="1063"/>
        <v>FJ3Z0600</v>
      </c>
      <c r="AX724" s="181">
        <f t="shared" si="1064"/>
        <v>224.4</v>
      </c>
      <c r="AY724" s="183">
        <f t="shared" si="1065"/>
        <v>448.8</v>
      </c>
      <c r="AZ724" s="183" t="str">
        <f t="shared" si="1066"/>
        <v>PJ3Z0600</v>
      </c>
      <c r="BA724" s="181">
        <f t="shared" si="1067"/>
        <v>224.4</v>
      </c>
      <c r="BB724" s="181"/>
      <c r="BC724" s="184">
        <f t="shared" si="1068"/>
        <v>448.8</v>
      </c>
    </row>
    <row r="725" spans="1:56" ht="18" customHeight="1" x14ac:dyDescent="0.3">
      <c r="A725" s="1" t="str">
        <f t="shared" si="1041"/>
        <v>\\B-TECH03\soneras network\SONERAS\RAD\RAD 2024\C505</v>
      </c>
      <c r="B725" s="17" t="s">
        <v>1877</v>
      </c>
      <c r="C725" s="44" t="str">
        <f t="shared" si="1012"/>
        <v>FEC505035-10 E7</v>
      </c>
      <c r="D725" s="17" t="s">
        <v>1862</v>
      </c>
      <c r="E725" s="20" t="str">
        <f t="shared" si="1071"/>
        <v>C505</v>
      </c>
      <c r="F725" s="228">
        <v>45493</v>
      </c>
      <c r="G725" s="17">
        <v>2</v>
      </c>
      <c r="H725" s="13" t="s">
        <v>35</v>
      </c>
      <c r="I725" s="14" t="s">
        <v>182</v>
      </c>
      <c r="M725" s="36" t="s">
        <v>77</v>
      </c>
      <c r="N725" s="6">
        <v>10</v>
      </c>
      <c r="O725" s="6">
        <v>5</v>
      </c>
      <c r="Q725" s="14">
        <v>580</v>
      </c>
      <c r="R725" s="14">
        <v>560</v>
      </c>
      <c r="S725" s="14">
        <v>570</v>
      </c>
      <c r="T725" s="14">
        <v>125</v>
      </c>
      <c r="U725" s="14">
        <v>570</v>
      </c>
      <c r="V725" s="14">
        <v>125</v>
      </c>
      <c r="W725" s="5" t="s">
        <v>33</v>
      </c>
      <c r="Y725" s="6" t="s">
        <v>38</v>
      </c>
      <c r="Z725" s="240" t="str">
        <f t="shared" si="1042"/>
        <v>510AD</v>
      </c>
      <c r="AA725" s="71" t="str">
        <f t="shared" si="1043"/>
        <v>FEC505035-10 E7</v>
      </c>
      <c r="AB725" s="168" t="str">
        <f t="shared" si="1044"/>
        <v xml:space="preserve">FE 0580X0560 5D7 10 0570X125 PC  </v>
      </c>
      <c r="AC725" s="71" t="str">
        <f t="shared" si="1045"/>
        <v>FXC505035-10 E7</v>
      </c>
      <c r="AD725" s="168" t="str">
        <f t="shared" si="1046"/>
        <v xml:space="preserve">FX 0580X0560 5D7 10 0570X125 PC  </v>
      </c>
      <c r="AE725" s="169" t="str">
        <f t="shared" si="1047"/>
        <v>TUBLS015</v>
      </c>
      <c r="AF725" s="170" t="str">
        <f t="shared" si="1048"/>
        <v>TB150595</v>
      </c>
      <c r="AG725" s="171">
        <f t="shared" si="1049"/>
        <v>27.524700000000003</v>
      </c>
      <c r="AH725" s="151">
        <f t="shared" si="1050"/>
        <v>275</v>
      </c>
      <c r="AI725" s="152">
        <f t="shared" si="1051"/>
        <v>7569.2925000000005</v>
      </c>
      <c r="AJ725" s="172" t="str">
        <f t="shared" si="1052"/>
        <v>BCU5D</v>
      </c>
      <c r="AK725" s="173" t="str">
        <f t="shared" si="1053"/>
        <v>AT5D0560</v>
      </c>
      <c r="AL725" s="174">
        <f t="shared" si="1054"/>
        <v>275.80468200799646</v>
      </c>
      <c r="AM725" s="175">
        <f t="shared" si="1055"/>
        <v>102.31818181818181</v>
      </c>
      <c r="AN725" s="176">
        <v>28219.833599999998</v>
      </c>
      <c r="AO725" s="177" t="str">
        <f t="shared" si="1056"/>
        <v>CL5P0570C125</v>
      </c>
      <c r="AP725" s="178">
        <f t="shared" si="1057"/>
        <v>658.73500000000001</v>
      </c>
      <c r="AQ725" s="179" t="str">
        <f t="shared" si="1058"/>
        <v>CL5P0570C125</v>
      </c>
      <c r="AR725" s="178">
        <f t="shared" si="1059"/>
        <v>658.73500000000001</v>
      </c>
      <c r="AS725" s="178" t="str">
        <f t="shared" si="1060"/>
        <v>BNLC06</v>
      </c>
      <c r="AT725" s="180">
        <f t="shared" si="1061"/>
        <v>1317.47</v>
      </c>
      <c r="AU725" s="181" t="str">
        <f t="shared" si="1062"/>
        <v>5D</v>
      </c>
      <c r="AV725" s="182" t="s">
        <v>921</v>
      </c>
      <c r="AW725" s="183" t="str">
        <f t="shared" si="1063"/>
        <v>FJ5D0580</v>
      </c>
      <c r="AX725" s="181">
        <f t="shared" si="1064"/>
        <v>359.02</v>
      </c>
      <c r="AY725" s="183">
        <f t="shared" si="1065"/>
        <v>718.04</v>
      </c>
      <c r="AZ725" s="183" t="str">
        <f t="shared" si="1066"/>
        <v>-</v>
      </c>
      <c r="BA725" s="181" t="str">
        <f t="shared" si="1067"/>
        <v>-</v>
      </c>
      <c r="BB725" s="181"/>
      <c r="BC725" s="184">
        <f t="shared" si="1068"/>
        <v>718.04</v>
      </c>
    </row>
    <row r="726" spans="1:56" ht="18" customHeight="1" x14ac:dyDescent="0.3">
      <c r="A726" s="1" t="str">
        <f t="shared" si="1041"/>
        <v>\\B-TECH03\soneras network\SONERAS\RAD\RAD 2024\C505</v>
      </c>
      <c r="B726" s="17" t="s">
        <v>1877</v>
      </c>
      <c r="C726" s="44" t="str">
        <f t="shared" si="1012"/>
        <v>FEC505036-10 E7</v>
      </c>
      <c r="D726" s="17" t="s">
        <v>1863</v>
      </c>
      <c r="E726" s="20" t="str">
        <f t="shared" si="1071"/>
        <v>C505</v>
      </c>
      <c r="F726" s="228">
        <v>45493</v>
      </c>
      <c r="G726" s="17">
        <v>2</v>
      </c>
      <c r="H726" s="13" t="s">
        <v>35</v>
      </c>
      <c r="I726" s="14" t="s">
        <v>182</v>
      </c>
      <c r="M726" s="36" t="s">
        <v>77</v>
      </c>
      <c r="N726" s="6">
        <v>10</v>
      </c>
      <c r="O726" s="6">
        <v>6</v>
      </c>
      <c r="Q726" s="14">
        <v>580</v>
      </c>
      <c r="R726" s="14">
        <v>560</v>
      </c>
      <c r="S726" s="14">
        <v>570</v>
      </c>
      <c r="T726" s="14">
        <v>125</v>
      </c>
      <c r="U726" s="14">
        <v>570</v>
      </c>
      <c r="V726" s="14">
        <v>125</v>
      </c>
      <c r="W726" s="5" t="s">
        <v>33</v>
      </c>
      <c r="Y726" s="6" t="s">
        <v>38</v>
      </c>
      <c r="Z726" s="240" t="str">
        <f t="shared" si="1042"/>
        <v>610AD</v>
      </c>
      <c r="AA726" s="71" t="str">
        <f t="shared" si="1043"/>
        <v>FEC505036-10 E7</v>
      </c>
      <c r="AB726" s="168" t="str">
        <f t="shared" si="1044"/>
        <v xml:space="preserve">FE 0580X0560 6D7 10 0570X125 PC  </v>
      </c>
      <c r="AC726" s="71" t="str">
        <f t="shared" si="1045"/>
        <v>FXC505036-10 E7</v>
      </c>
      <c r="AD726" s="168" t="str">
        <f t="shared" si="1046"/>
        <v xml:space="preserve">FX 0580X0560 6D7 10 0570X125 PC  </v>
      </c>
      <c r="AE726" s="169" t="str">
        <f t="shared" si="1047"/>
        <v>TUBLS015</v>
      </c>
      <c r="AF726" s="170" t="str">
        <f t="shared" si="1048"/>
        <v>TB150595</v>
      </c>
      <c r="AG726" s="171">
        <f t="shared" si="1049"/>
        <v>27.524700000000003</v>
      </c>
      <c r="AH726" s="151">
        <f t="shared" si="1050"/>
        <v>330</v>
      </c>
      <c r="AI726" s="152">
        <f t="shared" si="1051"/>
        <v>9083.1510000000017</v>
      </c>
      <c r="AJ726" s="172" t="str">
        <f t="shared" si="1052"/>
        <v>BCU6D</v>
      </c>
      <c r="AK726" s="173" t="str">
        <f t="shared" si="1053"/>
        <v>AT6D0560</v>
      </c>
      <c r="AL726" s="174">
        <f t="shared" si="1054"/>
        <v>275.80468200799646</v>
      </c>
      <c r="AM726" s="175">
        <f t="shared" si="1055"/>
        <v>102.31818181818181</v>
      </c>
      <c r="AN726" s="176">
        <v>28219.833599999998</v>
      </c>
      <c r="AO726" s="177" t="str">
        <f t="shared" si="1056"/>
        <v>CL6P0570C125</v>
      </c>
      <c r="AP726" s="178">
        <f t="shared" si="1057"/>
        <v>658.73500000000001</v>
      </c>
      <c r="AQ726" s="179" t="str">
        <f t="shared" si="1058"/>
        <v>CL6P0570C125</v>
      </c>
      <c r="AR726" s="178">
        <f t="shared" si="1059"/>
        <v>658.73500000000001</v>
      </c>
      <c r="AS726" s="178" t="str">
        <f t="shared" si="1060"/>
        <v>BNLC06</v>
      </c>
      <c r="AT726" s="180">
        <f t="shared" si="1061"/>
        <v>1317.47</v>
      </c>
      <c r="AU726" s="181" t="str">
        <f t="shared" si="1062"/>
        <v>6D</v>
      </c>
      <c r="AV726" s="182" t="s">
        <v>921</v>
      </c>
      <c r="AW726" s="183" t="str">
        <f t="shared" si="1063"/>
        <v>FJ6D0580</v>
      </c>
      <c r="AX726" s="181">
        <f t="shared" si="1064"/>
        <v>416.44</v>
      </c>
      <c r="AY726" s="183">
        <f t="shared" si="1065"/>
        <v>832.88</v>
      </c>
      <c r="AZ726" s="183" t="str">
        <f t="shared" si="1066"/>
        <v>-</v>
      </c>
      <c r="BA726" s="181" t="str">
        <f t="shared" si="1067"/>
        <v>-</v>
      </c>
      <c r="BB726" s="181"/>
      <c r="BC726" s="184">
        <f t="shared" si="1068"/>
        <v>832.88</v>
      </c>
    </row>
    <row r="727" spans="1:56" ht="18" customHeight="1" x14ac:dyDescent="0.3">
      <c r="A727" s="1" t="str">
        <f t="shared" si="1041"/>
        <v>\\B-TECH03\soneras network\SONERAS\RAD\RAD 2024\C506</v>
      </c>
      <c r="B727" s="17" t="s">
        <v>1878</v>
      </c>
      <c r="C727" s="44" t="str">
        <f t="shared" si="1012"/>
        <v>FEC506037-10 E7</v>
      </c>
      <c r="D727" s="17" t="s">
        <v>1864</v>
      </c>
      <c r="E727" s="20" t="str">
        <f t="shared" si="1071"/>
        <v>C506</v>
      </c>
      <c r="F727" s="228">
        <v>45493</v>
      </c>
      <c r="G727" s="17">
        <v>2</v>
      </c>
      <c r="H727" s="13" t="s">
        <v>35</v>
      </c>
      <c r="I727" s="14" t="s">
        <v>182</v>
      </c>
      <c r="K727" s="5" t="s">
        <v>1897</v>
      </c>
      <c r="M727" s="36" t="s">
        <v>77</v>
      </c>
      <c r="N727" s="6">
        <v>10</v>
      </c>
      <c r="O727" s="6">
        <v>7</v>
      </c>
      <c r="Q727" s="14">
        <v>1000</v>
      </c>
      <c r="R727" s="14">
        <v>550</v>
      </c>
      <c r="S727" s="14">
        <v>540</v>
      </c>
      <c r="T727" s="14">
        <v>160</v>
      </c>
      <c r="U727" s="14">
        <v>540</v>
      </c>
      <c r="V727" s="14">
        <v>160</v>
      </c>
      <c r="W727" s="5" t="s">
        <v>33</v>
      </c>
      <c r="Y727" s="6" t="s">
        <v>38</v>
      </c>
      <c r="Z727" s="240" t="str">
        <f t="shared" si="1042"/>
        <v>710AD</v>
      </c>
      <c r="AA727" s="71" t="str">
        <f t="shared" si="1043"/>
        <v>FEC506037-10 E7</v>
      </c>
      <c r="AB727" s="168" t="str">
        <f t="shared" si="1044"/>
        <v xml:space="preserve">FE 1000X0550 7D7 10 0540X160 PC  (collectuer 15/10) </v>
      </c>
      <c r="AC727" s="71" t="str">
        <f t="shared" si="1045"/>
        <v>FXC506037-10 E7</v>
      </c>
      <c r="AD727" s="168" t="str">
        <f t="shared" si="1046"/>
        <v xml:space="preserve">FX 1000X0550 7D7 10 0540X160 PC  (collectuer 15/10) </v>
      </c>
      <c r="AE727" s="169" t="str">
        <f t="shared" si="1047"/>
        <v>TUBLS015</v>
      </c>
      <c r="AF727" s="170" t="str">
        <f t="shared" si="1048"/>
        <v>TB151015</v>
      </c>
      <c r="AG727" s="171">
        <f t="shared" si="1049"/>
        <v>46.953900000000004</v>
      </c>
      <c r="AH727" s="151">
        <f t="shared" si="1050"/>
        <v>378</v>
      </c>
      <c r="AI727" s="152">
        <f t="shared" si="1051"/>
        <v>17748.574200000003</v>
      </c>
      <c r="AJ727" s="172" t="str">
        <f t="shared" si="1052"/>
        <v>BCU7D</v>
      </c>
      <c r="AK727" s="173" t="str">
        <f t="shared" si="1053"/>
        <v>AT7D0550</v>
      </c>
      <c r="AL727" s="174">
        <f t="shared" si="1054"/>
        <v>157.93343658102262</v>
      </c>
      <c r="AM727" s="175">
        <f t="shared" si="1055"/>
        <v>178.68181818181819</v>
      </c>
      <c r="AN727" s="176">
        <v>28219.833599999998</v>
      </c>
      <c r="AO727" s="177" t="str">
        <f t="shared" si="1056"/>
        <v>CL7P0540C160</v>
      </c>
      <c r="AP727" s="178">
        <f t="shared" si="1057"/>
        <v>776.16</v>
      </c>
      <c r="AQ727" s="179" t="str">
        <f t="shared" si="1058"/>
        <v>CL7P0540C160</v>
      </c>
      <c r="AR727" s="178">
        <f t="shared" si="1059"/>
        <v>776.16</v>
      </c>
      <c r="AS727" s="178" t="str">
        <f t="shared" si="1060"/>
        <v>BNLC06</v>
      </c>
      <c r="AT727" s="180">
        <f t="shared" si="1061"/>
        <v>1552.32</v>
      </c>
      <c r="AU727" s="181" t="str">
        <f t="shared" si="1062"/>
        <v>7D</v>
      </c>
      <c r="AV727" s="182" t="s">
        <v>921</v>
      </c>
      <c r="AW727" s="183" t="str">
        <f t="shared" si="1063"/>
        <v>FJ7D1000</v>
      </c>
      <c r="AX727" s="181">
        <f t="shared" si="1064"/>
        <v>738</v>
      </c>
      <c r="AY727" s="183">
        <f t="shared" si="1065"/>
        <v>1476</v>
      </c>
      <c r="AZ727" s="183" t="str">
        <f t="shared" si="1066"/>
        <v>-</v>
      </c>
      <c r="BA727" s="181" t="str">
        <f t="shared" si="1067"/>
        <v>-</v>
      </c>
      <c r="BB727" s="181"/>
      <c r="BC727" s="184">
        <f t="shared" si="1068"/>
        <v>1476</v>
      </c>
    </row>
    <row r="728" spans="1:56" ht="18" customHeight="1" x14ac:dyDescent="0.3">
      <c r="A728" s="1" t="str">
        <f t="shared" ref="A728" si="1072">"\\B-TECH03\soneras network\SONERAS\RAD\RAD 2023\"&amp;B728</f>
        <v>\\B-TECH03\soneras network\SONERAS\RAD\RAD 2023\B016</v>
      </c>
      <c r="B728" s="17" t="s">
        <v>187</v>
      </c>
      <c r="C728" s="44" t="str">
        <f t="shared" si="1012"/>
        <v>RAB016027-10 E7</v>
      </c>
      <c r="D728" s="17" t="s">
        <v>1881</v>
      </c>
      <c r="E728" s="20" t="str">
        <f t="shared" si="1071"/>
        <v>B016</v>
      </c>
      <c r="F728" s="228">
        <v>45494</v>
      </c>
      <c r="G728" s="17">
        <v>9</v>
      </c>
      <c r="H728" s="13" t="s">
        <v>28</v>
      </c>
      <c r="I728" s="14" t="s">
        <v>1235</v>
      </c>
      <c r="J728" s="5" t="s">
        <v>186</v>
      </c>
      <c r="K728" s="14" t="s">
        <v>185</v>
      </c>
      <c r="M728" s="36" t="s">
        <v>32</v>
      </c>
      <c r="N728" s="6">
        <v>10</v>
      </c>
      <c r="O728" s="6">
        <v>7</v>
      </c>
      <c r="Q728" s="6">
        <v>730</v>
      </c>
      <c r="R728" s="6">
        <v>570</v>
      </c>
      <c r="S728" s="6">
        <v>580</v>
      </c>
      <c r="T728" s="6">
        <v>160</v>
      </c>
      <c r="U728" s="6">
        <v>580</v>
      </c>
      <c r="V728" s="6">
        <v>160</v>
      </c>
      <c r="W728" s="5" t="s">
        <v>33</v>
      </c>
      <c r="Y728" s="6" t="s">
        <v>38</v>
      </c>
      <c r="Z728" s="240" t="str">
        <f t="shared" si="1042"/>
        <v>710AD</v>
      </c>
      <c r="AA728" s="71" t="str">
        <f t="shared" si="1043"/>
        <v>RAB016027-10 E7</v>
      </c>
      <c r="AB728" s="168" t="str">
        <f t="shared" si="1044"/>
        <v>RA 0730X0570 7D7 10 0580X160 PC SNVI 100L6</v>
      </c>
      <c r="AC728" s="71" t="str">
        <f t="shared" si="1045"/>
        <v>FXB016027-10 E7</v>
      </c>
      <c r="AD728" s="168" t="str">
        <f t="shared" si="1046"/>
        <v>FX 0730X0570 7D7 10 0580X160 PC SNVI 100L6</v>
      </c>
      <c r="AE728" s="169"/>
      <c r="AF728" s="170" t="str">
        <f t="shared" si="1048"/>
        <v>TB150745</v>
      </c>
      <c r="AG728" s="171">
        <f t="shared" ref="AG728:AG734" si="1073">(Q728+15)*IF(Y728="Mach-P",0.03367,IF(Y728="Mach-G",0.05407,0.04626))</f>
        <v>34.463700000000003</v>
      </c>
      <c r="AH728" s="151">
        <f t="shared" ref="AH728:AH735" si="1074">IF(M728="TR",INT((R728-20-N728-IF(N728=8,5.4,IF(N728=10,7.4,9.4)))/N728)+1,INT(R728-10)/10)*O728</f>
        <v>392</v>
      </c>
      <c r="AI728" s="152">
        <f t="shared" ref="AI728:AI734" si="1075">AG728*AH728</f>
        <v>13509.770400000001</v>
      </c>
      <c r="AJ728" s="172" t="str">
        <f t="shared" ref="AJ728:AJ738" si="1076">"BCU"&amp;O728&amp;IF(M728="TR","Z",IF(M728="NL","D",IF(M728="Aé","D","")))</f>
        <v>BCU7D</v>
      </c>
      <c r="AK728" s="173" t="str">
        <f t="shared" ref="AK728:AK735" si="1077">"AT"&amp;O728&amp;IF(M728="TR","Z",IF(M728="NL","D",IF(M728="Aé","D","")))&amp;IF(M728="TR",IF(Q728&lt;=999,"0"&amp;Q728-20,Q728-20),IF(R728&lt;=999,"0"&amp;R728,R728))</f>
        <v>AT7D0570</v>
      </c>
      <c r="AL728" s="174">
        <f t="shared" ref="AL728:AL734" si="1078">AN728/AM728</f>
        <v>108.88431062784989</v>
      </c>
      <c r="AM728" s="175">
        <f t="shared" ref="AM728:AM735" si="1079">IF(M728="NL",((Q728-20)/2.75)+1,IF(M728="TR",(AH728/O728)+1,IF(M728="Aé",((Q728-20)/2.75)+1)/2))</f>
        <v>259.18181818181819</v>
      </c>
      <c r="AN728" s="176">
        <v>28220.833600000002</v>
      </c>
      <c r="AO728" s="177" t="str">
        <f t="shared" ref="AO728:AO735" si="1080">"CL"&amp;O728&amp;IF(W728="PLi","P",IF(W728="BL","B",""))&amp;IF((S728)&lt;=999,"0"&amp;(S728),(S728))&amp;IF(X728="DEP","D","C")&amp;IF((T728)&lt;=99,"0"&amp;(T728),(T728))</f>
        <v>CL7P0580C160</v>
      </c>
      <c r="AP728" s="178">
        <f t="shared" ref="AP728:AP735" si="1081">IF(W728="BL",(S728)*(T728)*0.01335,IF(W728="PLi",(S728+20)*(T728+20)*0.0077))</f>
        <v>831.6</v>
      </c>
      <c r="AQ728" s="179" t="str">
        <f t="shared" ref="AQ728:AQ735" si="1082">"CL"&amp;O728&amp;IF(W728="PLi","P",IF(W728="BL","B",""))&amp;IF((U728)&lt;=999,"0"&amp;(U728),(U728))&amp;IF(X728="DEP","D","C")&amp;IF((V728)&lt;=99,"0"&amp;(V728),(V728))</f>
        <v>CL7P0580C160</v>
      </c>
      <c r="AR728" s="178">
        <f t="shared" ref="AR728:AR735" si="1083">(U728+20)*(V728+20)*IF(W728="BL",0.01335,IF(W728="Pli",0.0077))</f>
        <v>831.6</v>
      </c>
      <c r="AS728" s="178" t="str">
        <f t="shared" ref="AS728:AS735" si="1084">IF(W728="BL","PL15",IF(W728="PLi","BNLC06"))</f>
        <v>BNLC06</v>
      </c>
      <c r="AT728" s="180">
        <f t="shared" ref="AT728:AT735" si="1085">AP728+AR728</f>
        <v>1663.2</v>
      </c>
      <c r="AU728" s="181" t="str">
        <f t="shared" ref="AU728:AU738" si="1086">O728&amp;IF(M728="TR","Z",IF(M728="NL","D",IF(M728="Aé","D",)))</f>
        <v>7D</v>
      </c>
      <c r="AV728" s="182" t="s">
        <v>921</v>
      </c>
      <c r="AW728" s="183" t="str">
        <f t="shared" ref="AW728:AW735" si="1087">"FJ"&amp;AU728&amp;IF((Q728)&lt;=999,"0"&amp;(Q728),(Q728))</f>
        <v>FJ7D0730</v>
      </c>
      <c r="AX728" s="181">
        <f t="shared" ref="AX728:AX735" si="1088">Q728*IF(AU728="1Z",0.239,IF(AU728="2Z",0.276,IF(AU728="3Z",0.374,IF(AU728="4Z",0.458,IF(AU728="5Z",0.541,IF(AU728="2D",0.317,IF(AU728="3D",0.421,IF(AU728="4D",0.53,IF(AU728="5D",0.619,IF(AU728="6D",0.718,IF(AU728="7D",0.738,IF(AU728="8D",0.842,""))))))))))))</f>
        <v>538.74</v>
      </c>
      <c r="AY728" s="183">
        <f t="shared" ref="AY728:AY735" si="1089">AX728*2</f>
        <v>1077.48</v>
      </c>
      <c r="AZ728" s="183" t="str">
        <f t="shared" ref="AZ728:AZ735" si="1090">IF(RIGHT(AU728,1)="Z","PJ"&amp;AU728&amp;IF((Q728)&lt;=999,"0"&amp;(Q728),(Q728)),"-")</f>
        <v>-</v>
      </c>
      <c r="BA728" s="181" t="str">
        <f t="shared" ref="BA728:BA735" si="1091">IF(RIGHT(AU728,1)="Z",Q728*IF(AU728="1Z",0.239,IF(AU728="2Z",0.276,IF(AU728="3Z",0.374,IF(AU728="4Z",0.458,IF(AU728="5Z",0.541,IF(AU728="2D",0.317,IF(AU728="3D",0.421,IF(AU728="4D",0.53,IF(AU728="5D",0.619,IF(AU728="6D",0.718,IF(AU728="7D",0.738,IF(AU728="8D",0.842,"")))))))))))),"-")</f>
        <v>-</v>
      </c>
      <c r="BB728" s="181"/>
      <c r="BC728" s="184">
        <f t="shared" ref="BC728:BC735" si="1092">BB728+AY728</f>
        <v>1077.48</v>
      </c>
      <c r="BD728" s="237"/>
    </row>
    <row r="729" spans="1:56" ht="18" customHeight="1" x14ac:dyDescent="0.3">
      <c r="A729" s="1" t="str">
        <f t="shared" si="1041"/>
        <v>\\B-TECH03\soneras network\SONERAS\RAD\RAD 2024\C507</v>
      </c>
      <c r="B729" s="17" t="s">
        <v>1890</v>
      </c>
      <c r="C729" s="44" t="str">
        <f t="shared" si="1012"/>
        <v>RAC507026-10 E7</v>
      </c>
      <c r="D729" s="17" t="s">
        <v>1882</v>
      </c>
      <c r="E729" s="20" t="str">
        <f t="shared" si="1071"/>
        <v>C507</v>
      </c>
      <c r="F729" s="228">
        <v>45494</v>
      </c>
      <c r="G729" s="17">
        <v>2</v>
      </c>
      <c r="H729" s="13" t="s">
        <v>28</v>
      </c>
      <c r="I729" s="14" t="s">
        <v>1889</v>
      </c>
      <c r="J729" s="5" t="s">
        <v>714</v>
      </c>
      <c r="K729" s="14" t="s">
        <v>846</v>
      </c>
      <c r="M729" s="36" t="s">
        <v>32</v>
      </c>
      <c r="N729" s="6">
        <v>10</v>
      </c>
      <c r="O729" s="6">
        <v>6</v>
      </c>
      <c r="Q729" s="14">
        <v>885</v>
      </c>
      <c r="R729" s="14">
        <v>510</v>
      </c>
      <c r="S729" s="14">
        <v>515</v>
      </c>
      <c r="T729" s="14">
        <v>145</v>
      </c>
      <c r="U729" s="14">
        <v>515</v>
      </c>
      <c r="V729" s="14">
        <v>145</v>
      </c>
      <c r="W729" s="5" t="s">
        <v>33</v>
      </c>
      <c r="Y729" s="6" t="s">
        <v>38</v>
      </c>
      <c r="Z729" s="240" t="str">
        <f t="shared" si="1042"/>
        <v>610AD</v>
      </c>
      <c r="AA729" s="71" t="str">
        <f t="shared" si="1043"/>
        <v>RAC507026-10 E7</v>
      </c>
      <c r="AB729" s="168" t="e">
        <f>IF(H729="FX","FE",IF(H729="Rén","RE",IF(H729="Con","RA","")))&amp;" "&amp;IF((Q729)&lt;=999,"0"&amp;(Q729),(Q729))&amp;"X"&amp;IF((R729)&lt;=999,"0"&amp;(R729),(R729))&amp;" "&amp;O729&amp;IF(M729="TR","Z",IF(M729="NL","D",IF(M729="Aé","D","")))&amp;IF(Y729="ET7","7",IF(Y729="ET9","9","M"))&amp;" "&amp;N729&amp;" "&amp;IF((S729)&lt;=999,"0"&amp;(S729),(S729))&amp;"X"&amp;IF((T729)&lt;=99,"0"&amp;(T729),(T729))&amp;" "&amp;IF(W729="PLi","P",IF(W729="BL","B",""))&amp;IF(X729="DEP","D",IF(X729="DEP","D","C"))&amp;" "&amp;J729&amp;" "&amp;#REF!</f>
        <v>#REF!</v>
      </c>
      <c r="AC729" s="71" t="str">
        <f t="shared" si="1045"/>
        <v>FXC507026-10 E7</v>
      </c>
      <c r="AD729" s="168" t="e">
        <f>"FX"&amp;" "&amp;IF((Q729)&lt;=999,"0"&amp;(Q729),(Q729))&amp;"X"&amp;IF((R729)&lt;=999,"0"&amp;(R729),(R729))&amp;" "&amp;O729&amp;IF(M729="TR","Z",IF(M729="NL","D",IF(M729="Aé","D","")))&amp;IF(Y729="ET7","7",IF(Y729="ET9","9","M"))&amp;" "&amp;N729&amp;" "&amp;IF((S729)&lt;=999,"0"&amp;(S729),(S729))&amp;"X"&amp;IF((T729)&lt;=99,"0"&amp;(T729),(T729))&amp;" "&amp;IF(W729="PLi","P",IF(W729="BL","B",""))&amp;IF(X729="DEP","D","C")&amp;" "&amp;J729&amp;" "&amp;#REF!</f>
        <v>#REF!</v>
      </c>
      <c r="AE729" s="169"/>
      <c r="AF729" s="170" t="str">
        <f t="shared" si="1048"/>
        <v>TB150900</v>
      </c>
      <c r="AG729" s="171">
        <f t="shared" si="1073"/>
        <v>41.634</v>
      </c>
      <c r="AH729" s="151">
        <f t="shared" si="1074"/>
        <v>300</v>
      </c>
      <c r="AI729" s="152">
        <f t="shared" si="1075"/>
        <v>12490.2</v>
      </c>
      <c r="AJ729" s="172" t="str">
        <f t="shared" si="1076"/>
        <v>BCU6D</v>
      </c>
      <c r="AK729" s="173" t="str">
        <f t="shared" si="1077"/>
        <v>AT6D0510</v>
      </c>
      <c r="AL729" s="174">
        <f t="shared" si="1078"/>
        <v>89.438251109190432</v>
      </c>
      <c r="AM729" s="175">
        <f t="shared" si="1079"/>
        <v>315.54545454545456</v>
      </c>
      <c r="AN729" s="176">
        <v>28221.833600000002</v>
      </c>
      <c r="AO729" s="177" t="str">
        <f t="shared" si="1080"/>
        <v>CL6P0515C145</v>
      </c>
      <c r="AP729" s="178">
        <f t="shared" si="1081"/>
        <v>679.71749999999997</v>
      </c>
      <c r="AQ729" s="179" t="str">
        <f t="shared" si="1082"/>
        <v>CL6P0515C145</v>
      </c>
      <c r="AR729" s="178">
        <f t="shared" si="1083"/>
        <v>679.71749999999997</v>
      </c>
      <c r="AS729" s="178" t="str">
        <f t="shared" si="1084"/>
        <v>BNLC06</v>
      </c>
      <c r="AT729" s="180">
        <f t="shared" si="1085"/>
        <v>1359.4349999999999</v>
      </c>
      <c r="AU729" s="181" t="str">
        <f t="shared" si="1086"/>
        <v>6D</v>
      </c>
      <c r="AV729" s="182" t="s">
        <v>921</v>
      </c>
      <c r="AW729" s="183" t="str">
        <f t="shared" si="1087"/>
        <v>FJ6D0885</v>
      </c>
      <c r="AX729" s="181">
        <f t="shared" si="1088"/>
        <v>635.42999999999995</v>
      </c>
      <c r="AY729" s="183">
        <f t="shared" si="1089"/>
        <v>1270.8599999999999</v>
      </c>
      <c r="AZ729" s="183" t="str">
        <f t="shared" si="1090"/>
        <v>-</v>
      </c>
      <c r="BA729" s="181" t="str">
        <f t="shared" si="1091"/>
        <v>-</v>
      </c>
      <c r="BB729" s="181"/>
      <c r="BC729" s="184">
        <f t="shared" si="1092"/>
        <v>1270.8599999999999</v>
      </c>
    </row>
    <row r="730" spans="1:56" ht="18" customHeight="1" x14ac:dyDescent="0.3">
      <c r="A730" s="1" t="str">
        <f t="shared" si="1041"/>
        <v>\\B-TECH03\soneras network\SONERAS\RAD\RAD 2024\C508</v>
      </c>
      <c r="B730" s="17" t="s">
        <v>1891</v>
      </c>
      <c r="C730" s="44" t="str">
        <f t="shared" si="1012"/>
        <v>FEC508023-10 E7</v>
      </c>
      <c r="D730" s="17" t="s">
        <v>1883</v>
      </c>
      <c r="E730" s="20" t="str">
        <f t="shared" si="1071"/>
        <v>C508</v>
      </c>
      <c r="F730" s="228">
        <v>45494</v>
      </c>
      <c r="G730" s="17">
        <v>1</v>
      </c>
      <c r="H730" s="13" t="s">
        <v>35</v>
      </c>
      <c r="I730" s="14" t="s">
        <v>100</v>
      </c>
      <c r="M730" s="36" t="s">
        <v>32</v>
      </c>
      <c r="N730" s="6">
        <v>10</v>
      </c>
      <c r="O730" s="6">
        <v>3</v>
      </c>
      <c r="Q730" s="14">
        <v>740</v>
      </c>
      <c r="R730" s="14">
        <v>455</v>
      </c>
      <c r="S730" s="14">
        <v>460</v>
      </c>
      <c r="T730" s="14">
        <v>65</v>
      </c>
      <c r="U730" s="14">
        <v>460</v>
      </c>
      <c r="V730" s="14">
        <v>65</v>
      </c>
      <c r="W730" s="5" t="s">
        <v>33</v>
      </c>
      <c r="Y730" s="6" t="s">
        <v>38</v>
      </c>
      <c r="Z730" s="240" t="str">
        <f t="shared" si="1042"/>
        <v>310AD</v>
      </c>
      <c r="AA730" s="71" t="str">
        <f t="shared" si="1043"/>
        <v>FEC508023-10 E7</v>
      </c>
      <c r="AB730" s="168" t="str">
        <f>IF(H730="FX","FE",IF(H730="Rén","RE",IF(H730="Con","RA","")))&amp;" "&amp;IF((Q730)&lt;=999,"0"&amp;(Q730),(Q730))&amp;"X"&amp;IF((R730)&lt;=999,"0"&amp;(R730),(R730))&amp;" "&amp;O730&amp;IF(M730="TR","Z",IF(M730="NL","D",IF(M730="Aé","D","")))&amp;IF(Y730="ET7","7",IF(Y730="ET9","9","M"))&amp;" "&amp;N730&amp;" "&amp;IF((S730)&lt;=999,"0"&amp;(S730),(S730))&amp;"X"&amp;IF((T730)&lt;=99,"0"&amp;(T730),(T730))&amp;" "&amp;IF(W730="PLi","P",IF(W730="BL","B",""))&amp;IF(X730="DEP","D",IF(X730="DEP","D","C"))&amp;" "&amp;J730&amp;" "&amp;K729</f>
        <v>FE 0740X0455 3D7 10 0460X065 PC  NIVLEUSE</v>
      </c>
      <c r="AC730" s="71" t="str">
        <f t="shared" si="1045"/>
        <v>FXC508023-10 E7</v>
      </c>
      <c r="AD730" s="168" t="str">
        <f>"FX"&amp;" "&amp;IF((Q730)&lt;=999,"0"&amp;(Q730),(Q730))&amp;"X"&amp;IF((R730)&lt;=999,"0"&amp;(R730),(R730))&amp;" "&amp;O730&amp;IF(M730="TR","Z",IF(M730="NL","D",IF(M730="Aé","D","")))&amp;IF(Y730="ET7","7",IF(Y730="ET9","9","M"))&amp;" "&amp;N730&amp;" "&amp;IF((S730)&lt;=999,"0"&amp;(S730),(S730))&amp;"X"&amp;IF((T730)&lt;=99,"0"&amp;(T730),(T730))&amp;" "&amp;IF(W730="PLi","P",IF(W730="BL","B",""))&amp;IF(X730="DEP","D","C")&amp;" "&amp;J730&amp;" "&amp;K729</f>
        <v>FX 0740X0455 3D7 10 0460X065 PC  NIVLEUSE</v>
      </c>
      <c r="AE730" s="169"/>
      <c r="AF730" s="170" t="str">
        <f t="shared" si="1048"/>
        <v>TB150755</v>
      </c>
      <c r="AG730" s="171">
        <f t="shared" si="1073"/>
        <v>34.926300000000005</v>
      </c>
      <c r="AH730" s="151">
        <f t="shared" si="1074"/>
        <v>133.5</v>
      </c>
      <c r="AI730" s="152">
        <f t="shared" si="1075"/>
        <v>4662.6610500000006</v>
      </c>
      <c r="AJ730" s="172" t="str">
        <f t="shared" si="1076"/>
        <v>BCU3D</v>
      </c>
      <c r="AK730" s="173" t="str">
        <f t="shared" si="1077"/>
        <v>AT3D0455</v>
      </c>
      <c r="AL730" s="174">
        <f t="shared" si="1078"/>
        <v>107.38539245935664</v>
      </c>
      <c r="AM730" s="175">
        <f t="shared" si="1079"/>
        <v>262.81818181818181</v>
      </c>
      <c r="AN730" s="176">
        <v>28222.833600000002</v>
      </c>
      <c r="AO730" s="177" t="str">
        <f t="shared" si="1080"/>
        <v>CL3P0460C065</v>
      </c>
      <c r="AP730" s="178">
        <f t="shared" si="1081"/>
        <v>314.16000000000003</v>
      </c>
      <c r="AQ730" s="179" t="str">
        <f t="shared" si="1082"/>
        <v>CL3P0460C065</v>
      </c>
      <c r="AR730" s="178">
        <f t="shared" si="1083"/>
        <v>314.16000000000003</v>
      </c>
      <c r="AS730" s="178" t="str">
        <f t="shared" si="1084"/>
        <v>BNLC06</v>
      </c>
      <c r="AT730" s="180">
        <f t="shared" si="1085"/>
        <v>628.32000000000005</v>
      </c>
      <c r="AU730" s="181" t="str">
        <f t="shared" si="1086"/>
        <v>3D</v>
      </c>
      <c r="AV730" s="182" t="s">
        <v>921</v>
      </c>
      <c r="AW730" s="183" t="str">
        <f t="shared" si="1087"/>
        <v>FJ3D0740</v>
      </c>
      <c r="AX730" s="181">
        <f t="shared" si="1088"/>
        <v>311.53999999999996</v>
      </c>
      <c r="AY730" s="183">
        <f t="shared" si="1089"/>
        <v>623.07999999999993</v>
      </c>
      <c r="AZ730" s="183" t="str">
        <f t="shared" si="1090"/>
        <v>-</v>
      </c>
      <c r="BA730" s="181" t="str">
        <f t="shared" si="1091"/>
        <v>-</v>
      </c>
      <c r="BB730" s="181"/>
      <c r="BC730" s="184">
        <f t="shared" si="1092"/>
        <v>623.07999999999993</v>
      </c>
    </row>
    <row r="731" spans="1:56" ht="18" customHeight="1" x14ac:dyDescent="0.3">
      <c r="A731" s="1" t="str">
        <f t="shared" si="1041"/>
        <v>\\B-TECH03\soneras network\SONERAS\RAD\RAD 2024\C509</v>
      </c>
      <c r="B731" s="17" t="s">
        <v>1892</v>
      </c>
      <c r="C731" s="44" t="str">
        <f t="shared" si="1012"/>
        <v>FEC509024-10 E7</v>
      </c>
      <c r="D731" s="17" t="s">
        <v>1884</v>
      </c>
      <c r="E731" s="20" t="str">
        <f t="shared" si="1071"/>
        <v>C509</v>
      </c>
      <c r="F731" s="228">
        <v>45494</v>
      </c>
      <c r="G731" s="17">
        <v>1</v>
      </c>
      <c r="H731" s="13" t="s">
        <v>35</v>
      </c>
      <c r="I731" s="14" t="s">
        <v>100</v>
      </c>
      <c r="M731" s="36" t="s">
        <v>32</v>
      </c>
      <c r="N731" s="6">
        <v>10</v>
      </c>
      <c r="O731" s="6">
        <v>4</v>
      </c>
      <c r="Q731" s="14">
        <v>570</v>
      </c>
      <c r="R731" s="14">
        <v>620</v>
      </c>
      <c r="S731" s="14">
        <v>625</v>
      </c>
      <c r="T731" s="14">
        <v>85</v>
      </c>
      <c r="U731" s="14">
        <v>625</v>
      </c>
      <c r="V731" s="14">
        <v>85</v>
      </c>
      <c r="W731" s="5" t="s">
        <v>33</v>
      </c>
      <c r="Y731" s="6" t="s">
        <v>38</v>
      </c>
      <c r="Z731" s="240" t="str">
        <f t="shared" si="1042"/>
        <v>410AD</v>
      </c>
      <c r="AA731" s="71" t="str">
        <f t="shared" si="1043"/>
        <v>FEC509024-10 E7</v>
      </c>
      <c r="AB731" s="168" t="str">
        <f t="shared" si="1044"/>
        <v xml:space="preserve">FE 0570X0620 4D7 10 0625X085 PC  </v>
      </c>
      <c r="AC731" s="71" t="str">
        <f t="shared" si="1045"/>
        <v>FXC509024-10 E7</v>
      </c>
      <c r="AD731" s="168" t="str">
        <f t="shared" si="1046"/>
        <v xml:space="preserve">FX 0570X0620 4D7 10 0625X085 PC  </v>
      </c>
      <c r="AE731" s="169"/>
      <c r="AF731" s="170" t="str">
        <f t="shared" si="1048"/>
        <v>TB150585</v>
      </c>
      <c r="AG731" s="171">
        <f t="shared" si="1073"/>
        <v>27.062100000000001</v>
      </c>
      <c r="AH731" s="151">
        <f t="shared" si="1074"/>
        <v>244</v>
      </c>
      <c r="AI731" s="152">
        <f t="shared" si="1075"/>
        <v>6603.1523999999999</v>
      </c>
      <c r="AJ731" s="172" t="str">
        <f t="shared" si="1076"/>
        <v>BCU4D</v>
      </c>
      <c r="AK731" s="173" t="str">
        <f t="shared" si="1077"/>
        <v>AT4D0620</v>
      </c>
      <c r="AL731" s="174">
        <f t="shared" si="1078"/>
        <v>140.4170825870647</v>
      </c>
      <c r="AM731" s="175">
        <f t="shared" si="1079"/>
        <v>201</v>
      </c>
      <c r="AN731" s="176">
        <v>28223.833600000002</v>
      </c>
      <c r="AO731" s="177" t="str">
        <f t="shared" si="1080"/>
        <v>CL4P0625C085</v>
      </c>
      <c r="AP731" s="178">
        <f t="shared" si="1081"/>
        <v>521.48250000000007</v>
      </c>
      <c r="AQ731" s="179" t="str">
        <f t="shared" si="1082"/>
        <v>CL4P0625C085</v>
      </c>
      <c r="AR731" s="178">
        <f t="shared" si="1083"/>
        <v>521.48250000000007</v>
      </c>
      <c r="AS731" s="178" t="str">
        <f t="shared" si="1084"/>
        <v>BNLC06</v>
      </c>
      <c r="AT731" s="180">
        <f t="shared" si="1085"/>
        <v>1042.9650000000001</v>
      </c>
      <c r="AU731" s="181" t="str">
        <f t="shared" si="1086"/>
        <v>4D</v>
      </c>
      <c r="AV731" s="182" t="s">
        <v>921</v>
      </c>
      <c r="AW731" s="183" t="str">
        <f t="shared" si="1087"/>
        <v>FJ4D0570</v>
      </c>
      <c r="AX731" s="181">
        <f t="shared" si="1088"/>
        <v>302.10000000000002</v>
      </c>
      <c r="AY731" s="183">
        <f t="shared" si="1089"/>
        <v>604.20000000000005</v>
      </c>
      <c r="AZ731" s="183" t="str">
        <f t="shared" si="1090"/>
        <v>-</v>
      </c>
      <c r="BA731" s="181" t="str">
        <f t="shared" si="1091"/>
        <v>-</v>
      </c>
      <c r="BB731" s="181"/>
      <c r="BC731" s="184">
        <f t="shared" si="1092"/>
        <v>604.20000000000005</v>
      </c>
    </row>
    <row r="732" spans="1:56" ht="18" customHeight="1" x14ac:dyDescent="0.3">
      <c r="A732" s="1" t="str">
        <f t="shared" si="1041"/>
        <v>\\B-TECH03\soneras network\SONERAS\RAD\RAD 2024\C510</v>
      </c>
      <c r="B732" s="17" t="s">
        <v>1894</v>
      </c>
      <c r="C732" s="44" t="str">
        <f t="shared" si="1012"/>
        <v>RAC510013-12 E7</v>
      </c>
      <c r="D732" s="17" t="s">
        <v>1885</v>
      </c>
      <c r="E732" s="20" t="str">
        <f t="shared" si="1071"/>
        <v>C510</v>
      </c>
      <c r="F732" s="228">
        <v>45494</v>
      </c>
      <c r="G732" s="17">
        <v>1</v>
      </c>
      <c r="H732" s="13" t="s">
        <v>28</v>
      </c>
      <c r="I732" s="14" t="s">
        <v>1895</v>
      </c>
      <c r="J732" s="5" t="s">
        <v>1557</v>
      </c>
      <c r="K732" s="14" t="s">
        <v>1893</v>
      </c>
      <c r="M732" s="36" t="s">
        <v>41</v>
      </c>
      <c r="N732" s="6">
        <v>12</v>
      </c>
      <c r="O732" s="6">
        <v>3</v>
      </c>
      <c r="Q732" s="14">
        <v>480</v>
      </c>
      <c r="R732" s="14">
        <v>400</v>
      </c>
      <c r="S732" s="14">
        <v>400</v>
      </c>
      <c r="T732" s="14">
        <v>65</v>
      </c>
      <c r="U732" s="14">
        <v>400</v>
      </c>
      <c r="V732" s="14">
        <v>65</v>
      </c>
      <c r="W732" s="5" t="s">
        <v>33</v>
      </c>
      <c r="Y732" s="6" t="s">
        <v>38</v>
      </c>
      <c r="Z732" s="240" t="str">
        <f t="shared" si="1042"/>
        <v>312AZ</v>
      </c>
      <c r="AA732" s="71" t="str">
        <f t="shared" si="1043"/>
        <v>RAC510013-12 E7</v>
      </c>
      <c r="AB732" s="168" t="str">
        <f t="shared" si="1044"/>
        <v>RA 0480X0400 3Z7 12 0400X065 PC RENAULT R19</v>
      </c>
      <c r="AC732" s="71" t="str">
        <f t="shared" si="1045"/>
        <v>FXC510013-12 E7</v>
      </c>
      <c r="AD732" s="168" t="str">
        <f t="shared" si="1046"/>
        <v>FX 0480X0400 3Z7 12 0400X065 PC RENAULT R19</v>
      </c>
      <c r="AE732" s="169"/>
      <c r="AF732" s="170" t="str">
        <f t="shared" si="1048"/>
        <v>TB150495</v>
      </c>
      <c r="AG732" s="171">
        <f t="shared" si="1073"/>
        <v>22.898700000000002</v>
      </c>
      <c r="AH732" s="151">
        <f t="shared" si="1074"/>
        <v>90</v>
      </c>
      <c r="AI732" s="152">
        <f t="shared" si="1075"/>
        <v>2060.8830000000003</v>
      </c>
      <c r="AJ732" s="172" t="str">
        <f t="shared" si="1076"/>
        <v>BCU3Z</v>
      </c>
      <c r="AK732" s="173" t="str">
        <f t="shared" si="1077"/>
        <v>AT3Z0460</v>
      </c>
      <c r="AL732" s="174">
        <f t="shared" si="1078"/>
        <v>910.47850322580655</v>
      </c>
      <c r="AM732" s="175">
        <f t="shared" si="1079"/>
        <v>31</v>
      </c>
      <c r="AN732" s="176">
        <v>28224.833600000002</v>
      </c>
      <c r="AO732" s="177" t="str">
        <f t="shared" si="1080"/>
        <v>CL3P0400C065</v>
      </c>
      <c r="AP732" s="178">
        <f t="shared" si="1081"/>
        <v>274.89</v>
      </c>
      <c r="AQ732" s="179" t="str">
        <f t="shared" si="1082"/>
        <v>CL3P0400C065</v>
      </c>
      <c r="AR732" s="178">
        <f t="shared" si="1083"/>
        <v>274.89</v>
      </c>
      <c r="AS732" s="178" t="str">
        <f t="shared" si="1084"/>
        <v>BNLC06</v>
      </c>
      <c r="AT732" s="180">
        <f t="shared" si="1085"/>
        <v>549.78</v>
      </c>
      <c r="AU732" s="181" t="str">
        <f t="shared" si="1086"/>
        <v>3Z</v>
      </c>
      <c r="AV732" s="182" t="s">
        <v>921</v>
      </c>
      <c r="AW732" s="183" t="str">
        <f t="shared" si="1087"/>
        <v>FJ3Z0480</v>
      </c>
      <c r="AX732" s="181">
        <f t="shared" si="1088"/>
        <v>179.52</v>
      </c>
      <c r="AY732" s="183">
        <f t="shared" si="1089"/>
        <v>359.04</v>
      </c>
      <c r="AZ732" s="183" t="str">
        <f t="shared" si="1090"/>
        <v>PJ3Z0480</v>
      </c>
      <c r="BA732" s="181">
        <f t="shared" si="1091"/>
        <v>179.52</v>
      </c>
      <c r="BB732" s="181"/>
      <c r="BC732" s="184">
        <f t="shared" si="1092"/>
        <v>359.04</v>
      </c>
    </row>
    <row r="733" spans="1:56" ht="18" customHeight="1" x14ac:dyDescent="0.3">
      <c r="A733" s="1" t="str">
        <f t="shared" ref="A733" si="1093">"\\B-TECH03\soneras network\SONERAS\RAD\RAD 2023\"&amp;B733</f>
        <v>\\B-TECH03\soneras network\SONERAS\RAD\RAD 2023\B072</v>
      </c>
      <c r="B733" s="17" t="s">
        <v>1544</v>
      </c>
      <c r="C733" s="44" t="str">
        <f t="shared" si="1012"/>
        <v>REB072012-10 E7</v>
      </c>
      <c r="D733" s="17" t="s">
        <v>1886</v>
      </c>
      <c r="E733" s="20" t="str">
        <f t="shared" si="1071"/>
        <v>B072</v>
      </c>
      <c r="F733" s="228">
        <v>45495</v>
      </c>
      <c r="G733" s="17">
        <v>1</v>
      </c>
      <c r="H733" s="13" t="s">
        <v>58</v>
      </c>
      <c r="I733" s="14" t="s">
        <v>1839</v>
      </c>
      <c r="J733" s="5" t="s">
        <v>828</v>
      </c>
      <c r="M733" s="36" t="s">
        <v>41</v>
      </c>
      <c r="N733" s="6">
        <v>10</v>
      </c>
      <c r="O733" s="6">
        <v>2</v>
      </c>
      <c r="Q733" s="14">
        <v>400</v>
      </c>
      <c r="R733" s="14">
        <v>490</v>
      </c>
      <c r="S733" s="14">
        <v>495</v>
      </c>
      <c r="T733" s="14">
        <v>50</v>
      </c>
      <c r="U733" s="14">
        <v>495</v>
      </c>
      <c r="V733" s="14">
        <v>50</v>
      </c>
      <c r="W733" s="5" t="s">
        <v>33</v>
      </c>
      <c r="Y733" s="6" t="s">
        <v>38</v>
      </c>
      <c r="Z733" s="240" t="str">
        <f t="shared" si="1042"/>
        <v>210AZ</v>
      </c>
      <c r="AA733" s="71" t="str">
        <f t="shared" si="1043"/>
        <v>REB072012-10 E7</v>
      </c>
      <c r="AB733" s="168" t="str">
        <f t="shared" si="1044"/>
        <v xml:space="preserve">RE 0400X0490 2Z7 10 0495X050 PC KUBOTA </v>
      </c>
      <c r="AC733" s="71" t="str">
        <f t="shared" si="1045"/>
        <v>FXB072012-10 E7</v>
      </c>
      <c r="AD733" s="168" t="str">
        <f t="shared" si="1046"/>
        <v xml:space="preserve">FX 0400X0490 2Z7 10 0495X050 PC KUBOTA </v>
      </c>
      <c r="AE733" s="169"/>
      <c r="AF733" s="170" t="str">
        <f t="shared" si="1048"/>
        <v>TB150415</v>
      </c>
      <c r="AG733" s="171">
        <f t="shared" si="1073"/>
        <v>19.197900000000001</v>
      </c>
      <c r="AH733" s="151">
        <f t="shared" si="1074"/>
        <v>92</v>
      </c>
      <c r="AI733" s="152">
        <f t="shared" si="1075"/>
        <v>1766.2068000000002</v>
      </c>
      <c r="AJ733" s="172" t="str">
        <f t="shared" si="1076"/>
        <v>BCU2Z</v>
      </c>
      <c r="AK733" s="173" t="str">
        <f t="shared" si="1077"/>
        <v>AT2Z0380</v>
      </c>
      <c r="AL733" s="174">
        <f t="shared" si="1078"/>
        <v>600.54965106382986</v>
      </c>
      <c r="AM733" s="175">
        <f t="shared" si="1079"/>
        <v>47</v>
      </c>
      <c r="AN733" s="176">
        <v>28225.833600000002</v>
      </c>
      <c r="AO733" s="177" t="str">
        <f t="shared" si="1080"/>
        <v>CL2P0495C050</v>
      </c>
      <c r="AP733" s="178">
        <f t="shared" si="1081"/>
        <v>277.58500000000004</v>
      </c>
      <c r="AQ733" s="179" t="str">
        <f t="shared" si="1082"/>
        <v>CL2P0495C050</v>
      </c>
      <c r="AR733" s="178">
        <f t="shared" si="1083"/>
        <v>277.58500000000004</v>
      </c>
      <c r="AS733" s="178" t="str">
        <f t="shared" si="1084"/>
        <v>BNLC06</v>
      </c>
      <c r="AT733" s="180">
        <f t="shared" si="1085"/>
        <v>555.17000000000007</v>
      </c>
      <c r="AU733" s="181" t="str">
        <f t="shared" si="1086"/>
        <v>2Z</v>
      </c>
      <c r="AV733" s="182" t="s">
        <v>921</v>
      </c>
      <c r="AW733" s="183" t="str">
        <f t="shared" si="1087"/>
        <v>FJ2Z0400</v>
      </c>
      <c r="AX733" s="181">
        <f t="shared" si="1088"/>
        <v>110.4</v>
      </c>
      <c r="AY733" s="183">
        <f t="shared" si="1089"/>
        <v>220.8</v>
      </c>
      <c r="AZ733" s="183" t="str">
        <f t="shared" si="1090"/>
        <v>PJ2Z0400</v>
      </c>
      <c r="BA733" s="181">
        <f t="shared" si="1091"/>
        <v>110.4</v>
      </c>
      <c r="BB733" s="181"/>
      <c r="BC733" s="184">
        <f t="shared" si="1092"/>
        <v>220.8</v>
      </c>
    </row>
    <row r="734" spans="1:56" ht="18" customHeight="1" x14ac:dyDescent="0.3">
      <c r="A734" s="1" t="str">
        <f t="shared" si="1041"/>
        <v>\\B-TECH03\soneras network\SONERAS\RAD\RAD 2024\C511</v>
      </c>
      <c r="B734" s="17" t="s">
        <v>1899</v>
      </c>
      <c r="C734" s="44" t="str">
        <f t="shared" si="1012"/>
        <v>FEC511013-12 E7</v>
      </c>
      <c r="D734" s="17" t="s">
        <v>1887</v>
      </c>
      <c r="E734" s="20" t="str">
        <f t="shared" si="1071"/>
        <v>C511</v>
      </c>
      <c r="F734" s="228">
        <v>45495</v>
      </c>
      <c r="G734" s="17">
        <v>1</v>
      </c>
      <c r="H734" s="13" t="s">
        <v>35</v>
      </c>
      <c r="I734" s="14" t="s">
        <v>40</v>
      </c>
      <c r="M734" s="36" t="s">
        <v>41</v>
      </c>
      <c r="N734" s="6">
        <v>12</v>
      </c>
      <c r="O734" s="6">
        <v>3</v>
      </c>
      <c r="Q734" s="14">
        <v>860</v>
      </c>
      <c r="R734" s="14">
        <v>440</v>
      </c>
      <c r="S734" s="14">
        <v>640</v>
      </c>
      <c r="T734" s="14">
        <v>70</v>
      </c>
      <c r="U734" s="14">
        <v>640</v>
      </c>
      <c r="V734" s="14">
        <v>70</v>
      </c>
      <c r="W734" s="5" t="s">
        <v>33</v>
      </c>
      <c r="Y734" s="6" t="s">
        <v>38</v>
      </c>
      <c r="Z734" s="240" t="str">
        <f t="shared" si="1042"/>
        <v>312AZ</v>
      </c>
      <c r="AA734" s="71" t="str">
        <f t="shared" si="1043"/>
        <v>FEC511013-12 E7</v>
      </c>
      <c r="AB734" s="168" t="str">
        <f t="shared" si="1044"/>
        <v xml:space="preserve">FE 0860X0440 3Z7 12 0640X070 PC  </v>
      </c>
      <c r="AC734" s="71" t="str">
        <f t="shared" si="1045"/>
        <v>FXC511013-12 E7</v>
      </c>
      <c r="AD734" s="168" t="str">
        <f t="shared" si="1046"/>
        <v xml:space="preserve">FX 0860X0440 3Z7 12 0640X070 PC  </v>
      </c>
      <c r="AE734" s="169"/>
      <c r="AF734" s="170" t="str">
        <f t="shared" si="1048"/>
        <v>TB150875</v>
      </c>
      <c r="AG734" s="171">
        <f t="shared" si="1073"/>
        <v>40.477499999999999</v>
      </c>
      <c r="AH734" s="151">
        <f t="shared" si="1074"/>
        <v>102</v>
      </c>
      <c r="AI734" s="152">
        <f t="shared" si="1075"/>
        <v>4128.7049999999999</v>
      </c>
      <c r="AJ734" s="172" t="str">
        <f t="shared" si="1076"/>
        <v>BCU3Z</v>
      </c>
      <c r="AK734" s="173" t="str">
        <f t="shared" si="1077"/>
        <v>AT3Z0840</v>
      </c>
      <c r="AL734" s="174">
        <f t="shared" si="1078"/>
        <v>806.4809600000001</v>
      </c>
      <c r="AM734" s="175">
        <f t="shared" si="1079"/>
        <v>35</v>
      </c>
      <c r="AN734" s="176">
        <v>28226.833600000002</v>
      </c>
      <c r="AO734" s="177" t="str">
        <f t="shared" si="1080"/>
        <v>CL3P0640C070</v>
      </c>
      <c r="AP734" s="178">
        <f t="shared" si="1081"/>
        <v>457.38</v>
      </c>
      <c r="AQ734" s="179" t="str">
        <f t="shared" si="1082"/>
        <v>CL3P0640C070</v>
      </c>
      <c r="AR734" s="178">
        <f t="shared" si="1083"/>
        <v>457.38</v>
      </c>
      <c r="AS734" s="178" t="str">
        <f t="shared" si="1084"/>
        <v>BNLC06</v>
      </c>
      <c r="AT734" s="180">
        <f t="shared" si="1085"/>
        <v>914.76</v>
      </c>
      <c r="AU734" s="181" t="str">
        <f t="shared" si="1086"/>
        <v>3Z</v>
      </c>
      <c r="AV734" s="182" t="s">
        <v>921</v>
      </c>
      <c r="AW734" s="183" t="str">
        <f t="shared" si="1087"/>
        <v>FJ3Z0860</v>
      </c>
      <c r="AX734" s="181">
        <f t="shared" si="1088"/>
        <v>321.64</v>
      </c>
      <c r="AY734" s="183">
        <f t="shared" si="1089"/>
        <v>643.28</v>
      </c>
      <c r="AZ734" s="183" t="str">
        <f t="shared" si="1090"/>
        <v>PJ3Z0860</v>
      </c>
      <c r="BA734" s="181">
        <f t="shared" si="1091"/>
        <v>321.64</v>
      </c>
      <c r="BB734" s="181"/>
      <c r="BC734" s="184">
        <f t="shared" si="1092"/>
        <v>643.28</v>
      </c>
    </row>
    <row r="735" spans="1:56" ht="18" customHeight="1" x14ac:dyDescent="0.3">
      <c r="A735" s="1" t="str">
        <f t="shared" si="1041"/>
        <v>\\B-TECH03\soneras network\SONERAS\RAD\RAD 2024\C512</v>
      </c>
      <c r="B735" s="17" t="s">
        <v>1900</v>
      </c>
      <c r="C735" s="44" t="str">
        <f t="shared" si="1012"/>
        <v>FEC512025-10 E7</v>
      </c>
      <c r="D735" s="17" t="s">
        <v>1888</v>
      </c>
      <c r="E735" s="20" t="str">
        <f t="shared" si="1071"/>
        <v>C512</v>
      </c>
      <c r="F735" s="228">
        <v>45497</v>
      </c>
      <c r="G735" s="17">
        <v>1</v>
      </c>
      <c r="H735" s="13" t="s">
        <v>35</v>
      </c>
      <c r="I735" s="14" t="s">
        <v>922</v>
      </c>
      <c r="M735" s="36" t="s">
        <v>32</v>
      </c>
      <c r="N735" s="6">
        <v>10</v>
      </c>
      <c r="O735" s="6">
        <v>5</v>
      </c>
      <c r="Q735" s="14">
        <v>1120</v>
      </c>
      <c r="R735" s="14">
        <v>560</v>
      </c>
      <c r="S735" s="14">
        <v>570</v>
      </c>
      <c r="T735" s="14">
        <v>110</v>
      </c>
      <c r="U735" s="14">
        <v>570</v>
      </c>
      <c r="V735" s="14">
        <v>110</v>
      </c>
      <c r="W735" s="5" t="s">
        <v>33</v>
      </c>
      <c r="Y735" s="6" t="s">
        <v>38</v>
      </c>
      <c r="Z735" s="240" t="str">
        <f t="shared" si="1042"/>
        <v>510AD</v>
      </c>
      <c r="AA735" s="71"/>
      <c r="AB735" s="168"/>
      <c r="AC735" s="71"/>
      <c r="AD735" s="168"/>
      <c r="AE735" s="169"/>
      <c r="AF735" s="170"/>
      <c r="AG735" s="171"/>
      <c r="AH735" s="151">
        <f t="shared" si="1074"/>
        <v>275</v>
      </c>
      <c r="AI735" s="152"/>
      <c r="AJ735" s="172" t="str">
        <f t="shared" si="1076"/>
        <v>BCU5D</v>
      </c>
      <c r="AK735" s="173" t="str">
        <f t="shared" si="1077"/>
        <v>AT5D0560</v>
      </c>
      <c r="AL735" s="174"/>
      <c r="AM735" s="175">
        <f t="shared" si="1079"/>
        <v>401</v>
      </c>
      <c r="AN735" s="176"/>
      <c r="AO735" s="177" t="str">
        <f t="shared" si="1080"/>
        <v>CL5P0570C110</v>
      </c>
      <c r="AP735" s="178">
        <f t="shared" si="1081"/>
        <v>590.59</v>
      </c>
      <c r="AQ735" s="179" t="str">
        <f t="shared" si="1082"/>
        <v>CL5P0570C110</v>
      </c>
      <c r="AR735" s="178">
        <f t="shared" si="1083"/>
        <v>590.59</v>
      </c>
      <c r="AS735" s="178" t="str">
        <f t="shared" si="1084"/>
        <v>BNLC06</v>
      </c>
      <c r="AT735" s="180">
        <f t="shared" si="1085"/>
        <v>1181.18</v>
      </c>
      <c r="AU735" s="181" t="str">
        <f t="shared" si="1086"/>
        <v>5D</v>
      </c>
      <c r="AV735" s="182"/>
      <c r="AW735" s="183" t="str">
        <f t="shared" si="1087"/>
        <v>FJ5D1120</v>
      </c>
      <c r="AX735" s="181">
        <f t="shared" si="1088"/>
        <v>693.28</v>
      </c>
      <c r="AY735" s="183">
        <f t="shared" si="1089"/>
        <v>1386.56</v>
      </c>
      <c r="AZ735" s="183" t="str">
        <f t="shared" si="1090"/>
        <v>-</v>
      </c>
      <c r="BA735" s="181" t="str">
        <f t="shared" si="1091"/>
        <v>-</v>
      </c>
      <c r="BB735" s="181"/>
      <c r="BC735" s="184">
        <f t="shared" si="1092"/>
        <v>1386.56</v>
      </c>
    </row>
    <row r="736" spans="1:56" ht="18" customHeight="1" x14ac:dyDescent="0.3">
      <c r="A736" s="1" t="str">
        <f t="shared" si="1041"/>
        <v>\\B-TECH03\soneras network\SONERAS\RAD\RAD 2024\C139</v>
      </c>
      <c r="B736" s="17" t="s">
        <v>692</v>
      </c>
      <c r="C736" s="44" t="str">
        <f t="shared" si="1012"/>
        <v>REC139026-10 E7</v>
      </c>
      <c r="D736" s="17" t="s">
        <v>1901</v>
      </c>
      <c r="E736" s="20" t="str">
        <f t="shared" si="1071"/>
        <v>C139</v>
      </c>
      <c r="F736" s="228">
        <v>45500</v>
      </c>
      <c r="G736" s="17">
        <v>1</v>
      </c>
      <c r="H736" s="13" t="s">
        <v>58</v>
      </c>
      <c r="I736" s="14" t="s">
        <v>293</v>
      </c>
      <c r="K736" s="14" t="s">
        <v>1924</v>
      </c>
      <c r="M736" s="36" t="s">
        <v>32</v>
      </c>
      <c r="N736" s="6">
        <v>10</v>
      </c>
      <c r="O736" s="6">
        <v>6</v>
      </c>
      <c r="P736" s="11"/>
      <c r="Q736" s="14">
        <v>1270</v>
      </c>
      <c r="R736" s="14">
        <v>1240</v>
      </c>
      <c r="S736" s="14">
        <v>1335</v>
      </c>
      <c r="T736" s="14">
        <v>235</v>
      </c>
      <c r="U736" s="14">
        <v>1335</v>
      </c>
      <c r="V736" s="14">
        <v>235</v>
      </c>
      <c r="W736" s="5" t="s">
        <v>37</v>
      </c>
      <c r="X736" s="16"/>
      <c r="Y736" s="6" t="s">
        <v>38</v>
      </c>
      <c r="Z736" s="92" t="str">
        <f t="shared" si="1042"/>
        <v>610AD</v>
      </c>
      <c r="AA736" s="71"/>
      <c r="AB736" s="168"/>
      <c r="AC736" s="71"/>
      <c r="AD736" s="168"/>
      <c r="AE736" s="169"/>
      <c r="AF736" s="170"/>
      <c r="AG736" s="171"/>
      <c r="AH736" s="151"/>
      <c r="AI736" s="152"/>
      <c r="AJ736" s="172" t="str">
        <f t="shared" si="1076"/>
        <v>BCU6D</v>
      </c>
      <c r="AK736" s="173"/>
      <c r="AL736" s="174"/>
      <c r="AM736" s="175"/>
      <c r="AN736" s="176"/>
      <c r="AO736" s="177"/>
      <c r="AP736" s="178"/>
      <c r="AQ736" s="179"/>
      <c r="AR736" s="178"/>
      <c r="AS736" s="178"/>
      <c r="AT736" s="180"/>
      <c r="AU736" s="181" t="str">
        <f t="shared" si="1086"/>
        <v>6D</v>
      </c>
      <c r="AV736" s="182"/>
      <c r="AW736" s="183"/>
      <c r="AX736" s="181"/>
      <c r="AY736" s="183"/>
      <c r="AZ736" s="183"/>
      <c r="BA736" s="181"/>
      <c r="BB736" s="181"/>
      <c r="BC736" s="184"/>
    </row>
    <row r="737" spans="1:55" ht="18" customHeight="1" x14ac:dyDescent="0.3">
      <c r="A737" s="1" t="str">
        <f t="shared" si="1041"/>
        <v>\\B-TECH03\soneras network\SONERAS\RAD\RAD 2024\C052</v>
      </c>
      <c r="B737" s="17" t="s">
        <v>296</v>
      </c>
      <c r="C737" s="44" t="str">
        <f t="shared" si="1012"/>
        <v>REC052024-10 E7</v>
      </c>
      <c r="D737" s="17" t="s">
        <v>1902</v>
      </c>
      <c r="E737" s="20" t="str">
        <f t="shared" si="1071"/>
        <v>C052</v>
      </c>
      <c r="F737" s="228">
        <v>45501</v>
      </c>
      <c r="G737" s="17">
        <v>1</v>
      </c>
      <c r="H737" s="13" t="s">
        <v>58</v>
      </c>
      <c r="I737" s="14" t="s">
        <v>293</v>
      </c>
      <c r="K737" s="14" t="s">
        <v>323</v>
      </c>
      <c r="M737" s="36" t="s">
        <v>32</v>
      </c>
      <c r="N737" s="6">
        <v>10</v>
      </c>
      <c r="O737" s="6">
        <v>4</v>
      </c>
      <c r="Q737" s="14">
        <v>470</v>
      </c>
      <c r="R737" s="14">
        <v>590</v>
      </c>
      <c r="S737" s="14">
        <v>605</v>
      </c>
      <c r="T737" s="14">
        <v>100</v>
      </c>
      <c r="U737" s="14">
        <v>605</v>
      </c>
      <c r="V737" s="14">
        <v>100</v>
      </c>
      <c r="W737" s="5" t="s">
        <v>33</v>
      </c>
      <c r="Y737" s="6" t="s">
        <v>38</v>
      </c>
      <c r="Z737" s="92" t="str">
        <f t="shared" si="1042"/>
        <v>410AD</v>
      </c>
      <c r="AA737" s="71"/>
      <c r="AB737" s="168"/>
      <c r="AC737" s="71"/>
      <c r="AD737" s="168"/>
      <c r="AE737" s="169"/>
      <c r="AF737" s="170"/>
      <c r="AG737" s="171"/>
      <c r="AH737" s="151"/>
      <c r="AI737" s="152"/>
      <c r="AJ737" s="172" t="str">
        <f t="shared" si="1076"/>
        <v>BCU4D</v>
      </c>
      <c r="AK737" s="173"/>
      <c r="AL737" s="174"/>
      <c r="AM737" s="175"/>
      <c r="AN737" s="176"/>
      <c r="AO737" s="177"/>
      <c r="AP737" s="178"/>
      <c r="AQ737" s="179"/>
      <c r="AR737" s="178"/>
      <c r="AS737" s="178"/>
      <c r="AT737" s="180"/>
      <c r="AU737" s="181" t="str">
        <f t="shared" si="1086"/>
        <v>4D</v>
      </c>
      <c r="AV737" s="182"/>
      <c r="AW737" s="183"/>
      <c r="AX737" s="181"/>
      <c r="AY737" s="183"/>
      <c r="AZ737" s="183"/>
      <c r="BA737" s="181"/>
      <c r="BB737" s="181"/>
      <c r="BC737" s="184"/>
    </row>
    <row r="738" spans="1:55" ht="18" customHeight="1" x14ac:dyDescent="0.3">
      <c r="A738" s="1" t="str">
        <f t="shared" si="1041"/>
        <v>\\B-TECH03\soneras network\SONERAS\RAD\RAD 2024\C417</v>
      </c>
      <c r="B738" s="17" t="s">
        <v>1664</v>
      </c>
      <c r="C738" s="44" t="str">
        <f t="shared" si="1012"/>
        <v>RAC417027-10 E7</v>
      </c>
      <c r="D738" s="17" t="s">
        <v>1903</v>
      </c>
      <c r="E738" s="20" t="str">
        <f t="shared" si="1071"/>
        <v>C417</v>
      </c>
      <c r="F738" s="228">
        <v>45501</v>
      </c>
      <c r="G738" s="17">
        <v>1</v>
      </c>
      <c r="H738" s="13" t="s">
        <v>28</v>
      </c>
      <c r="I738" s="14" t="s">
        <v>293</v>
      </c>
      <c r="K738" s="14" t="s">
        <v>1923</v>
      </c>
      <c r="M738" s="36" t="s">
        <v>32</v>
      </c>
      <c r="N738" s="6">
        <v>10</v>
      </c>
      <c r="O738" s="6">
        <v>7</v>
      </c>
      <c r="Q738" s="6">
        <v>715</v>
      </c>
      <c r="R738" s="6">
        <v>360</v>
      </c>
      <c r="S738" s="6">
        <v>425</v>
      </c>
      <c r="T738" s="6">
        <v>185</v>
      </c>
      <c r="U738" s="6">
        <v>425</v>
      </c>
      <c r="V738" s="6">
        <v>185</v>
      </c>
      <c r="W738" s="5" t="s">
        <v>37</v>
      </c>
      <c r="Y738" s="6" t="s">
        <v>38</v>
      </c>
      <c r="Z738" s="92" t="str">
        <f t="shared" si="1042"/>
        <v>710AD</v>
      </c>
      <c r="AA738" s="71"/>
      <c r="AB738" s="168"/>
      <c r="AC738" s="71"/>
      <c r="AD738" s="168"/>
      <c r="AE738" s="169"/>
      <c r="AF738" s="170"/>
      <c r="AG738" s="171"/>
      <c r="AH738" s="151"/>
      <c r="AI738" s="152"/>
      <c r="AJ738" s="172" t="str">
        <f t="shared" si="1076"/>
        <v>BCU7D</v>
      </c>
      <c r="AK738" s="173"/>
      <c r="AL738" s="174"/>
      <c r="AM738" s="175"/>
      <c r="AN738" s="176"/>
      <c r="AO738" s="177"/>
      <c r="AP738" s="178"/>
      <c r="AQ738" s="179"/>
      <c r="AR738" s="178"/>
      <c r="AS738" s="178"/>
      <c r="AT738" s="180"/>
      <c r="AU738" s="181" t="str">
        <f t="shared" si="1086"/>
        <v>7D</v>
      </c>
      <c r="AV738" s="182"/>
      <c r="AW738" s="183"/>
      <c r="AX738" s="181"/>
      <c r="AY738" s="183"/>
      <c r="AZ738" s="183"/>
      <c r="BA738" s="181"/>
      <c r="BB738" s="181"/>
      <c r="BC738" s="184"/>
    </row>
    <row r="739" spans="1:55" ht="18" customHeight="1" x14ac:dyDescent="0.3">
      <c r="A739" s="1" t="str">
        <f t="shared" si="1041"/>
        <v>\\B-TECH03\soneras network\SONERAS\RAD\RAD 2024\C165</v>
      </c>
      <c r="B739" s="17" t="s">
        <v>874</v>
      </c>
      <c r="C739" s="44" t="str">
        <f t="shared" si="1012"/>
        <v>RAC165026-10 E7</v>
      </c>
      <c r="D739" s="17" t="s">
        <v>1904</v>
      </c>
      <c r="E739" s="20" t="str">
        <f t="shared" si="1071"/>
        <v>C165</v>
      </c>
      <c r="F739" s="228">
        <v>45502</v>
      </c>
      <c r="G739" s="17">
        <v>5</v>
      </c>
      <c r="H739" s="13" t="s">
        <v>28</v>
      </c>
      <c r="I739" s="14" t="s">
        <v>546</v>
      </c>
      <c r="J739" s="17"/>
      <c r="L739" s="92"/>
      <c r="M739" s="36" t="s">
        <v>32</v>
      </c>
      <c r="N739" s="6">
        <v>10</v>
      </c>
      <c r="O739" s="6">
        <v>6</v>
      </c>
      <c r="P739" s="69"/>
      <c r="Q739" s="14">
        <v>675</v>
      </c>
      <c r="R739" s="14">
        <v>500</v>
      </c>
      <c r="S739" s="14">
        <v>500</v>
      </c>
      <c r="T739" s="14">
        <v>140</v>
      </c>
      <c r="U739" s="14">
        <v>500</v>
      </c>
      <c r="V739" s="14">
        <v>140</v>
      </c>
      <c r="W739" s="5" t="s">
        <v>33</v>
      </c>
      <c r="X739" s="16"/>
      <c r="Y739" s="6" t="s">
        <v>38</v>
      </c>
      <c r="Z739" s="92"/>
      <c r="AA739" s="71"/>
      <c r="AB739" s="168"/>
      <c r="AC739" s="71"/>
      <c r="AD739" s="168"/>
      <c r="AE739" s="169"/>
      <c r="AF739" s="170"/>
      <c r="AG739" s="171"/>
      <c r="AH739" s="151"/>
      <c r="AI739" s="152"/>
      <c r="AJ739" s="172"/>
      <c r="AK739" s="173"/>
      <c r="AL739" s="174"/>
      <c r="AM739" s="175"/>
      <c r="AN739" s="176"/>
      <c r="AO739" s="177"/>
      <c r="AP739" s="178"/>
      <c r="AQ739" s="179"/>
      <c r="AR739" s="178"/>
      <c r="AS739" s="178"/>
      <c r="AT739" s="180"/>
      <c r="AU739" s="181"/>
      <c r="AV739" s="182"/>
      <c r="AW739" s="183"/>
      <c r="AX739" s="181"/>
      <c r="AY739" s="183"/>
      <c r="AZ739" s="183"/>
      <c r="BA739" s="181"/>
      <c r="BB739" s="181"/>
      <c r="BC739" s="184"/>
    </row>
    <row r="740" spans="1:55" ht="18" customHeight="1" x14ac:dyDescent="0.3">
      <c r="A740" s="1" t="str">
        <f t="shared" ref="A740" si="1094">"\\B-TECH03\soneras network\SONERAS\RAD\RAD 2023\"&amp;B740</f>
        <v>\\B-TECH03\soneras network\SONERAS\RAD\RAD 2023\B292</v>
      </c>
      <c r="B740" s="17" t="s">
        <v>1926</v>
      </c>
      <c r="C740" s="44" t="str">
        <f t="shared" si="1012"/>
        <v>RAB292013-12 E7</v>
      </c>
      <c r="D740" s="17" t="s">
        <v>1905</v>
      </c>
      <c r="E740" s="20" t="str">
        <f t="shared" si="1071"/>
        <v>B292</v>
      </c>
      <c r="F740" s="228">
        <v>45502</v>
      </c>
      <c r="G740" s="17">
        <v>1</v>
      </c>
      <c r="H740" s="13" t="s">
        <v>28</v>
      </c>
      <c r="I740" s="14" t="s">
        <v>865</v>
      </c>
      <c r="K740" s="6" t="s">
        <v>837</v>
      </c>
      <c r="L740" s="6"/>
      <c r="M740" s="6" t="s">
        <v>41</v>
      </c>
      <c r="N740" s="6">
        <v>12</v>
      </c>
      <c r="O740" s="6">
        <v>3</v>
      </c>
      <c r="P740" s="6"/>
      <c r="Q740" s="6">
        <v>343</v>
      </c>
      <c r="R740" s="6">
        <v>495</v>
      </c>
      <c r="S740" s="6">
        <v>515</v>
      </c>
      <c r="T740" s="6">
        <v>100</v>
      </c>
      <c r="U740" s="6">
        <v>495</v>
      </c>
      <c r="V740" s="6">
        <v>65</v>
      </c>
      <c r="W740" s="5" t="s">
        <v>33</v>
      </c>
      <c r="Y740" s="6" t="s">
        <v>38</v>
      </c>
      <c r="Z740" s="92"/>
      <c r="AA740" s="71"/>
      <c r="AB740" s="168"/>
      <c r="AC740" s="71"/>
      <c r="AD740" s="168"/>
      <c r="AE740" s="169"/>
      <c r="AF740" s="170"/>
      <c r="AG740" s="171"/>
      <c r="AH740" s="151"/>
      <c r="AI740" s="152"/>
      <c r="AJ740" s="172"/>
      <c r="AK740" s="173"/>
      <c r="AL740" s="174"/>
      <c r="AM740" s="175"/>
      <c r="AN740" s="176"/>
      <c r="AO740" s="177"/>
      <c r="AP740" s="178"/>
      <c r="AQ740" s="179"/>
      <c r="AR740" s="178"/>
      <c r="AS740" s="178"/>
      <c r="AT740" s="180"/>
      <c r="AU740" s="181"/>
      <c r="AV740" s="182"/>
      <c r="AW740" s="183"/>
      <c r="AX740" s="181"/>
      <c r="AY740" s="183"/>
      <c r="AZ740" s="183"/>
      <c r="BA740" s="181"/>
      <c r="BB740" s="181"/>
      <c r="BC740" s="184"/>
    </row>
    <row r="741" spans="1:55" ht="18" customHeight="1" x14ac:dyDescent="0.3">
      <c r="A741" s="1" t="str">
        <f t="shared" si="1041"/>
        <v>\\B-TECH03\soneras network\SONERAS\RAD\RAD 2024\C513</v>
      </c>
      <c r="B741" s="17" t="s">
        <v>1928</v>
      </c>
      <c r="C741" s="44" t="str">
        <f t="shared" si="1012"/>
        <v>REC513026-10 E7</v>
      </c>
      <c r="D741" s="17" t="s">
        <v>1906</v>
      </c>
      <c r="E741" s="20" t="str">
        <f t="shared" si="1071"/>
        <v>C513</v>
      </c>
      <c r="F741" s="228">
        <v>45503</v>
      </c>
      <c r="G741" s="17">
        <v>1</v>
      </c>
      <c r="H741" s="13" t="s">
        <v>58</v>
      </c>
      <c r="I741" s="14" t="s">
        <v>1927</v>
      </c>
      <c r="J741" s="5" t="s">
        <v>714</v>
      </c>
      <c r="K741" s="14">
        <v>2620200</v>
      </c>
      <c r="M741" s="36" t="s">
        <v>32</v>
      </c>
      <c r="N741" s="6">
        <v>10</v>
      </c>
      <c r="O741" s="6">
        <v>6</v>
      </c>
      <c r="Q741" s="14">
        <v>720</v>
      </c>
      <c r="R741" s="14">
        <v>630</v>
      </c>
      <c r="S741" s="14">
        <v>640</v>
      </c>
      <c r="T741" s="14">
        <v>150</v>
      </c>
      <c r="U741" s="14">
        <v>640</v>
      </c>
      <c r="V741" s="14">
        <v>150</v>
      </c>
      <c r="W741" s="5" t="s">
        <v>33</v>
      </c>
      <c r="Y741" s="6" t="s">
        <v>38</v>
      </c>
      <c r="Z741" s="92"/>
      <c r="AA741" s="71"/>
      <c r="AB741" s="168"/>
      <c r="AC741" s="71"/>
      <c r="AD741" s="168"/>
      <c r="AE741" s="169"/>
      <c r="AF741" s="170"/>
      <c r="AG741" s="171"/>
      <c r="AH741" s="151"/>
      <c r="AI741" s="152"/>
      <c r="AJ741" s="172"/>
      <c r="AK741" s="173"/>
      <c r="AL741" s="174"/>
      <c r="AM741" s="175"/>
      <c r="AN741" s="176"/>
      <c r="AO741" s="177"/>
      <c r="AP741" s="178"/>
      <c r="AQ741" s="179"/>
      <c r="AR741" s="178"/>
      <c r="AS741" s="178"/>
      <c r="AT741" s="180"/>
      <c r="AU741" s="181"/>
      <c r="AV741" s="182"/>
      <c r="AW741" s="183"/>
      <c r="AX741" s="181"/>
      <c r="AY741" s="183"/>
      <c r="AZ741" s="183"/>
      <c r="BA741" s="181"/>
      <c r="BB741" s="181"/>
      <c r="BC741" s="184"/>
    </row>
    <row r="742" spans="1:55" ht="18" customHeight="1" x14ac:dyDescent="0.3">
      <c r="A742" s="1" t="str">
        <f t="shared" si="1041"/>
        <v>\\B-TECH03\soneras network\SONERAS\RAD\RAD 2024\C514</v>
      </c>
      <c r="B742" s="17" t="s">
        <v>1929</v>
      </c>
      <c r="C742" s="44" t="str">
        <f t="shared" si="1012"/>
        <v>FEC514026-10 E7</v>
      </c>
      <c r="D742" s="17" t="s">
        <v>1907</v>
      </c>
      <c r="E742" s="20" t="str">
        <f t="shared" si="1071"/>
        <v>C514</v>
      </c>
      <c r="F742" s="228">
        <v>45503</v>
      </c>
      <c r="G742" s="17">
        <v>1</v>
      </c>
      <c r="H742" s="13" t="s">
        <v>35</v>
      </c>
      <c r="I742" s="14" t="s">
        <v>202</v>
      </c>
      <c r="M742" s="36" t="s">
        <v>32</v>
      </c>
      <c r="N742" s="6">
        <v>10</v>
      </c>
      <c r="O742" s="6">
        <v>6</v>
      </c>
      <c r="Q742" s="14">
        <v>1085</v>
      </c>
      <c r="R742" s="14">
        <v>620</v>
      </c>
      <c r="S742" s="14">
        <v>680</v>
      </c>
      <c r="T742" s="14">
        <v>230</v>
      </c>
      <c r="U742" s="14">
        <v>680</v>
      </c>
      <c r="V742" s="14">
        <v>230</v>
      </c>
      <c r="W742" s="5" t="s">
        <v>33</v>
      </c>
      <c r="Y742" s="6" t="s">
        <v>38</v>
      </c>
      <c r="Z742" s="92"/>
      <c r="AA742" s="71"/>
      <c r="AB742" s="168"/>
      <c r="AC742" s="71"/>
      <c r="AD742" s="168"/>
      <c r="AE742" s="169"/>
      <c r="AF742" s="170"/>
      <c r="AG742" s="171"/>
      <c r="AH742" s="151"/>
      <c r="AI742" s="152"/>
      <c r="AJ742" s="172"/>
      <c r="AK742" s="173"/>
      <c r="AL742" s="174"/>
      <c r="AM742" s="175"/>
      <c r="AN742" s="176"/>
      <c r="AO742" s="177"/>
      <c r="AP742" s="178"/>
      <c r="AQ742" s="179"/>
      <c r="AR742" s="178"/>
      <c r="AS742" s="178"/>
      <c r="AT742" s="180"/>
      <c r="AU742" s="181"/>
      <c r="AV742" s="182"/>
      <c r="AW742" s="183"/>
      <c r="AX742" s="181"/>
      <c r="AY742" s="183"/>
      <c r="AZ742" s="183"/>
      <c r="BA742" s="181"/>
      <c r="BB742" s="181"/>
      <c r="BC742" s="184"/>
    </row>
    <row r="743" spans="1:55" ht="18" customHeight="1" x14ac:dyDescent="0.3">
      <c r="A743" s="1" t="str">
        <f t="shared" si="1041"/>
        <v>\\B-TECH03\soneras network\SONERAS\RAD\RAD 2024\C515</v>
      </c>
      <c r="B743" s="17" t="s">
        <v>1930</v>
      </c>
      <c r="C743" s="44" t="str">
        <f t="shared" si="1012"/>
        <v>FEC515024-10 E7</v>
      </c>
      <c r="D743" s="17" t="s">
        <v>1908</v>
      </c>
      <c r="E743" s="20" t="str">
        <f t="shared" si="1071"/>
        <v>C515</v>
      </c>
      <c r="F743" s="228">
        <v>45503</v>
      </c>
      <c r="G743" s="17">
        <v>1</v>
      </c>
      <c r="H743" s="13" t="s">
        <v>35</v>
      </c>
      <c r="I743" s="14" t="s">
        <v>865</v>
      </c>
      <c r="M743" s="36" t="s">
        <v>32</v>
      </c>
      <c r="N743" s="6">
        <v>10</v>
      </c>
      <c r="O743" s="6">
        <v>4</v>
      </c>
      <c r="Q743" s="14">
        <v>1120</v>
      </c>
      <c r="R743" s="14">
        <v>790</v>
      </c>
      <c r="S743" s="14">
        <v>800</v>
      </c>
      <c r="T743" s="14">
        <v>100</v>
      </c>
      <c r="U743" s="14">
        <v>800</v>
      </c>
      <c r="V743" s="14">
        <v>100</v>
      </c>
      <c r="W743" s="5" t="s">
        <v>33</v>
      </c>
      <c r="Y743" s="6" t="s">
        <v>38</v>
      </c>
      <c r="Z743" s="92"/>
      <c r="AA743" s="71"/>
      <c r="AB743" s="168"/>
      <c r="AC743" s="71"/>
      <c r="AD743" s="168"/>
      <c r="AE743" s="169"/>
      <c r="AF743" s="170"/>
      <c r="AG743" s="171"/>
      <c r="AH743" s="151"/>
      <c r="AI743" s="152"/>
      <c r="AJ743" s="172"/>
      <c r="AK743" s="173"/>
      <c r="AL743" s="174"/>
      <c r="AM743" s="175"/>
      <c r="AN743" s="176"/>
      <c r="AO743" s="177"/>
      <c r="AP743" s="178"/>
      <c r="AQ743" s="179"/>
      <c r="AR743" s="178"/>
      <c r="AS743" s="178"/>
      <c r="AT743" s="180"/>
      <c r="AU743" s="181"/>
      <c r="AV743" s="182"/>
      <c r="AW743" s="183"/>
      <c r="AX743" s="181"/>
      <c r="AY743" s="183"/>
      <c r="AZ743" s="183"/>
      <c r="BA743" s="181"/>
      <c r="BB743" s="181"/>
      <c r="BC743" s="184"/>
    </row>
    <row r="744" spans="1:55" ht="18" customHeight="1" x14ac:dyDescent="0.3">
      <c r="A744" s="1" t="str">
        <f t="shared" ref="A744" si="1095">"\\B-TECH03\soneras network\SONERAS\RAD\RAD 2023\"&amp;B744</f>
        <v>\\B-TECH03\soneras network\SONERAS\RAD\RAD 2023\B236</v>
      </c>
      <c r="B744" s="17" t="s">
        <v>1171</v>
      </c>
      <c r="C744" s="44" t="str">
        <f t="shared" si="1012"/>
        <v>FEB236013-12 E7</v>
      </c>
      <c r="D744" s="17" t="s">
        <v>1909</v>
      </c>
      <c r="E744" s="20" t="str">
        <f t="shared" si="1071"/>
        <v>B236</v>
      </c>
      <c r="F744" s="228">
        <v>45504</v>
      </c>
      <c r="G744" s="17">
        <v>5</v>
      </c>
      <c r="H744" s="13" t="s">
        <v>35</v>
      </c>
      <c r="I744" s="14" t="s">
        <v>36</v>
      </c>
      <c r="M744" s="36" t="s">
        <v>41</v>
      </c>
      <c r="N744" s="6">
        <v>12</v>
      </c>
      <c r="O744" s="6">
        <v>3</v>
      </c>
      <c r="Q744" s="14">
        <v>490</v>
      </c>
      <c r="R744" s="14">
        <v>500</v>
      </c>
      <c r="S744" s="14">
        <v>520</v>
      </c>
      <c r="T744" s="14">
        <v>80</v>
      </c>
      <c r="U744" s="14">
        <v>520</v>
      </c>
      <c r="V744" s="14">
        <v>80</v>
      </c>
      <c r="W744" s="5" t="s">
        <v>33</v>
      </c>
      <c r="Y744" s="6" t="s">
        <v>38</v>
      </c>
      <c r="Z744" s="92"/>
      <c r="AA744" s="71"/>
      <c r="AB744" s="168"/>
      <c r="AC744" s="71"/>
      <c r="AD744" s="168"/>
      <c r="AE744" s="169"/>
      <c r="AF744" s="170"/>
      <c r="AG744" s="171"/>
      <c r="AH744" s="151"/>
      <c r="AI744" s="152"/>
      <c r="AJ744" s="172"/>
      <c r="AK744" s="173"/>
      <c r="AL744" s="174"/>
      <c r="AM744" s="175"/>
      <c r="AN744" s="176"/>
      <c r="AO744" s="177"/>
      <c r="AP744" s="178"/>
      <c r="AQ744" s="179"/>
      <c r="AR744" s="178"/>
      <c r="AS744" s="178"/>
      <c r="AT744" s="180"/>
      <c r="AU744" s="181"/>
      <c r="AV744" s="182"/>
      <c r="AW744" s="183"/>
      <c r="AX744" s="181"/>
      <c r="AY744" s="183"/>
      <c r="AZ744" s="183"/>
      <c r="BA744" s="181"/>
      <c r="BB744" s="181"/>
      <c r="BC744" s="184"/>
    </row>
    <row r="745" spans="1:55" ht="18" customHeight="1" x14ac:dyDescent="0.3">
      <c r="A745" s="1" t="str">
        <f t="shared" si="1041"/>
        <v>\\B-TECH03\soneras network\SONERAS\RAD\RAD 2024\C082</v>
      </c>
      <c r="B745" s="6" t="s">
        <v>444</v>
      </c>
      <c r="C745" s="44" t="str">
        <f t="shared" si="1012"/>
        <v>FEC082014-10 E7</v>
      </c>
      <c r="D745" s="17" t="s">
        <v>1910</v>
      </c>
      <c r="E745" s="20" t="str">
        <f t="shared" si="1071"/>
        <v>C082</v>
      </c>
      <c r="F745" s="228">
        <v>45507</v>
      </c>
      <c r="G745" s="17">
        <v>1</v>
      </c>
      <c r="H745" s="13" t="s">
        <v>35</v>
      </c>
      <c r="I745" s="14" t="s">
        <v>182</v>
      </c>
      <c r="M745" s="36" t="s">
        <v>41</v>
      </c>
      <c r="N745" s="6">
        <v>10</v>
      </c>
      <c r="O745" s="6">
        <v>4</v>
      </c>
      <c r="Q745" s="14">
        <v>800</v>
      </c>
      <c r="R745" s="14">
        <v>660</v>
      </c>
      <c r="S745" s="14">
        <v>680</v>
      </c>
      <c r="T745" s="14">
        <v>105</v>
      </c>
      <c r="U745" s="14">
        <v>680</v>
      </c>
      <c r="V745" s="14">
        <v>105</v>
      </c>
      <c r="W745" s="5" t="s">
        <v>33</v>
      </c>
      <c r="Y745" s="6" t="s">
        <v>38</v>
      </c>
      <c r="Z745" s="92"/>
      <c r="AA745" s="71"/>
      <c r="AB745" s="168"/>
      <c r="AC745" s="71"/>
      <c r="AD745" s="168"/>
      <c r="AE745" s="169"/>
      <c r="AF745" s="170"/>
      <c r="AG745" s="171"/>
      <c r="AH745" s="151"/>
      <c r="AI745" s="152"/>
      <c r="AJ745" s="172"/>
      <c r="AK745" s="173"/>
      <c r="AL745" s="174"/>
      <c r="AM745" s="175"/>
      <c r="AN745" s="176"/>
      <c r="AO745" s="177"/>
      <c r="AP745" s="178"/>
      <c r="AQ745" s="179"/>
      <c r="AR745" s="178"/>
      <c r="AS745" s="178"/>
      <c r="AT745" s="180"/>
      <c r="AU745" s="181"/>
      <c r="AV745" s="182"/>
      <c r="AW745" s="183"/>
      <c r="AX745" s="181"/>
      <c r="AY745" s="183"/>
      <c r="AZ745" s="183"/>
      <c r="BA745" s="181"/>
      <c r="BB745" s="181"/>
      <c r="BC745" s="184"/>
    </row>
    <row r="746" spans="1:55" ht="18" customHeight="1" x14ac:dyDescent="0.3">
      <c r="A746" s="1" t="str">
        <f t="shared" ref="A746" si="1096">"\\B-TECH03\soneras network\SONERAS\RAD\RAD 2023\"&amp;B746</f>
        <v>\\B-TECH03\soneras network\SONERAS\RAD\RAD 2023\B174</v>
      </c>
      <c r="B746" s="6" t="s">
        <v>1154</v>
      </c>
      <c r="C746" s="44" t="str">
        <f t="shared" si="1012"/>
        <v>FEB174014-10 E7</v>
      </c>
      <c r="D746" s="17" t="s">
        <v>1911</v>
      </c>
      <c r="E746" s="20" t="str">
        <f t="shared" si="1071"/>
        <v>B174</v>
      </c>
      <c r="F746" s="37" t="s">
        <v>1932</v>
      </c>
      <c r="G746" s="17">
        <v>4</v>
      </c>
      <c r="H746" s="13" t="s">
        <v>35</v>
      </c>
      <c r="I746" s="14" t="s">
        <v>182</v>
      </c>
      <c r="M746" s="36" t="s">
        <v>41</v>
      </c>
      <c r="N746" s="6">
        <v>10</v>
      </c>
      <c r="O746" s="6">
        <v>4</v>
      </c>
      <c r="Q746" s="14">
        <v>725</v>
      </c>
      <c r="R746" s="14">
        <v>630</v>
      </c>
      <c r="S746" s="14">
        <v>645</v>
      </c>
      <c r="T746" s="14">
        <v>80</v>
      </c>
      <c r="U746" s="14">
        <v>645</v>
      </c>
      <c r="V746" s="14">
        <v>80</v>
      </c>
      <c r="W746" s="5" t="s">
        <v>33</v>
      </c>
      <c r="Y746" s="6" t="s">
        <v>38</v>
      </c>
      <c r="Z746" s="92"/>
      <c r="AA746" s="71"/>
      <c r="AB746" s="168"/>
      <c r="AC746" s="71"/>
      <c r="AD746" s="168"/>
      <c r="AE746" s="169"/>
      <c r="AF746" s="170"/>
      <c r="AG746" s="171"/>
      <c r="AH746" s="151"/>
      <c r="AI746" s="152"/>
      <c r="AJ746" s="172"/>
      <c r="AK746" s="173"/>
      <c r="AL746" s="174"/>
      <c r="AM746" s="175"/>
      <c r="AN746" s="176"/>
      <c r="AO746" s="177"/>
      <c r="AP746" s="178"/>
      <c r="AQ746" s="179"/>
      <c r="AR746" s="178"/>
      <c r="AS746" s="178"/>
      <c r="AT746" s="180"/>
      <c r="AU746" s="181"/>
      <c r="AV746" s="182"/>
      <c r="AW746" s="183"/>
      <c r="AX746" s="181"/>
      <c r="AY746" s="183"/>
      <c r="AZ746" s="183"/>
      <c r="BA746" s="181"/>
      <c r="BB746" s="181"/>
      <c r="BC746" s="184"/>
    </row>
    <row r="747" spans="1:55" ht="18" customHeight="1" x14ac:dyDescent="0.3">
      <c r="A747" s="1" t="str">
        <f t="shared" si="1041"/>
        <v>\\B-TECH03\soneras network\SONERAS\RAD\RAD 2024\C194</v>
      </c>
      <c r="B747" s="6" t="s">
        <v>956</v>
      </c>
      <c r="C747" s="44" t="str">
        <f t="shared" si="1012"/>
        <v>FEC194014-10 E7</v>
      </c>
      <c r="D747" s="17" t="s">
        <v>1912</v>
      </c>
      <c r="E747" s="20" t="str">
        <f t="shared" si="1071"/>
        <v>C194</v>
      </c>
      <c r="F747" s="37" t="s">
        <v>1932</v>
      </c>
      <c r="G747" s="17">
        <v>4</v>
      </c>
      <c r="H747" s="13" t="s">
        <v>35</v>
      </c>
      <c r="I747" s="14" t="s">
        <v>182</v>
      </c>
      <c r="K747" s="14" t="s">
        <v>941</v>
      </c>
      <c r="M747" s="36" t="s">
        <v>41</v>
      </c>
      <c r="N747" s="6">
        <v>10</v>
      </c>
      <c r="O747" s="6">
        <v>4</v>
      </c>
      <c r="Q747" s="14">
        <v>775</v>
      </c>
      <c r="R747" s="14">
        <v>700</v>
      </c>
      <c r="S747" s="14">
        <v>710</v>
      </c>
      <c r="T747" s="14">
        <v>105</v>
      </c>
      <c r="U747" s="14">
        <v>710</v>
      </c>
      <c r="V747" s="14">
        <v>105</v>
      </c>
      <c r="W747" s="5" t="s">
        <v>33</v>
      </c>
      <c r="Y747" s="6" t="s">
        <v>38</v>
      </c>
      <c r="Z747" s="92"/>
      <c r="AA747" s="71"/>
      <c r="AB747" s="168"/>
      <c r="AC747" s="71"/>
      <c r="AD747" s="168"/>
      <c r="AE747" s="169"/>
      <c r="AF747" s="170"/>
      <c r="AG747" s="171"/>
      <c r="AH747" s="151"/>
      <c r="AI747" s="152"/>
      <c r="AJ747" s="172"/>
      <c r="AK747" s="173"/>
      <c r="AL747" s="174"/>
      <c r="AM747" s="175"/>
      <c r="AN747" s="176"/>
      <c r="AO747" s="177"/>
      <c r="AP747" s="178"/>
      <c r="AQ747" s="179"/>
      <c r="AR747" s="178"/>
      <c r="AS747" s="178"/>
      <c r="AT747" s="180"/>
      <c r="AU747" s="181"/>
      <c r="AV747" s="182"/>
      <c r="AW747" s="183"/>
      <c r="AX747" s="181"/>
      <c r="AY747" s="183"/>
      <c r="AZ747" s="183"/>
      <c r="BA747" s="181"/>
      <c r="BB747" s="181"/>
      <c r="BC747" s="184"/>
    </row>
    <row r="748" spans="1:55" ht="18" customHeight="1" x14ac:dyDescent="0.3">
      <c r="A748" s="1" t="str">
        <f t="shared" si="1041"/>
        <v>\\B-TECH03\soneras network\SONERAS\RAD\RAD 2024\C198</v>
      </c>
      <c r="B748" s="6" t="s">
        <v>960</v>
      </c>
      <c r="C748" s="44" t="str">
        <f t="shared" si="1012"/>
        <v>FEC198014-10 E7</v>
      </c>
      <c r="D748" s="17" t="s">
        <v>1913</v>
      </c>
      <c r="E748" s="20" t="str">
        <f t="shared" si="1071"/>
        <v>C198</v>
      </c>
      <c r="F748" s="37" t="s">
        <v>1932</v>
      </c>
      <c r="G748" s="17">
        <v>2</v>
      </c>
      <c r="H748" s="13" t="s">
        <v>35</v>
      </c>
      <c r="I748" s="14" t="s">
        <v>182</v>
      </c>
      <c r="K748" s="14" t="s">
        <v>1931</v>
      </c>
      <c r="M748" s="36" t="s">
        <v>41</v>
      </c>
      <c r="N748" s="6">
        <v>10</v>
      </c>
      <c r="O748" s="6">
        <v>4</v>
      </c>
      <c r="Q748" s="14">
        <v>670</v>
      </c>
      <c r="R748" s="14">
        <v>640</v>
      </c>
      <c r="S748" s="14">
        <v>650</v>
      </c>
      <c r="T748" s="14">
        <v>90</v>
      </c>
      <c r="U748" s="14">
        <v>650</v>
      </c>
      <c r="V748" s="14">
        <v>90</v>
      </c>
      <c r="W748" s="5" t="s">
        <v>33</v>
      </c>
      <c r="Y748" s="6" t="s">
        <v>38</v>
      </c>
      <c r="Z748" s="92"/>
      <c r="AA748" s="71"/>
      <c r="AB748" s="168"/>
      <c r="AC748" s="71"/>
      <c r="AD748" s="168"/>
      <c r="AE748" s="169"/>
      <c r="AF748" s="170"/>
      <c r="AG748" s="171"/>
      <c r="AH748" s="151"/>
      <c r="AI748" s="152"/>
      <c r="AJ748" s="172"/>
      <c r="AK748" s="173"/>
      <c r="AL748" s="174"/>
      <c r="AM748" s="175"/>
      <c r="AN748" s="176"/>
      <c r="AO748" s="177"/>
      <c r="AP748" s="178"/>
      <c r="AQ748" s="179"/>
      <c r="AR748" s="178"/>
      <c r="AS748" s="178"/>
      <c r="AT748" s="180"/>
      <c r="AU748" s="181"/>
      <c r="AV748" s="182"/>
      <c r="AW748" s="183"/>
      <c r="AX748" s="181"/>
      <c r="AY748" s="183"/>
      <c r="AZ748" s="183"/>
      <c r="BA748" s="181"/>
      <c r="BB748" s="181"/>
      <c r="BC748" s="184"/>
    </row>
    <row r="749" spans="1:55" ht="18" customHeight="1" x14ac:dyDescent="0.3">
      <c r="A749" s="1" t="str">
        <f t="shared" si="1041"/>
        <v>\\B-TECH03\soneras network\SONERAS\RAD\RAD 2024\C516</v>
      </c>
      <c r="B749" s="17" t="s">
        <v>1935</v>
      </c>
      <c r="C749" s="44" t="str">
        <f t="shared" si="1012"/>
        <v>FEC516025-10 E7</v>
      </c>
      <c r="D749" s="17" t="s">
        <v>1914</v>
      </c>
      <c r="E749" s="20" t="str">
        <f t="shared" si="1071"/>
        <v>C516</v>
      </c>
      <c r="F749" s="37" t="s">
        <v>1932</v>
      </c>
      <c r="G749" s="17">
        <v>2</v>
      </c>
      <c r="H749" s="13" t="s">
        <v>35</v>
      </c>
      <c r="I749" s="14" t="s">
        <v>182</v>
      </c>
      <c r="M749" s="36" t="s">
        <v>32</v>
      </c>
      <c r="N749" s="6">
        <v>10</v>
      </c>
      <c r="O749" s="6">
        <v>5</v>
      </c>
      <c r="Q749" s="14">
        <v>1230</v>
      </c>
      <c r="R749" s="14">
        <v>400</v>
      </c>
      <c r="S749" s="14">
        <v>400</v>
      </c>
      <c r="T749" s="14">
        <v>100</v>
      </c>
      <c r="U749" s="14">
        <v>400</v>
      </c>
      <c r="V749" s="14">
        <v>100</v>
      </c>
      <c r="W749" s="5" t="s">
        <v>33</v>
      </c>
      <c r="Y749" s="6" t="s">
        <v>38</v>
      </c>
      <c r="Z749" s="92"/>
      <c r="AA749" s="71"/>
      <c r="AB749" s="168"/>
      <c r="AC749" s="71"/>
      <c r="AD749" s="168"/>
      <c r="AE749" s="169"/>
      <c r="AF749" s="170"/>
      <c r="AG749" s="171"/>
      <c r="AH749" s="151"/>
      <c r="AI749" s="152"/>
      <c r="AJ749" s="172"/>
      <c r="AK749" s="173"/>
      <c r="AL749" s="174"/>
      <c r="AM749" s="175"/>
      <c r="AN749" s="176"/>
      <c r="AO749" s="177"/>
      <c r="AP749" s="178"/>
      <c r="AQ749" s="179"/>
      <c r="AR749" s="178"/>
      <c r="AS749" s="178"/>
      <c r="AT749" s="180"/>
      <c r="AU749" s="181"/>
      <c r="AV749" s="182"/>
      <c r="AW749" s="183"/>
      <c r="AX749" s="181"/>
      <c r="AY749" s="183"/>
      <c r="AZ749" s="183"/>
      <c r="BA749" s="181"/>
      <c r="BB749" s="181"/>
      <c r="BC749" s="184"/>
    </row>
    <row r="750" spans="1:55" ht="18" customHeight="1" x14ac:dyDescent="0.3">
      <c r="A750" s="1" t="str">
        <f t="shared" si="1041"/>
        <v>\\B-TECH03\soneras network\SONERAS\RAD\RAD 2024\C517</v>
      </c>
      <c r="B750" s="17" t="s">
        <v>1936</v>
      </c>
      <c r="C750" s="44" t="str">
        <f t="shared" si="1012"/>
        <v>RAC517013-12 E7</v>
      </c>
      <c r="D750" s="17" t="s">
        <v>1915</v>
      </c>
      <c r="E750" s="20" t="str">
        <f t="shared" si="1071"/>
        <v>C517</v>
      </c>
      <c r="F750" s="37" t="s">
        <v>1932</v>
      </c>
      <c r="G750" s="17">
        <v>1</v>
      </c>
      <c r="H750" s="13" t="s">
        <v>28</v>
      </c>
      <c r="I750" s="14" t="s">
        <v>1934</v>
      </c>
      <c r="J750" s="5" t="s">
        <v>706</v>
      </c>
      <c r="K750" s="14" t="s">
        <v>1933</v>
      </c>
      <c r="M750" s="36" t="s">
        <v>41</v>
      </c>
      <c r="N750" s="6">
        <v>12</v>
      </c>
      <c r="O750" s="6">
        <v>3</v>
      </c>
      <c r="Q750" s="14">
        <v>505</v>
      </c>
      <c r="R750" s="14">
        <v>600</v>
      </c>
      <c r="S750" s="14">
        <v>620</v>
      </c>
      <c r="T750" s="14">
        <v>60</v>
      </c>
      <c r="U750" s="14">
        <v>620</v>
      </c>
      <c r="V750" s="14">
        <v>60</v>
      </c>
      <c r="W750" s="5" t="s">
        <v>33</v>
      </c>
      <c r="Y750" s="6" t="s">
        <v>38</v>
      </c>
      <c r="Z750" s="92"/>
      <c r="AA750" s="71"/>
      <c r="AB750" s="168"/>
      <c r="AC750" s="71"/>
      <c r="AD750" s="168"/>
      <c r="AE750" s="169"/>
      <c r="AF750" s="170"/>
      <c r="AG750" s="171"/>
      <c r="AH750" s="151"/>
      <c r="AI750" s="152"/>
      <c r="AJ750" s="172"/>
      <c r="AK750" s="173"/>
      <c r="AL750" s="174"/>
      <c r="AM750" s="175"/>
      <c r="AN750" s="176"/>
      <c r="AO750" s="177"/>
      <c r="AP750" s="178"/>
      <c r="AQ750" s="179"/>
      <c r="AR750" s="178"/>
      <c r="AS750" s="178"/>
      <c r="AT750" s="180"/>
      <c r="AU750" s="181"/>
      <c r="AV750" s="182"/>
      <c r="AW750" s="183"/>
      <c r="AX750" s="181"/>
      <c r="AY750" s="183"/>
      <c r="AZ750" s="183"/>
      <c r="BA750" s="181"/>
      <c r="BB750" s="181"/>
      <c r="BC750" s="184"/>
    </row>
    <row r="751" spans="1:55" ht="18" customHeight="1" x14ac:dyDescent="0.3">
      <c r="A751" s="1" t="str">
        <f t="shared" si="1041"/>
        <v>\\B-TECH03\soneras network\SONERAS\RAD\RAD 2024\C518</v>
      </c>
      <c r="B751" s="17" t="s">
        <v>2110</v>
      </c>
      <c r="C751" s="44" t="str">
        <f t="shared" si="1012"/>
        <v>FEC518024-10 E7</v>
      </c>
      <c r="D751" s="17" t="s">
        <v>1916</v>
      </c>
      <c r="E751" s="20" t="str">
        <f t="shared" si="1071"/>
        <v>C518</v>
      </c>
      <c r="F751" s="37" t="s">
        <v>2096</v>
      </c>
      <c r="G751" s="17">
        <v>1</v>
      </c>
      <c r="H751" s="13" t="s">
        <v>35</v>
      </c>
      <c r="I751" s="14" t="s">
        <v>1841</v>
      </c>
      <c r="M751" s="36" t="s">
        <v>32</v>
      </c>
      <c r="N751" s="6">
        <v>10</v>
      </c>
      <c r="O751" s="6">
        <v>4</v>
      </c>
      <c r="Q751" s="14">
        <v>1190</v>
      </c>
      <c r="R751" s="14">
        <v>740</v>
      </c>
      <c r="S751" s="14">
        <v>760</v>
      </c>
      <c r="T751" s="14">
        <v>100</v>
      </c>
      <c r="U751" s="14">
        <v>760</v>
      </c>
      <c r="V751" s="14">
        <v>100</v>
      </c>
      <c r="W751" s="5" t="s">
        <v>33</v>
      </c>
      <c r="Y751" s="6" t="s">
        <v>38</v>
      </c>
      <c r="Z751" s="92"/>
      <c r="AA751" s="71"/>
      <c r="AB751" s="168"/>
      <c r="AC751" s="71"/>
      <c r="AD751" s="168"/>
      <c r="AE751" s="169"/>
      <c r="AF751" s="170"/>
      <c r="AG751" s="171"/>
      <c r="AH751" s="151"/>
      <c r="AI751" s="152"/>
      <c r="AJ751" s="172"/>
      <c r="AK751" s="173"/>
      <c r="AL751" s="174"/>
      <c r="AM751" s="175"/>
      <c r="AN751" s="176"/>
      <c r="AO751" s="177"/>
      <c r="AP751" s="178"/>
      <c r="AQ751" s="179"/>
      <c r="AR751" s="178"/>
      <c r="AS751" s="178"/>
      <c r="AT751" s="180"/>
      <c r="AU751" s="181"/>
      <c r="AV751" s="182"/>
      <c r="AW751" s="183"/>
      <c r="AX751" s="181"/>
      <c r="AY751" s="183"/>
      <c r="AZ751" s="183"/>
      <c r="BA751" s="181"/>
      <c r="BB751" s="181"/>
      <c r="BC751" s="184"/>
    </row>
    <row r="752" spans="1:55" ht="18" customHeight="1" x14ac:dyDescent="0.3">
      <c r="A752" s="1" t="str">
        <f t="shared" si="1041"/>
        <v>\\B-TECH03\soneras network\SONERAS\RAD\RAD 2024\C435</v>
      </c>
      <c r="B752" s="251" t="s">
        <v>1758</v>
      </c>
      <c r="C752" s="44" t="str">
        <f t="shared" si="1012"/>
        <v>FEC435025-10 E7</v>
      </c>
      <c r="D752" s="17" t="s">
        <v>1917</v>
      </c>
      <c r="E752" s="20" t="str">
        <f t="shared" si="1071"/>
        <v>C435</v>
      </c>
      <c r="F752" s="37" t="s">
        <v>2096</v>
      </c>
      <c r="G752" s="17">
        <v>6</v>
      </c>
      <c r="H752" s="13" t="s">
        <v>35</v>
      </c>
      <c r="I752" s="14" t="s">
        <v>76</v>
      </c>
      <c r="M752" s="36" t="s">
        <v>32</v>
      </c>
      <c r="N752" s="6">
        <v>10</v>
      </c>
      <c r="O752" s="6">
        <v>5</v>
      </c>
      <c r="Q752" s="14">
        <v>890</v>
      </c>
      <c r="R752" s="14">
        <v>850</v>
      </c>
      <c r="S752" s="14">
        <v>940</v>
      </c>
      <c r="T752" s="14">
        <v>170</v>
      </c>
      <c r="U752" s="14">
        <v>940</v>
      </c>
      <c r="V752" s="14">
        <v>170</v>
      </c>
      <c r="W752" s="5" t="s">
        <v>37</v>
      </c>
      <c r="Y752" s="6" t="s">
        <v>38</v>
      </c>
      <c r="Z752" s="92"/>
      <c r="AA752" s="71"/>
      <c r="AB752" s="168"/>
      <c r="AC752" s="71"/>
      <c r="AD752" s="168"/>
      <c r="AE752" s="169"/>
      <c r="AF752" s="170"/>
      <c r="AG752" s="171"/>
      <c r="AH752" s="151"/>
      <c r="AI752" s="152"/>
      <c r="AJ752" s="172"/>
      <c r="AK752" s="173"/>
      <c r="AL752" s="174"/>
      <c r="AM752" s="175"/>
      <c r="AN752" s="176"/>
      <c r="AO752" s="177"/>
      <c r="AP752" s="178"/>
      <c r="AQ752" s="179"/>
      <c r="AR752" s="178"/>
      <c r="AS752" s="178"/>
      <c r="AT752" s="180"/>
      <c r="AU752" s="181"/>
      <c r="AV752" s="182"/>
      <c r="AW752" s="183"/>
      <c r="AX752" s="181"/>
      <c r="AY752" s="183"/>
      <c r="AZ752" s="183"/>
      <c r="BA752" s="181"/>
      <c r="BB752" s="181"/>
      <c r="BC752" s="184"/>
    </row>
    <row r="753" spans="1:55" ht="18" customHeight="1" x14ac:dyDescent="0.3">
      <c r="A753" s="1" t="str">
        <f t="shared" ref="A753" si="1097">"\\B-TECH03\soneras network\SONERAS\RAD\RAD 2023\"&amp;B753</f>
        <v>\\B-TECH03\soneras network\SONERAS\RAD\RAD 2023\B532</v>
      </c>
      <c r="B753" s="251" t="s">
        <v>1595</v>
      </c>
      <c r="C753" s="44" t="str">
        <f t="shared" si="1012"/>
        <v>FEB532025-10 E7</v>
      </c>
      <c r="D753" s="17" t="s">
        <v>1918</v>
      </c>
      <c r="E753" s="20" t="str">
        <f t="shared" si="1071"/>
        <v>B532</v>
      </c>
      <c r="F753" s="37" t="s">
        <v>2097</v>
      </c>
      <c r="G753" s="17">
        <v>2</v>
      </c>
      <c r="H753" s="13" t="s">
        <v>35</v>
      </c>
      <c r="I753" s="14" t="s">
        <v>76</v>
      </c>
      <c r="M753" s="36" t="s">
        <v>32</v>
      </c>
      <c r="N753" s="6">
        <v>10</v>
      </c>
      <c r="O753" s="6">
        <v>5</v>
      </c>
      <c r="Q753" s="14">
        <v>940</v>
      </c>
      <c r="R753" s="14">
        <v>810</v>
      </c>
      <c r="S753" s="14">
        <v>830</v>
      </c>
      <c r="T753" s="14">
        <v>120</v>
      </c>
      <c r="U753" s="14">
        <v>830</v>
      </c>
      <c r="V753" s="14">
        <v>120</v>
      </c>
      <c r="W753" s="5" t="s">
        <v>33</v>
      </c>
      <c r="Y753" s="6" t="s">
        <v>38</v>
      </c>
      <c r="Z753" s="92"/>
      <c r="AA753" s="71"/>
      <c r="AB753" s="168"/>
      <c r="AC753" s="71"/>
      <c r="AD753" s="168"/>
      <c r="AE753" s="169"/>
      <c r="AF753" s="170"/>
      <c r="AG753" s="171"/>
      <c r="AH753" s="151"/>
      <c r="AI753" s="152"/>
      <c r="AJ753" s="172"/>
      <c r="AK753" s="173"/>
      <c r="AL753" s="174"/>
      <c r="AM753" s="175"/>
      <c r="AN753" s="176"/>
      <c r="AO753" s="177"/>
      <c r="AP753" s="178"/>
      <c r="AQ753" s="179"/>
      <c r="AR753" s="178"/>
      <c r="AS753" s="178"/>
      <c r="AT753" s="180"/>
      <c r="AU753" s="181"/>
      <c r="AV753" s="182"/>
      <c r="AW753" s="183"/>
      <c r="AX753" s="181"/>
      <c r="AY753" s="183"/>
      <c r="AZ753" s="183"/>
      <c r="BA753" s="181"/>
      <c r="BB753" s="181"/>
      <c r="BC753" s="184"/>
    </row>
    <row r="754" spans="1:55" ht="18" customHeight="1" x14ac:dyDescent="0.3">
      <c r="A754" s="1" t="str">
        <f t="shared" si="1041"/>
        <v>\\B-TECH03\soneras network\SONERAS\RAD\RAD 2024\C519</v>
      </c>
      <c r="B754" s="251" t="s">
        <v>2111</v>
      </c>
      <c r="C754" s="44" t="str">
        <f t="shared" si="1012"/>
        <v>FEC519015-12 E7</v>
      </c>
      <c r="D754" s="17" t="s">
        <v>1919</v>
      </c>
      <c r="E754" s="20" t="str">
        <f t="shared" si="1071"/>
        <v>C519</v>
      </c>
      <c r="F754" s="37" t="s">
        <v>2098</v>
      </c>
      <c r="G754" s="17">
        <v>3</v>
      </c>
      <c r="H754" s="13" t="s">
        <v>35</v>
      </c>
      <c r="I754" s="14" t="s">
        <v>922</v>
      </c>
      <c r="M754" s="36" t="s">
        <v>41</v>
      </c>
      <c r="N754" s="6">
        <v>12</v>
      </c>
      <c r="O754" s="6">
        <v>5</v>
      </c>
      <c r="Q754" s="14">
        <v>880</v>
      </c>
      <c r="R754" s="14">
        <v>840</v>
      </c>
      <c r="S754" s="14">
        <v>900</v>
      </c>
      <c r="T754" s="14">
        <v>170</v>
      </c>
      <c r="U754" s="14">
        <v>900</v>
      </c>
      <c r="V754" s="14">
        <v>170</v>
      </c>
      <c r="W754" s="5" t="s">
        <v>33</v>
      </c>
      <c r="Y754" s="6" t="s">
        <v>38</v>
      </c>
      <c r="Z754" s="92"/>
      <c r="AA754" s="71"/>
      <c r="AB754" s="168"/>
      <c r="AC754" s="71"/>
      <c r="AD754" s="168"/>
      <c r="AE754" s="169"/>
      <c r="AF754" s="170"/>
      <c r="AG754" s="171"/>
      <c r="AH754" s="151"/>
      <c r="AI754" s="152"/>
      <c r="AJ754" s="172"/>
      <c r="AK754" s="173"/>
      <c r="AL754" s="174"/>
      <c r="AM754" s="175"/>
      <c r="AN754" s="176"/>
      <c r="AO754" s="177"/>
      <c r="AP754" s="178"/>
      <c r="AQ754" s="179"/>
      <c r="AR754" s="178"/>
      <c r="AS754" s="178"/>
      <c r="AT754" s="180"/>
      <c r="AU754" s="181"/>
      <c r="AV754" s="182"/>
      <c r="AW754" s="183"/>
      <c r="AX754" s="181"/>
      <c r="AY754" s="183"/>
      <c r="AZ754" s="183"/>
      <c r="BA754" s="181"/>
      <c r="BB754" s="181"/>
      <c r="BC754" s="184"/>
    </row>
    <row r="755" spans="1:55" ht="18" customHeight="1" x14ac:dyDescent="0.3">
      <c r="A755" s="1" t="str">
        <f t="shared" si="1041"/>
        <v>\\B-TECH03\soneras network\SONERAS\RAD\RAD 2024\C520</v>
      </c>
      <c r="B755" s="251" t="s">
        <v>2112</v>
      </c>
      <c r="C755" s="44" t="str">
        <f t="shared" si="1012"/>
        <v>FEC520025-10 E7</v>
      </c>
      <c r="D755" s="17" t="s">
        <v>1920</v>
      </c>
      <c r="E755" s="20" t="str">
        <f t="shared" si="1071"/>
        <v>C520</v>
      </c>
      <c r="F755" s="37" t="s">
        <v>2098</v>
      </c>
      <c r="G755" s="17">
        <v>2</v>
      </c>
      <c r="H755" s="13" t="s">
        <v>35</v>
      </c>
      <c r="I755" s="14" t="s">
        <v>922</v>
      </c>
      <c r="M755" s="36" t="s">
        <v>32</v>
      </c>
      <c r="N755" s="6">
        <v>10</v>
      </c>
      <c r="O755" s="6">
        <v>5</v>
      </c>
      <c r="Q755" s="14">
        <v>970</v>
      </c>
      <c r="R755" s="14">
        <v>880</v>
      </c>
      <c r="S755" s="14">
        <v>940</v>
      </c>
      <c r="T755" s="14">
        <v>160</v>
      </c>
      <c r="U755" s="14">
        <v>940</v>
      </c>
      <c r="V755" s="14">
        <v>160</v>
      </c>
      <c r="W755" s="5" t="s">
        <v>33</v>
      </c>
      <c r="Y755" s="6" t="s">
        <v>38</v>
      </c>
      <c r="Z755" s="92"/>
      <c r="AA755" s="71"/>
      <c r="AB755" s="168"/>
      <c r="AC755" s="71"/>
      <c r="AD755" s="168"/>
      <c r="AE755" s="169"/>
      <c r="AF755" s="170"/>
      <c r="AG755" s="171"/>
      <c r="AH755" s="151"/>
      <c r="AI755" s="152"/>
      <c r="AJ755" s="172"/>
      <c r="AK755" s="173"/>
      <c r="AL755" s="174"/>
      <c r="AM755" s="175"/>
      <c r="AN755" s="176"/>
      <c r="AO755" s="177"/>
      <c r="AP755" s="178"/>
      <c r="AQ755" s="179"/>
      <c r="AR755" s="178"/>
      <c r="AS755" s="178"/>
      <c r="AT755" s="180"/>
      <c r="AU755" s="181"/>
      <c r="AV755" s="182"/>
      <c r="AW755" s="183"/>
      <c r="AX755" s="181"/>
      <c r="AY755" s="183"/>
      <c r="AZ755" s="183"/>
      <c r="BA755" s="181"/>
      <c r="BB755" s="181"/>
      <c r="BC755" s="184"/>
    </row>
    <row r="756" spans="1:55" ht="18" customHeight="1" x14ac:dyDescent="0.3">
      <c r="A756" s="1" t="str">
        <f t="shared" si="1041"/>
        <v>\\B-TECH03\soneras network\SONERAS\RAD\RAD 2024\C512</v>
      </c>
      <c r="B756" s="251" t="s">
        <v>1900</v>
      </c>
      <c r="C756" s="44" t="str">
        <f t="shared" si="1012"/>
        <v>FEC512025-10 E7</v>
      </c>
      <c r="D756" s="17" t="s">
        <v>1921</v>
      </c>
      <c r="E756" s="20" t="str">
        <f t="shared" si="1071"/>
        <v>C512</v>
      </c>
      <c r="F756" s="37" t="s">
        <v>2098</v>
      </c>
      <c r="G756" s="17">
        <v>2</v>
      </c>
      <c r="H756" s="13" t="s">
        <v>35</v>
      </c>
      <c r="I756" s="14" t="s">
        <v>922</v>
      </c>
      <c r="M756" s="36" t="s">
        <v>32</v>
      </c>
      <c r="N756" s="6">
        <v>10</v>
      </c>
      <c r="O756" s="6">
        <v>5</v>
      </c>
      <c r="Q756" s="14">
        <v>1120</v>
      </c>
      <c r="R756" s="14">
        <v>560</v>
      </c>
      <c r="S756" s="14">
        <v>570</v>
      </c>
      <c r="T756" s="14">
        <v>110</v>
      </c>
      <c r="U756" s="14">
        <v>570</v>
      </c>
      <c r="V756" s="14">
        <v>110</v>
      </c>
      <c r="W756" s="5" t="s">
        <v>33</v>
      </c>
      <c r="Y756" s="6" t="s">
        <v>38</v>
      </c>
      <c r="Z756" s="92"/>
      <c r="AA756" s="71"/>
      <c r="AB756" s="168"/>
      <c r="AC756" s="71"/>
      <c r="AD756" s="168"/>
      <c r="AE756" s="169"/>
      <c r="AF756" s="170"/>
      <c r="AG756" s="171"/>
      <c r="AH756" s="151"/>
      <c r="AI756" s="152"/>
      <c r="AJ756" s="172"/>
      <c r="AK756" s="173"/>
      <c r="AL756" s="174"/>
      <c r="AM756" s="175"/>
      <c r="AN756" s="176"/>
      <c r="AO756" s="177"/>
      <c r="AP756" s="178"/>
      <c r="AQ756" s="179"/>
      <c r="AR756" s="178"/>
      <c r="AS756" s="178"/>
      <c r="AT756" s="180"/>
      <c r="AU756" s="181"/>
      <c r="AV756" s="182"/>
      <c r="AW756" s="183"/>
      <c r="AX756" s="181"/>
      <c r="AY756" s="183"/>
      <c r="AZ756" s="183"/>
      <c r="BA756" s="181"/>
      <c r="BB756" s="181"/>
      <c r="BC756" s="184"/>
    </row>
    <row r="757" spans="1:55" ht="18" customHeight="1" x14ac:dyDescent="0.3">
      <c r="A757" s="1" t="str">
        <f t="shared" si="1041"/>
        <v>\\B-TECH03\soneras network\SONERAS\RAD\RAD 2024\C521</v>
      </c>
      <c r="B757" s="251" t="s">
        <v>2113</v>
      </c>
      <c r="C757" s="44" t="str">
        <f t="shared" si="1012"/>
        <v>FEC521025-10 E7</v>
      </c>
      <c r="D757" s="17" t="s">
        <v>1922</v>
      </c>
      <c r="E757" s="20" t="str">
        <f t="shared" si="1071"/>
        <v>C521</v>
      </c>
      <c r="F757" s="37" t="s">
        <v>2098</v>
      </c>
      <c r="G757" s="17">
        <v>4</v>
      </c>
      <c r="H757" s="13" t="s">
        <v>35</v>
      </c>
      <c r="I757" s="14" t="s">
        <v>922</v>
      </c>
      <c r="M757" s="36" t="s">
        <v>32</v>
      </c>
      <c r="N757" s="6">
        <v>10</v>
      </c>
      <c r="O757" s="6">
        <v>5</v>
      </c>
      <c r="Q757" s="14">
        <v>920</v>
      </c>
      <c r="R757" s="14">
        <v>870</v>
      </c>
      <c r="S757" s="14">
        <v>950</v>
      </c>
      <c r="T757" s="14">
        <v>180</v>
      </c>
      <c r="U757" s="14">
        <v>950</v>
      </c>
      <c r="V757" s="14">
        <v>180</v>
      </c>
      <c r="W757" s="5" t="s">
        <v>37</v>
      </c>
      <c r="Y757" s="6" t="s">
        <v>38</v>
      </c>
      <c r="Z757" s="92"/>
      <c r="AA757" s="71"/>
      <c r="AB757" s="168"/>
      <c r="AC757" s="71"/>
      <c r="AD757" s="168"/>
      <c r="AE757" s="169"/>
      <c r="AF757" s="170"/>
      <c r="AG757" s="171"/>
      <c r="AH757" s="151"/>
      <c r="AI757" s="152"/>
      <c r="AJ757" s="172"/>
      <c r="AK757" s="173"/>
      <c r="AL757" s="174"/>
      <c r="AM757" s="175"/>
      <c r="AN757" s="176"/>
      <c r="AO757" s="177"/>
      <c r="AP757" s="178"/>
      <c r="AQ757" s="179"/>
      <c r="AR757" s="178"/>
      <c r="AS757" s="178"/>
      <c r="AT757" s="180"/>
      <c r="AU757" s="181"/>
      <c r="AV757" s="182"/>
      <c r="AW757" s="183"/>
      <c r="AX757" s="181"/>
      <c r="AY757" s="183"/>
      <c r="AZ757" s="183"/>
      <c r="BA757" s="181"/>
      <c r="BB757" s="181"/>
      <c r="BC757" s="184"/>
    </row>
    <row r="758" spans="1:55" ht="18" customHeight="1" x14ac:dyDescent="0.3">
      <c r="A758" s="1" t="str">
        <f t="shared" ref="A758:A759" si="1098">"\\B-TECH03\soneras network\SONERAS\RAD\RAD 2023\"&amp;B758</f>
        <v>\\B-TECH03\soneras network\SONERAS\RAD\RAD 2023\B250</v>
      </c>
      <c r="B758" s="251" t="s">
        <v>2106</v>
      </c>
      <c r="C758" s="44" t="str">
        <f t="shared" si="1012"/>
        <v>FEB250015-12 E7</v>
      </c>
      <c r="D758" s="17" t="s">
        <v>1937</v>
      </c>
      <c r="E758" s="20" t="str">
        <f t="shared" si="1071"/>
        <v>B250</v>
      </c>
      <c r="F758" s="37" t="s">
        <v>2098</v>
      </c>
      <c r="G758" s="17">
        <v>4</v>
      </c>
      <c r="H758" s="13" t="s">
        <v>35</v>
      </c>
      <c r="I758" s="14" t="s">
        <v>922</v>
      </c>
      <c r="M758" s="36" t="s">
        <v>41</v>
      </c>
      <c r="N758" s="6">
        <v>12</v>
      </c>
      <c r="O758" s="6">
        <v>5</v>
      </c>
      <c r="Q758" s="14">
        <v>920</v>
      </c>
      <c r="R758" s="14">
        <v>870</v>
      </c>
      <c r="S758" s="14">
        <v>950</v>
      </c>
      <c r="T758" s="14">
        <v>170</v>
      </c>
      <c r="U758" s="14">
        <v>950</v>
      </c>
      <c r="V758" s="14">
        <v>170</v>
      </c>
      <c r="W758" s="5" t="s">
        <v>37</v>
      </c>
      <c r="Y758" s="6" t="s">
        <v>38</v>
      </c>
      <c r="AA758" s="71"/>
      <c r="AB758" s="168"/>
      <c r="AC758" s="71"/>
      <c r="AD758" s="168"/>
      <c r="AE758" s="169"/>
      <c r="AF758" s="170"/>
      <c r="AG758" s="171"/>
      <c r="AH758" s="151"/>
      <c r="AI758" s="152"/>
      <c r="AJ758" s="172"/>
      <c r="AK758" s="173"/>
      <c r="AL758" s="174"/>
      <c r="AM758" s="175"/>
      <c r="AN758" s="176"/>
      <c r="AO758" s="177"/>
      <c r="AP758" s="178"/>
      <c r="AQ758" s="179"/>
      <c r="AR758" s="178"/>
      <c r="AS758" s="178"/>
      <c r="AT758" s="180"/>
      <c r="AU758" s="181"/>
      <c r="AV758" s="182"/>
      <c r="AW758" s="183"/>
      <c r="AX758" s="181"/>
      <c r="AY758" s="183"/>
      <c r="AZ758" s="183"/>
      <c r="BA758" s="181"/>
      <c r="BB758" s="181"/>
      <c r="BC758" s="184"/>
    </row>
    <row r="759" spans="1:55" ht="18" customHeight="1" x14ac:dyDescent="0.3">
      <c r="A759" s="1" t="str">
        <f t="shared" si="1098"/>
        <v>\\B-TECH03\soneras network\SONERAS\RAD\RAD 2023\B059</v>
      </c>
      <c r="B759" s="251" t="s">
        <v>184</v>
      </c>
      <c r="C759" s="44" t="str">
        <f t="shared" si="1012"/>
        <v>RAB059026-10 E7</v>
      </c>
      <c r="D759" s="17" t="s">
        <v>1938</v>
      </c>
      <c r="E759" s="20" t="str">
        <f t="shared" si="1071"/>
        <v>B059</v>
      </c>
      <c r="F759" s="37" t="s">
        <v>2099</v>
      </c>
      <c r="G759" s="17">
        <v>5</v>
      </c>
      <c r="H759" s="13" t="s">
        <v>28</v>
      </c>
      <c r="I759" s="38" t="s">
        <v>2176</v>
      </c>
      <c r="J759" s="5" t="s">
        <v>196</v>
      </c>
      <c r="K759" s="14" t="s">
        <v>183</v>
      </c>
      <c r="L759" s="36" t="s">
        <v>195</v>
      </c>
      <c r="M759" s="36" t="s">
        <v>32</v>
      </c>
      <c r="N759" s="36">
        <v>10</v>
      </c>
      <c r="O759" s="36">
        <v>6</v>
      </c>
      <c r="P759" s="58"/>
      <c r="Q759" s="36">
        <v>1130</v>
      </c>
      <c r="R759" s="36">
        <v>390</v>
      </c>
      <c r="S759" s="36">
        <v>410</v>
      </c>
      <c r="T759" s="36">
        <v>150</v>
      </c>
      <c r="U759" s="36">
        <v>410</v>
      </c>
      <c r="V759" s="36">
        <v>150</v>
      </c>
      <c r="W759" s="5" t="s">
        <v>33</v>
      </c>
      <c r="X759" s="6"/>
      <c r="Y759" s="6" t="s">
        <v>38</v>
      </c>
      <c r="AA759" s="71"/>
      <c r="AB759" s="168"/>
      <c r="AC759" s="71"/>
      <c r="AD759" s="168"/>
      <c r="AE759" s="169"/>
      <c r="AF759" s="170"/>
      <c r="AG759" s="171"/>
      <c r="AH759" s="151"/>
      <c r="AI759" s="152"/>
      <c r="AJ759" s="172"/>
      <c r="AK759" s="173"/>
      <c r="AL759" s="174"/>
      <c r="AM759" s="175"/>
      <c r="AN759" s="176"/>
      <c r="AO759" s="177"/>
      <c r="AP759" s="178"/>
      <c r="AQ759" s="179"/>
      <c r="AR759" s="178"/>
      <c r="AS759" s="178"/>
      <c r="AT759" s="180"/>
      <c r="AU759" s="181"/>
      <c r="AV759" s="182"/>
      <c r="AW759" s="183"/>
      <c r="AX759" s="181"/>
      <c r="AY759" s="183"/>
      <c r="AZ759" s="183"/>
      <c r="BA759" s="181"/>
      <c r="BB759" s="181"/>
      <c r="BC759" s="184"/>
    </row>
    <row r="760" spans="1:55" ht="18" customHeight="1" x14ac:dyDescent="0.3">
      <c r="A760" s="1" t="str">
        <f t="shared" si="1041"/>
        <v>\\B-TECH03\soneras network\SONERAS\RAD\RAD 2024\C522</v>
      </c>
      <c r="B760" s="251" t="s">
        <v>2114</v>
      </c>
      <c r="C760" s="44" t="str">
        <f t="shared" si="1012"/>
        <v>FEC522014-12 E7</v>
      </c>
      <c r="D760" s="17" t="s">
        <v>1939</v>
      </c>
      <c r="E760" s="20" t="str">
        <f t="shared" si="1071"/>
        <v>C522</v>
      </c>
      <c r="F760" s="37" t="s">
        <v>2100</v>
      </c>
      <c r="G760" s="17">
        <v>5</v>
      </c>
      <c r="H760" s="13" t="s">
        <v>35</v>
      </c>
      <c r="I760" s="14" t="s">
        <v>40</v>
      </c>
      <c r="M760" s="36" t="s">
        <v>41</v>
      </c>
      <c r="N760" s="6">
        <v>12</v>
      </c>
      <c r="O760" s="6">
        <v>4</v>
      </c>
      <c r="Q760" s="14">
        <v>720</v>
      </c>
      <c r="R760" s="14">
        <v>600</v>
      </c>
      <c r="S760" s="14">
        <v>630</v>
      </c>
      <c r="T760" s="14">
        <v>110</v>
      </c>
      <c r="U760" s="14">
        <v>630</v>
      </c>
      <c r="V760" s="14">
        <v>110</v>
      </c>
      <c r="W760" s="5" t="s">
        <v>33</v>
      </c>
      <c r="Y760" s="6" t="s">
        <v>38</v>
      </c>
      <c r="AA760" s="71"/>
      <c r="AB760" s="168"/>
      <c r="AC760" s="71"/>
      <c r="AD760" s="168"/>
      <c r="AE760" s="169"/>
      <c r="AF760" s="170"/>
      <c r="AG760" s="171"/>
      <c r="AH760" s="151"/>
      <c r="AI760" s="152"/>
      <c r="AJ760" s="172"/>
      <c r="AK760" s="173"/>
      <c r="AL760" s="174"/>
      <c r="AM760" s="175"/>
      <c r="AN760" s="176"/>
      <c r="AO760" s="177"/>
      <c r="AP760" s="178"/>
      <c r="AQ760" s="179"/>
      <c r="AR760" s="178"/>
      <c r="AS760" s="178"/>
      <c r="AT760" s="180"/>
      <c r="AU760" s="181"/>
      <c r="AV760" s="182"/>
      <c r="AW760" s="183"/>
      <c r="AX760" s="181"/>
      <c r="AY760" s="183"/>
      <c r="AZ760" s="183"/>
      <c r="BA760" s="181"/>
      <c r="BB760" s="181"/>
      <c r="BC760" s="184"/>
    </row>
    <row r="761" spans="1:55" ht="18" customHeight="1" x14ac:dyDescent="0.3">
      <c r="A761" s="1" t="str">
        <f t="shared" si="1041"/>
        <v>\\B-TECH03\soneras network\SONERAS\RAD\RAD 2024\C523</v>
      </c>
      <c r="B761" s="251" t="s">
        <v>2115</v>
      </c>
      <c r="C761" s="44" t="str">
        <f t="shared" si="1012"/>
        <v>FEC523014-12 E7</v>
      </c>
      <c r="D761" s="17" t="s">
        <v>1940</v>
      </c>
      <c r="E761" s="20" t="str">
        <f t="shared" si="1071"/>
        <v>C523</v>
      </c>
      <c r="F761" s="37" t="s">
        <v>2100</v>
      </c>
      <c r="G761" s="17">
        <v>3</v>
      </c>
      <c r="H761" s="13" t="s">
        <v>35</v>
      </c>
      <c r="I761" s="14" t="s">
        <v>40</v>
      </c>
      <c r="M761" s="36" t="s">
        <v>41</v>
      </c>
      <c r="N761" s="6">
        <v>12</v>
      </c>
      <c r="O761" s="6">
        <v>4</v>
      </c>
      <c r="Q761" s="14">
        <v>870</v>
      </c>
      <c r="R761" s="14">
        <v>640</v>
      </c>
      <c r="S761" s="14">
        <v>660</v>
      </c>
      <c r="T761" s="14">
        <v>90</v>
      </c>
      <c r="U761" s="14">
        <v>660</v>
      </c>
      <c r="V761" s="14">
        <v>90</v>
      </c>
      <c r="W761" s="5" t="s">
        <v>33</v>
      </c>
      <c r="Y761" s="6" t="s">
        <v>38</v>
      </c>
      <c r="AA761" s="71"/>
      <c r="AB761" s="168"/>
      <c r="AC761" s="71"/>
      <c r="AD761" s="168"/>
      <c r="AE761" s="169"/>
      <c r="AF761" s="170"/>
      <c r="AG761" s="171"/>
      <c r="AH761" s="151"/>
      <c r="AI761" s="152"/>
      <c r="AJ761" s="172"/>
      <c r="AK761" s="173"/>
      <c r="AL761" s="174"/>
      <c r="AM761" s="175"/>
      <c r="AN761" s="176"/>
      <c r="AO761" s="177"/>
      <c r="AP761" s="178"/>
      <c r="AQ761" s="179"/>
      <c r="AR761" s="178"/>
      <c r="AS761" s="178"/>
      <c r="AT761" s="180"/>
      <c r="AU761" s="181"/>
      <c r="AV761" s="182"/>
      <c r="AW761" s="183"/>
      <c r="AX761" s="181"/>
      <c r="AY761" s="183"/>
      <c r="AZ761" s="183"/>
      <c r="BA761" s="181"/>
      <c r="BB761" s="181"/>
      <c r="BC761" s="184"/>
    </row>
    <row r="762" spans="1:55" ht="18" customHeight="1" x14ac:dyDescent="0.3">
      <c r="A762" s="1" t="str">
        <f t="shared" ref="A762" si="1099">"\\B-TECH03\soneras network\SONERAS\RAD\RAD 2023\"&amp;B762</f>
        <v>\\B-TECH03\soneras network\SONERAS\RAD\RAD 2023\B532</v>
      </c>
      <c r="B762" s="251" t="s">
        <v>1595</v>
      </c>
      <c r="C762" s="44" t="str">
        <f t="shared" si="1012"/>
        <v>FEB532025-10 E7</v>
      </c>
      <c r="D762" s="17" t="s">
        <v>1941</v>
      </c>
      <c r="E762" s="20" t="str">
        <f t="shared" si="1071"/>
        <v>B532</v>
      </c>
      <c r="F762" s="37" t="s">
        <v>2101</v>
      </c>
      <c r="G762" s="17">
        <v>1</v>
      </c>
      <c r="H762" s="13" t="s">
        <v>35</v>
      </c>
      <c r="I762" s="14" t="s">
        <v>36</v>
      </c>
      <c r="M762" s="36" t="s">
        <v>32</v>
      </c>
      <c r="N762" s="6">
        <v>10</v>
      </c>
      <c r="O762" s="6">
        <v>5</v>
      </c>
      <c r="Q762" s="14">
        <v>940</v>
      </c>
      <c r="R762" s="14">
        <v>810</v>
      </c>
      <c r="S762" s="14">
        <v>830</v>
      </c>
      <c r="T762" s="14">
        <v>120</v>
      </c>
      <c r="U762" s="14">
        <v>830</v>
      </c>
      <c r="V762" s="14">
        <v>120</v>
      </c>
      <c r="W762" s="5" t="s">
        <v>33</v>
      </c>
      <c r="Y762" s="6" t="s">
        <v>38</v>
      </c>
      <c r="AA762" s="71"/>
      <c r="AB762" s="168"/>
      <c r="AC762" s="71"/>
      <c r="AD762" s="168"/>
      <c r="AE762" s="169"/>
      <c r="AF762" s="170"/>
      <c r="AG762" s="171"/>
      <c r="AH762" s="151"/>
      <c r="AI762" s="152"/>
      <c r="AJ762" s="172"/>
      <c r="AK762" s="173"/>
      <c r="AL762" s="174"/>
      <c r="AM762" s="175"/>
      <c r="AN762" s="176"/>
      <c r="AO762" s="177"/>
      <c r="AP762" s="178"/>
      <c r="AQ762" s="179"/>
      <c r="AR762" s="178"/>
      <c r="AS762" s="178"/>
      <c r="AT762" s="180"/>
      <c r="AU762" s="181"/>
      <c r="AV762" s="182"/>
      <c r="AW762" s="183"/>
      <c r="AX762" s="181"/>
      <c r="AY762" s="183"/>
      <c r="AZ762" s="183"/>
      <c r="BA762" s="181"/>
      <c r="BB762" s="181"/>
      <c r="BC762" s="184"/>
    </row>
    <row r="763" spans="1:55" ht="18" customHeight="1" x14ac:dyDescent="0.3">
      <c r="A763" s="1" t="str">
        <f t="shared" si="1041"/>
        <v>\\B-TECH03\soneras network\SONERAS\RAD\RAD 2024\C524</v>
      </c>
      <c r="B763" s="251" t="s">
        <v>2116</v>
      </c>
      <c r="C763" s="44" t="str">
        <f t="shared" si="1012"/>
        <v>FEC524022-10 E7</v>
      </c>
      <c r="D763" s="17" t="s">
        <v>1942</v>
      </c>
      <c r="E763" s="20" t="str">
        <f t="shared" si="1071"/>
        <v>C524</v>
      </c>
      <c r="F763" s="37" t="s">
        <v>2101</v>
      </c>
      <c r="G763" s="17">
        <v>10</v>
      </c>
      <c r="H763" s="13" t="s">
        <v>35</v>
      </c>
      <c r="I763" s="14" t="s">
        <v>36</v>
      </c>
      <c r="M763" s="36" t="s">
        <v>32</v>
      </c>
      <c r="N763" s="6">
        <v>10</v>
      </c>
      <c r="O763" s="6">
        <v>2</v>
      </c>
      <c r="Q763" s="14">
        <v>540</v>
      </c>
      <c r="R763" s="14">
        <v>530</v>
      </c>
      <c r="S763" s="14">
        <v>540</v>
      </c>
      <c r="T763" s="14">
        <v>50</v>
      </c>
      <c r="U763" s="14">
        <v>540</v>
      </c>
      <c r="V763" s="14">
        <v>50</v>
      </c>
      <c r="W763" s="5" t="s">
        <v>33</v>
      </c>
      <c r="Y763" s="6" t="s">
        <v>38</v>
      </c>
      <c r="AA763" s="71"/>
      <c r="AB763" s="168"/>
      <c r="AC763" s="71"/>
      <c r="AD763" s="168"/>
      <c r="AE763" s="169"/>
      <c r="AF763" s="170"/>
      <c r="AG763" s="171"/>
      <c r="AH763" s="151"/>
      <c r="AI763" s="152"/>
      <c r="AJ763" s="172"/>
      <c r="AK763" s="173"/>
      <c r="AL763" s="174"/>
      <c r="AM763" s="175"/>
      <c r="AN763" s="176"/>
      <c r="AO763" s="177"/>
      <c r="AP763" s="178"/>
      <c r="AQ763" s="179"/>
      <c r="AR763" s="178"/>
      <c r="AS763" s="178"/>
      <c r="AT763" s="180"/>
      <c r="AU763" s="181"/>
      <c r="AV763" s="182"/>
      <c r="AW763" s="183"/>
      <c r="AX763" s="181"/>
      <c r="AY763" s="183"/>
      <c r="AZ763" s="183"/>
      <c r="BA763" s="181"/>
      <c r="BB763" s="181"/>
      <c r="BC763" s="184"/>
    </row>
    <row r="764" spans="1:55" ht="18" customHeight="1" x14ac:dyDescent="0.3">
      <c r="A764" s="1" t="str">
        <f t="shared" si="1041"/>
        <v>\\B-TECH03\soneras network\SONERAS\RAD\RAD 2024\C525</v>
      </c>
      <c r="B764" s="251" t="s">
        <v>2117</v>
      </c>
      <c r="C764" s="44" t="str">
        <f t="shared" si="1012"/>
        <v>FEC525025-10 E7</v>
      </c>
      <c r="D764" s="17" t="s">
        <v>1943</v>
      </c>
      <c r="E764" s="20" t="str">
        <f t="shared" si="1071"/>
        <v>C525</v>
      </c>
      <c r="F764" s="37" t="s">
        <v>2101</v>
      </c>
      <c r="G764" s="17">
        <v>3</v>
      </c>
      <c r="H764" s="13" t="s">
        <v>35</v>
      </c>
      <c r="I764" s="14" t="s">
        <v>100</v>
      </c>
      <c r="M764" s="36" t="s">
        <v>32</v>
      </c>
      <c r="N764" s="6">
        <v>10</v>
      </c>
      <c r="O764" s="6">
        <v>5</v>
      </c>
      <c r="Q764" s="14">
        <v>930</v>
      </c>
      <c r="R764" s="14">
        <v>400</v>
      </c>
      <c r="S764" s="14">
        <v>405</v>
      </c>
      <c r="T764" s="14">
        <v>120</v>
      </c>
      <c r="U764" s="14">
        <v>405</v>
      </c>
      <c r="V764" s="14">
        <v>120</v>
      </c>
      <c r="W764" s="5" t="s">
        <v>33</v>
      </c>
      <c r="Y764" s="6" t="s">
        <v>38</v>
      </c>
      <c r="AA764" s="71"/>
      <c r="AB764" s="168"/>
      <c r="AC764" s="71"/>
      <c r="AD764" s="168"/>
      <c r="AE764" s="169"/>
      <c r="AF764" s="170"/>
      <c r="AG764" s="171"/>
      <c r="AH764" s="151"/>
      <c r="AI764" s="152"/>
      <c r="AJ764" s="172"/>
      <c r="AK764" s="173"/>
      <c r="AL764" s="174"/>
      <c r="AM764" s="175"/>
      <c r="AN764" s="176"/>
      <c r="AO764" s="177"/>
      <c r="AP764" s="178"/>
      <c r="AQ764" s="179"/>
      <c r="AR764" s="178"/>
      <c r="AS764" s="178"/>
      <c r="AT764" s="180"/>
      <c r="AU764" s="181"/>
      <c r="AV764" s="182"/>
      <c r="AW764" s="183"/>
      <c r="AX764" s="181"/>
      <c r="AY764" s="183"/>
      <c r="AZ764" s="183"/>
      <c r="BA764" s="181"/>
      <c r="BB764" s="181"/>
      <c r="BC764" s="184"/>
    </row>
    <row r="765" spans="1:55" ht="18" customHeight="1" x14ac:dyDescent="0.3">
      <c r="A765" s="1" t="str">
        <f t="shared" ref="A765" si="1100">"\\B-TECH03\soneras network\SONERAS\RAD\RAD 2023\"&amp;B765</f>
        <v>\\B-TECH03\soneras network\SONERAS\RAD\RAD 2023\B094</v>
      </c>
      <c r="B765" s="251" t="s">
        <v>2107</v>
      </c>
      <c r="C765" s="44" t="str">
        <f t="shared" si="1012"/>
        <v>REB094024-10 E7</v>
      </c>
      <c r="D765" s="17" t="s">
        <v>1944</v>
      </c>
      <c r="E765" s="20" t="str">
        <f t="shared" si="1071"/>
        <v>B094</v>
      </c>
      <c r="F765" s="37" t="s">
        <v>2102</v>
      </c>
      <c r="G765" s="17">
        <v>1</v>
      </c>
      <c r="H765" s="13" t="s">
        <v>58</v>
      </c>
      <c r="I765" s="14" t="s">
        <v>606</v>
      </c>
      <c r="J765" s="5" t="s">
        <v>714</v>
      </c>
      <c r="K765" s="14" t="s">
        <v>2663</v>
      </c>
      <c r="M765" s="3" t="s">
        <v>32</v>
      </c>
      <c r="N765" s="3">
        <v>10</v>
      </c>
      <c r="O765" s="3">
        <v>4</v>
      </c>
      <c r="P765" s="3"/>
      <c r="Q765" s="3">
        <v>1855</v>
      </c>
      <c r="R765" s="3">
        <v>2020</v>
      </c>
      <c r="S765" s="3">
        <v>2080</v>
      </c>
      <c r="T765" s="4">
        <v>260</v>
      </c>
      <c r="U765" s="4">
        <v>2080</v>
      </c>
      <c r="V765" s="4">
        <v>260</v>
      </c>
      <c r="W765" s="5" t="s">
        <v>37</v>
      </c>
      <c r="Y765" s="6" t="s">
        <v>38</v>
      </c>
      <c r="AA765" s="71"/>
      <c r="AB765" s="168"/>
      <c r="AC765" s="71"/>
      <c r="AD765" s="168"/>
      <c r="AE765" s="169"/>
      <c r="AF765" s="170"/>
      <c r="AG765" s="171"/>
      <c r="AH765" s="151"/>
      <c r="AI765" s="152"/>
      <c r="AJ765" s="172"/>
      <c r="AK765" s="173"/>
      <c r="AL765" s="174"/>
      <c r="AM765" s="175"/>
      <c r="AN765" s="176"/>
      <c r="AO765" s="177"/>
      <c r="AP765" s="178"/>
      <c r="AQ765" s="179"/>
      <c r="AR765" s="178"/>
      <c r="AS765" s="178"/>
      <c r="AT765" s="180"/>
      <c r="AU765" s="181"/>
      <c r="AV765" s="182"/>
      <c r="AW765" s="183"/>
      <c r="AX765" s="181"/>
      <c r="AY765" s="183"/>
      <c r="AZ765" s="183"/>
      <c r="BA765" s="181"/>
      <c r="BB765" s="181"/>
      <c r="BC765" s="184"/>
    </row>
    <row r="766" spans="1:55" ht="18" customHeight="1" x14ac:dyDescent="0.3">
      <c r="A766" s="1" t="str">
        <f t="shared" si="1041"/>
        <v>\\B-TECH03\soneras network\SONERAS\RAD\RAD 2024\C526</v>
      </c>
      <c r="B766" s="251" t="s">
        <v>2118</v>
      </c>
      <c r="C766" s="44" t="str">
        <f t="shared" si="1012"/>
        <v>REC526023-10 E7</v>
      </c>
      <c r="D766" s="17" t="s">
        <v>1945</v>
      </c>
      <c r="E766" s="20" t="str">
        <f t="shared" si="1071"/>
        <v>C526</v>
      </c>
      <c r="F766" s="37" t="s">
        <v>2102</v>
      </c>
      <c r="G766" s="17">
        <v>1</v>
      </c>
      <c r="H766" s="13" t="s">
        <v>58</v>
      </c>
      <c r="I766" s="14" t="s">
        <v>606</v>
      </c>
      <c r="J766" s="5" t="s">
        <v>714</v>
      </c>
      <c r="K766" s="14" t="s">
        <v>2662</v>
      </c>
      <c r="M766" s="6" t="s">
        <v>32</v>
      </c>
      <c r="N766" s="6">
        <v>10</v>
      </c>
      <c r="O766" s="6">
        <v>3</v>
      </c>
      <c r="P766" s="6"/>
      <c r="Q766" s="6">
        <v>1855</v>
      </c>
      <c r="R766" s="6">
        <v>1370</v>
      </c>
      <c r="S766" s="6">
        <v>1370</v>
      </c>
      <c r="T766" s="6">
        <v>260</v>
      </c>
      <c r="U766" s="6">
        <v>1370</v>
      </c>
      <c r="V766" s="6">
        <v>260</v>
      </c>
      <c r="W766" s="5" t="s">
        <v>37</v>
      </c>
      <c r="Y766" s="6" t="s">
        <v>38</v>
      </c>
      <c r="AA766" s="71"/>
      <c r="AB766" s="168"/>
      <c r="AC766" s="71"/>
      <c r="AD766" s="168"/>
      <c r="AE766" s="169"/>
      <c r="AF766" s="170"/>
      <c r="AG766" s="171"/>
      <c r="AH766" s="151"/>
      <c r="AI766" s="152"/>
      <c r="AJ766" s="172"/>
      <c r="AK766" s="173"/>
      <c r="AL766" s="174"/>
      <c r="AM766" s="175"/>
      <c r="AN766" s="176"/>
      <c r="AO766" s="177"/>
      <c r="AP766" s="178"/>
      <c r="AQ766" s="179"/>
      <c r="AR766" s="178"/>
      <c r="AS766" s="178"/>
      <c r="AT766" s="180"/>
      <c r="AU766" s="181"/>
      <c r="AV766" s="182"/>
      <c r="AW766" s="183"/>
      <c r="AX766" s="181"/>
      <c r="AY766" s="183"/>
      <c r="AZ766" s="183"/>
      <c r="BA766" s="181"/>
      <c r="BB766" s="181"/>
      <c r="BC766" s="184"/>
    </row>
    <row r="767" spans="1:55" ht="18" customHeight="1" x14ac:dyDescent="0.3">
      <c r="A767" s="1" t="str">
        <f t="shared" ref="A767:A770" si="1101">"\\B-TECH03\soneras network\SONERAS\RAD\RAD 2023\"&amp;B767</f>
        <v>\\B-TECH03\soneras network\SONERAS\RAD\RAD 2023\B117</v>
      </c>
      <c r="B767" s="251" t="s">
        <v>1474</v>
      </c>
      <c r="C767" s="44" t="str">
        <f t="shared" si="1012"/>
        <v>REB117023-10 E7</v>
      </c>
      <c r="D767" s="17" t="s">
        <v>1946</v>
      </c>
      <c r="E767" s="20" t="str">
        <f t="shared" si="1071"/>
        <v>B117</v>
      </c>
      <c r="F767" s="37" t="s">
        <v>2102</v>
      </c>
      <c r="G767" s="17">
        <v>3</v>
      </c>
      <c r="H767" s="13" t="s">
        <v>58</v>
      </c>
      <c r="I767" s="14" t="s">
        <v>606</v>
      </c>
      <c r="J767" s="5" t="s">
        <v>714</v>
      </c>
      <c r="K767" s="14" t="s">
        <v>2661</v>
      </c>
      <c r="M767" s="6" t="s">
        <v>32</v>
      </c>
      <c r="N767" s="6">
        <v>10</v>
      </c>
      <c r="O767" s="6">
        <v>3</v>
      </c>
      <c r="P767" s="6"/>
      <c r="Q767" s="6">
        <v>1380</v>
      </c>
      <c r="R767" s="6">
        <v>1370</v>
      </c>
      <c r="S767" s="6">
        <v>1370</v>
      </c>
      <c r="T767" s="6">
        <v>260</v>
      </c>
      <c r="U767" s="6">
        <v>1370</v>
      </c>
      <c r="V767" s="6">
        <v>260</v>
      </c>
      <c r="W767" s="5" t="s">
        <v>37</v>
      </c>
      <c r="X767" s="6"/>
      <c r="Y767" s="6" t="s">
        <v>38</v>
      </c>
      <c r="AA767" s="71"/>
      <c r="AB767" s="168"/>
      <c r="AC767" s="71"/>
      <c r="AD767" s="168"/>
      <c r="AE767" s="169"/>
      <c r="AF767" s="170"/>
      <c r="AG767" s="171"/>
      <c r="AH767" s="151"/>
      <c r="AI767" s="152"/>
      <c r="AJ767" s="172"/>
      <c r="AK767" s="173"/>
      <c r="AL767" s="174"/>
      <c r="AM767" s="175"/>
      <c r="AN767" s="176"/>
      <c r="AO767" s="177"/>
      <c r="AP767" s="178"/>
      <c r="AQ767" s="179"/>
      <c r="AR767" s="178"/>
      <c r="AS767" s="178"/>
      <c r="AT767" s="180"/>
      <c r="AU767" s="181"/>
      <c r="AV767" s="182"/>
      <c r="AW767" s="183"/>
      <c r="AX767" s="181"/>
      <c r="AY767" s="183"/>
      <c r="AZ767" s="183"/>
      <c r="BA767" s="181"/>
      <c r="BB767" s="181"/>
      <c r="BC767" s="184"/>
    </row>
    <row r="768" spans="1:55" ht="18" customHeight="1" x14ac:dyDescent="0.3">
      <c r="A768" s="1" t="str">
        <f t="shared" si="1101"/>
        <v>\\B-TECH03\soneras network\SONERAS\RAD\RAD 2023\B016</v>
      </c>
      <c r="B768" s="251" t="s">
        <v>187</v>
      </c>
      <c r="C768" s="44" t="str">
        <f t="shared" ref="C768:C831" si="1102">IF(H768="Fx","FE",IF(H768="Rén","RE",IF(H768="Con","RA","")))&amp;B768&amp;0&amp;IF(M768="TR","1",IF(M768="NL","2",IF(M768="Aé","3","")))&amp;O768&amp;"-"&amp;N768&amp;" "&amp;IF(Y768="ET7","E7","")</f>
        <v>FEB016027-10 E7</v>
      </c>
      <c r="D768" s="17" t="s">
        <v>1947</v>
      </c>
      <c r="E768" s="20" t="str">
        <f t="shared" si="1071"/>
        <v>B016</v>
      </c>
      <c r="F768" s="37" t="s">
        <v>2103</v>
      </c>
      <c r="G768" s="17">
        <v>4</v>
      </c>
      <c r="H768" s="13" t="s">
        <v>35</v>
      </c>
      <c r="I768" s="14" t="s">
        <v>36</v>
      </c>
      <c r="J768" s="5" t="s">
        <v>186</v>
      </c>
      <c r="K768" s="14" t="s">
        <v>185</v>
      </c>
      <c r="M768" s="36" t="s">
        <v>32</v>
      </c>
      <c r="N768" s="6">
        <v>10</v>
      </c>
      <c r="O768" s="6">
        <v>7</v>
      </c>
      <c r="Q768" s="6">
        <v>730</v>
      </c>
      <c r="R768" s="6">
        <v>570</v>
      </c>
      <c r="S768" s="6">
        <v>580</v>
      </c>
      <c r="T768" s="6">
        <v>160</v>
      </c>
      <c r="U768" s="6">
        <v>580</v>
      </c>
      <c r="V768" s="6">
        <v>160</v>
      </c>
      <c r="W768" s="5" t="s">
        <v>33</v>
      </c>
      <c r="Y768" s="6" t="s">
        <v>38</v>
      </c>
      <c r="AA768" s="71"/>
      <c r="AB768" s="168"/>
      <c r="AC768" s="71"/>
      <c r="AD768" s="168"/>
      <c r="AE768" s="169"/>
      <c r="AF768" s="170"/>
      <c r="AG768" s="171"/>
      <c r="AH768" s="151"/>
      <c r="AI768" s="152"/>
      <c r="AJ768" s="172"/>
      <c r="AK768" s="173"/>
      <c r="AL768" s="174"/>
      <c r="AM768" s="175"/>
      <c r="AN768" s="176"/>
      <c r="AO768" s="177"/>
      <c r="AP768" s="178"/>
      <c r="AQ768" s="179"/>
      <c r="AR768" s="178"/>
      <c r="AS768" s="178"/>
      <c r="AT768" s="180"/>
      <c r="AU768" s="181"/>
      <c r="AV768" s="182"/>
      <c r="AW768" s="183"/>
      <c r="AX768" s="181"/>
      <c r="AY768" s="183"/>
      <c r="AZ768" s="183"/>
      <c r="BA768" s="181"/>
      <c r="BB768" s="181"/>
      <c r="BC768" s="184"/>
    </row>
    <row r="769" spans="1:55" ht="18" customHeight="1" x14ac:dyDescent="0.3">
      <c r="A769" s="1" t="str">
        <f t="shared" si="1101"/>
        <v>\\B-TECH03\soneras network\SONERAS\RAD\RAD 2023\B292</v>
      </c>
      <c r="B769" s="251" t="s">
        <v>1926</v>
      </c>
      <c r="C769" s="44" t="str">
        <f t="shared" si="1102"/>
        <v>FEB292013-12 E7</v>
      </c>
      <c r="D769" s="17" t="s">
        <v>1948</v>
      </c>
      <c r="E769" s="20" t="str">
        <f t="shared" si="1071"/>
        <v>B292</v>
      </c>
      <c r="F769" s="37" t="s">
        <v>2103</v>
      </c>
      <c r="G769" s="17">
        <v>10</v>
      </c>
      <c r="H769" s="13" t="s">
        <v>35</v>
      </c>
      <c r="I769" s="14" t="s">
        <v>36</v>
      </c>
      <c r="J769" s="5" t="s">
        <v>2094</v>
      </c>
      <c r="K769" s="14" t="s">
        <v>2095</v>
      </c>
      <c r="M769" s="6" t="s">
        <v>41</v>
      </c>
      <c r="N769" s="6">
        <v>12</v>
      </c>
      <c r="O769" s="6">
        <v>3</v>
      </c>
      <c r="P769" s="6"/>
      <c r="Q769" s="6">
        <v>343</v>
      </c>
      <c r="R769" s="6">
        <v>495</v>
      </c>
      <c r="S769" s="6">
        <v>515</v>
      </c>
      <c r="T769" s="6">
        <v>100</v>
      </c>
      <c r="U769" s="6">
        <v>495</v>
      </c>
      <c r="V769" s="6">
        <v>65</v>
      </c>
      <c r="W769" s="5" t="s">
        <v>33</v>
      </c>
      <c r="Y769" s="6" t="s">
        <v>38</v>
      </c>
      <c r="AA769" s="71"/>
      <c r="AB769" s="168"/>
      <c r="AC769" s="71"/>
      <c r="AD769" s="168"/>
      <c r="AE769" s="169"/>
      <c r="AF769" s="170"/>
      <c r="AG769" s="171"/>
      <c r="AH769" s="151"/>
      <c r="AI769" s="152"/>
      <c r="AJ769" s="172"/>
      <c r="AK769" s="173"/>
      <c r="AL769" s="174"/>
      <c r="AM769" s="175"/>
      <c r="AN769" s="176"/>
      <c r="AO769" s="177"/>
      <c r="AP769" s="178"/>
      <c r="AQ769" s="179"/>
      <c r="AR769" s="178"/>
      <c r="AS769" s="178"/>
      <c r="AT769" s="180"/>
      <c r="AU769" s="181"/>
      <c r="AV769" s="182"/>
      <c r="AW769" s="183"/>
      <c r="AX769" s="181"/>
      <c r="AY769" s="183"/>
      <c r="AZ769" s="183"/>
      <c r="BA769" s="181"/>
      <c r="BB769" s="181"/>
      <c r="BC769" s="184"/>
    </row>
    <row r="770" spans="1:55" ht="18" customHeight="1" x14ac:dyDescent="0.3">
      <c r="A770" s="1" t="str">
        <f t="shared" si="1101"/>
        <v>\\B-TECH03\soneras network\SONERAS\RAD\RAD 2023\B433</v>
      </c>
      <c r="B770" s="251" t="s">
        <v>1842</v>
      </c>
      <c r="C770" s="44" t="str">
        <f t="shared" si="1102"/>
        <v>FEB433014-12 E7</v>
      </c>
      <c r="D770" s="17" t="s">
        <v>1949</v>
      </c>
      <c r="E770" s="20" t="str">
        <f t="shared" si="1071"/>
        <v>B433</v>
      </c>
      <c r="F770" s="37" t="s">
        <v>2103</v>
      </c>
      <c r="G770" s="17">
        <v>10</v>
      </c>
      <c r="H770" s="13" t="s">
        <v>35</v>
      </c>
      <c r="I770" s="14" t="s">
        <v>76</v>
      </c>
      <c r="M770" s="36" t="s">
        <v>41</v>
      </c>
      <c r="N770" s="6">
        <v>12</v>
      </c>
      <c r="O770" s="6">
        <v>4</v>
      </c>
      <c r="Q770" s="14">
        <v>500</v>
      </c>
      <c r="R770" s="14">
        <v>480</v>
      </c>
      <c r="S770" s="14">
        <v>490</v>
      </c>
      <c r="T770" s="14">
        <v>85</v>
      </c>
      <c r="U770" s="14">
        <v>490</v>
      </c>
      <c r="V770" s="14">
        <v>85</v>
      </c>
      <c r="W770" s="5" t="s">
        <v>33</v>
      </c>
      <c r="Y770" s="6" t="s">
        <v>38</v>
      </c>
      <c r="AA770" s="71"/>
      <c r="AB770" s="168"/>
      <c r="AC770" s="71"/>
      <c r="AD770" s="168"/>
      <c r="AE770" s="169"/>
      <c r="AF770" s="170"/>
      <c r="AG770" s="171"/>
      <c r="AH770" s="151"/>
      <c r="AI770" s="152"/>
      <c r="AJ770" s="172"/>
      <c r="AK770" s="173"/>
      <c r="AL770" s="174"/>
      <c r="AM770" s="175"/>
      <c r="AN770" s="176"/>
      <c r="AO770" s="177"/>
      <c r="AP770" s="178"/>
      <c r="AQ770" s="179"/>
      <c r="AR770" s="178"/>
      <c r="AS770" s="178"/>
      <c r="AT770" s="180"/>
      <c r="AU770" s="181"/>
      <c r="AV770" s="182"/>
      <c r="AW770" s="183"/>
      <c r="AX770" s="181"/>
      <c r="AY770" s="183"/>
      <c r="AZ770" s="183"/>
      <c r="BA770" s="181"/>
      <c r="BB770" s="181"/>
      <c r="BC770" s="184"/>
    </row>
    <row r="771" spans="1:55" ht="18" customHeight="1" x14ac:dyDescent="0.3">
      <c r="A771" s="1" t="str">
        <f t="shared" si="1041"/>
        <v>\\B-TECH03\soneras network\SONERAS\RAD\RAD 2024\C461</v>
      </c>
      <c r="B771" s="251" t="s">
        <v>1792</v>
      </c>
      <c r="C771" s="44" t="str">
        <f t="shared" si="1102"/>
        <v>FEC461023-10 E7</v>
      </c>
      <c r="D771" s="17" t="s">
        <v>1950</v>
      </c>
      <c r="E771" s="20" t="str">
        <f t="shared" si="1071"/>
        <v>C461</v>
      </c>
      <c r="F771" s="37" t="s">
        <v>2103</v>
      </c>
      <c r="G771" s="17">
        <v>10</v>
      </c>
      <c r="H771" s="13" t="s">
        <v>35</v>
      </c>
      <c r="I771" s="14" t="s">
        <v>76</v>
      </c>
      <c r="M771" s="36" t="s">
        <v>32</v>
      </c>
      <c r="N771" s="6">
        <v>10</v>
      </c>
      <c r="O771" s="6">
        <v>3</v>
      </c>
      <c r="Q771" s="14">
        <v>500</v>
      </c>
      <c r="R771" s="14">
        <v>470</v>
      </c>
      <c r="S771" s="14">
        <v>480</v>
      </c>
      <c r="T771" s="14">
        <v>70</v>
      </c>
      <c r="U771" s="14">
        <v>480</v>
      </c>
      <c r="V771" s="14">
        <v>70</v>
      </c>
      <c r="W771" s="5" t="s">
        <v>33</v>
      </c>
      <c r="Y771" s="6" t="s">
        <v>38</v>
      </c>
      <c r="AA771" s="71"/>
      <c r="AB771" s="168"/>
      <c r="AC771" s="71"/>
      <c r="AD771" s="168"/>
      <c r="AE771" s="169"/>
      <c r="AF771" s="170"/>
      <c r="AG771" s="171"/>
      <c r="AH771" s="151"/>
      <c r="AI771" s="152"/>
      <c r="AJ771" s="172"/>
      <c r="AK771" s="173"/>
      <c r="AL771" s="174"/>
      <c r="AM771" s="175"/>
      <c r="AN771" s="176"/>
      <c r="AO771" s="177"/>
      <c r="AP771" s="178"/>
      <c r="AQ771" s="179"/>
      <c r="AR771" s="178"/>
      <c r="AS771" s="178"/>
      <c r="AT771" s="180"/>
      <c r="AU771" s="181"/>
      <c r="AV771" s="182"/>
      <c r="AW771" s="183"/>
      <c r="AX771" s="181"/>
      <c r="AY771" s="183"/>
      <c r="AZ771" s="183"/>
      <c r="BA771" s="181"/>
      <c r="BB771" s="181"/>
      <c r="BC771" s="184"/>
    </row>
    <row r="772" spans="1:55" ht="18" customHeight="1" x14ac:dyDescent="0.3">
      <c r="A772" s="1" t="str">
        <f t="shared" si="1041"/>
        <v>\\B-TECH03\soneras network\SONERAS\RAD\RAD 2024\C527</v>
      </c>
      <c r="B772" s="251" t="s">
        <v>2119</v>
      </c>
      <c r="C772" s="44" t="str">
        <f t="shared" si="1102"/>
        <v>FEC527023-10 E7</v>
      </c>
      <c r="D772" s="17" t="s">
        <v>1951</v>
      </c>
      <c r="E772" s="20" t="str">
        <f t="shared" si="1071"/>
        <v>C527</v>
      </c>
      <c r="F772" s="37" t="s">
        <v>2103</v>
      </c>
      <c r="G772" s="17">
        <v>1</v>
      </c>
      <c r="H772" s="13" t="s">
        <v>35</v>
      </c>
      <c r="I772" s="14" t="s">
        <v>76</v>
      </c>
      <c r="M772" s="36" t="s">
        <v>32</v>
      </c>
      <c r="N772" s="6">
        <v>10</v>
      </c>
      <c r="O772" s="6">
        <v>3</v>
      </c>
      <c r="Q772" s="14">
        <v>520</v>
      </c>
      <c r="R772" s="14">
        <v>530</v>
      </c>
      <c r="S772" s="14">
        <v>540</v>
      </c>
      <c r="T772" s="14">
        <v>85</v>
      </c>
      <c r="U772" s="14">
        <v>540</v>
      </c>
      <c r="V772" s="14">
        <v>85</v>
      </c>
      <c r="W772" s="5" t="s">
        <v>33</v>
      </c>
      <c r="Y772" s="6" t="s">
        <v>38</v>
      </c>
      <c r="AA772" s="71"/>
      <c r="AB772" s="168"/>
      <c r="AC772" s="71"/>
      <c r="AD772" s="168"/>
      <c r="AE772" s="169"/>
      <c r="AF772" s="170"/>
      <c r="AG772" s="171"/>
      <c r="AH772" s="151"/>
      <c r="AI772" s="152"/>
      <c r="AJ772" s="172"/>
      <c r="AK772" s="173"/>
      <c r="AL772" s="174"/>
      <c r="AM772" s="175"/>
      <c r="AN772" s="176"/>
      <c r="AO772" s="177"/>
      <c r="AP772" s="178"/>
      <c r="AQ772" s="179"/>
      <c r="AR772" s="178"/>
      <c r="AS772" s="178"/>
      <c r="AT772" s="180"/>
      <c r="AU772" s="181"/>
      <c r="AV772" s="182"/>
      <c r="AW772" s="183"/>
      <c r="AX772" s="181"/>
      <c r="AY772" s="183"/>
      <c r="AZ772" s="183"/>
      <c r="BA772" s="181"/>
      <c r="BB772" s="181"/>
      <c r="BC772" s="184"/>
    </row>
    <row r="773" spans="1:55" ht="18" customHeight="1" x14ac:dyDescent="0.3">
      <c r="A773" s="1" t="str">
        <f t="shared" ref="A773:A836" si="1103">"\\B-TECH03\soneras network\SONERAS\RAD\RAD 2024\"&amp;B773</f>
        <v>\\B-TECH03\soneras network\SONERAS\RAD\RAD 2024\C528</v>
      </c>
      <c r="B773" s="251" t="s">
        <v>2120</v>
      </c>
      <c r="C773" s="44" t="str">
        <f t="shared" si="1102"/>
        <v>FEC528023-10 E7</v>
      </c>
      <c r="D773" s="17" t="s">
        <v>1952</v>
      </c>
      <c r="E773" s="20" t="str">
        <f t="shared" si="1071"/>
        <v>C528</v>
      </c>
      <c r="F773" s="37" t="s">
        <v>2103</v>
      </c>
      <c r="G773" s="17">
        <v>1</v>
      </c>
      <c r="H773" s="13" t="s">
        <v>35</v>
      </c>
      <c r="I773" s="14" t="s">
        <v>76</v>
      </c>
      <c r="M773" s="36" t="s">
        <v>32</v>
      </c>
      <c r="N773" s="6">
        <v>10</v>
      </c>
      <c r="O773" s="6">
        <v>3</v>
      </c>
      <c r="Q773" s="14">
        <v>710</v>
      </c>
      <c r="R773" s="14">
        <v>620</v>
      </c>
      <c r="S773" s="14">
        <v>650</v>
      </c>
      <c r="T773" s="14">
        <v>75</v>
      </c>
      <c r="U773" s="14">
        <v>650</v>
      </c>
      <c r="V773" s="14">
        <v>75</v>
      </c>
      <c r="W773" s="5" t="s">
        <v>33</v>
      </c>
      <c r="Y773" s="6" t="s">
        <v>38</v>
      </c>
      <c r="AA773" s="71"/>
      <c r="AB773" s="168"/>
      <c r="AC773" s="71"/>
      <c r="AD773" s="168"/>
      <c r="AE773" s="169"/>
      <c r="AF773" s="170"/>
      <c r="AG773" s="171"/>
      <c r="AH773" s="151"/>
      <c r="AI773" s="152"/>
      <c r="AJ773" s="172"/>
      <c r="AK773" s="173"/>
      <c r="AL773" s="174"/>
      <c r="AM773" s="175"/>
      <c r="AN773" s="176"/>
      <c r="AO773" s="177"/>
      <c r="AP773" s="178"/>
      <c r="AQ773" s="179"/>
      <c r="AR773" s="178"/>
      <c r="AS773" s="178"/>
      <c r="AT773" s="180"/>
      <c r="AU773" s="181"/>
      <c r="AV773" s="182"/>
      <c r="AW773" s="183"/>
      <c r="AX773" s="181"/>
      <c r="AY773" s="183"/>
      <c r="AZ773" s="183"/>
      <c r="BA773" s="181"/>
      <c r="BB773" s="181"/>
      <c r="BC773" s="184"/>
    </row>
    <row r="774" spans="1:55" ht="18" customHeight="1" x14ac:dyDescent="0.3">
      <c r="A774" s="1" t="str">
        <f t="shared" si="1103"/>
        <v>\\B-TECH03\soneras network\SONERAS\RAD\RAD 2024\C529</v>
      </c>
      <c r="B774" s="251" t="s">
        <v>2121</v>
      </c>
      <c r="C774" s="44" t="str">
        <f t="shared" si="1102"/>
        <v>FEC529014-12 E7</v>
      </c>
      <c r="D774" s="17" t="s">
        <v>1953</v>
      </c>
      <c r="E774" s="20" t="str">
        <f t="shared" si="1071"/>
        <v>C529</v>
      </c>
      <c r="F774" s="37" t="s">
        <v>2103</v>
      </c>
      <c r="G774" s="17">
        <v>1</v>
      </c>
      <c r="H774" s="13" t="s">
        <v>35</v>
      </c>
      <c r="I774" s="14" t="s">
        <v>76</v>
      </c>
      <c r="M774" s="36" t="s">
        <v>41</v>
      </c>
      <c r="N774" s="6">
        <v>12</v>
      </c>
      <c r="O774" s="6">
        <v>4</v>
      </c>
      <c r="Q774" s="14">
        <v>720</v>
      </c>
      <c r="R774" s="14">
        <v>630</v>
      </c>
      <c r="S774" s="14">
        <v>650</v>
      </c>
      <c r="T774" s="14">
        <v>100</v>
      </c>
      <c r="U774" s="14">
        <v>650</v>
      </c>
      <c r="V774" s="14">
        <v>100</v>
      </c>
      <c r="W774" s="5" t="s">
        <v>33</v>
      </c>
      <c r="Y774" s="6" t="s">
        <v>38</v>
      </c>
      <c r="AA774" s="71"/>
      <c r="AB774" s="168"/>
      <c r="AC774" s="71"/>
      <c r="AD774" s="168"/>
      <c r="AE774" s="169"/>
      <c r="AF774" s="170"/>
      <c r="AG774" s="171"/>
      <c r="AH774" s="151"/>
      <c r="AI774" s="152"/>
      <c r="AJ774" s="172"/>
      <c r="AK774" s="173"/>
      <c r="AL774" s="174"/>
      <c r="AM774" s="175"/>
      <c r="AN774" s="176"/>
      <c r="AO774" s="177"/>
      <c r="AP774" s="178"/>
      <c r="AQ774" s="179"/>
      <c r="AR774" s="178"/>
      <c r="AS774" s="178"/>
      <c r="AT774" s="180"/>
      <c r="AU774" s="181"/>
      <c r="AV774" s="182"/>
      <c r="AW774" s="183"/>
      <c r="AX774" s="181"/>
      <c r="AY774" s="183"/>
      <c r="AZ774" s="183"/>
      <c r="BA774" s="181"/>
      <c r="BB774" s="181"/>
      <c r="BC774" s="184"/>
    </row>
    <row r="775" spans="1:55" ht="18" customHeight="1" x14ac:dyDescent="0.3">
      <c r="A775" s="1" t="str">
        <f t="shared" si="1103"/>
        <v>\\B-TECH03\soneras network\SONERAS\RAD\RAD 2024\C530</v>
      </c>
      <c r="B775" s="251" t="s">
        <v>2122</v>
      </c>
      <c r="C775" s="44" t="str">
        <f t="shared" si="1102"/>
        <v>FEC530014-12 E7</v>
      </c>
      <c r="D775" s="17" t="s">
        <v>1954</v>
      </c>
      <c r="E775" s="20" t="str">
        <f t="shared" si="1071"/>
        <v>C530</v>
      </c>
      <c r="F775" s="37" t="s">
        <v>2103</v>
      </c>
      <c r="G775" s="17">
        <v>2</v>
      </c>
      <c r="H775" s="13" t="s">
        <v>35</v>
      </c>
      <c r="I775" s="14" t="s">
        <v>76</v>
      </c>
      <c r="M775" s="36" t="s">
        <v>41</v>
      </c>
      <c r="N775" s="6">
        <v>12</v>
      </c>
      <c r="O775" s="6">
        <v>4</v>
      </c>
      <c r="Q775" s="14">
        <v>600</v>
      </c>
      <c r="R775" s="14">
        <v>660</v>
      </c>
      <c r="S775" s="14">
        <v>680</v>
      </c>
      <c r="T775" s="14">
        <v>85</v>
      </c>
      <c r="U775" s="14">
        <v>660</v>
      </c>
      <c r="V775" s="14">
        <v>85</v>
      </c>
      <c r="W775" s="5" t="s">
        <v>33</v>
      </c>
      <c r="Y775" s="6" t="s">
        <v>38</v>
      </c>
      <c r="AA775" s="71"/>
      <c r="AB775" s="168"/>
      <c r="AC775" s="71"/>
      <c r="AD775" s="168"/>
      <c r="AE775" s="169"/>
      <c r="AF775" s="170"/>
      <c r="AG775" s="171"/>
      <c r="AH775" s="151"/>
      <c r="AI775" s="152"/>
      <c r="AJ775" s="172"/>
      <c r="AK775" s="173"/>
      <c r="AL775" s="174"/>
      <c r="AM775" s="175"/>
      <c r="AN775" s="176"/>
      <c r="AO775" s="177"/>
      <c r="AP775" s="178"/>
      <c r="AQ775" s="179"/>
      <c r="AR775" s="178"/>
      <c r="AS775" s="178"/>
      <c r="AT775" s="180"/>
      <c r="AU775" s="181"/>
      <c r="AV775" s="182"/>
      <c r="AW775" s="183"/>
      <c r="AX775" s="181"/>
      <c r="AY775" s="183"/>
      <c r="AZ775" s="183"/>
      <c r="BA775" s="181"/>
      <c r="BB775" s="181"/>
      <c r="BC775" s="184"/>
    </row>
    <row r="776" spans="1:55" ht="18" customHeight="1" x14ac:dyDescent="0.3">
      <c r="A776" s="1" t="str">
        <f t="shared" si="1103"/>
        <v>\\B-TECH03\soneras network\SONERAS\RAD\RAD 2024\C531</v>
      </c>
      <c r="B776" s="251" t="s">
        <v>2123</v>
      </c>
      <c r="C776" s="44" t="str">
        <f t="shared" si="1102"/>
        <v>FEC531014-12 E7</v>
      </c>
      <c r="D776" s="17" t="s">
        <v>1955</v>
      </c>
      <c r="E776" s="20" t="str">
        <f t="shared" si="1071"/>
        <v>C531</v>
      </c>
      <c r="F776" s="37" t="s">
        <v>2103</v>
      </c>
      <c r="G776" s="17">
        <v>1</v>
      </c>
      <c r="H776" s="13" t="s">
        <v>35</v>
      </c>
      <c r="I776" s="14" t="s">
        <v>76</v>
      </c>
      <c r="M776" s="36" t="s">
        <v>41</v>
      </c>
      <c r="N776" s="6">
        <v>12</v>
      </c>
      <c r="O776" s="6">
        <v>4</v>
      </c>
      <c r="Q776" s="14">
        <v>570</v>
      </c>
      <c r="R776" s="14">
        <v>530</v>
      </c>
      <c r="S776" s="14">
        <v>540</v>
      </c>
      <c r="T776" s="14">
        <v>95</v>
      </c>
      <c r="U776" s="14">
        <v>540</v>
      </c>
      <c r="V776" s="14">
        <v>95</v>
      </c>
      <c r="W776" s="5" t="s">
        <v>33</v>
      </c>
      <c r="Y776" s="6" t="s">
        <v>38</v>
      </c>
      <c r="AA776" s="71"/>
      <c r="AB776" s="168"/>
      <c r="AC776" s="71"/>
      <c r="AD776" s="168"/>
      <c r="AE776" s="169"/>
      <c r="AF776" s="170"/>
      <c r="AG776" s="171"/>
      <c r="AH776" s="151"/>
      <c r="AI776" s="152"/>
      <c r="AJ776" s="172"/>
      <c r="AK776" s="173"/>
      <c r="AL776" s="174"/>
      <c r="AM776" s="175"/>
      <c r="AN776" s="176"/>
      <c r="AO776" s="177"/>
      <c r="AP776" s="178"/>
      <c r="AQ776" s="179"/>
      <c r="AR776" s="178"/>
      <c r="AS776" s="178"/>
      <c r="AT776" s="180"/>
      <c r="AU776" s="181"/>
      <c r="AV776" s="182"/>
      <c r="AW776" s="183"/>
      <c r="AX776" s="181"/>
      <c r="AY776" s="183"/>
      <c r="AZ776" s="183"/>
      <c r="BA776" s="181"/>
      <c r="BB776" s="181"/>
      <c r="BC776" s="184"/>
    </row>
    <row r="777" spans="1:55" ht="18" customHeight="1" x14ac:dyDescent="0.3">
      <c r="A777" s="1" t="str">
        <f t="shared" ref="A777:A778" si="1104">"\\B-TECH03\soneras network\SONERAS\RAD\RAD 2023\"&amp;B777</f>
        <v>\\B-TECH03\soneras network\SONERAS\RAD\RAD 2023\B246</v>
      </c>
      <c r="B777" s="251" t="s">
        <v>2108</v>
      </c>
      <c r="C777" s="44" t="str">
        <f t="shared" si="1102"/>
        <v>FEB246014-12 E7</v>
      </c>
      <c r="D777" s="17" t="s">
        <v>1956</v>
      </c>
      <c r="E777" s="20" t="str">
        <f t="shared" si="1071"/>
        <v>B246</v>
      </c>
      <c r="F777" s="37" t="s">
        <v>2103</v>
      </c>
      <c r="G777" s="17">
        <v>1</v>
      </c>
      <c r="H777" s="13" t="s">
        <v>35</v>
      </c>
      <c r="I777" s="14" t="s">
        <v>76</v>
      </c>
      <c r="M777" s="36" t="s">
        <v>41</v>
      </c>
      <c r="N777" s="6">
        <v>12</v>
      </c>
      <c r="O777" s="6">
        <v>4</v>
      </c>
      <c r="Q777" s="14">
        <v>530</v>
      </c>
      <c r="R777" s="14">
        <v>540</v>
      </c>
      <c r="S777" s="14">
        <v>550</v>
      </c>
      <c r="T777" s="14">
        <v>90</v>
      </c>
      <c r="U777" s="14">
        <v>550</v>
      </c>
      <c r="V777" s="14">
        <v>90</v>
      </c>
      <c r="W777" s="5" t="s">
        <v>33</v>
      </c>
      <c r="Y777" s="6" t="s">
        <v>38</v>
      </c>
      <c r="AA777" s="71"/>
      <c r="AB777" s="168"/>
      <c r="AC777" s="71"/>
      <c r="AD777" s="168"/>
      <c r="AE777" s="169"/>
      <c r="AF777" s="170"/>
      <c r="AG777" s="171"/>
      <c r="AH777" s="151"/>
      <c r="AI777" s="152"/>
      <c r="AJ777" s="172"/>
      <c r="AK777" s="173"/>
      <c r="AL777" s="174"/>
      <c r="AM777" s="175"/>
      <c r="AN777" s="176"/>
      <c r="AO777" s="177"/>
      <c r="AP777" s="178"/>
      <c r="AQ777" s="179"/>
      <c r="AR777" s="178"/>
      <c r="AS777" s="178"/>
      <c r="AT777" s="180"/>
      <c r="AU777" s="181"/>
      <c r="AV777" s="182"/>
      <c r="AW777" s="183"/>
      <c r="AX777" s="181"/>
      <c r="AY777" s="183"/>
      <c r="AZ777" s="183"/>
      <c r="BA777" s="181"/>
      <c r="BB777" s="181"/>
      <c r="BC777" s="184"/>
    </row>
    <row r="778" spans="1:55" ht="18" customHeight="1" x14ac:dyDescent="0.3">
      <c r="A778" s="1" t="str">
        <f t="shared" si="1104"/>
        <v>\\B-TECH03\soneras network\SONERAS\RAD\RAD 2023\B484</v>
      </c>
      <c r="B778" s="251" t="s">
        <v>480</v>
      </c>
      <c r="C778" s="44" t="str">
        <f t="shared" si="1102"/>
        <v>FEB484014-12 E7</v>
      </c>
      <c r="D778" s="17" t="s">
        <v>1957</v>
      </c>
      <c r="E778" s="20" t="str">
        <f t="shared" si="1071"/>
        <v>B484</v>
      </c>
      <c r="F778" s="37" t="s">
        <v>2103</v>
      </c>
      <c r="G778" s="17">
        <v>1</v>
      </c>
      <c r="H778" s="13" t="s">
        <v>35</v>
      </c>
      <c r="I778" s="14" t="s">
        <v>76</v>
      </c>
      <c r="M778" s="36" t="s">
        <v>41</v>
      </c>
      <c r="N778" s="6">
        <v>12</v>
      </c>
      <c r="O778" s="6">
        <v>4</v>
      </c>
      <c r="Q778" s="14">
        <v>440</v>
      </c>
      <c r="R778" s="14">
        <v>490</v>
      </c>
      <c r="S778" s="14">
        <v>500</v>
      </c>
      <c r="T778" s="14">
        <v>90</v>
      </c>
      <c r="U778" s="14">
        <v>500</v>
      </c>
      <c r="V778" s="14">
        <v>90</v>
      </c>
      <c r="W778" s="5" t="s">
        <v>33</v>
      </c>
      <c r="Y778" s="6" t="s">
        <v>38</v>
      </c>
      <c r="AA778" s="71"/>
      <c r="AB778" s="168"/>
      <c r="AC778" s="71"/>
      <c r="AD778" s="168"/>
      <c r="AE778" s="169"/>
      <c r="AF778" s="170"/>
      <c r="AG778" s="171"/>
      <c r="AH778" s="151"/>
      <c r="AI778" s="152"/>
      <c r="AJ778" s="172"/>
      <c r="AK778" s="173"/>
      <c r="AL778" s="174"/>
      <c r="AM778" s="175"/>
      <c r="AN778" s="176"/>
      <c r="AO778" s="177"/>
      <c r="AP778" s="178"/>
      <c r="AQ778" s="179"/>
      <c r="AR778" s="178"/>
      <c r="AS778" s="178"/>
      <c r="AT778" s="180"/>
      <c r="AU778" s="181"/>
      <c r="AV778" s="182"/>
      <c r="AW778" s="183"/>
      <c r="AX778" s="181"/>
      <c r="AY778" s="183"/>
      <c r="AZ778" s="183"/>
      <c r="BA778" s="181"/>
      <c r="BB778" s="181"/>
      <c r="BC778" s="184"/>
    </row>
    <row r="779" spans="1:55" ht="18" customHeight="1" x14ac:dyDescent="0.3">
      <c r="A779" s="1" t="str">
        <f t="shared" si="1103"/>
        <v>\\B-TECH03\soneras network\SONERAS\RAD\RAD 2024\C532</v>
      </c>
      <c r="B779" s="251" t="s">
        <v>2124</v>
      </c>
      <c r="C779" s="44" t="str">
        <f t="shared" si="1102"/>
        <v>FEC532025-10 E7</v>
      </c>
      <c r="D779" s="17" t="s">
        <v>1958</v>
      </c>
      <c r="E779" s="20" t="str">
        <f t="shared" si="1071"/>
        <v>C532</v>
      </c>
      <c r="F779" s="37" t="s">
        <v>2103</v>
      </c>
      <c r="G779" s="17">
        <v>1</v>
      </c>
      <c r="H779" s="13" t="s">
        <v>35</v>
      </c>
      <c r="I779" s="14" t="s">
        <v>76</v>
      </c>
      <c r="M779" s="36" t="s">
        <v>32</v>
      </c>
      <c r="N779" s="6">
        <v>10</v>
      </c>
      <c r="O779" s="6">
        <v>5</v>
      </c>
      <c r="Q779" s="14">
        <v>940</v>
      </c>
      <c r="R779" s="14">
        <v>940</v>
      </c>
      <c r="S779" s="14">
        <v>980</v>
      </c>
      <c r="T779" s="14">
        <v>115</v>
      </c>
      <c r="U779" s="14">
        <v>980</v>
      </c>
      <c r="V779" s="14">
        <v>115</v>
      </c>
      <c r="W779" s="5" t="s">
        <v>33</v>
      </c>
      <c r="Y779" s="6" t="s">
        <v>38</v>
      </c>
      <c r="AA779" s="71"/>
      <c r="AB779" s="168"/>
      <c r="AC779" s="71"/>
      <c r="AD779" s="168"/>
      <c r="AE779" s="169"/>
      <c r="AF779" s="170"/>
      <c r="AG779" s="171"/>
      <c r="AH779" s="151"/>
      <c r="AI779" s="152"/>
      <c r="AJ779" s="172"/>
      <c r="AK779" s="173"/>
      <c r="AL779" s="174"/>
      <c r="AM779" s="175"/>
      <c r="AN779" s="176"/>
      <c r="AO779" s="177"/>
      <c r="AP779" s="178"/>
      <c r="AQ779" s="179"/>
      <c r="AR779" s="178"/>
      <c r="AS779" s="178"/>
      <c r="AT779" s="180"/>
      <c r="AU779" s="181"/>
      <c r="AV779" s="182"/>
      <c r="AW779" s="183"/>
      <c r="AX779" s="181"/>
      <c r="AY779" s="183"/>
      <c r="AZ779" s="183"/>
      <c r="BA779" s="181"/>
      <c r="BB779" s="181"/>
      <c r="BC779" s="184"/>
    </row>
    <row r="780" spans="1:55" ht="18" customHeight="1" x14ac:dyDescent="0.3">
      <c r="A780" s="1" t="str">
        <f t="shared" si="1103"/>
        <v>\\B-TECH03\soneras network\SONERAS\RAD\RAD 2024\C152</v>
      </c>
      <c r="B780" s="251" t="s">
        <v>825</v>
      </c>
      <c r="C780" s="44" t="str">
        <f t="shared" si="1102"/>
        <v>FEC152014-12 E7</v>
      </c>
      <c r="D780" s="17" t="s">
        <v>1959</v>
      </c>
      <c r="E780" s="20" t="str">
        <f t="shared" si="1071"/>
        <v>C152</v>
      </c>
      <c r="F780" s="37" t="s">
        <v>2103</v>
      </c>
      <c r="G780" s="17">
        <v>1</v>
      </c>
      <c r="H780" s="13" t="s">
        <v>35</v>
      </c>
      <c r="I780" s="14" t="s">
        <v>76</v>
      </c>
      <c r="M780" s="36" t="s">
        <v>41</v>
      </c>
      <c r="N780" s="6">
        <v>12</v>
      </c>
      <c r="O780" s="6">
        <v>4</v>
      </c>
      <c r="Q780" s="14">
        <v>820</v>
      </c>
      <c r="R780" s="14">
        <v>800</v>
      </c>
      <c r="S780" s="14">
        <v>830</v>
      </c>
      <c r="T780" s="14">
        <v>100</v>
      </c>
      <c r="U780" s="14">
        <v>830</v>
      </c>
      <c r="V780" s="14">
        <v>100</v>
      </c>
      <c r="W780" s="5" t="s">
        <v>33</v>
      </c>
      <c r="Y780" s="6" t="s">
        <v>38</v>
      </c>
      <c r="AA780" s="71"/>
      <c r="AB780" s="168"/>
      <c r="AC780" s="71"/>
      <c r="AD780" s="168"/>
      <c r="AE780" s="169"/>
      <c r="AF780" s="170"/>
      <c r="AG780" s="171"/>
      <c r="AH780" s="151"/>
      <c r="AI780" s="152"/>
      <c r="AJ780" s="172"/>
      <c r="AK780" s="173"/>
      <c r="AL780" s="174"/>
      <c r="AM780" s="175"/>
      <c r="AN780" s="176"/>
      <c r="AO780" s="177"/>
      <c r="AP780" s="178"/>
      <c r="AQ780" s="179"/>
      <c r="AR780" s="178"/>
      <c r="AS780" s="178"/>
      <c r="AT780" s="180"/>
      <c r="AU780" s="181"/>
      <c r="AV780" s="182"/>
      <c r="AW780" s="183"/>
      <c r="AX780" s="181"/>
      <c r="AY780" s="183"/>
      <c r="AZ780" s="183"/>
      <c r="BA780" s="181"/>
      <c r="BB780" s="181"/>
      <c r="BC780" s="184"/>
    </row>
    <row r="781" spans="1:55" ht="18" customHeight="1" x14ac:dyDescent="0.3">
      <c r="A781" s="1" t="str">
        <f t="shared" si="1103"/>
        <v>\\B-TECH03\soneras network\SONERAS\RAD\RAD 2024\C533</v>
      </c>
      <c r="B781" s="251" t="s">
        <v>2125</v>
      </c>
      <c r="C781" s="44" t="str">
        <f t="shared" si="1102"/>
        <v>FEC533024-10 E7</v>
      </c>
      <c r="D781" s="17" t="s">
        <v>1960</v>
      </c>
      <c r="E781" s="20" t="str">
        <f t="shared" si="1071"/>
        <v>C533</v>
      </c>
      <c r="F781" s="37" t="s">
        <v>2103</v>
      </c>
      <c r="G781" s="17">
        <v>1</v>
      </c>
      <c r="H781" s="13" t="s">
        <v>35</v>
      </c>
      <c r="I781" s="14" t="s">
        <v>76</v>
      </c>
      <c r="M781" s="36" t="s">
        <v>32</v>
      </c>
      <c r="N781" s="6">
        <v>10</v>
      </c>
      <c r="O781" s="6">
        <v>4</v>
      </c>
      <c r="Q781" s="14">
        <v>920</v>
      </c>
      <c r="R781" s="14">
        <v>790</v>
      </c>
      <c r="S781" s="14">
        <v>810</v>
      </c>
      <c r="T781" s="14">
        <v>90</v>
      </c>
      <c r="U781" s="14">
        <v>810</v>
      </c>
      <c r="V781" s="14">
        <v>90</v>
      </c>
      <c r="W781" s="5" t="s">
        <v>33</v>
      </c>
      <c r="Y781" s="6" t="s">
        <v>38</v>
      </c>
      <c r="AA781" s="71"/>
      <c r="AB781" s="168"/>
      <c r="AC781" s="71"/>
      <c r="AD781" s="168"/>
      <c r="AE781" s="169"/>
      <c r="AF781" s="170"/>
      <c r="AG781" s="171"/>
      <c r="AH781" s="151"/>
      <c r="AI781" s="152"/>
      <c r="AJ781" s="172"/>
      <c r="AK781" s="173"/>
      <c r="AL781" s="174"/>
      <c r="AM781" s="175"/>
      <c r="AN781" s="176"/>
      <c r="AO781" s="177"/>
      <c r="AP781" s="178"/>
      <c r="AQ781" s="179"/>
      <c r="AR781" s="178"/>
      <c r="AS781" s="178"/>
      <c r="AT781" s="180"/>
      <c r="AU781" s="181"/>
      <c r="AV781" s="182"/>
      <c r="AW781" s="183"/>
      <c r="AX781" s="181"/>
      <c r="AY781" s="183"/>
      <c r="AZ781" s="183"/>
      <c r="BA781" s="181"/>
      <c r="BB781" s="181"/>
      <c r="BC781" s="184"/>
    </row>
    <row r="782" spans="1:55" ht="18" customHeight="1" x14ac:dyDescent="0.3">
      <c r="A782" s="1" t="str">
        <f t="shared" si="1103"/>
        <v>\\B-TECH03\soneras network\SONERAS\RAD\RAD 2024\C534</v>
      </c>
      <c r="B782" s="251" t="s">
        <v>2126</v>
      </c>
      <c r="C782" s="44" t="str">
        <f t="shared" si="1102"/>
        <v>FEC534015-12 E7</v>
      </c>
      <c r="D782" s="17" t="s">
        <v>1961</v>
      </c>
      <c r="E782" s="20" t="str">
        <f t="shared" si="1071"/>
        <v>C534</v>
      </c>
      <c r="F782" s="37" t="s">
        <v>2103</v>
      </c>
      <c r="G782" s="17">
        <v>5</v>
      </c>
      <c r="H782" s="13" t="s">
        <v>35</v>
      </c>
      <c r="I782" s="14" t="s">
        <v>76</v>
      </c>
      <c r="M782" s="36" t="s">
        <v>41</v>
      </c>
      <c r="N782" s="6">
        <v>12</v>
      </c>
      <c r="O782" s="6">
        <v>5</v>
      </c>
      <c r="Q782" s="14">
        <v>570</v>
      </c>
      <c r="R782" s="14">
        <v>460</v>
      </c>
      <c r="S782" s="14">
        <v>470</v>
      </c>
      <c r="T782" s="14">
        <v>125</v>
      </c>
      <c r="U782" s="14">
        <v>470</v>
      </c>
      <c r="V782" s="14">
        <v>125</v>
      </c>
      <c r="W782" s="5" t="s">
        <v>33</v>
      </c>
      <c r="Y782" s="6" t="s">
        <v>38</v>
      </c>
      <c r="AA782" s="71"/>
      <c r="AB782" s="168"/>
      <c r="AC782" s="71"/>
      <c r="AD782" s="168"/>
      <c r="AE782" s="169"/>
      <c r="AF782" s="170"/>
      <c r="AG782" s="171"/>
      <c r="AH782" s="151"/>
      <c r="AI782" s="152"/>
      <c r="AJ782" s="172"/>
      <c r="AK782" s="173"/>
      <c r="AL782" s="174"/>
      <c r="AM782" s="175"/>
      <c r="AN782" s="176"/>
      <c r="AO782" s="177"/>
      <c r="AP782" s="178"/>
      <c r="AQ782" s="179"/>
      <c r="AR782" s="178"/>
      <c r="AS782" s="178"/>
      <c r="AT782" s="180"/>
      <c r="AU782" s="181"/>
      <c r="AV782" s="182"/>
      <c r="AW782" s="183"/>
      <c r="AX782" s="181"/>
      <c r="AY782" s="183"/>
      <c r="AZ782" s="183"/>
      <c r="BA782" s="181"/>
      <c r="BB782" s="181"/>
      <c r="BC782" s="184"/>
    </row>
    <row r="783" spans="1:55" ht="18" customHeight="1" x14ac:dyDescent="0.3">
      <c r="A783" s="1" t="str">
        <f t="shared" si="1103"/>
        <v>\\B-TECH03\soneras network\SONERAS\RAD\RAD 2024\C535</v>
      </c>
      <c r="B783" s="251" t="s">
        <v>2127</v>
      </c>
      <c r="C783" s="44" t="str">
        <f t="shared" si="1102"/>
        <v>FEC535026-10 E7</v>
      </c>
      <c r="D783" s="17" t="s">
        <v>1962</v>
      </c>
      <c r="E783" s="20" t="str">
        <f t="shared" ref="E783:E846" si="1105">HYPERLINK(A783,B783)</f>
        <v>C535</v>
      </c>
      <c r="F783" s="37" t="s">
        <v>2103</v>
      </c>
      <c r="G783" s="17">
        <v>1</v>
      </c>
      <c r="H783" s="13" t="s">
        <v>35</v>
      </c>
      <c r="I783" s="14" t="s">
        <v>76</v>
      </c>
      <c r="M783" s="36" t="s">
        <v>32</v>
      </c>
      <c r="N783" s="6">
        <v>10</v>
      </c>
      <c r="O783" s="6">
        <v>6</v>
      </c>
      <c r="Q783" s="14">
        <v>920</v>
      </c>
      <c r="R783" s="14">
        <v>630</v>
      </c>
      <c r="S783" s="14">
        <v>645</v>
      </c>
      <c r="T783" s="14">
        <v>135</v>
      </c>
      <c r="U783" s="14">
        <v>645</v>
      </c>
      <c r="V783" s="14">
        <v>135</v>
      </c>
      <c r="W783" s="5" t="s">
        <v>33</v>
      </c>
      <c r="Y783" s="6" t="s">
        <v>38</v>
      </c>
      <c r="AA783" s="71"/>
      <c r="AB783" s="168"/>
      <c r="AC783" s="71"/>
      <c r="AD783" s="168"/>
      <c r="AE783" s="169"/>
      <c r="AF783" s="170"/>
      <c r="AG783" s="171"/>
      <c r="AH783" s="151"/>
      <c r="AI783" s="152"/>
      <c r="AJ783" s="172"/>
      <c r="AK783" s="173"/>
      <c r="AL783" s="174"/>
      <c r="AM783" s="175"/>
      <c r="AN783" s="176"/>
      <c r="AO783" s="177"/>
      <c r="AP783" s="178"/>
      <c r="AQ783" s="179"/>
      <c r="AR783" s="178"/>
      <c r="AS783" s="178"/>
      <c r="AT783" s="180"/>
      <c r="AU783" s="181"/>
      <c r="AV783" s="182"/>
      <c r="AW783" s="183"/>
      <c r="AX783" s="181"/>
      <c r="AY783" s="183"/>
      <c r="AZ783" s="183"/>
      <c r="BA783" s="181"/>
      <c r="BB783" s="181"/>
      <c r="BC783" s="184"/>
    </row>
    <row r="784" spans="1:55" ht="18" customHeight="1" x14ac:dyDescent="0.3">
      <c r="A784" s="1" t="str">
        <f t="shared" si="1103"/>
        <v>\\B-TECH03\soneras network\SONERAS\RAD\RAD 2024\C536</v>
      </c>
      <c r="B784" s="251" t="s">
        <v>2128</v>
      </c>
      <c r="C784" s="44" t="str">
        <f t="shared" si="1102"/>
        <v>FEC536026-10 E7</v>
      </c>
      <c r="D784" s="17" t="s">
        <v>1963</v>
      </c>
      <c r="E784" s="20" t="str">
        <f t="shared" si="1105"/>
        <v>C536</v>
      </c>
      <c r="F784" s="37" t="s">
        <v>2103</v>
      </c>
      <c r="G784" s="17">
        <v>5</v>
      </c>
      <c r="H784" s="13" t="s">
        <v>35</v>
      </c>
      <c r="I784" s="14" t="s">
        <v>76</v>
      </c>
      <c r="M784" s="36" t="s">
        <v>32</v>
      </c>
      <c r="N784" s="6">
        <v>10</v>
      </c>
      <c r="O784" s="6">
        <v>6</v>
      </c>
      <c r="Q784" s="14">
        <v>1000</v>
      </c>
      <c r="R784" s="14">
        <v>530</v>
      </c>
      <c r="S784" s="14">
        <v>535</v>
      </c>
      <c r="T784" s="14">
        <v>135</v>
      </c>
      <c r="U784" s="14">
        <v>535</v>
      </c>
      <c r="V784" s="14">
        <v>135</v>
      </c>
      <c r="W784" s="5" t="s">
        <v>33</v>
      </c>
      <c r="Y784" s="6" t="s">
        <v>38</v>
      </c>
      <c r="AA784" s="71"/>
      <c r="AB784" s="168"/>
      <c r="AC784" s="71"/>
      <c r="AD784" s="168"/>
      <c r="AE784" s="169"/>
      <c r="AF784" s="170"/>
      <c r="AG784" s="171"/>
      <c r="AH784" s="151"/>
      <c r="AI784" s="152"/>
      <c r="AJ784" s="172"/>
      <c r="AK784" s="173"/>
      <c r="AL784" s="174"/>
      <c r="AM784" s="175"/>
      <c r="AN784" s="176"/>
      <c r="AO784" s="177"/>
      <c r="AP784" s="178"/>
      <c r="AQ784" s="179"/>
      <c r="AR784" s="178"/>
      <c r="AS784" s="178"/>
      <c r="AT784" s="180"/>
      <c r="AU784" s="181"/>
      <c r="AV784" s="182"/>
      <c r="AW784" s="183"/>
      <c r="AX784" s="181"/>
      <c r="AY784" s="183"/>
      <c r="AZ784" s="183"/>
      <c r="BA784" s="181"/>
      <c r="BB784" s="181"/>
      <c r="BC784" s="184"/>
    </row>
    <row r="785" spans="1:55" ht="18" customHeight="1" x14ac:dyDescent="0.3">
      <c r="A785" s="1" t="str">
        <f t="shared" si="1103"/>
        <v>\\B-TECH03\soneras network\SONERAS\RAD\RAD 2024\C464</v>
      </c>
      <c r="B785" s="251" t="s">
        <v>1795</v>
      </c>
      <c r="C785" s="44" t="str">
        <f t="shared" si="1102"/>
        <v>FEC464027-10 E7</v>
      </c>
      <c r="D785" s="17" t="s">
        <v>1964</v>
      </c>
      <c r="E785" s="20" t="str">
        <f t="shared" si="1105"/>
        <v>C464</v>
      </c>
      <c r="F785" s="37" t="s">
        <v>2103</v>
      </c>
      <c r="G785" s="17">
        <v>1</v>
      </c>
      <c r="H785" s="13" t="s">
        <v>35</v>
      </c>
      <c r="I785" s="14" t="s">
        <v>76</v>
      </c>
      <c r="M785" s="36" t="s">
        <v>32</v>
      </c>
      <c r="N785" s="6">
        <v>10</v>
      </c>
      <c r="O785" s="6">
        <v>7</v>
      </c>
      <c r="Q785" s="14">
        <v>1120</v>
      </c>
      <c r="R785" s="14">
        <v>380</v>
      </c>
      <c r="S785" s="14">
        <v>390</v>
      </c>
      <c r="T785" s="14">
        <v>170</v>
      </c>
      <c r="U785" s="14">
        <v>390</v>
      </c>
      <c r="V785" s="14">
        <v>170</v>
      </c>
      <c r="W785" s="5" t="s">
        <v>33</v>
      </c>
      <c r="Y785" s="6" t="s">
        <v>38</v>
      </c>
      <c r="AA785" s="71"/>
      <c r="AB785" s="168"/>
      <c r="AC785" s="71"/>
      <c r="AD785" s="168"/>
      <c r="AE785" s="169"/>
      <c r="AF785" s="170"/>
      <c r="AG785" s="171"/>
      <c r="AH785" s="151"/>
      <c r="AI785" s="152"/>
      <c r="AJ785" s="172"/>
      <c r="AK785" s="173"/>
      <c r="AL785" s="174"/>
      <c r="AM785" s="175"/>
      <c r="AN785" s="176"/>
      <c r="AO785" s="177"/>
      <c r="AP785" s="178"/>
      <c r="AQ785" s="179"/>
      <c r="AR785" s="178"/>
      <c r="AS785" s="178"/>
      <c r="AT785" s="180"/>
      <c r="AU785" s="181"/>
      <c r="AV785" s="182"/>
      <c r="AW785" s="183"/>
      <c r="AX785" s="181"/>
      <c r="AY785" s="183"/>
      <c r="AZ785" s="183"/>
      <c r="BA785" s="181"/>
      <c r="BB785" s="181"/>
      <c r="BC785" s="184"/>
    </row>
    <row r="786" spans="1:55" ht="18" customHeight="1" x14ac:dyDescent="0.3">
      <c r="A786" s="1" t="str">
        <f t="shared" si="1103"/>
        <v>\\B-TECH03\soneras network\SONERAS\RAD\RAD 2024\C537</v>
      </c>
      <c r="B786" s="251" t="s">
        <v>2129</v>
      </c>
      <c r="C786" s="44" t="str">
        <f t="shared" si="1102"/>
        <v>FEC537026-10 E7</v>
      </c>
      <c r="D786" s="17" t="s">
        <v>1965</v>
      </c>
      <c r="E786" s="20" t="str">
        <f t="shared" si="1105"/>
        <v>C537</v>
      </c>
      <c r="F786" s="37" t="s">
        <v>2103</v>
      </c>
      <c r="G786" s="17">
        <v>1</v>
      </c>
      <c r="H786" s="13" t="s">
        <v>35</v>
      </c>
      <c r="I786" s="14" t="s">
        <v>76</v>
      </c>
      <c r="M786" s="36" t="s">
        <v>32</v>
      </c>
      <c r="N786" s="6">
        <v>10</v>
      </c>
      <c r="O786" s="6">
        <v>6</v>
      </c>
      <c r="Q786" s="14">
        <v>730</v>
      </c>
      <c r="R786" s="14">
        <v>490</v>
      </c>
      <c r="S786" s="14">
        <v>495</v>
      </c>
      <c r="T786" s="14">
        <v>135</v>
      </c>
      <c r="U786" s="14">
        <v>495</v>
      </c>
      <c r="V786" s="14">
        <v>135</v>
      </c>
      <c r="W786" s="5" t="s">
        <v>33</v>
      </c>
      <c r="Y786" s="6" t="s">
        <v>38</v>
      </c>
      <c r="AA786" s="71"/>
      <c r="AB786" s="168"/>
      <c r="AC786" s="71"/>
      <c r="AD786" s="168"/>
      <c r="AE786" s="169"/>
      <c r="AF786" s="170"/>
      <c r="AG786" s="171"/>
      <c r="AH786" s="151"/>
      <c r="AI786" s="152"/>
      <c r="AJ786" s="172"/>
      <c r="AK786" s="173"/>
      <c r="AL786" s="174"/>
      <c r="AM786" s="175"/>
      <c r="AN786" s="176"/>
      <c r="AO786" s="177"/>
      <c r="AP786" s="178"/>
      <c r="AQ786" s="179"/>
      <c r="AR786" s="178"/>
      <c r="AS786" s="178"/>
      <c r="AT786" s="180"/>
      <c r="AU786" s="181"/>
      <c r="AV786" s="182"/>
      <c r="AW786" s="183"/>
      <c r="AX786" s="181"/>
      <c r="AY786" s="183"/>
      <c r="AZ786" s="183"/>
      <c r="BA786" s="181"/>
      <c r="BB786" s="181"/>
      <c r="BC786" s="184"/>
    </row>
    <row r="787" spans="1:55" ht="18" customHeight="1" x14ac:dyDescent="0.3">
      <c r="A787" s="1" t="str">
        <f t="shared" si="1103"/>
        <v>\\B-TECH03\soneras network\SONERAS\RAD\RAD 2024\C538</v>
      </c>
      <c r="B787" s="251" t="s">
        <v>2130</v>
      </c>
      <c r="C787" s="44" t="str">
        <f t="shared" si="1102"/>
        <v>FEC538025-10 E7</v>
      </c>
      <c r="D787" s="17" t="s">
        <v>1966</v>
      </c>
      <c r="E787" s="20" t="str">
        <f t="shared" si="1105"/>
        <v>C538</v>
      </c>
      <c r="F787" s="37" t="s">
        <v>2103</v>
      </c>
      <c r="G787" s="17">
        <v>1</v>
      </c>
      <c r="H787" s="13" t="s">
        <v>35</v>
      </c>
      <c r="I787" s="14" t="s">
        <v>76</v>
      </c>
      <c r="M787" s="36" t="s">
        <v>32</v>
      </c>
      <c r="N787" s="6">
        <v>10</v>
      </c>
      <c r="O787" s="6">
        <v>5</v>
      </c>
      <c r="Q787" s="14">
        <v>940</v>
      </c>
      <c r="R787" s="14">
        <v>390</v>
      </c>
      <c r="S787" s="14">
        <v>420</v>
      </c>
      <c r="T787" s="14">
        <v>120</v>
      </c>
      <c r="U787" s="14">
        <v>420</v>
      </c>
      <c r="V787" s="14">
        <v>120</v>
      </c>
      <c r="W787" s="5" t="s">
        <v>33</v>
      </c>
      <c r="Y787" s="6" t="s">
        <v>38</v>
      </c>
      <c r="AA787" s="71"/>
      <c r="AB787" s="168"/>
      <c r="AC787" s="71"/>
      <c r="AD787" s="168"/>
      <c r="AE787" s="169"/>
      <c r="AF787" s="170"/>
      <c r="AG787" s="171"/>
      <c r="AH787" s="151"/>
      <c r="AI787" s="152"/>
      <c r="AJ787" s="172"/>
      <c r="AK787" s="173"/>
      <c r="AL787" s="174"/>
      <c r="AM787" s="175"/>
      <c r="AN787" s="176"/>
      <c r="AO787" s="177"/>
      <c r="AP787" s="178"/>
      <c r="AQ787" s="179"/>
      <c r="AR787" s="178"/>
      <c r="AS787" s="178"/>
      <c r="AT787" s="180"/>
      <c r="AU787" s="181"/>
      <c r="AV787" s="182"/>
      <c r="AW787" s="183"/>
      <c r="AX787" s="181"/>
      <c r="AY787" s="183"/>
      <c r="AZ787" s="183"/>
      <c r="BA787" s="181"/>
      <c r="BB787" s="181"/>
      <c r="BC787" s="184"/>
    </row>
    <row r="788" spans="1:55" ht="18" customHeight="1" x14ac:dyDescent="0.3">
      <c r="A788" s="1" t="str">
        <f t="shared" si="1103"/>
        <v>\\B-TECH03\soneras network\SONERAS\RAD\RAD 2024\C539</v>
      </c>
      <c r="B788" s="251" t="s">
        <v>2131</v>
      </c>
      <c r="C788" s="44" t="str">
        <f t="shared" si="1102"/>
        <v>FEC539014-12 E7</v>
      </c>
      <c r="D788" s="17" t="s">
        <v>1967</v>
      </c>
      <c r="E788" s="20" t="str">
        <f t="shared" si="1105"/>
        <v>C539</v>
      </c>
      <c r="F788" s="37" t="s">
        <v>2103</v>
      </c>
      <c r="G788" s="17">
        <v>1</v>
      </c>
      <c r="H788" s="13" t="s">
        <v>35</v>
      </c>
      <c r="I788" s="14" t="s">
        <v>76</v>
      </c>
      <c r="M788" s="36" t="s">
        <v>41</v>
      </c>
      <c r="N788" s="6">
        <v>12</v>
      </c>
      <c r="O788" s="6">
        <v>4</v>
      </c>
      <c r="Q788" s="14">
        <v>820</v>
      </c>
      <c r="R788" s="14">
        <v>710</v>
      </c>
      <c r="S788" s="14">
        <v>740</v>
      </c>
      <c r="T788" s="14">
        <v>100</v>
      </c>
      <c r="U788" s="14">
        <v>740</v>
      </c>
      <c r="V788" s="14">
        <v>100</v>
      </c>
      <c r="W788" s="5" t="s">
        <v>33</v>
      </c>
      <c r="Y788" s="6" t="s">
        <v>38</v>
      </c>
      <c r="AA788" s="71"/>
      <c r="AB788" s="168"/>
      <c r="AC788" s="71"/>
      <c r="AD788" s="168"/>
      <c r="AE788" s="169"/>
      <c r="AF788" s="170"/>
      <c r="AG788" s="171"/>
      <c r="AH788" s="151"/>
      <c r="AI788" s="152"/>
      <c r="AJ788" s="172"/>
      <c r="AK788" s="173"/>
      <c r="AL788" s="174"/>
      <c r="AM788" s="175"/>
      <c r="AN788" s="176"/>
      <c r="AO788" s="177"/>
      <c r="AP788" s="178"/>
      <c r="AQ788" s="179"/>
      <c r="AR788" s="178"/>
      <c r="AS788" s="178"/>
      <c r="AT788" s="180"/>
      <c r="AU788" s="181"/>
      <c r="AV788" s="182"/>
      <c r="AW788" s="183"/>
      <c r="AX788" s="181"/>
      <c r="AY788" s="183"/>
      <c r="AZ788" s="183"/>
      <c r="BA788" s="181"/>
      <c r="BB788" s="181"/>
      <c r="BC788" s="184"/>
    </row>
    <row r="789" spans="1:55" ht="18" customHeight="1" x14ac:dyDescent="0.3">
      <c r="A789" s="1" t="str">
        <f t="shared" ref="A789" si="1106">"\\B-TECH03\soneras network\SONERAS\RAD\RAD 2023\"&amp;B789</f>
        <v>\\B-TECH03\soneras network\SONERAS\RAD\RAD 2023\B088</v>
      </c>
      <c r="B789" s="251" t="s">
        <v>1596</v>
      </c>
      <c r="C789" s="44" t="str">
        <f t="shared" si="1102"/>
        <v>FEB088025-10 E7</v>
      </c>
      <c r="D789" s="17" t="s">
        <v>1968</v>
      </c>
      <c r="E789" s="20" t="str">
        <f t="shared" si="1105"/>
        <v>B088</v>
      </c>
      <c r="F789" s="37" t="s">
        <v>2103</v>
      </c>
      <c r="G789" s="17">
        <v>5</v>
      </c>
      <c r="H789" s="13" t="s">
        <v>35</v>
      </c>
      <c r="I789" s="14" t="s">
        <v>76</v>
      </c>
      <c r="M789" s="36" t="s">
        <v>32</v>
      </c>
      <c r="N789" s="6">
        <v>10</v>
      </c>
      <c r="O789" s="6">
        <v>5</v>
      </c>
      <c r="Q789" s="14">
        <v>870</v>
      </c>
      <c r="R789" s="14">
        <v>860</v>
      </c>
      <c r="S789" s="14">
        <v>940</v>
      </c>
      <c r="T789" s="14">
        <v>160</v>
      </c>
      <c r="U789" s="14">
        <v>940</v>
      </c>
      <c r="V789" s="14">
        <v>160</v>
      </c>
      <c r="W789" s="5" t="s">
        <v>37</v>
      </c>
      <c r="Y789" s="6" t="s">
        <v>38</v>
      </c>
      <c r="AA789" s="71"/>
      <c r="AB789" s="168"/>
      <c r="AC789" s="71"/>
      <c r="AD789" s="168"/>
      <c r="AE789" s="169"/>
      <c r="AF789" s="170"/>
      <c r="AG789" s="171"/>
      <c r="AH789" s="151"/>
      <c r="AI789" s="152"/>
      <c r="AJ789" s="172"/>
      <c r="AK789" s="173"/>
      <c r="AL789" s="174"/>
      <c r="AM789" s="175"/>
      <c r="AN789" s="176"/>
      <c r="AO789" s="177"/>
      <c r="AP789" s="178"/>
      <c r="AQ789" s="179"/>
      <c r="AR789" s="178"/>
      <c r="AS789" s="178"/>
      <c r="AT789" s="180"/>
      <c r="AU789" s="181"/>
      <c r="AV789" s="182"/>
      <c r="AW789" s="183"/>
      <c r="AX789" s="181"/>
      <c r="AY789" s="183"/>
      <c r="AZ789" s="183"/>
      <c r="BA789" s="181"/>
      <c r="BB789" s="181"/>
      <c r="BC789" s="184"/>
    </row>
    <row r="790" spans="1:55" ht="18" customHeight="1" x14ac:dyDescent="0.3">
      <c r="A790" s="1" t="str">
        <f t="shared" si="1103"/>
        <v>\\B-TECH03\soneras network\SONERAS\RAD\RAD 2024\C540</v>
      </c>
      <c r="B790" s="251" t="s">
        <v>2132</v>
      </c>
      <c r="C790" s="44" t="str">
        <f t="shared" si="1102"/>
        <v>FEC540026-10 E7</v>
      </c>
      <c r="D790" s="17" t="s">
        <v>1969</v>
      </c>
      <c r="E790" s="20" t="str">
        <f t="shared" si="1105"/>
        <v>C540</v>
      </c>
      <c r="F790" s="37" t="s">
        <v>2103</v>
      </c>
      <c r="G790" s="17">
        <v>1</v>
      </c>
      <c r="H790" s="13" t="s">
        <v>35</v>
      </c>
      <c r="I790" s="14" t="s">
        <v>76</v>
      </c>
      <c r="M790" s="36" t="s">
        <v>32</v>
      </c>
      <c r="N790" s="6">
        <v>10</v>
      </c>
      <c r="O790" s="6">
        <v>6</v>
      </c>
      <c r="Q790" s="14">
        <v>1080</v>
      </c>
      <c r="R790" s="14">
        <v>870</v>
      </c>
      <c r="S790" s="14">
        <v>925</v>
      </c>
      <c r="T790" s="14">
        <v>200</v>
      </c>
      <c r="U790" s="14">
        <v>925</v>
      </c>
      <c r="V790" s="14">
        <v>200</v>
      </c>
      <c r="W790" s="5" t="s">
        <v>37</v>
      </c>
      <c r="Y790" s="6" t="s">
        <v>38</v>
      </c>
      <c r="AA790" s="71"/>
      <c r="AB790" s="168"/>
      <c r="AC790" s="71"/>
      <c r="AD790" s="168"/>
      <c r="AE790" s="169"/>
      <c r="AF790" s="170"/>
      <c r="AG790" s="171"/>
      <c r="AH790" s="151"/>
      <c r="AI790" s="152"/>
      <c r="AJ790" s="172"/>
      <c r="AK790" s="173"/>
      <c r="AL790" s="174"/>
      <c r="AM790" s="175"/>
      <c r="AN790" s="176"/>
      <c r="AO790" s="177"/>
      <c r="AP790" s="178"/>
      <c r="AQ790" s="179"/>
      <c r="AR790" s="178"/>
      <c r="AS790" s="178"/>
      <c r="AT790" s="180"/>
      <c r="AU790" s="181"/>
      <c r="AV790" s="182"/>
      <c r="AW790" s="183"/>
      <c r="AX790" s="181"/>
      <c r="AY790" s="183"/>
      <c r="AZ790" s="183"/>
      <c r="BA790" s="181"/>
      <c r="BB790" s="181"/>
      <c r="BC790" s="184"/>
    </row>
    <row r="791" spans="1:55" ht="18" customHeight="1" x14ac:dyDescent="0.3">
      <c r="A791" s="1" t="str">
        <f t="shared" si="1103"/>
        <v>\\B-TECH03\soneras network\SONERAS\RAD\RAD 2024\C541</v>
      </c>
      <c r="B791" s="251" t="s">
        <v>2133</v>
      </c>
      <c r="C791" s="44" t="str">
        <f t="shared" si="1102"/>
        <v>FEC541024-10 E7</v>
      </c>
      <c r="D791" s="17" t="s">
        <v>1970</v>
      </c>
      <c r="E791" s="20" t="str">
        <f t="shared" si="1105"/>
        <v>C541</v>
      </c>
      <c r="F791" s="37" t="s">
        <v>2103</v>
      </c>
      <c r="G791" s="17">
        <v>1</v>
      </c>
      <c r="H791" s="13" t="s">
        <v>35</v>
      </c>
      <c r="I791" s="14" t="s">
        <v>76</v>
      </c>
      <c r="M791" s="36" t="s">
        <v>32</v>
      </c>
      <c r="N791" s="6">
        <v>10</v>
      </c>
      <c r="O791" s="6">
        <v>4</v>
      </c>
      <c r="Q791" s="14">
        <v>820</v>
      </c>
      <c r="R791" s="14">
        <v>840</v>
      </c>
      <c r="S791" s="14">
        <v>930</v>
      </c>
      <c r="T791" s="14">
        <v>160</v>
      </c>
      <c r="U791" s="14">
        <v>930</v>
      </c>
      <c r="V791" s="14">
        <v>160</v>
      </c>
      <c r="W791" s="5" t="s">
        <v>37</v>
      </c>
      <c r="Y791" s="6" t="s">
        <v>38</v>
      </c>
      <c r="AA791" s="71"/>
      <c r="AB791" s="168"/>
      <c r="AC791" s="71"/>
      <c r="AD791" s="168"/>
      <c r="AE791" s="169"/>
      <c r="AF791" s="170"/>
      <c r="AG791" s="171"/>
      <c r="AH791" s="151"/>
      <c r="AI791" s="152"/>
      <c r="AJ791" s="172"/>
      <c r="AK791" s="173"/>
      <c r="AL791" s="174"/>
      <c r="AM791" s="175"/>
      <c r="AN791" s="176"/>
      <c r="AO791" s="177"/>
      <c r="AP791" s="178"/>
      <c r="AQ791" s="179"/>
      <c r="AR791" s="178"/>
      <c r="AS791" s="178"/>
      <c r="AT791" s="180"/>
      <c r="AU791" s="181"/>
      <c r="AV791" s="182"/>
      <c r="AW791" s="183"/>
      <c r="AX791" s="181"/>
      <c r="AY791" s="183"/>
      <c r="AZ791" s="183"/>
      <c r="BA791" s="181"/>
      <c r="BB791" s="181"/>
      <c r="BC791" s="184"/>
    </row>
    <row r="792" spans="1:55" ht="18" customHeight="1" x14ac:dyDescent="0.3">
      <c r="A792" s="1" t="str">
        <f t="shared" si="1103"/>
        <v>\\B-TECH03\soneras network\SONERAS\RAD\RAD 2024\C542</v>
      </c>
      <c r="B792" s="251" t="s">
        <v>2134</v>
      </c>
      <c r="C792" s="44" t="str">
        <f t="shared" si="1102"/>
        <v>FEC542024-10 E7</v>
      </c>
      <c r="D792" s="17" t="s">
        <v>1971</v>
      </c>
      <c r="E792" s="20" t="str">
        <f t="shared" si="1105"/>
        <v>C542</v>
      </c>
      <c r="F792" s="37" t="s">
        <v>2103</v>
      </c>
      <c r="G792" s="17">
        <v>2</v>
      </c>
      <c r="H792" s="13" t="s">
        <v>35</v>
      </c>
      <c r="I792" s="14" t="s">
        <v>76</v>
      </c>
      <c r="M792" s="36" t="s">
        <v>32</v>
      </c>
      <c r="N792" s="6">
        <v>10</v>
      </c>
      <c r="O792" s="6">
        <v>4</v>
      </c>
      <c r="Q792" s="14">
        <v>630</v>
      </c>
      <c r="R792" s="14">
        <v>410</v>
      </c>
      <c r="S792" s="14">
        <v>475</v>
      </c>
      <c r="T792" s="14">
        <v>135</v>
      </c>
      <c r="U792" s="14">
        <v>475</v>
      </c>
      <c r="V792" s="14">
        <v>135</v>
      </c>
      <c r="W792" s="5" t="s">
        <v>37</v>
      </c>
      <c r="Y792" s="6" t="s">
        <v>38</v>
      </c>
      <c r="AA792" s="71"/>
      <c r="AB792" s="168"/>
      <c r="AC792" s="71"/>
      <c r="AD792" s="168"/>
      <c r="AE792" s="169"/>
      <c r="AF792" s="170"/>
      <c r="AG792" s="171"/>
      <c r="AH792" s="151"/>
      <c r="AI792" s="152"/>
      <c r="AJ792" s="172"/>
      <c r="AK792" s="173"/>
      <c r="AL792" s="174"/>
      <c r="AM792" s="175"/>
      <c r="AN792" s="176"/>
      <c r="AO792" s="177"/>
      <c r="AP792" s="178"/>
      <c r="AQ792" s="179"/>
      <c r="AR792" s="178"/>
      <c r="AS792" s="178"/>
      <c r="AT792" s="180"/>
      <c r="AU792" s="181"/>
      <c r="AV792" s="182"/>
      <c r="AW792" s="183"/>
      <c r="AX792" s="181"/>
      <c r="AY792" s="183"/>
      <c r="AZ792" s="183"/>
      <c r="BA792" s="181"/>
      <c r="BB792" s="181"/>
      <c r="BC792" s="184"/>
    </row>
    <row r="793" spans="1:55" ht="18" customHeight="1" x14ac:dyDescent="0.3">
      <c r="A793" s="1" t="str">
        <f t="shared" si="1103"/>
        <v>\\B-TECH03\soneras network\SONERAS\RAD\RAD 2024\C440</v>
      </c>
      <c r="B793" s="251" t="s">
        <v>1763</v>
      </c>
      <c r="C793" s="44" t="str">
        <f t="shared" si="1102"/>
        <v>FEC440015-12 E7</v>
      </c>
      <c r="D793" s="17" t="s">
        <v>1972</v>
      </c>
      <c r="E793" s="20" t="str">
        <f t="shared" si="1105"/>
        <v>C440</v>
      </c>
      <c r="F793" s="37" t="s">
        <v>2103</v>
      </c>
      <c r="G793" s="17">
        <v>4</v>
      </c>
      <c r="H793" s="13" t="s">
        <v>35</v>
      </c>
      <c r="I793" s="14" t="s">
        <v>76</v>
      </c>
      <c r="M793" s="36" t="s">
        <v>41</v>
      </c>
      <c r="N793" s="6">
        <v>12</v>
      </c>
      <c r="O793" s="6">
        <v>5</v>
      </c>
      <c r="Q793" s="14">
        <v>700</v>
      </c>
      <c r="R793" s="14">
        <v>800</v>
      </c>
      <c r="S793" s="14">
        <v>870</v>
      </c>
      <c r="T793" s="14">
        <v>180</v>
      </c>
      <c r="U793" s="14">
        <v>870</v>
      </c>
      <c r="V793" s="14">
        <v>180</v>
      </c>
      <c r="W793" s="5" t="s">
        <v>37</v>
      </c>
      <c r="Y793" s="6" t="s">
        <v>38</v>
      </c>
      <c r="AA793" s="71"/>
      <c r="AB793" s="168"/>
      <c r="AC793" s="71"/>
      <c r="AD793" s="168"/>
      <c r="AE793" s="169"/>
      <c r="AF793" s="170"/>
      <c r="AG793" s="171"/>
      <c r="AH793" s="151"/>
      <c r="AI793" s="152"/>
      <c r="AJ793" s="172"/>
      <c r="AK793" s="173"/>
      <c r="AL793" s="174"/>
      <c r="AM793" s="175"/>
      <c r="AN793" s="176"/>
      <c r="AO793" s="177"/>
      <c r="AP793" s="178"/>
      <c r="AQ793" s="179"/>
      <c r="AR793" s="178"/>
      <c r="AS793" s="178"/>
      <c r="AT793" s="180"/>
      <c r="AU793" s="181"/>
      <c r="AV793" s="182"/>
      <c r="AW793" s="183"/>
      <c r="AX793" s="181"/>
      <c r="AY793" s="183"/>
      <c r="AZ793" s="183"/>
      <c r="BA793" s="181"/>
      <c r="BB793" s="181"/>
      <c r="BC793" s="184"/>
    </row>
    <row r="794" spans="1:55" ht="18" customHeight="1" x14ac:dyDescent="0.3">
      <c r="A794" s="1" t="str">
        <f t="shared" si="1103"/>
        <v>\\B-TECH03\soneras network\SONERAS\RAD\RAD 2024\C543</v>
      </c>
      <c r="B794" s="251" t="s">
        <v>2135</v>
      </c>
      <c r="C794" s="44" t="str">
        <f t="shared" si="1102"/>
        <v>FEC543014-12 E7</v>
      </c>
      <c r="D794" s="17" t="s">
        <v>1973</v>
      </c>
      <c r="E794" s="20" t="str">
        <f t="shared" si="1105"/>
        <v>C543</v>
      </c>
      <c r="F794" s="37" t="s">
        <v>2103</v>
      </c>
      <c r="G794" s="17">
        <v>1</v>
      </c>
      <c r="H794" s="13" t="s">
        <v>35</v>
      </c>
      <c r="I794" s="14" t="s">
        <v>76</v>
      </c>
      <c r="M794" s="36" t="s">
        <v>41</v>
      </c>
      <c r="N794" s="6">
        <v>12</v>
      </c>
      <c r="O794" s="6">
        <v>4</v>
      </c>
      <c r="Q794" s="14">
        <v>460</v>
      </c>
      <c r="R794" s="14">
        <v>550</v>
      </c>
      <c r="S794" s="14">
        <v>580</v>
      </c>
      <c r="T794" s="14">
        <v>90</v>
      </c>
      <c r="U794" s="14">
        <v>580</v>
      </c>
      <c r="V794" s="14">
        <v>90</v>
      </c>
      <c r="W794" s="5" t="s">
        <v>33</v>
      </c>
      <c r="Y794" s="6" t="s">
        <v>38</v>
      </c>
      <c r="AA794" s="71"/>
      <c r="AB794" s="168"/>
      <c r="AC794" s="71"/>
      <c r="AD794" s="168"/>
      <c r="AE794" s="169"/>
      <c r="AF794" s="170"/>
      <c r="AG794" s="171"/>
      <c r="AH794" s="151"/>
      <c r="AI794" s="152"/>
      <c r="AJ794" s="172"/>
      <c r="AK794" s="173"/>
      <c r="AL794" s="174"/>
      <c r="AM794" s="175"/>
      <c r="AN794" s="176"/>
      <c r="AO794" s="177"/>
      <c r="AP794" s="178"/>
      <c r="AQ794" s="179"/>
      <c r="AR794" s="178"/>
      <c r="AS794" s="178"/>
      <c r="AT794" s="180"/>
      <c r="AU794" s="181"/>
      <c r="AV794" s="182"/>
      <c r="AW794" s="183"/>
      <c r="AX794" s="181"/>
      <c r="AY794" s="183"/>
      <c r="AZ794" s="183"/>
      <c r="BA794" s="181"/>
      <c r="BB794" s="181"/>
      <c r="BC794" s="184"/>
    </row>
    <row r="795" spans="1:55" ht="18" customHeight="1" x14ac:dyDescent="0.3">
      <c r="A795" s="1" t="str">
        <f t="shared" si="1103"/>
        <v>\\B-TECH03\soneras network\SONERAS\RAD\RAD 2024\C544</v>
      </c>
      <c r="B795" s="251" t="s">
        <v>2136</v>
      </c>
      <c r="C795" s="44" t="str">
        <f t="shared" si="1102"/>
        <v>FEC544026-10 E7</v>
      </c>
      <c r="D795" s="17" t="s">
        <v>1974</v>
      </c>
      <c r="E795" s="20" t="str">
        <f t="shared" si="1105"/>
        <v>C544</v>
      </c>
      <c r="F795" s="37" t="s">
        <v>2103</v>
      </c>
      <c r="G795" s="17">
        <v>1</v>
      </c>
      <c r="H795" s="13" t="s">
        <v>35</v>
      </c>
      <c r="I795" s="14" t="s">
        <v>76</v>
      </c>
      <c r="M795" s="36" t="s">
        <v>32</v>
      </c>
      <c r="N795" s="6">
        <v>10</v>
      </c>
      <c r="O795" s="6">
        <v>6</v>
      </c>
      <c r="Q795" s="14">
        <v>1000</v>
      </c>
      <c r="R795" s="14">
        <v>360</v>
      </c>
      <c r="S795" s="14">
        <v>390</v>
      </c>
      <c r="T795" s="14">
        <v>130</v>
      </c>
      <c r="U795" s="14">
        <v>390</v>
      </c>
      <c r="V795" s="14">
        <v>130</v>
      </c>
      <c r="W795" s="5" t="s">
        <v>33</v>
      </c>
      <c r="Y795" s="6" t="s">
        <v>38</v>
      </c>
      <c r="AA795" s="71"/>
      <c r="AB795" s="168"/>
      <c r="AC795" s="71"/>
      <c r="AD795" s="168"/>
      <c r="AE795" s="169"/>
      <c r="AF795" s="170"/>
      <c r="AG795" s="171"/>
      <c r="AH795" s="151"/>
      <c r="AI795" s="152"/>
      <c r="AJ795" s="172"/>
      <c r="AK795" s="173"/>
      <c r="AL795" s="174"/>
      <c r="AM795" s="175"/>
      <c r="AN795" s="176"/>
      <c r="AO795" s="177"/>
      <c r="AP795" s="178"/>
      <c r="AQ795" s="179"/>
      <c r="AR795" s="178"/>
      <c r="AS795" s="178"/>
      <c r="AT795" s="180"/>
      <c r="AU795" s="181"/>
      <c r="AV795" s="182"/>
      <c r="AW795" s="183"/>
      <c r="AX795" s="181"/>
      <c r="AY795" s="183"/>
      <c r="AZ795" s="183"/>
      <c r="BA795" s="181"/>
      <c r="BB795" s="181"/>
      <c r="BC795" s="184"/>
    </row>
    <row r="796" spans="1:55" ht="18" customHeight="1" x14ac:dyDescent="0.3">
      <c r="A796" s="1" t="str">
        <f t="shared" si="1103"/>
        <v>\\B-TECH03\soneras network\SONERAS\RAD\RAD 2024\A270</v>
      </c>
      <c r="B796" s="251" t="s">
        <v>542</v>
      </c>
      <c r="C796" s="44" t="str">
        <f t="shared" si="1102"/>
        <v>REA270013-12 E7</v>
      </c>
      <c r="D796" s="17" t="s">
        <v>1975</v>
      </c>
      <c r="E796" s="20" t="str">
        <f t="shared" si="1105"/>
        <v>A270</v>
      </c>
      <c r="F796" s="37" t="s">
        <v>2103</v>
      </c>
      <c r="G796" s="17">
        <v>2</v>
      </c>
      <c r="H796" s="13" t="s">
        <v>58</v>
      </c>
      <c r="I796" s="14" t="s">
        <v>492</v>
      </c>
      <c r="J796" s="5" t="s">
        <v>244</v>
      </c>
      <c r="K796" s="14" t="s">
        <v>494</v>
      </c>
      <c r="M796" s="6" t="s">
        <v>41</v>
      </c>
      <c r="N796" s="6">
        <v>12</v>
      </c>
      <c r="O796" s="6">
        <v>3</v>
      </c>
      <c r="P796" s="6"/>
      <c r="Q796" s="6">
        <v>520</v>
      </c>
      <c r="R796" s="6">
        <v>560</v>
      </c>
      <c r="S796" s="6">
        <v>570</v>
      </c>
      <c r="T796" s="6">
        <v>60</v>
      </c>
      <c r="U796" s="6">
        <v>570</v>
      </c>
      <c r="V796" s="6">
        <v>60</v>
      </c>
      <c r="W796" s="5" t="s">
        <v>33</v>
      </c>
      <c r="X796" s="16"/>
      <c r="Y796" s="6" t="s">
        <v>38</v>
      </c>
      <c r="AA796" s="71"/>
      <c r="AB796" s="168"/>
      <c r="AC796" s="71"/>
      <c r="AD796" s="168"/>
      <c r="AE796" s="169"/>
      <c r="AF796" s="170"/>
      <c r="AG796" s="171"/>
      <c r="AH796" s="151"/>
      <c r="AI796" s="152"/>
      <c r="AJ796" s="172"/>
      <c r="AK796" s="173"/>
      <c r="AL796" s="174"/>
      <c r="AM796" s="175"/>
      <c r="AN796" s="176"/>
      <c r="AO796" s="177"/>
      <c r="AP796" s="178"/>
      <c r="AQ796" s="179"/>
      <c r="AR796" s="178"/>
      <c r="AS796" s="178"/>
      <c r="AT796" s="180"/>
      <c r="AU796" s="181"/>
      <c r="AV796" s="182"/>
      <c r="AW796" s="183"/>
      <c r="AX796" s="181"/>
      <c r="AY796" s="183"/>
      <c r="AZ796" s="183"/>
      <c r="BA796" s="181"/>
      <c r="BB796" s="181"/>
      <c r="BC796" s="184"/>
    </row>
    <row r="797" spans="1:55" ht="18" customHeight="1" x14ac:dyDescent="0.3">
      <c r="A797" s="1" t="str">
        <f t="shared" si="1103"/>
        <v>\\B-TECH03\soneras network\SONERAS\RAD\RAD 2024\C498</v>
      </c>
      <c r="B797" s="251" t="s">
        <v>1870</v>
      </c>
      <c r="C797" s="44" t="str">
        <f t="shared" si="1102"/>
        <v>FEC498014-10 E7</v>
      </c>
      <c r="D797" s="17" t="s">
        <v>1976</v>
      </c>
      <c r="E797" s="20" t="str">
        <f t="shared" si="1105"/>
        <v>C498</v>
      </c>
      <c r="F797" s="37" t="s">
        <v>2104</v>
      </c>
      <c r="G797" s="17">
        <v>1</v>
      </c>
      <c r="H797" s="13" t="s">
        <v>35</v>
      </c>
      <c r="I797" s="14" t="s">
        <v>182</v>
      </c>
      <c r="M797" s="36" t="s">
        <v>41</v>
      </c>
      <c r="N797" s="6">
        <v>10</v>
      </c>
      <c r="O797" s="6">
        <v>4</v>
      </c>
      <c r="Q797" s="14">
        <v>1030</v>
      </c>
      <c r="R797" s="14">
        <v>900</v>
      </c>
      <c r="S797" s="14">
        <v>910</v>
      </c>
      <c r="T797" s="14">
        <v>85</v>
      </c>
      <c r="U797" s="14">
        <v>910</v>
      </c>
      <c r="V797" s="14">
        <v>85</v>
      </c>
      <c r="W797" s="5" t="s">
        <v>33</v>
      </c>
      <c r="Y797" s="6" t="s">
        <v>38</v>
      </c>
      <c r="AA797" s="71"/>
      <c r="AB797" s="168"/>
      <c r="AC797" s="71"/>
      <c r="AD797" s="168"/>
      <c r="AE797" s="169"/>
      <c r="AF797" s="170"/>
      <c r="AG797" s="171"/>
      <c r="AH797" s="151"/>
      <c r="AI797" s="152"/>
      <c r="AJ797" s="172"/>
      <c r="AK797" s="173"/>
      <c r="AL797" s="174"/>
      <c r="AM797" s="175"/>
      <c r="AN797" s="176"/>
      <c r="AO797" s="177"/>
      <c r="AP797" s="178"/>
      <c r="AQ797" s="179"/>
      <c r="AR797" s="178"/>
      <c r="AS797" s="178"/>
      <c r="AT797" s="180"/>
      <c r="AU797" s="181"/>
      <c r="AV797" s="182"/>
      <c r="AW797" s="183"/>
      <c r="AX797" s="181"/>
      <c r="AY797" s="183"/>
      <c r="AZ797" s="183"/>
      <c r="BA797" s="181"/>
      <c r="BB797" s="181"/>
      <c r="BC797" s="184"/>
    </row>
    <row r="798" spans="1:55" ht="18" customHeight="1" x14ac:dyDescent="0.3">
      <c r="A798" s="1" t="str">
        <f t="shared" si="1103"/>
        <v>\\B-TECH03\soneras network\SONERAS\RAD\RAD 2024\C499</v>
      </c>
      <c r="B798" s="251" t="s">
        <v>1871</v>
      </c>
      <c r="C798" s="44" t="str">
        <f t="shared" si="1102"/>
        <v>FEC499014-10 E7</v>
      </c>
      <c r="D798" s="17" t="s">
        <v>1977</v>
      </c>
      <c r="E798" s="20" t="str">
        <f t="shared" si="1105"/>
        <v>C499</v>
      </c>
      <c r="F798" s="37" t="s">
        <v>2104</v>
      </c>
      <c r="G798" s="17">
        <v>4</v>
      </c>
      <c r="H798" s="13" t="s">
        <v>35</v>
      </c>
      <c r="I798" s="14" t="s">
        <v>182</v>
      </c>
      <c r="M798" s="36" t="s">
        <v>41</v>
      </c>
      <c r="N798" s="6">
        <v>10</v>
      </c>
      <c r="O798" s="6">
        <v>4</v>
      </c>
      <c r="Q798" s="14">
        <v>870</v>
      </c>
      <c r="R798" s="14">
        <v>710</v>
      </c>
      <c r="S798" s="14">
        <v>735</v>
      </c>
      <c r="T798" s="14">
        <v>80</v>
      </c>
      <c r="U798" s="14">
        <v>735</v>
      </c>
      <c r="V798" s="14">
        <v>80</v>
      </c>
      <c r="W798" s="5" t="s">
        <v>33</v>
      </c>
      <c r="Y798" s="6" t="s">
        <v>38</v>
      </c>
      <c r="AA798" s="71"/>
      <c r="AB798" s="168"/>
      <c r="AC798" s="71"/>
      <c r="AD798" s="168"/>
      <c r="AE798" s="169"/>
      <c r="AF798" s="170"/>
      <c r="AG798" s="171"/>
      <c r="AH798" s="151"/>
      <c r="AI798" s="152"/>
      <c r="AJ798" s="172"/>
      <c r="AK798" s="173"/>
      <c r="AL798" s="174"/>
      <c r="AM798" s="175"/>
      <c r="AN798" s="176"/>
      <c r="AO798" s="177"/>
      <c r="AP798" s="178"/>
      <c r="AQ798" s="179"/>
      <c r="AR798" s="178"/>
      <c r="AS798" s="178"/>
      <c r="AT798" s="180"/>
      <c r="AU798" s="181"/>
      <c r="AV798" s="182"/>
      <c r="AW798" s="183"/>
      <c r="AX798" s="181"/>
      <c r="AY798" s="183"/>
      <c r="AZ798" s="183"/>
      <c r="BA798" s="181"/>
      <c r="BB798" s="181"/>
      <c r="BC798" s="184"/>
    </row>
    <row r="799" spans="1:55" ht="18" customHeight="1" x14ac:dyDescent="0.3">
      <c r="A799" s="1" t="str">
        <f t="shared" si="1103"/>
        <v>\\B-TECH03\soneras network\SONERAS\RAD\RAD 2024\C545</v>
      </c>
      <c r="B799" s="251" t="s">
        <v>2137</v>
      </c>
      <c r="C799" s="44" t="str">
        <f t="shared" si="1102"/>
        <v>FEC545014-10 E7</v>
      </c>
      <c r="D799" s="17" t="s">
        <v>1978</v>
      </c>
      <c r="E799" s="20" t="str">
        <f t="shared" si="1105"/>
        <v>C545</v>
      </c>
      <c r="F799" s="37" t="s">
        <v>2104</v>
      </c>
      <c r="G799" s="17">
        <v>20</v>
      </c>
      <c r="H799" s="13" t="s">
        <v>35</v>
      </c>
      <c r="I799" s="14" t="s">
        <v>182</v>
      </c>
      <c r="M799" s="36" t="s">
        <v>41</v>
      </c>
      <c r="N799" s="6">
        <v>10</v>
      </c>
      <c r="O799" s="6">
        <v>4</v>
      </c>
      <c r="Q799" s="14">
        <v>870</v>
      </c>
      <c r="R799" s="14">
        <v>650</v>
      </c>
      <c r="S799" s="14">
        <v>655</v>
      </c>
      <c r="T799" s="14">
        <v>95</v>
      </c>
      <c r="U799" s="14">
        <v>655</v>
      </c>
      <c r="V799" s="14">
        <v>95</v>
      </c>
      <c r="W799" s="5" t="s">
        <v>33</v>
      </c>
      <c r="Y799" s="6" t="s">
        <v>38</v>
      </c>
      <c r="AA799" s="71"/>
      <c r="AB799" s="168"/>
      <c r="AC799" s="71"/>
      <c r="AD799" s="168"/>
      <c r="AE799" s="169"/>
      <c r="AF799" s="170"/>
      <c r="AG799" s="171"/>
      <c r="AH799" s="151"/>
      <c r="AI799" s="152"/>
      <c r="AJ799" s="172"/>
      <c r="AK799" s="173"/>
      <c r="AL799" s="174"/>
      <c r="AM799" s="175"/>
      <c r="AN799" s="176"/>
      <c r="AO799" s="177"/>
      <c r="AP799" s="178"/>
      <c r="AQ799" s="179"/>
      <c r="AR799" s="178"/>
      <c r="AS799" s="178"/>
      <c r="AT799" s="180"/>
      <c r="AU799" s="181"/>
      <c r="AV799" s="182"/>
      <c r="AW799" s="183"/>
      <c r="AX799" s="181"/>
      <c r="AY799" s="183"/>
      <c r="AZ799" s="183"/>
      <c r="BA799" s="181"/>
      <c r="BB799" s="181"/>
      <c r="BC799" s="184"/>
    </row>
    <row r="800" spans="1:55" ht="18" customHeight="1" x14ac:dyDescent="0.3">
      <c r="A800" s="1" t="str">
        <f t="shared" si="1103"/>
        <v>\\B-TECH03\soneras network\SONERAS\RAD\RAD 2024\C077</v>
      </c>
      <c r="B800" s="251" t="s">
        <v>438</v>
      </c>
      <c r="C800" s="44" t="str">
        <f t="shared" si="1102"/>
        <v>FEC077014-10 E7</v>
      </c>
      <c r="D800" s="17" t="s">
        <v>1979</v>
      </c>
      <c r="E800" s="20" t="str">
        <f t="shared" si="1105"/>
        <v>C077</v>
      </c>
      <c r="F800" s="37" t="s">
        <v>2104</v>
      </c>
      <c r="G800" s="17">
        <v>2</v>
      </c>
      <c r="H800" s="13" t="s">
        <v>35</v>
      </c>
      <c r="I800" s="14" t="s">
        <v>182</v>
      </c>
      <c r="M800" s="36" t="s">
        <v>41</v>
      </c>
      <c r="N800" s="6">
        <v>10</v>
      </c>
      <c r="O800" s="6">
        <v>4</v>
      </c>
      <c r="Q800" s="14">
        <v>860</v>
      </c>
      <c r="R800" s="14">
        <v>790</v>
      </c>
      <c r="S800" s="14">
        <v>810</v>
      </c>
      <c r="T800" s="14">
        <v>90</v>
      </c>
      <c r="U800" s="14">
        <v>810</v>
      </c>
      <c r="V800" s="14">
        <v>90</v>
      </c>
      <c r="W800" s="5" t="s">
        <v>33</v>
      </c>
      <c r="Y800" s="6" t="s">
        <v>38</v>
      </c>
      <c r="AA800" s="71"/>
      <c r="AB800" s="168"/>
      <c r="AC800" s="71"/>
      <c r="AD800" s="168"/>
      <c r="AE800" s="169"/>
      <c r="AF800" s="170"/>
      <c r="AG800" s="171"/>
      <c r="AH800" s="151"/>
      <c r="AI800" s="152"/>
      <c r="AJ800" s="172"/>
      <c r="AK800" s="173"/>
      <c r="AL800" s="174"/>
      <c r="AM800" s="175"/>
      <c r="AN800" s="176"/>
      <c r="AO800" s="177"/>
      <c r="AP800" s="178"/>
      <c r="AQ800" s="179"/>
      <c r="AR800" s="178"/>
      <c r="AS800" s="178"/>
      <c r="AT800" s="180"/>
      <c r="AU800" s="181"/>
      <c r="AV800" s="182"/>
      <c r="AW800" s="183"/>
      <c r="AX800" s="181"/>
      <c r="AY800" s="183"/>
      <c r="AZ800" s="183"/>
      <c r="BA800" s="181"/>
      <c r="BB800" s="181"/>
      <c r="BC800" s="184"/>
    </row>
    <row r="801" spans="1:55" ht="18" customHeight="1" x14ac:dyDescent="0.3">
      <c r="A801" s="1" t="str">
        <f t="shared" si="1103"/>
        <v>\\B-TECH03\soneras network\SONERAS\RAD\RAD 2024\C079</v>
      </c>
      <c r="B801" s="251" t="s">
        <v>441</v>
      </c>
      <c r="C801" s="44" t="str">
        <f t="shared" si="1102"/>
        <v>FEC079014-10 E7</v>
      </c>
      <c r="D801" s="17" t="s">
        <v>1980</v>
      </c>
      <c r="E801" s="20" t="str">
        <f t="shared" si="1105"/>
        <v>C079</v>
      </c>
      <c r="F801" s="37" t="s">
        <v>2104</v>
      </c>
      <c r="G801" s="17">
        <v>4</v>
      </c>
      <c r="H801" s="13" t="s">
        <v>35</v>
      </c>
      <c r="I801" s="14" t="s">
        <v>182</v>
      </c>
      <c r="M801" s="36" t="s">
        <v>41</v>
      </c>
      <c r="N801" s="6">
        <v>10</v>
      </c>
      <c r="O801" s="6">
        <v>4</v>
      </c>
      <c r="Q801" s="14">
        <v>850</v>
      </c>
      <c r="R801" s="14">
        <v>700</v>
      </c>
      <c r="S801" s="14">
        <v>710</v>
      </c>
      <c r="T801" s="14">
        <v>105</v>
      </c>
      <c r="U801" s="14">
        <v>710</v>
      </c>
      <c r="V801" s="14">
        <v>105</v>
      </c>
      <c r="W801" s="5" t="s">
        <v>33</v>
      </c>
      <c r="Y801" s="6" t="s">
        <v>38</v>
      </c>
      <c r="AA801" s="71"/>
      <c r="AB801" s="168"/>
      <c r="AC801" s="71"/>
      <c r="AD801" s="168"/>
      <c r="AE801" s="169"/>
      <c r="AF801" s="170"/>
      <c r="AG801" s="171"/>
      <c r="AH801" s="151"/>
      <c r="AI801" s="152"/>
      <c r="AJ801" s="172"/>
      <c r="AK801" s="173"/>
      <c r="AL801" s="174"/>
      <c r="AM801" s="175"/>
      <c r="AN801" s="176"/>
      <c r="AO801" s="177"/>
      <c r="AP801" s="178"/>
      <c r="AQ801" s="179"/>
      <c r="AR801" s="178"/>
      <c r="AS801" s="178"/>
      <c r="AT801" s="180"/>
      <c r="AU801" s="181"/>
      <c r="AV801" s="182"/>
      <c r="AW801" s="183"/>
      <c r="AX801" s="181"/>
      <c r="AY801" s="183"/>
      <c r="AZ801" s="183"/>
      <c r="BA801" s="181"/>
      <c r="BB801" s="181"/>
      <c r="BC801" s="184"/>
    </row>
    <row r="802" spans="1:55" ht="18" customHeight="1" x14ac:dyDescent="0.3">
      <c r="A802" s="1" t="str">
        <f t="shared" ref="A802" si="1107">"\\B-TECH03\soneras network\SONERAS\RAD\RAD 2023\"&amp;B802</f>
        <v>\\B-TECH03\soneras network\SONERAS\RAD\RAD 2023\B170</v>
      </c>
      <c r="B802" s="251" t="s">
        <v>445</v>
      </c>
      <c r="C802" s="44" t="str">
        <f t="shared" si="1102"/>
        <v>FEB170014-10 E7</v>
      </c>
      <c r="D802" s="17" t="s">
        <v>1981</v>
      </c>
      <c r="E802" s="20" t="str">
        <f t="shared" si="1105"/>
        <v>B170</v>
      </c>
      <c r="F802" s="37" t="s">
        <v>2104</v>
      </c>
      <c r="G802" s="17">
        <v>10</v>
      </c>
      <c r="H802" s="13" t="s">
        <v>35</v>
      </c>
      <c r="I802" s="14" t="s">
        <v>182</v>
      </c>
      <c r="M802" s="36" t="s">
        <v>41</v>
      </c>
      <c r="N802" s="6">
        <v>10</v>
      </c>
      <c r="O802" s="6">
        <v>4</v>
      </c>
      <c r="Q802" s="14">
        <v>840</v>
      </c>
      <c r="R802" s="14">
        <v>650</v>
      </c>
      <c r="S802" s="14">
        <v>665</v>
      </c>
      <c r="T802" s="14">
        <v>95</v>
      </c>
      <c r="U802" s="14">
        <v>665</v>
      </c>
      <c r="V802" s="14">
        <v>95</v>
      </c>
      <c r="W802" s="5" t="s">
        <v>33</v>
      </c>
      <c r="Y802" s="6" t="s">
        <v>38</v>
      </c>
      <c r="AA802" s="71"/>
      <c r="AB802" s="168"/>
      <c r="AC802" s="71"/>
      <c r="AD802" s="168"/>
      <c r="AE802" s="169"/>
      <c r="AF802" s="170"/>
      <c r="AG802" s="171"/>
      <c r="AH802" s="151"/>
      <c r="AI802" s="152"/>
      <c r="AJ802" s="172"/>
      <c r="AK802" s="173"/>
      <c r="AL802" s="174"/>
      <c r="AM802" s="175"/>
      <c r="AN802" s="176"/>
      <c r="AO802" s="177"/>
      <c r="AP802" s="178"/>
      <c r="AQ802" s="179"/>
      <c r="AR802" s="178"/>
      <c r="AS802" s="178"/>
      <c r="AT802" s="180"/>
      <c r="AU802" s="181"/>
      <c r="AV802" s="182"/>
      <c r="AW802" s="183"/>
      <c r="AX802" s="181"/>
      <c r="AY802" s="183"/>
      <c r="AZ802" s="183"/>
      <c r="BA802" s="181"/>
      <c r="BB802" s="181"/>
      <c r="BC802" s="184"/>
    </row>
    <row r="803" spans="1:55" ht="18" customHeight="1" x14ac:dyDescent="0.3">
      <c r="A803" s="1" t="str">
        <f t="shared" si="1103"/>
        <v>\\B-TECH03\soneras network\SONERAS\RAD\RAD 2024\C546</v>
      </c>
      <c r="B803" s="251" t="s">
        <v>2138</v>
      </c>
      <c r="C803" s="44" t="str">
        <f t="shared" si="1102"/>
        <v>FEC546014-10 E7</v>
      </c>
      <c r="D803" s="17" t="s">
        <v>1982</v>
      </c>
      <c r="E803" s="20" t="str">
        <f t="shared" si="1105"/>
        <v>C546</v>
      </c>
      <c r="F803" s="37" t="s">
        <v>2104</v>
      </c>
      <c r="G803" s="17">
        <v>1</v>
      </c>
      <c r="H803" s="13" t="s">
        <v>35</v>
      </c>
      <c r="I803" s="14" t="s">
        <v>182</v>
      </c>
      <c r="M803" s="36" t="s">
        <v>41</v>
      </c>
      <c r="N803" s="6">
        <v>10</v>
      </c>
      <c r="O803" s="6">
        <v>4</v>
      </c>
      <c r="Q803" s="14">
        <v>820</v>
      </c>
      <c r="R803" s="14">
        <v>800</v>
      </c>
      <c r="S803" s="14">
        <v>820</v>
      </c>
      <c r="T803" s="14">
        <v>105</v>
      </c>
      <c r="U803" s="14">
        <v>820</v>
      </c>
      <c r="V803" s="14">
        <v>105</v>
      </c>
      <c r="W803" s="5" t="s">
        <v>33</v>
      </c>
      <c r="Y803" s="6" t="s">
        <v>38</v>
      </c>
      <c r="AA803" s="71"/>
      <c r="AB803" s="168"/>
      <c r="AC803" s="71"/>
      <c r="AD803" s="168"/>
      <c r="AE803" s="169"/>
      <c r="AF803" s="170"/>
      <c r="AG803" s="171"/>
      <c r="AH803" s="151"/>
      <c r="AI803" s="152"/>
      <c r="AJ803" s="172"/>
      <c r="AK803" s="173"/>
      <c r="AL803" s="174"/>
      <c r="AM803" s="175"/>
      <c r="AN803" s="176"/>
      <c r="AO803" s="177"/>
      <c r="AP803" s="178"/>
      <c r="AQ803" s="179"/>
      <c r="AR803" s="178"/>
      <c r="AS803" s="178"/>
      <c r="AT803" s="180"/>
      <c r="AU803" s="181"/>
      <c r="AV803" s="182"/>
      <c r="AW803" s="183"/>
      <c r="AX803" s="181"/>
      <c r="AY803" s="183"/>
      <c r="AZ803" s="183"/>
      <c r="BA803" s="181"/>
      <c r="BB803" s="181"/>
      <c r="BC803" s="184"/>
    </row>
    <row r="804" spans="1:55" ht="18" customHeight="1" x14ac:dyDescent="0.3">
      <c r="A804" s="1" t="str">
        <f t="shared" si="1103"/>
        <v>\\B-TECH03\soneras network\SONERAS\RAD\RAD 2024\C547</v>
      </c>
      <c r="B804" s="251" t="s">
        <v>2139</v>
      </c>
      <c r="C804" s="44" t="str">
        <f t="shared" si="1102"/>
        <v>FEC547014-10 E7</v>
      </c>
      <c r="D804" s="17" t="s">
        <v>1983</v>
      </c>
      <c r="E804" s="20" t="str">
        <f t="shared" si="1105"/>
        <v>C547</v>
      </c>
      <c r="F804" s="37" t="s">
        <v>2104</v>
      </c>
      <c r="G804" s="17">
        <v>1</v>
      </c>
      <c r="H804" s="13" t="s">
        <v>35</v>
      </c>
      <c r="I804" s="14" t="s">
        <v>182</v>
      </c>
      <c r="M804" s="36" t="s">
        <v>41</v>
      </c>
      <c r="N804" s="6">
        <v>10</v>
      </c>
      <c r="O804" s="6">
        <v>4</v>
      </c>
      <c r="Q804" s="14">
        <v>820</v>
      </c>
      <c r="R804" s="14">
        <v>790</v>
      </c>
      <c r="S804" s="14">
        <v>810</v>
      </c>
      <c r="T804" s="14">
        <v>105</v>
      </c>
      <c r="U804" s="14">
        <v>810</v>
      </c>
      <c r="V804" s="14">
        <v>105</v>
      </c>
      <c r="W804" s="5" t="s">
        <v>33</v>
      </c>
      <c r="Y804" s="6" t="s">
        <v>38</v>
      </c>
      <c r="AA804" s="71"/>
      <c r="AB804" s="168"/>
      <c r="AC804" s="71"/>
      <c r="AD804" s="168"/>
      <c r="AE804" s="169"/>
      <c r="AF804" s="170"/>
      <c r="AG804" s="171"/>
      <c r="AH804" s="151"/>
      <c r="AI804" s="152"/>
      <c r="AJ804" s="172"/>
      <c r="AK804" s="173"/>
      <c r="AL804" s="174"/>
      <c r="AM804" s="175"/>
      <c r="AN804" s="176"/>
      <c r="AO804" s="177"/>
      <c r="AP804" s="178"/>
      <c r="AQ804" s="179"/>
      <c r="AR804" s="178"/>
      <c r="AS804" s="178"/>
      <c r="AT804" s="180"/>
      <c r="AU804" s="181"/>
      <c r="AV804" s="182"/>
      <c r="AW804" s="183"/>
      <c r="AX804" s="181"/>
      <c r="AY804" s="183"/>
      <c r="AZ804" s="183"/>
      <c r="BA804" s="181"/>
      <c r="BB804" s="181"/>
      <c r="BC804" s="184"/>
    </row>
    <row r="805" spans="1:55" ht="18" customHeight="1" x14ac:dyDescent="0.3">
      <c r="A805" s="1" t="str">
        <f t="shared" si="1103"/>
        <v>\\B-TECH03\soneras network\SONERAS\RAD\RAD 2024\C193</v>
      </c>
      <c r="B805" s="251" t="s">
        <v>955</v>
      </c>
      <c r="C805" s="44" t="str">
        <f t="shared" si="1102"/>
        <v>FEC193014-10 E7</v>
      </c>
      <c r="D805" s="17" t="s">
        <v>1984</v>
      </c>
      <c r="E805" s="20" t="str">
        <f t="shared" si="1105"/>
        <v>C193</v>
      </c>
      <c r="F805" s="37" t="s">
        <v>2104</v>
      </c>
      <c r="G805" s="17">
        <v>2</v>
      </c>
      <c r="H805" s="13" t="s">
        <v>35</v>
      </c>
      <c r="I805" s="14" t="s">
        <v>182</v>
      </c>
      <c r="M805" s="36" t="s">
        <v>41</v>
      </c>
      <c r="N805" s="6">
        <v>10</v>
      </c>
      <c r="O805" s="6">
        <v>4</v>
      </c>
      <c r="Q805" s="14">
        <v>810</v>
      </c>
      <c r="R805" s="14">
        <v>720</v>
      </c>
      <c r="S805" s="14">
        <v>740</v>
      </c>
      <c r="T805" s="14">
        <v>90</v>
      </c>
      <c r="U805" s="14">
        <v>740</v>
      </c>
      <c r="V805" s="14">
        <v>90</v>
      </c>
      <c r="W805" s="5" t="s">
        <v>33</v>
      </c>
      <c r="Y805" s="6" t="s">
        <v>38</v>
      </c>
      <c r="AA805" s="71"/>
      <c r="AB805" s="168"/>
      <c r="AC805" s="71"/>
      <c r="AD805" s="168"/>
      <c r="AE805" s="169"/>
      <c r="AF805" s="170"/>
      <c r="AG805" s="171"/>
      <c r="AH805" s="151"/>
      <c r="AI805" s="152"/>
      <c r="AJ805" s="172"/>
      <c r="AK805" s="173"/>
      <c r="AL805" s="174"/>
      <c r="AM805" s="175"/>
      <c r="AN805" s="176"/>
      <c r="AO805" s="177"/>
      <c r="AP805" s="178"/>
      <c r="AQ805" s="179"/>
      <c r="AR805" s="178"/>
      <c r="AS805" s="178"/>
      <c r="AT805" s="180"/>
      <c r="AU805" s="181"/>
      <c r="AV805" s="182"/>
      <c r="AW805" s="183"/>
      <c r="AX805" s="181"/>
      <c r="AY805" s="183"/>
      <c r="AZ805" s="183"/>
      <c r="BA805" s="181"/>
      <c r="BB805" s="181"/>
      <c r="BC805" s="184"/>
    </row>
    <row r="806" spans="1:55" ht="18" customHeight="1" x14ac:dyDescent="0.3">
      <c r="A806" s="1" t="str">
        <f t="shared" si="1103"/>
        <v>\\B-TECH03\soneras network\SONERAS\RAD\RAD 2024\C081</v>
      </c>
      <c r="B806" s="251" t="s">
        <v>443</v>
      </c>
      <c r="C806" s="44" t="str">
        <f t="shared" si="1102"/>
        <v>FEC081014-10 E7</v>
      </c>
      <c r="D806" s="17" t="s">
        <v>1985</v>
      </c>
      <c r="E806" s="20" t="str">
        <f t="shared" si="1105"/>
        <v>C081</v>
      </c>
      <c r="F806" s="37" t="s">
        <v>2104</v>
      </c>
      <c r="G806" s="17">
        <v>2</v>
      </c>
      <c r="H806" s="13" t="s">
        <v>35</v>
      </c>
      <c r="I806" s="14" t="s">
        <v>182</v>
      </c>
      <c r="M806" s="36" t="s">
        <v>41</v>
      </c>
      <c r="N806" s="6">
        <v>10</v>
      </c>
      <c r="O806" s="6">
        <v>4</v>
      </c>
      <c r="Q806" s="14">
        <v>800</v>
      </c>
      <c r="R806" s="14">
        <v>800</v>
      </c>
      <c r="S806" s="14">
        <v>810</v>
      </c>
      <c r="T806" s="14">
        <v>105</v>
      </c>
      <c r="U806" s="14">
        <v>810</v>
      </c>
      <c r="V806" s="14">
        <v>105</v>
      </c>
      <c r="W806" s="5" t="s">
        <v>33</v>
      </c>
      <c r="Y806" s="6" t="s">
        <v>38</v>
      </c>
      <c r="AA806" s="71"/>
      <c r="AB806" s="168"/>
      <c r="AC806" s="71"/>
      <c r="AD806" s="168"/>
      <c r="AE806" s="169"/>
      <c r="AF806" s="170"/>
      <c r="AG806" s="171"/>
      <c r="AH806" s="151"/>
      <c r="AI806" s="152"/>
      <c r="AJ806" s="172"/>
      <c r="AK806" s="173"/>
      <c r="AL806" s="174"/>
      <c r="AM806" s="175"/>
      <c r="AN806" s="176"/>
      <c r="AO806" s="177"/>
      <c r="AP806" s="178"/>
      <c r="AQ806" s="179"/>
      <c r="AR806" s="178"/>
      <c r="AS806" s="178"/>
      <c r="AT806" s="180"/>
      <c r="AU806" s="181"/>
      <c r="AV806" s="182"/>
      <c r="AW806" s="183"/>
      <c r="AX806" s="181"/>
      <c r="AY806" s="183"/>
      <c r="AZ806" s="183"/>
      <c r="BA806" s="181"/>
      <c r="BB806" s="181"/>
      <c r="BC806" s="184"/>
    </row>
    <row r="807" spans="1:55" ht="18" customHeight="1" x14ac:dyDescent="0.3">
      <c r="A807" s="1" t="str">
        <f t="shared" si="1103"/>
        <v>\\B-TECH03\soneras network\SONERAS\RAD\RAD 2024\C082</v>
      </c>
      <c r="B807" s="251" t="s">
        <v>444</v>
      </c>
      <c r="C807" s="44" t="str">
        <f t="shared" si="1102"/>
        <v>FEC082014-10 E7</v>
      </c>
      <c r="D807" s="17" t="s">
        <v>1986</v>
      </c>
      <c r="E807" s="20" t="str">
        <f t="shared" si="1105"/>
        <v>C082</v>
      </c>
      <c r="F807" s="37" t="s">
        <v>2104</v>
      </c>
      <c r="G807" s="17">
        <v>2</v>
      </c>
      <c r="H807" s="13" t="s">
        <v>35</v>
      </c>
      <c r="I807" s="14" t="s">
        <v>182</v>
      </c>
      <c r="M807" s="36" t="s">
        <v>41</v>
      </c>
      <c r="N807" s="6">
        <v>10</v>
      </c>
      <c r="O807" s="6">
        <v>4</v>
      </c>
      <c r="Q807" s="14">
        <v>800</v>
      </c>
      <c r="R807" s="14">
        <v>660</v>
      </c>
      <c r="S807" s="14">
        <v>680</v>
      </c>
      <c r="T807" s="14">
        <v>105</v>
      </c>
      <c r="U807" s="14">
        <v>680</v>
      </c>
      <c r="V807" s="14">
        <v>105</v>
      </c>
      <c r="W807" s="5" t="s">
        <v>33</v>
      </c>
      <c r="Y807" s="6" t="s">
        <v>38</v>
      </c>
      <c r="AA807" s="71"/>
      <c r="AB807" s="168"/>
      <c r="AC807" s="71"/>
      <c r="AD807" s="168"/>
      <c r="AE807" s="169"/>
      <c r="AF807" s="170"/>
      <c r="AG807" s="171"/>
      <c r="AH807" s="151"/>
      <c r="AI807" s="152"/>
      <c r="AJ807" s="172"/>
      <c r="AK807" s="173"/>
      <c r="AL807" s="174"/>
      <c r="AM807" s="175"/>
      <c r="AN807" s="176"/>
      <c r="AO807" s="177"/>
      <c r="AP807" s="178"/>
      <c r="AQ807" s="179"/>
      <c r="AR807" s="178"/>
      <c r="AS807" s="178"/>
      <c r="AT807" s="180"/>
      <c r="AU807" s="181"/>
      <c r="AV807" s="182"/>
      <c r="AW807" s="183"/>
      <c r="AX807" s="181"/>
      <c r="AY807" s="183"/>
      <c r="AZ807" s="183"/>
      <c r="BA807" s="181"/>
      <c r="BB807" s="181"/>
      <c r="BC807" s="184"/>
    </row>
    <row r="808" spans="1:55" ht="18" customHeight="1" x14ac:dyDescent="0.3">
      <c r="A808" s="1" t="str">
        <f t="shared" si="1103"/>
        <v>\\B-TECH03\soneras network\SONERAS\RAD\RAD 2024\C194</v>
      </c>
      <c r="B808" s="251" t="s">
        <v>956</v>
      </c>
      <c r="C808" s="44" t="str">
        <f t="shared" si="1102"/>
        <v>FEC194014-10 E7</v>
      </c>
      <c r="D808" s="17" t="s">
        <v>1987</v>
      </c>
      <c r="E808" s="20" t="str">
        <f t="shared" si="1105"/>
        <v>C194</v>
      </c>
      <c r="F808" s="37" t="s">
        <v>2104</v>
      </c>
      <c r="G808" s="17">
        <v>6</v>
      </c>
      <c r="H808" s="13" t="s">
        <v>35</v>
      </c>
      <c r="I808" s="14" t="s">
        <v>182</v>
      </c>
      <c r="M808" s="36" t="s">
        <v>41</v>
      </c>
      <c r="N808" s="6">
        <v>10</v>
      </c>
      <c r="O808" s="6">
        <v>4</v>
      </c>
      <c r="Q808" s="14">
        <v>775</v>
      </c>
      <c r="R808" s="14">
        <v>700</v>
      </c>
      <c r="S808" s="14">
        <v>710</v>
      </c>
      <c r="T808" s="14">
        <v>105</v>
      </c>
      <c r="U808" s="14">
        <v>710</v>
      </c>
      <c r="V808" s="14">
        <v>105</v>
      </c>
      <c r="W808" s="5" t="s">
        <v>33</v>
      </c>
      <c r="Y808" s="6" t="s">
        <v>38</v>
      </c>
    </row>
    <row r="809" spans="1:55" ht="18" customHeight="1" x14ac:dyDescent="0.3">
      <c r="A809" s="1" t="str">
        <f t="shared" si="1103"/>
        <v>\\B-TECH03\soneras network\SONERAS\RAD\RAD 2024\C548</v>
      </c>
      <c r="B809" s="251" t="s">
        <v>2140</v>
      </c>
      <c r="C809" s="44" t="str">
        <f t="shared" si="1102"/>
        <v>FEC548014-10 E7</v>
      </c>
      <c r="D809" s="17" t="s">
        <v>1988</v>
      </c>
      <c r="E809" s="20" t="str">
        <f t="shared" si="1105"/>
        <v>C548</v>
      </c>
      <c r="F809" s="37" t="s">
        <v>2104</v>
      </c>
      <c r="G809" s="17">
        <v>6</v>
      </c>
      <c r="H809" s="13" t="s">
        <v>35</v>
      </c>
      <c r="I809" s="14" t="s">
        <v>182</v>
      </c>
      <c r="M809" s="36" t="s">
        <v>41</v>
      </c>
      <c r="N809" s="6">
        <v>10</v>
      </c>
      <c r="O809" s="6">
        <v>4</v>
      </c>
      <c r="Q809" s="14">
        <v>770</v>
      </c>
      <c r="R809" s="14">
        <v>650</v>
      </c>
      <c r="S809" s="14">
        <v>665</v>
      </c>
      <c r="T809" s="14">
        <v>105</v>
      </c>
      <c r="U809" s="14">
        <v>665</v>
      </c>
      <c r="V809" s="14">
        <v>105</v>
      </c>
      <c r="W809" s="5" t="s">
        <v>33</v>
      </c>
      <c r="Y809" s="6" t="s">
        <v>38</v>
      </c>
    </row>
    <row r="810" spans="1:55" ht="18" customHeight="1" x14ac:dyDescent="0.3">
      <c r="A810" s="1" t="str">
        <f t="shared" si="1103"/>
        <v>\\B-TECH03\soneras network\SONERAS\RAD\RAD 2024\C549</v>
      </c>
      <c r="B810" s="251" t="s">
        <v>2141</v>
      </c>
      <c r="C810" s="44" t="str">
        <f t="shared" si="1102"/>
        <v>FEC549014-10 E7</v>
      </c>
      <c r="D810" s="17" t="s">
        <v>1989</v>
      </c>
      <c r="E810" s="20" t="str">
        <f t="shared" si="1105"/>
        <v>C549</v>
      </c>
      <c r="F810" s="37" t="s">
        <v>2104</v>
      </c>
      <c r="G810" s="17">
        <v>1</v>
      </c>
      <c r="H810" s="13" t="s">
        <v>35</v>
      </c>
      <c r="I810" s="14" t="s">
        <v>182</v>
      </c>
      <c r="M810" s="36" t="s">
        <v>41</v>
      </c>
      <c r="N810" s="6">
        <v>10</v>
      </c>
      <c r="O810" s="6">
        <v>4</v>
      </c>
      <c r="Q810" s="14">
        <v>760</v>
      </c>
      <c r="R810" s="14">
        <v>700</v>
      </c>
      <c r="S810" s="14">
        <v>710</v>
      </c>
      <c r="T810" s="14">
        <v>105</v>
      </c>
      <c r="U810" s="14">
        <v>710</v>
      </c>
      <c r="V810" s="14">
        <v>105</v>
      </c>
      <c r="W810" s="5" t="s">
        <v>33</v>
      </c>
      <c r="Y810" s="6" t="s">
        <v>38</v>
      </c>
    </row>
    <row r="811" spans="1:55" ht="18" customHeight="1" x14ac:dyDescent="0.3">
      <c r="A811" s="1" t="str">
        <f t="shared" si="1103"/>
        <v>\\B-TECH03\soneras network\SONERAS\RAD\RAD 2024\C550</v>
      </c>
      <c r="B811" s="251" t="s">
        <v>2142</v>
      </c>
      <c r="C811" s="44" t="str">
        <f t="shared" si="1102"/>
        <v>FEC550014-10 E7</v>
      </c>
      <c r="D811" s="17" t="s">
        <v>1990</v>
      </c>
      <c r="E811" s="20" t="str">
        <f t="shared" si="1105"/>
        <v>C550</v>
      </c>
      <c r="F811" s="37" t="s">
        <v>2104</v>
      </c>
      <c r="G811" s="17">
        <v>2</v>
      </c>
      <c r="H811" s="13" t="s">
        <v>35</v>
      </c>
      <c r="I811" s="14" t="s">
        <v>182</v>
      </c>
      <c r="M811" s="36" t="s">
        <v>41</v>
      </c>
      <c r="N811" s="6">
        <v>10</v>
      </c>
      <c r="O811" s="6">
        <v>4</v>
      </c>
      <c r="Q811" s="14">
        <v>750</v>
      </c>
      <c r="R811" s="14">
        <v>720</v>
      </c>
      <c r="S811" s="14">
        <v>740</v>
      </c>
      <c r="T811" s="14">
        <v>100</v>
      </c>
      <c r="U811" s="14">
        <v>740</v>
      </c>
      <c r="V811" s="14">
        <v>100</v>
      </c>
      <c r="W811" s="5" t="s">
        <v>33</v>
      </c>
      <c r="Y811" s="6" t="s">
        <v>38</v>
      </c>
    </row>
    <row r="812" spans="1:55" ht="18" customHeight="1" x14ac:dyDescent="0.3">
      <c r="A812" s="1" t="str">
        <f t="shared" si="1103"/>
        <v>\\B-TECH03\soneras network\SONERAS\RAD\RAD 2024\C551</v>
      </c>
      <c r="B812" s="251" t="s">
        <v>2143</v>
      </c>
      <c r="C812" s="44" t="str">
        <f t="shared" si="1102"/>
        <v>FEC551014-10 E7</v>
      </c>
      <c r="D812" s="17" t="s">
        <v>1991</v>
      </c>
      <c r="E812" s="20" t="str">
        <f t="shared" si="1105"/>
        <v>C551</v>
      </c>
      <c r="F812" s="37" t="s">
        <v>2104</v>
      </c>
      <c r="G812" s="17">
        <v>2</v>
      </c>
      <c r="H812" s="13" t="s">
        <v>35</v>
      </c>
      <c r="I812" s="14" t="s">
        <v>182</v>
      </c>
      <c r="M812" s="36" t="s">
        <v>41</v>
      </c>
      <c r="N812" s="6">
        <v>10</v>
      </c>
      <c r="O812" s="6">
        <v>4</v>
      </c>
      <c r="Q812" s="14">
        <v>740</v>
      </c>
      <c r="R812" s="14">
        <v>700</v>
      </c>
      <c r="S812" s="14">
        <v>710</v>
      </c>
      <c r="T812" s="14">
        <v>105</v>
      </c>
      <c r="U812" s="14">
        <v>710</v>
      </c>
      <c r="V812" s="14">
        <v>105</v>
      </c>
      <c r="W812" s="5" t="s">
        <v>33</v>
      </c>
      <c r="Y812" s="6" t="s">
        <v>38</v>
      </c>
    </row>
    <row r="813" spans="1:55" ht="18" customHeight="1" x14ac:dyDescent="0.3">
      <c r="A813" s="1" t="str">
        <f t="shared" si="1103"/>
        <v>\\B-TECH03\soneras network\SONERAS\RAD\RAD 2024\C552</v>
      </c>
      <c r="B813" s="251" t="s">
        <v>2144</v>
      </c>
      <c r="C813" s="44" t="str">
        <f t="shared" si="1102"/>
        <v>FEC552014-10 E7</v>
      </c>
      <c r="D813" s="17" t="s">
        <v>1992</v>
      </c>
      <c r="E813" s="20" t="str">
        <f t="shared" si="1105"/>
        <v>C552</v>
      </c>
      <c r="F813" s="37" t="s">
        <v>2104</v>
      </c>
      <c r="G813" s="17">
        <v>2</v>
      </c>
      <c r="H813" s="13" t="s">
        <v>35</v>
      </c>
      <c r="I813" s="14" t="s">
        <v>182</v>
      </c>
      <c r="M813" s="36" t="s">
        <v>41</v>
      </c>
      <c r="N813" s="6">
        <v>10</v>
      </c>
      <c r="O813" s="6">
        <v>4</v>
      </c>
      <c r="Q813" s="14">
        <v>730</v>
      </c>
      <c r="R813" s="14">
        <v>700</v>
      </c>
      <c r="S813" s="14">
        <v>710</v>
      </c>
      <c r="T813" s="14">
        <v>105</v>
      </c>
      <c r="U813" s="14">
        <v>710</v>
      </c>
      <c r="V813" s="14">
        <v>105</v>
      </c>
      <c r="W813" s="5" t="s">
        <v>33</v>
      </c>
      <c r="Y813" s="6" t="s">
        <v>38</v>
      </c>
    </row>
    <row r="814" spans="1:55" ht="18" customHeight="1" x14ac:dyDescent="0.3">
      <c r="A814" s="1" t="str">
        <f t="shared" si="1103"/>
        <v>\\B-TECH03\soneras network\SONERAS\RAD\RAD 2024\C238</v>
      </c>
      <c r="B814" s="251" t="s">
        <v>1153</v>
      </c>
      <c r="C814" s="44" t="str">
        <f t="shared" si="1102"/>
        <v>FEC238014-10 E7</v>
      </c>
      <c r="D814" s="17" t="s">
        <v>1993</v>
      </c>
      <c r="E814" s="20" t="str">
        <f t="shared" si="1105"/>
        <v>C238</v>
      </c>
      <c r="F814" s="37" t="s">
        <v>2104</v>
      </c>
      <c r="G814" s="17">
        <v>5</v>
      </c>
      <c r="H814" s="13" t="s">
        <v>35</v>
      </c>
      <c r="I814" s="14" t="s">
        <v>182</v>
      </c>
      <c r="M814" s="36" t="s">
        <v>41</v>
      </c>
      <c r="N814" s="6">
        <v>10</v>
      </c>
      <c r="O814" s="6">
        <v>4</v>
      </c>
      <c r="Q814" s="14">
        <v>720</v>
      </c>
      <c r="R814" s="14">
        <v>700</v>
      </c>
      <c r="S814" s="14">
        <v>710</v>
      </c>
      <c r="T814" s="14">
        <v>85</v>
      </c>
      <c r="U814" s="14">
        <v>710</v>
      </c>
      <c r="V814" s="14">
        <v>85</v>
      </c>
      <c r="W814" s="5" t="s">
        <v>33</v>
      </c>
      <c r="Y814" s="6" t="s">
        <v>38</v>
      </c>
    </row>
    <row r="815" spans="1:55" ht="18" customHeight="1" x14ac:dyDescent="0.3">
      <c r="A815" s="1" t="str">
        <f t="shared" ref="A815:A816" si="1108">"\\B-TECH03\soneras network\SONERAS\RAD\RAD 2023\"&amp;B815</f>
        <v>\\B-TECH03\soneras network\SONERAS\RAD\RAD 2023\B174</v>
      </c>
      <c r="B815" s="251" t="s">
        <v>1154</v>
      </c>
      <c r="C815" s="44" t="str">
        <f t="shared" si="1102"/>
        <v>FEB174014-10 E7</v>
      </c>
      <c r="D815" s="17" t="s">
        <v>1994</v>
      </c>
      <c r="E815" s="20" t="str">
        <f t="shared" si="1105"/>
        <v>B174</v>
      </c>
      <c r="F815" s="37" t="s">
        <v>2104</v>
      </c>
      <c r="G815" s="17">
        <v>10</v>
      </c>
      <c r="H815" s="13" t="s">
        <v>35</v>
      </c>
      <c r="I815" s="14" t="s">
        <v>182</v>
      </c>
      <c r="M815" s="36" t="s">
        <v>41</v>
      </c>
      <c r="N815" s="6">
        <v>10</v>
      </c>
      <c r="O815" s="6">
        <v>4</v>
      </c>
      <c r="Q815" s="14">
        <v>725</v>
      </c>
      <c r="R815" s="14">
        <v>630</v>
      </c>
      <c r="S815" s="14">
        <v>645</v>
      </c>
      <c r="T815" s="14">
        <v>80</v>
      </c>
      <c r="U815" s="14">
        <v>645</v>
      </c>
      <c r="V815" s="14">
        <v>80</v>
      </c>
      <c r="W815" s="5" t="s">
        <v>33</v>
      </c>
      <c r="Y815" s="6" t="s">
        <v>38</v>
      </c>
    </row>
    <row r="816" spans="1:55" ht="18" customHeight="1" x14ac:dyDescent="0.3">
      <c r="A816" s="1" t="str">
        <f t="shared" si="1108"/>
        <v>\\B-TECH03\soneras network\SONERAS\RAD\RAD 2023\B175</v>
      </c>
      <c r="B816" s="251" t="s">
        <v>2109</v>
      </c>
      <c r="C816" s="44" t="str">
        <f t="shared" si="1102"/>
        <v>FEB175014-10 E7</v>
      </c>
      <c r="D816" s="17" t="s">
        <v>1995</v>
      </c>
      <c r="E816" s="20" t="str">
        <f t="shared" si="1105"/>
        <v>B175</v>
      </c>
      <c r="F816" s="37" t="s">
        <v>2104</v>
      </c>
      <c r="G816" s="17">
        <v>6</v>
      </c>
      <c r="H816" s="13" t="s">
        <v>35</v>
      </c>
      <c r="I816" s="14" t="s">
        <v>182</v>
      </c>
      <c r="M816" s="36" t="s">
        <v>41</v>
      </c>
      <c r="N816" s="6">
        <v>10</v>
      </c>
      <c r="O816" s="6">
        <v>4</v>
      </c>
      <c r="Q816" s="14">
        <v>720</v>
      </c>
      <c r="R816" s="14">
        <v>620</v>
      </c>
      <c r="S816" s="14">
        <v>630</v>
      </c>
      <c r="T816" s="14">
        <v>110</v>
      </c>
      <c r="U816" s="14">
        <v>630</v>
      </c>
      <c r="V816" s="14">
        <v>110</v>
      </c>
      <c r="W816" s="5" t="s">
        <v>33</v>
      </c>
      <c r="X816" s="14" t="s">
        <v>1533</v>
      </c>
      <c r="Y816" s="6" t="s">
        <v>38</v>
      </c>
    </row>
    <row r="817" spans="1:25" ht="18" customHeight="1" x14ac:dyDescent="0.3">
      <c r="A817" s="1" t="str">
        <f t="shared" si="1103"/>
        <v>\\B-TECH03\soneras network\SONERAS\RAD\RAD 2024\C240</v>
      </c>
      <c r="B817" s="251" t="s">
        <v>1156</v>
      </c>
      <c r="C817" s="44" t="str">
        <f t="shared" si="1102"/>
        <v>FEC240014-10 E7</v>
      </c>
      <c r="D817" s="17" t="s">
        <v>1996</v>
      </c>
      <c r="E817" s="20" t="str">
        <f t="shared" si="1105"/>
        <v>C240</v>
      </c>
      <c r="F817" s="37" t="s">
        <v>2104</v>
      </c>
      <c r="G817" s="17">
        <v>6</v>
      </c>
      <c r="H817" s="13" t="s">
        <v>35</v>
      </c>
      <c r="I817" s="14" t="s">
        <v>182</v>
      </c>
      <c r="M817" s="36" t="s">
        <v>41</v>
      </c>
      <c r="N817" s="6">
        <v>10</v>
      </c>
      <c r="O817" s="6">
        <v>4</v>
      </c>
      <c r="Q817" s="14">
        <v>715</v>
      </c>
      <c r="R817" s="14">
        <v>650</v>
      </c>
      <c r="S817" s="14">
        <v>665</v>
      </c>
      <c r="T817" s="14">
        <v>95</v>
      </c>
      <c r="U817" s="14">
        <v>665</v>
      </c>
      <c r="V817" s="14">
        <v>95</v>
      </c>
      <c r="W817" s="5" t="s">
        <v>33</v>
      </c>
      <c r="Y817" s="6" t="s">
        <v>38</v>
      </c>
    </row>
    <row r="818" spans="1:25" ht="18" customHeight="1" x14ac:dyDescent="0.3">
      <c r="A818" s="1" t="str">
        <f t="shared" si="1103"/>
        <v>\\B-TECH03\soneras network\SONERAS\RAD\RAD 2024\C553</v>
      </c>
      <c r="B818" s="251" t="s">
        <v>2145</v>
      </c>
      <c r="C818" s="44" t="str">
        <f t="shared" si="1102"/>
        <v>FEC553014-10 E7</v>
      </c>
      <c r="D818" s="17" t="s">
        <v>1997</v>
      </c>
      <c r="E818" s="20" t="str">
        <f t="shared" si="1105"/>
        <v>C553</v>
      </c>
      <c r="F818" s="37" t="s">
        <v>2104</v>
      </c>
      <c r="G818" s="17">
        <v>2</v>
      </c>
      <c r="H818" s="13" t="s">
        <v>35</v>
      </c>
      <c r="I818" s="14" t="s">
        <v>182</v>
      </c>
      <c r="M818" s="36" t="s">
        <v>41</v>
      </c>
      <c r="N818" s="6">
        <v>10</v>
      </c>
      <c r="O818" s="6">
        <v>4</v>
      </c>
      <c r="Q818" s="14">
        <v>700</v>
      </c>
      <c r="R818" s="14">
        <v>730</v>
      </c>
      <c r="S818" s="14">
        <v>750</v>
      </c>
      <c r="T818" s="14">
        <v>95</v>
      </c>
      <c r="U818" s="14">
        <v>750</v>
      </c>
      <c r="V818" s="14">
        <v>95</v>
      </c>
      <c r="W818" s="5" t="s">
        <v>33</v>
      </c>
      <c r="Y818" s="6" t="s">
        <v>38</v>
      </c>
    </row>
    <row r="819" spans="1:25" ht="18" customHeight="1" x14ac:dyDescent="0.3">
      <c r="A819" s="1" t="str">
        <f t="shared" si="1103"/>
        <v>\\B-TECH03\soneras network\SONERAS\RAD\RAD 2024\C554</v>
      </c>
      <c r="B819" s="251" t="s">
        <v>2146</v>
      </c>
      <c r="C819" s="44" t="str">
        <f t="shared" si="1102"/>
        <v>FEC554014-10 E7</v>
      </c>
      <c r="D819" s="17" t="s">
        <v>1998</v>
      </c>
      <c r="E819" s="20" t="str">
        <f t="shared" si="1105"/>
        <v>C554</v>
      </c>
      <c r="F819" s="37" t="s">
        <v>2104</v>
      </c>
      <c r="G819" s="17">
        <v>2</v>
      </c>
      <c r="H819" s="13" t="s">
        <v>35</v>
      </c>
      <c r="I819" s="14" t="s">
        <v>182</v>
      </c>
      <c r="M819" s="36" t="s">
        <v>41</v>
      </c>
      <c r="N819" s="6">
        <v>10</v>
      </c>
      <c r="O819" s="6">
        <v>4</v>
      </c>
      <c r="Q819" s="14">
        <v>700</v>
      </c>
      <c r="R819" s="14">
        <v>600</v>
      </c>
      <c r="S819" s="14">
        <v>620</v>
      </c>
      <c r="T819" s="14">
        <v>95</v>
      </c>
      <c r="U819" s="14">
        <v>620</v>
      </c>
      <c r="V819" s="14">
        <v>95</v>
      </c>
      <c r="W819" s="5" t="s">
        <v>33</v>
      </c>
      <c r="Y819" s="6" t="s">
        <v>38</v>
      </c>
    </row>
    <row r="820" spans="1:25" ht="18" customHeight="1" x14ac:dyDescent="0.3">
      <c r="A820" s="1" t="str">
        <f t="shared" si="1103"/>
        <v>\\B-TECH03\soneras network\SONERAS\RAD\RAD 2024\C196</v>
      </c>
      <c r="B820" s="251" t="s">
        <v>958</v>
      </c>
      <c r="C820" s="44" t="str">
        <f t="shared" si="1102"/>
        <v>FEC196014-10 E7</v>
      </c>
      <c r="D820" s="17" t="s">
        <v>1999</v>
      </c>
      <c r="E820" s="20" t="str">
        <f t="shared" si="1105"/>
        <v>C196</v>
      </c>
      <c r="F820" s="37" t="s">
        <v>2104</v>
      </c>
      <c r="G820" s="17">
        <v>2</v>
      </c>
      <c r="H820" s="13" t="s">
        <v>35</v>
      </c>
      <c r="I820" s="14" t="s">
        <v>182</v>
      </c>
      <c r="M820" s="36" t="s">
        <v>41</v>
      </c>
      <c r="N820" s="6">
        <v>10</v>
      </c>
      <c r="O820" s="6">
        <v>4</v>
      </c>
      <c r="Q820" s="14">
        <v>690</v>
      </c>
      <c r="R820" s="14">
        <v>680</v>
      </c>
      <c r="S820" s="14">
        <v>690</v>
      </c>
      <c r="T820" s="14">
        <v>130</v>
      </c>
      <c r="U820" s="14">
        <v>690</v>
      </c>
      <c r="V820" s="14">
        <v>105</v>
      </c>
      <c r="W820" s="5" t="s">
        <v>33</v>
      </c>
      <c r="Y820" s="6" t="s">
        <v>38</v>
      </c>
    </row>
    <row r="821" spans="1:25" ht="18" customHeight="1" x14ac:dyDescent="0.3">
      <c r="A821" s="1" t="str">
        <f t="shared" si="1103"/>
        <v>\\B-TECH03\soneras network\SONERAS\RAD\RAD 2024\C555</v>
      </c>
      <c r="B821" s="251" t="s">
        <v>2147</v>
      </c>
      <c r="C821" s="44" t="str">
        <f t="shared" si="1102"/>
        <v>FEC555014-10 E7</v>
      </c>
      <c r="D821" s="17" t="s">
        <v>2000</v>
      </c>
      <c r="E821" s="20" t="str">
        <f t="shared" si="1105"/>
        <v>C555</v>
      </c>
      <c r="F821" s="37" t="s">
        <v>2104</v>
      </c>
      <c r="G821" s="17">
        <v>2</v>
      </c>
      <c r="H821" s="13" t="s">
        <v>35</v>
      </c>
      <c r="I821" s="14" t="s">
        <v>182</v>
      </c>
      <c r="M821" s="36" t="s">
        <v>41</v>
      </c>
      <c r="N821" s="6">
        <v>10</v>
      </c>
      <c r="O821" s="6">
        <v>4</v>
      </c>
      <c r="Q821" s="14">
        <v>670</v>
      </c>
      <c r="R821" s="14">
        <v>640</v>
      </c>
      <c r="S821" s="14">
        <v>660</v>
      </c>
      <c r="T821" s="14">
        <v>130</v>
      </c>
      <c r="U821" s="14">
        <v>660</v>
      </c>
      <c r="V821" s="14">
        <v>130</v>
      </c>
      <c r="W821" s="5" t="s">
        <v>33</v>
      </c>
      <c r="Y821" s="6" t="s">
        <v>38</v>
      </c>
    </row>
    <row r="822" spans="1:25" ht="18" customHeight="1" x14ac:dyDescent="0.3">
      <c r="A822" s="1" t="str">
        <f t="shared" si="1103"/>
        <v>\\B-TECH03\soneras network\SONERAS\RAD\RAD 2024\C198</v>
      </c>
      <c r="B822" s="251" t="s">
        <v>960</v>
      </c>
      <c r="C822" s="44" t="str">
        <f t="shared" si="1102"/>
        <v>FEC198014-10 E7</v>
      </c>
      <c r="D822" s="17" t="s">
        <v>2001</v>
      </c>
      <c r="E822" s="20" t="str">
        <f t="shared" si="1105"/>
        <v>C198</v>
      </c>
      <c r="F822" s="37" t="s">
        <v>2104</v>
      </c>
      <c r="G822" s="17">
        <v>4</v>
      </c>
      <c r="H822" s="13" t="s">
        <v>35</v>
      </c>
      <c r="I822" s="14" t="s">
        <v>182</v>
      </c>
      <c r="M822" s="36" t="s">
        <v>41</v>
      </c>
      <c r="N822" s="6">
        <v>10</v>
      </c>
      <c r="O822" s="6">
        <v>4</v>
      </c>
      <c r="Q822" s="14">
        <v>670</v>
      </c>
      <c r="R822" s="14">
        <v>640</v>
      </c>
      <c r="S822" s="14">
        <v>650</v>
      </c>
      <c r="T822" s="14">
        <v>90</v>
      </c>
      <c r="U822" s="14">
        <v>650</v>
      </c>
      <c r="V822" s="14">
        <v>90</v>
      </c>
      <c r="W822" s="5" t="s">
        <v>33</v>
      </c>
      <c r="Y822" s="6" t="s">
        <v>38</v>
      </c>
    </row>
    <row r="823" spans="1:25" ht="18" customHeight="1" x14ac:dyDescent="0.3">
      <c r="A823" s="1" t="str">
        <f t="shared" si="1103"/>
        <v>\\B-TECH03\soneras network\SONERAS\RAD\RAD 2024\C556</v>
      </c>
      <c r="B823" s="251" t="s">
        <v>2148</v>
      </c>
      <c r="C823" s="44" t="str">
        <f t="shared" si="1102"/>
        <v>FEC556014-10 E7</v>
      </c>
      <c r="D823" s="17" t="s">
        <v>2002</v>
      </c>
      <c r="E823" s="20" t="str">
        <f t="shared" si="1105"/>
        <v>C556</v>
      </c>
      <c r="F823" s="37" t="s">
        <v>2104</v>
      </c>
      <c r="G823" s="17">
        <v>2</v>
      </c>
      <c r="H823" s="13" t="s">
        <v>35</v>
      </c>
      <c r="I823" s="14" t="s">
        <v>182</v>
      </c>
      <c r="M823" s="36" t="s">
        <v>41</v>
      </c>
      <c r="N823" s="6">
        <v>10</v>
      </c>
      <c r="O823" s="6">
        <v>4</v>
      </c>
      <c r="Q823" s="14">
        <v>670</v>
      </c>
      <c r="R823" s="14">
        <v>600</v>
      </c>
      <c r="S823" s="14">
        <v>620</v>
      </c>
      <c r="T823" s="14">
        <v>130</v>
      </c>
      <c r="U823" s="14">
        <v>620</v>
      </c>
      <c r="V823" s="14">
        <v>130</v>
      </c>
      <c r="W823" s="5" t="s">
        <v>33</v>
      </c>
      <c r="Y823" s="6" t="s">
        <v>38</v>
      </c>
    </row>
    <row r="824" spans="1:25" ht="18" customHeight="1" x14ac:dyDescent="0.3">
      <c r="A824" s="1" t="str">
        <f t="shared" si="1103"/>
        <v>\\B-TECH03\soneras network\SONERAS\RAD\RAD 2024\C557</v>
      </c>
      <c r="B824" s="251" t="s">
        <v>2149</v>
      </c>
      <c r="C824" s="44" t="str">
        <f t="shared" si="1102"/>
        <v>FEC557014-10 E7</v>
      </c>
      <c r="D824" s="17" t="s">
        <v>2003</v>
      </c>
      <c r="E824" s="20" t="str">
        <f t="shared" si="1105"/>
        <v>C557</v>
      </c>
      <c r="F824" s="37" t="s">
        <v>2104</v>
      </c>
      <c r="G824" s="17">
        <v>2</v>
      </c>
      <c r="H824" s="13" t="s">
        <v>35</v>
      </c>
      <c r="I824" s="14" t="s">
        <v>182</v>
      </c>
      <c r="M824" s="36" t="s">
        <v>41</v>
      </c>
      <c r="N824" s="6">
        <v>10</v>
      </c>
      <c r="O824" s="6">
        <v>4</v>
      </c>
      <c r="Q824" s="14">
        <v>660</v>
      </c>
      <c r="R824" s="14">
        <v>550</v>
      </c>
      <c r="S824" s="14">
        <v>560</v>
      </c>
      <c r="T824" s="14">
        <v>130</v>
      </c>
      <c r="U824" s="14">
        <v>620</v>
      </c>
      <c r="V824" s="14">
        <v>90</v>
      </c>
      <c r="W824" s="5" t="s">
        <v>33</v>
      </c>
      <c r="Y824" s="6" t="s">
        <v>38</v>
      </c>
    </row>
    <row r="825" spans="1:25" ht="18" customHeight="1" x14ac:dyDescent="0.3">
      <c r="A825" s="1" t="str">
        <f t="shared" si="1103"/>
        <v>\\B-TECH03\soneras network\SONERAS\RAD\RAD 2024\C558</v>
      </c>
      <c r="B825" s="251" t="s">
        <v>2150</v>
      </c>
      <c r="C825" s="44" t="str">
        <f t="shared" si="1102"/>
        <v>FEC558014-10 E7</v>
      </c>
      <c r="D825" s="17" t="s">
        <v>2004</v>
      </c>
      <c r="E825" s="20" t="str">
        <f t="shared" si="1105"/>
        <v>C558</v>
      </c>
      <c r="F825" s="37" t="s">
        <v>2104</v>
      </c>
      <c r="G825" s="17">
        <v>2</v>
      </c>
      <c r="H825" s="13" t="s">
        <v>35</v>
      </c>
      <c r="I825" s="14" t="s">
        <v>182</v>
      </c>
      <c r="M825" s="36" t="s">
        <v>41</v>
      </c>
      <c r="N825" s="6">
        <v>10</v>
      </c>
      <c r="O825" s="6">
        <v>4</v>
      </c>
      <c r="Q825" s="14">
        <v>640</v>
      </c>
      <c r="R825" s="14">
        <v>550</v>
      </c>
      <c r="S825" s="14">
        <v>560</v>
      </c>
      <c r="T825" s="14">
        <v>130</v>
      </c>
      <c r="U825" s="14">
        <v>560</v>
      </c>
      <c r="V825" s="14">
        <v>90</v>
      </c>
      <c r="W825" s="5" t="s">
        <v>33</v>
      </c>
      <c r="Y825" s="6" t="s">
        <v>38</v>
      </c>
    </row>
    <row r="826" spans="1:25" ht="18" customHeight="1" x14ac:dyDescent="0.3">
      <c r="A826" s="1" t="str">
        <f t="shared" si="1103"/>
        <v>\\B-TECH03\soneras network\SONERAS\RAD\RAD 2024\C242</v>
      </c>
      <c r="B826" s="251" t="s">
        <v>1158</v>
      </c>
      <c r="C826" s="44" t="str">
        <f t="shared" si="1102"/>
        <v>FEC242014-10 E7</v>
      </c>
      <c r="D826" s="17" t="s">
        <v>2005</v>
      </c>
      <c r="E826" s="20" t="str">
        <f t="shared" si="1105"/>
        <v>C242</v>
      </c>
      <c r="F826" s="37" t="s">
        <v>2104</v>
      </c>
      <c r="G826" s="17">
        <v>1</v>
      </c>
      <c r="H826" s="13" t="s">
        <v>35</v>
      </c>
      <c r="I826" s="14" t="s">
        <v>182</v>
      </c>
      <c r="M826" s="36" t="s">
        <v>41</v>
      </c>
      <c r="N826" s="6">
        <v>10</v>
      </c>
      <c r="O826" s="6">
        <v>4</v>
      </c>
      <c r="Q826" s="14">
        <v>630</v>
      </c>
      <c r="R826" s="14">
        <v>700</v>
      </c>
      <c r="S826" s="14">
        <v>720</v>
      </c>
      <c r="T826" s="14">
        <v>105</v>
      </c>
      <c r="U826" s="14">
        <v>720</v>
      </c>
      <c r="V826" s="14">
        <v>105</v>
      </c>
      <c r="W826" s="5" t="s">
        <v>33</v>
      </c>
      <c r="Y826" s="6" t="s">
        <v>38</v>
      </c>
    </row>
    <row r="827" spans="1:25" ht="18" customHeight="1" x14ac:dyDescent="0.3">
      <c r="A827" s="1" t="str">
        <f t="shared" si="1103"/>
        <v>\\B-TECH03\soneras network\SONERAS\RAD\RAD 2024\C560</v>
      </c>
      <c r="B827" s="251" t="s">
        <v>2151</v>
      </c>
      <c r="C827" s="44" t="str">
        <f t="shared" si="1102"/>
        <v>FEC560014-10 E7</v>
      </c>
      <c r="D827" s="17" t="s">
        <v>2006</v>
      </c>
      <c r="E827" s="20" t="str">
        <f t="shared" si="1105"/>
        <v>C560</v>
      </c>
      <c r="F827" s="37" t="s">
        <v>2104</v>
      </c>
      <c r="G827" s="17">
        <v>2</v>
      </c>
      <c r="H827" s="13" t="s">
        <v>35</v>
      </c>
      <c r="I827" s="14" t="s">
        <v>182</v>
      </c>
      <c r="M827" s="36" t="s">
        <v>41</v>
      </c>
      <c r="N827" s="6">
        <v>10</v>
      </c>
      <c r="O827" s="6">
        <v>4</v>
      </c>
      <c r="Q827" s="14">
        <v>630</v>
      </c>
      <c r="R827" s="14">
        <v>690</v>
      </c>
      <c r="S827" s="14">
        <v>710</v>
      </c>
      <c r="T827" s="14">
        <v>105</v>
      </c>
      <c r="U827" s="14">
        <v>710</v>
      </c>
      <c r="V827" s="14">
        <v>105</v>
      </c>
      <c r="W827" s="5" t="s">
        <v>33</v>
      </c>
      <c r="Y827" s="6" t="s">
        <v>38</v>
      </c>
    </row>
    <row r="828" spans="1:25" ht="18" customHeight="1" x14ac:dyDescent="0.3">
      <c r="A828" s="1" t="str">
        <f t="shared" si="1103"/>
        <v>\\B-TECH03\soneras network\SONERAS\RAD\RAD 2024\C561</v>
      </c>
      <c r="B828" s="251" t="s">
        <v>2152</v>
      </c>
      <c r="C828" s="44" t="str">
        <f t="shared" si="1102"/>
        <v>FEC561014-10 E7</v>
      </c>
      <c r="D828" s="17" t="s">
        <v>2007</v>
      </c>
      <c r="E828" s="20" t="str">
        <f t="shared" si="1105"/>
        <v>C561</v>
      </c>
      <c r="F828" s="37" t="s">
        <v>2104</v>
      </c>
      <c r="G828" s="17">
        <v>2</v>
      </c>
      <c r="H828" s="13" t="s">
        <v>35</v>
      </c>
      <c r="I828" s="14" t="s">
        <v>182</v>
      </c>
      <c r="M828" s="36" t="s">
        <v>41</v>
      </c>
      <c r="N828" s="6">
        <v>10</v>
      </c>
      <c r="O828" s="6">
        <v>4</v>
      </c>
      <c r="Q828" s="14">
        <v>630</v>
      </c>
      <c r="R828" s="14">
        <v>600</v>
      </c>
      <c r="S828" s="14">
        <v>620</v>
      </c>
      <c r="T828" s="14">
        <v>130</v>
      </c>
      <c r="U828" s="14">
        <v>620</v>
      </c>
      <c r="V828" s="14">
        <v>130</v>
      </c>
      <c r="W828" s="5" t="s">
        <v>33</v>
      </c>
      <c r="Y828" s="6" t="s">
        <v>38</v>
      </c>
    </row>
    <row r="829" spans="1:25" ht="18" customHeight="1" x14ac:dyDescent="0.3">
      <c r="A829" s="1" t="str">
        <f t="shared" si="1103"/>
        <v>\\B-TECH03\soneras network\SONERAS\RAD\RAD 2024\C562</v>
      </c>
      <c r="B829" s="251" t="s">
        <v>2153</v>
      </c>
      <c r="C829" s="44" t="str">
        <f t="shared" si="1102"/>
        <v>FEC562014-10 E7</v>
      </c>
      <c r="D829" s="17" t="s">
        <v>2008</v>
      </c>
      <c r="E829" s="20" t="str">
        <f t="shared" si="1105"/>
        <v>C562</v>
      </c>
      <c r="F829" s="37" t="s">
        <v>2104</v>
      </c>
      <c r="G829" s="17">
        <v>2</v>
      </c>
      <c r="H829" s="13" t="s">
        <v>35</v>
      </c>
      <c r="I829" s="14" t="s">
        <v>182</v>
      </c>
      <c r="M829" s="36" t="s">
        <v>41</v>
      </c>
      <c r="N829" s="6">
        <v>10</v>
      </c>
      <c r="O829" s="6">
        <v>4</v>
      </c>
      <c r="Q829" s="14">
        <v>610</v>
      </c>
      <c r="R829" s="14">
        <v>730</v>
      </c>
      <c r="S829" s="14">
        <v>740</v>
      </c>
      <c r="T829" s="14">
        <v>100</v>
      </c>
      <c r="U829" s="14">
        <v>740</v>
      </c>
      <c r="V829" s="14">
        <v>100</v>
      </c>
      <c r="W829" s="5" t="s">
        <v>33</v>
      </c>
      <c r="Y829" s="6" t="s">
        <v>38</v>
      </c>
    </row>
    <row r="830" spans="1:25" ht="18" customHeight="1" x14ac:dyDescent="0.3">
      <c r="A830" s="1" t="str">
        <f t="shared" ref="A830" si="1109">"\\B-TECH03\soneras network\SONERAS\RAD\RAD 2023\"&amp;B830</f>
        <v>\\B-TECH03\soneras network\SONERAS\RAD\RAD 2023\B243</v>
      </c>
      <c r="B830" s="251" t="s">
        <v>1172</v>
      </c>
      <c r="C830" s="44" t="str">
        <f t="shared" si="1102"/>
        <v>FEB243014-10 E7</v>
      </c>
      <c r="D830" s="17" t="s">
        <v>2009</v>
      </c>
      <c r="E830" s="20" t="str">
        <f t="shared" si="1105"/>
        <v>B243</v>
      </c>
      <c r="F830" s="37" t="s">
        <v>2104</v>
      </c>
      <c r="G830" s="17">
        <v>2</v>
      </c>
      <c r="H830" s="13" t="s">
        <v>35</v>
      </c>
      <c r="I830" s="14" t="s">
        <v>182</v>
      </c>
      <c r="M830" s="36" t="s">
        <v>41</v>
      </c>
      <c r="N830" s="6">
        <v>10</v>
      </c>
      <c r="O830" s="6">
        <v>4</v>
      </c>
      <c r="Q830" s="14">
        <v>600</v>
      </c>
      <c r="R830" s="14">
        <v>600</v>
      </c>
      <c r="S830" s="14">
        <v>620</v>
      </c>
      <c r="T830" s="14">
        <v>100</v>
      </c>
      <c r="U830" s="14">
        <v>620</v>
      </c>
      <c r="V830" s="14">
        <v>100</v>
      </c>
      <c r="W830" s="5" t="s">
        <v>33</v>
      </c>
      <c r="Y830" s="6" t="s">
        <v>38</v>
      </c>
    </row>
    <row r="831" spans="1:25" ht="18" customHeight="1" x14ac:dyDescent="0.3">
      <c r="A831" s="1" t="str">
        <f t="shared" si="1103"/>
        <v>\\B-TECH03\soneras network\SONERAS\RAD\RAD 2024\C563</v>
      </c>
      <c r="B831" s="251" t="s">
        <v>2154</v>
      </c>
      <c r="C831" s="44" t="str">
        <f t="shared" si="1102"/>
        <v>FEC563014-10 E7</v>
      </c>
      <c r="D831" s="17" t="s">
        <v>2010</v>
      </c>
      <c r="E831" s="20" t="str">
        <f t="shared" si="1105"/>
        <v>C563</v>
      </c>
      <c r="F831" s="37" t="s">
        <v>2104</v>
      </c>
      <c r="G831" s="17">
        <v>2</v>
      </c>
      <c r="H831" s="13" t="s">
        <v>35</v>
      </c>
      <c r="I831" s="14" t="s">
        <v>182</v>
      </c>
      <c r="M831" s="36" t="s">
        <v>41</v>
      </c>
      <c r="N831" s="6">
        <v>10</v>
      </c>
      <c r="O831" s="6">
        <v>4</v>
      </c>
      <c r="Q831" s="14">
        <v>590</v>
      </c>
      <c r="R831" s="14">
        <v>730</v>
      </c>
      <c r="S831" s="14">
        <v>740</v>
      </c>
      <c r="T831" s="14">
        <v>105</v>
      </c>
      <c r="U831" s="14">
        <v>740</v>
      </c>
      <c r="V831" s="14">
        <v>105</v>
      </c>
      <c r="W831" s="5" t="s">
        <v>33</v>
      </c>
      <c r="Y831" s="6" t="s">
        <v>38</v>
      </c>
    </row>
    <row r="832" spans="1:25" ht="18" customHeight="1" x14ac:dyDescent="0.3">
      <c r="A832" s="1" t="str">
        <f t="shared" si="1103"/>
        <v>\\B-TECH03\soneras network\SONERAS\RAD\RAD 2024\C564</v>
      </c>
      <c r="B832" s="251" t="s">
        <v>2155</v>
      </c>
      <c r="C832" s="44" t="str">
        <f t="shared" ref="C832:C895" si="1110">IF(H832="Fx","FE",IF(H832="Rén","RE",IF(H832="Con","RA","")))&amp;B832&amp;0&amp;IF(M832="TR","1",IF(M832="NL","2",IF(M832="Aé","3","")))&amp;O832&amp;"-"&amp;N832&amp;" "&amp;IF(Y832="ET7","E7","")</f>
        <v>FEC564014-10 E7</v>
      </c>
      <c r="D832" s="17" t="s">
        <v>2011</v>
      </c>
      <c r="E832" s="20" t="str">
        <f t="shared" si="1105"/>
        <v>C564</v>
      </c>
      <c r="F832" s="37" t="s">
        <v>2104</v>
      </c>
      <c r="G832" s="17">
        <v>5</v>
      </c>
      <c r="H832" s="13" t="s">
        <v>35</v>
      </c>
      <c r="I832" s="14" t="s">
        <v>182</v>
      </c>
      <c r="M832" s="36" t="s">
        <v>41</v>
      </c>
      <c r="N832" s="6">
        <v>10</v>
      </c>
      <c r="O832" s="6">
        <v>4</v>
      </c>
      <c r="Q832" s="14">
        <v>580</v>
      </c>
      <c r="R832" s="14">
        <v>550</v>
      </c>
      <c r="S832" s="14">
        <v>565</v>
      </c>
      <c r="T832" s="14">
        <v>120</v>
      </c>
      <c r="U832" s="14">
        <v>565</v>
      </c>
      <c r="V832" s="14">
        <v>120</v>
      </c>
      <c r="W832" s="5" t="s">
        <v>33</v>
      </c>
      <c r="Y832" s="6" t="s">
        <v>38</v>
      </c>
    </row>
    <row r="833" spans="1:25" ht="18" customHeight="1" x14ac:dyDescent="0.3">
      <c r="A833" s="1" t="str">
        <f t="shared" si="1103"/>
        <v>\\B-TECH03\soneras network\SONERAS\RAD\RAD 2024\C565</v>
      </c>
      <c r="B833" s="251" t="s">
        <v>2156</v>
      </c>
      <c r="C833" s="44" t="str">
        <f t="shared" si="1110"/>
        <v>FEC565014-10 E7</v>
      </c>
      <c r="D833" s="17" t="s">
        <v>2012</v>
      </c>
      <c r="E833" s="20" t="str">
        <f t="shared" si="1105"/>
        <v>C565</v>
      </c>
      <c r="F833" s="37" t="s">
        <v>2104</v>
      </c>
      <c r="G833" s="17">
        <v>2</v>
      </c>
      <c r="H833" s="13" t="s">
        <v>35</v>
      </c>
      <c r="I833" s="14" t="s">
        <v>182</v>
      </c>
      <c r="M833" s="36" t="s">
        <v>41</v>
      </c>
      <c r="N833" s="6">
        <v>10</v>
      </c>
      <c r="O833" s="6">
        <v>4</v>
      </c>
      <c r="Q833" s="14">
        <v>550</v>
      </c>
      <c r="R833" s="14">
        <v>600</v>
      </c>
      <c r="S833" s="14">
        <v>620</v>
      </c>
      <c r="T833" s="14">
        <v>105</v>
      </c>
      <c r="U833" s="14">
        <v>620</v>
      </c>
      <c r="V833" s="14">
        <v>105</v>
      </c>
      <c r="W833" s="5" t="s">
        <v>33</v>
      </c>
      <c r="Y833" s="6" t="s">
        <v>38</v>
      </c>
    </row>
    <row r="834" spans="1:25" ht="18" customHeight="1" x14ac:dyDescent="0.3">
      <c r="A834" s="1" t="str">
        <f t="shared" si="1103"/>
        <v>\\B-TECH03\soneras network\SONERAS\RAD\RAD 2024\C566</v>
      </c>
      <c r="B834" s="251" t="s">
        <v>2157</v>
      </c>
      <c r="C834" s="44" t="str">
        <f t="shared" si="1110"/>
        <v>FEC566014-10 E7</v>
      </c>
      <c r="D834" s="17" t="s">
        <v>2013</v>
      </c>
      <c r="E834" s="20" t="str">
        <f t="shared" si="1105"/>
        <v>C566</v>
      </c>
      <c r="F834" s="37" t="s">
        <v>2104</v>
      </c>
      <c r="G834" s="17">
        <v>4</v>
      </c>
      <c r="H834" s="13" t="s">
        <v>35</v>
      </c>
      <c r="I834" s="14" t="s">
        <v>182</v>
      </c>
      <c r="M834" s="36" t="s">
        <v>41</v>
      </c>
      <c r="N834" s="6">
        <v>10</v>
      </c>
      <c r="O834" s="6">
        <v>4</v>
      </c>
      <c r="Q834" s="14">
        <v>500</v>
      </c>
      <c r="R834" s="14">
        <v>500</v>
      </c>
      <c r="S834" s="14">
        <v>510</v>
      </c>
      <c r="T834" s="14">
        <v>100</v>
      </c>
      <c r="U834" s="14">
        <v>510</v>
      </c>
      <c r="V834" s="14">
        <v>100</v>
      </c>
      <c r="W834" s="5" t="s">
        <v>33</v>
      </c>
      <c r="Y834" s="6" t="s">
        <v>38</v>
      </c>
    </row>
    <row r="835" spans="1:25" ht="18" customHeight="1" x14ac:dyDescent="0.3">
      <c r="A835" s="1" t="str">
        <f t="shared" si="1103"/>
        <v>\\B-TECH03\soneras network\SONERAS\RAD\RAD 2024\C567</v>
      </c>
      <c r="B835" s="251" t="s">
        <v>2158</v>
      </c>
      <c r="C835" s="44" t="str">
        <f t="shared" si="1110"/>
        <v>FEC567014-10 E7</v>
      </c>
      <c r="D835" s="17" t="s">
        <v>2014</v>
      </c>
      <c r="E835" s="20" t="str">
        <f t="shared" si="1105"/>
        <v>C567</v>
      </c>
      <c r="F835" s="37" t="s">
        <v>2104</v>
      </c>
      <c r="G835" s="17">
        <v>2</v>
      </c>
      <c r="H835" s="13" t="s">
        <v>35</v>
      </c>
      <c r="I835" s="14" t="s">
        <v>182</v>
      </c>
      <c r="M835" s="36" t="s">
        <v>41</v>
      </c>
      <c r="N835" s="6">
        <v>10</v>
      </c>
      <c r="O835" s="6">
        <v>4</v>
      </c>
      <c r="Q835" s="14">
        <v>470</v>
      </c>
      <c r="R835" s="14">
        <v>570</v>
      </c>
      <c r="S835" s="14">
        <v>580</v>
      </c>
      <c r="T835" s="14">
        <v>90</v>
      </c>
      <c r="U835" s="14">
        <v>580</v>
      </c>
      <c r="V835" s="14">
        <v>90</v>
      </c>
      <c r="W835" s="5" t="s">
        <v>33</v>
      </c>
      <c r="Y835" s="6" t="s">
        <v>38</v>
      </c>
    </row>
    <row r="836" spans="1:25" ht="18" customHeight="1" x14ac:dyDescent="0.3">
      <c r="A836" s="1" t="str">
        <f t="shared" si="1103"/>
        <v>\\B-TECH03\soneras network\SONERAS\RAD\RAD 2024\C089</v>
      </c>
      <c r="B836" s="251" t="s">
        <v>452</v>
      </c>
      <c r="C836" s="44" t="str">
        <f t="shared" si="1110"/>
        <v>FEC089014-10 E7</v>
      </c>
      <c r="D836" s="17" t="s">
        <v>2015</v>
      </c>
      <c r="E836" s="20" t="str">
        <f t="shared" si="1105"/>
        <v>C089</v>
      </c>
      <c r="F836" s="37" t="s">
        <v>2104</v>
      </c>
      <c r="G836" s="17">
        <v>2</v>
      </c>
      <c r="H836" s="13" t="s">
        <v>35</v>
      </c>
      <c r="I836" s="14" t="s">
        <v>182</v>
      </c>
      <c r="K836" s="14" t="s">
        <v>2105</v>
      </c>
      <c r="M836" s="36" t="s">
        <v>41</v>
      </c>
      <c r="N836" s="6">
        <v>10</v>
      </c>
      <c r="O836" s="6">
        <v>4</v>
      </c>
      <c r="Q836" s="14">
        <v>700</v>
      </c>
      <c r="R836" s="14">
        <v>700</v>
      </c>
      <c r="S836" s="14">
        <v>700</v>
      </c>
      <c r="T836" s="14">
        <v>85</v>
      </c>
      <c r="U836" s="14">
        <v>700</v>
      </c>
      <c r="V836" s="14">
        <v>85</v>
      </c>
      <c r="W836" s="5" t="s">
        <v>33</v>
      </c>
      <c r="Y836" s="6" t="s">
        <v>38</v>
      </c>
    </row>
    <row r="837" spans="1:25" ht="18" customHeight="1" x14ac:dyDescent="0.3">
      <c r="A837" s="1" t="str">
        <f t="shared" ref="A837:A900" si="1111">"\\B-TECH03\soneras network\SONERAS\RAD\RAD 2024\"&amp;B837</f>
        <v>\\B-TECH03\soneras network\SONERAS\RAD\RAD 2024\C091</v>
      </c>
      <c r="B837" s="251" t="s">
        <v>454</v>
      </c>
      <c r="C837" s="44" t="str">
        <f t="shared" si="1110"/>
        <v>FEC091013-10 E7</v>
      </c>
      <c r="D837" s="17" t="s">
        <v>2016</v>
      </c>
      <c r="E837" s="20" t="str">
        <f t="shared" si="1105"/>
        <v>C091</v>
      </c>
      <c r="F837" s="37" t="s">
        <v>2104</v>
      </c>
      <c r="G837" s="17">
        <v>4</v>
      </c>
      <c r="H837" s="13" t="s">
        <v>35</v>
      </c>
      <c r="I837" s="14" t="s">
        <v>182</v>
      </c>
      <c r="M837" s="36" t="s">
        <v>41</v>
      </c>
      <c r="N837" s="6">
        <v>10</v>
      </c>
      <c r="O837" s="6">
        <v>3</v>
      </c>
      <c r="Q837" s="14">
        <v>970</v>
      </c>
      <c r="R837" s="14">
        <v>750</v>
      </c>
      <c r="S837" s="14">
        <v>770</v>
      </c>
      <c r="T837" s="14">
        <v>70</v>
      </c>
      <c r="U837" s="14">
        <v>770</v>
      </c>
      <c r="V837" s="14">
        <v>70</v>
      </c>
      <c r="W837" s="5" t="s">
        <v>33</v>
      </c>
      <c r="Y837" s="6" t="s">
        <v>38</v>
      </c>
    </row>
    <row r="838" spans="1:25" ht="18" customHeight="1" x14ac:dyDescent="0.3">
      <c r="A838" s="1" t="str">
        <f t="shared" si="1111"/>
        <v>\\B-TECH03\soneras network\SONERAS\RAD\RAD 2024\C077</v>
      </c>
      <c r="B838" s="251" t="s">
        <v>438</v>
      </c>
      <c r="C838" s="44" t="str">
        <f t="shared" si="1110"/>
        <v>FEC077013-10 E7</v>
      </c>
      <c r="D838" s="17" t="s">
        <v>2017</v>
      </c>
      <c r="E838" s="20" t="str">
        <f t="shared" si="1105"/>
        <v>C077</v>
      </c>
      <c r="F838" s="37" t="s">
        <v>2104</v>
      </c>
      <c r="G838" s="17">
        <v>2</v>
      </c>
      <c r="H838" s="13" t="s">
        <v>35</v>
      </c>
      <c r="I838" s="14" t="s">
        <v>182</v>
      </c>
      <c r="M838" s="36" t="s">
        <v>41</v>
      </c>
      <c r="N838" s="6">
        <v>10</v>
      </c>
      <c r="O838" s="6">
        <v>3</v>
      </c>
      <c r="Q838" s="14">
        <v>860</v>
      </c>
      <c r="R838" s="14">
        <v>790</v>
      </c>
      <c r="S838" s="14">
        <v>810</v>
      </c>
      <c r="T838" s="14">
        <v>90</v>
      </c>
      <c r="U838" s="14">
        <v>810</v>
      </c>
      <c r="V838" s="14">
        <v>90</v>
      </c>
      <c r="W838" s="5" t="s">
        <v>33</v>
      </c>
      <c r="Y838" s="6" t="s">
        <v>38</v>
      </c>
    </row>
    <row r="839" spans="1:25" ht="18" customHeight="1" x14ac:dyDescent="0.3">
      <c r="A839" s="1" t="str">
        <f t="shared" si="1111"/>
        <v>\\B-TECH03\soneras network\SONERAS\RAD\RAD 2024\C092</v>
      </c>
      <c r="B839" s="251" t="s">
        <v>455</v>
      </c>
      <c r="C839" s="44" t="str">
        <f t="shared" si="1110"/>
        <v>FEC092013-10 E7</v>
      </c>
      <c r="D839" s="17" t="s">
        <v>2018</v>
      </c>
      <c r="E839" s="20" t="str">
        <f t="shared" si="1105"/>
        <v>C092</v>
      </c>
      <c r="F839" s="37" t="s">
        <v>2104</v>
      </c>
      <c r="G839" s="17">
        <v>6</v>
      </c>
      <c r="H839" s="13" t="s">
        <v>35</v>
      </c>
      <c r="I839" s="14" t="s">
        <v>182</v>
      </c>
      <c r="M839" s="36" t="s">
        <v>41</v>
      </c>
      <c r="N839" s="6">
        <v>10</v>
      </c>
      <c r="O839" s="6">
        <v>3</v>
      </c>
      <c r="Q839" s="14">
        <v>825</v>
      </c>
      <c r="R839" s="14">
        <v>790</v>
      </c>
      <c r="S839" s="14">
        <v>810</v>
      </c>
      <c r="T839" s="14">
        <v>105</v>
      </c>
      <c r="U839" s="14">
        <v>810</v>
      </c>
      <c r="V839" s="14">
        <v>105</v>
      </c>
      <c r="W839" s="5" t="s">
        <v>33</v>
      </c>
      <c r="Y839" s="6" t="s">
        <v>38</v>
      </c>
    </row>
    <row r="840" spans="1:25" ht="18" customHeight="1" x14ac:dyDescent="0.3">
      <c r="A840" s="1" t="str">
        <f t="shared" si="1111"/>
        <v>\\B-TECH03\soneras network\SONERAS\RAD\RAD 2024\C503</v>
      </c>
      <c r="B840" s="251" t="s">
        <v>1875</v>
      </c>
      <c r="C840" s="44" t="str">
        <f t="shared" si="1110"/>
        <v>FEC503013-10 E7</v>
      </c>
      <c r="D840" s="17" t="s">
        <v>2019</v>
      </c>
      <c r="E840" s="20" t="str">
        <f t="shared" si="1105"/>
        <v>C503</v>
      </c>
      <c r="F840" s="37" t="s">
        <v>2104</v>
      </c>
      <c r="G840" s="17">
        <v>2</v>
      </c>
      <c r="H840" s="13" t="s">
        <v>35</v>
      </c>
      <c r="I840" s="14" t="s">
        <v>182</v>
      </c>
      <c r="M840" s="36" t="s">
        <v>41</v>
      </c>
      <c r="N840" s="6">
        <v>10</v>
      </c>
      <c r="O840" s="6">
        <v>3</v>
      </c>
      <c r="Q840" s="14">
        <v>800</v>
      </c>
      <c r="R840" s="14">
        <v>760</v>
      </c>
      <c r="S840" s="14">
        <v>770</v>
      </c>
      <c r="T840" s="14">
        <v>80</v>
      </c>
      <c r="U840" s="14">
        <v>770</v>
      </c>
      <c r="V840" s="14">
        <v>80</v>
      </c>
      <c r="W840" s="5" t="s">
        <v>33</v>
      </c>
      <c r="Y840" s="6" t="s">
        <v>38</v>
      </c>
    </row>
    <row r="841" spans="1:25" ht="18" customHeight="1" x14ac:dyDescent="0.3">
      <c r="A841" s="1" t="str">
        <f t="shared" si="1111"/>
        <v>\\B-TECH03\soneras network\SONERAS\RAD\RAD 2024\C568</v>
      </c>
      <c r="B841" s="251" t="s">
        <v>2159</v>
      </c>
      <c r="C841" s="44" t="str">
        <f t="shared" si="1110"/>
        <v>FEC568036-10 E7</v>
      </c>
      <c r="D841" s="17" t="s">
        <v>2020</v>
      </c>
      <c r="E841" s="20" t="str">
        <f t="shared" si="1105"/>
        <v>C568</v>
      </c>
      <c r="F841" s="37" t="s">
        <v>2104</v>
      </c>
      <c r="G841" s="17">
        <v>2</v>
      </c>
      <c r="H841" s="13" t="s">
        <v>35</v>
      </c>
      <c r="I841" s="14" t="s">
        <v>182</v>
      </c>
      <c r="M841" s="36" t="s">
        <v>77</v>
      </c>
      <c r="N841" s="6">
        <v>10</v>
      </c>
      <c r="O841" s="6">
        <v>6</v>
      </c>
      <c r="Q841" s="14">
        <v>630</v>
      </c>
      <c r="R841" s="14">
        <v>630</v>
      </c>
      <c r="S841" s="14">
        <v>640</v>
      </c>
      <c r="T841" s="14">
        <v>125</v>
      </c>
      <c r="U841" s="14">
        <v>640</v>
      </c>
      <c r="V841" s="14">
        <v>125</v>
      </c>
      <c r="W841" s="5" t="s">
        <v>33</v>
      </c>
      <c r="Y841" s="6" t="s">
        <v>38</v>
      </c>
    </row>
    <row r="842" spans="1:25" ht="18" customHeight="1" x14ac:dyDescent="0.3">
      <c r="A842" s="1" t="str">
        <f t="shared" si="1111"/>
        <v>\\B-TECH03\soneras network\SONERAS\RAD\RAD 2024\C569</v>
      </c>
      <c r="B842" s="251" t="s">
        <v>2160</v>
      </c>
      <c r="C842" s="44" t="str">
        <f t="shared" si="1110"/>
        <v>FEC569036-10 E7</v>
      </c>
      <c r="D842" s="17" t="s">
        <v>2021</v>
      </c>
      <c r="E842" s="20" t="str">
        <f t="shared" si="1105"/>
        <v>C569</v>
      </c>
      <c r="F842" s="37" t="s">
        <v>2104</v>
      </c>
      <c r="G842" s="17">
        <v>2</v>
      </c>
      <c r="H842" s="13" t="s">
        <v>35</v>
      </c>
      <c r="I842" s="14" t="s">
        <v>182</v>
      </c>
      <c r="M842" s="36" t="s">
        <v>77</v>
      </c>
      <c r="N842" s="6">
        <v>10</v>
      </c>
      <c r="O842" s="6">
        <v>6</v>
      </c>
      <c r="Q842" s="14">
        <v>600</v>
      </c>
      <c r="R842" s="14">
        <v>630</v>
      </c>
      <c r="S842" s="14">
        <v>640</v>
      </c>
      <c r="T842" s="14">
        <v>125</v>
      </c>
      <c r="U842" s="14">
        <v>640</v>
      </c>
      <c r="V842" s="14">
        <v>125</v>
      </c>
      <c r="W842" s="5" t="s">
        <v>33</v>
      </c>
      <c r="Y842" s="6" t="s">
        <v>38</v>
      </c>
    </row>
    <row r="843" spans="1:25" ht="18" customHeight="1" x14ac:dyDescent="0.3">
      <c r="A843" s="1" t="str">
        <f t="shared" si="1111"/>
        <v>\\B-TECH03\soneras network\SONERAS\RAD\RAD 2024\C570</v>
      </c>
      <c r="B843" s="251" t="s">
        <v>2161</v>
      </c>
      <c r="C843" s="44" t="str">
        <f t="shared" si="1110"/>
        <v>FEC570035-10 E7</v>
      </c>
      <c r="D843" s="17" t="s">
        <v>2022</v>
      </c>
      <c r="E843" s="20" t="str">
        <f t="shared" si="1105"/>
        <v>C570</v>
      </c>
      <c r="F843" s="37" t="s">
        <v>2104</v>
      </c>
      <c r="G843" s="17">
        <v>2</v>
      </c>
      <c r="H843" s="13" t="s">
        <v>35</v>
      </c>
      <c r="I843" s="14" t="s">
        <v>182</v>
      </c>
      <c r="M843" s="36" t="s">
        <v>77</v>
      </c>
      <c r="N843" s="6">
        <v>10</v>
      </c>
      <c r="O843" s="6">
        <v>5</v>
      </c>
      <c r="Q843" s="14">
        <v>630</v>
      </c>
      <c r="R843" s="14">
        <v>630</v>
      </c>
      <c r="S843" s="14">
        <v>640</v>
      </c>
      <c r="T843" s="14">
        <v>125</v>
      </c>
      <c r="U843" s="14">
        <v>640</v>
      </c>
      <c r="V843" s="14">
        <v>125</v>
      </c>
      <c r="W843" s="5" t="s">
        <v>33</v>
      </c>
      <c r="Y843" s="6" t="s">
        <v>38</v>
      </c>
    </row>
    <row r="844" spans="1:25" ht="18" customHeight="1" x14ac:dyDescent="0.3">
      <c r="A844" s="1" t="str">
        <f t="shared" si="1111"/>
        <v>\\B-TECH03\soneras network\SONERAS\RAD\RAD 2024\C571</v>
      </c>
      <c r="B844" s="251" t="s">
        <v>2162</v>
      </c>
      <c r="C844" s="44" t="str">
        <f t="shared" si="1110"/>
        <v>FEC571035-10 E7</v>
      </c>
      <c r="D844" s="17" t="s">
        <v>2023</v>
      </c>
      <c r="E844" s="20" t="str">
        <f t="shared" si="1105"/>
        <v>C571</v>
      </c>
      <c r="F844" s="37" t="s">
        <v>2104</v>
      </c>
      <c r="G844" s="17">
        <v>2</v>
      </c>
      <c r="H844" s="13" t="s">
        <v>35</v>
      </c>
      <c r="I844" s="14" t="s">
        <v>182</v>
      </c>
      <c r="M844" s="36" t="s">
        <v>77</v>
      </c>
      <c r="N844" s="6">
        <v>10</v>
      </c>
      <c r="O844" s="6">
        <v>5</v>
      </c>
      <c r="Q844" s="14">
        <v>600</v>
      </c>
      <c r="R844" s="14">
        <v>630</v>
      </c>
      <c r="S844" s="14">
        <v>640</v>
      </c>
      <c r="T844" s="14">
        <v>125</v>
      </c>
      <c r="U844" s="14">
        <v>640</v>
      </c>
      <c r="V844" s="14">
        <v>125</v>
      </c>
      <c r="W844" s="5" t="s">
        <v>33</v>
      </c>
      <c r="Y844" s="6" t="s">
        <v>38</v>
      </c>
    </row>
    <row r="845" spans="1:25" ht="18" customHeight="1" x14ac:dyDescent="0.3">
      <c r="A845" s="1" t="str">
        <f t="shared" si="1111"/>
        <v>\\B-TECH03\soneras network\SONERAS\RAD\RAD 2024\C572</v>
      </c>
      <c r="B845" s="251" t="s">
        <v>2163</v>
      </c>
      <c r="C845" s="44" t="str">
        <f t="shared" si="1110"/>
        <v>FEC572035-10 E7</v>
      </c>
      <c r="D845" s="17" t="s">
        <v>2024</v>
      </c>
      <c r="E845" s="20" t="str">
        <f t="shared" si="1105"/>
        <v>C572</v>
      </c>
      <c r="F845" s="37" t="s">
        <v>2104</v>
      </c>
      <c r="G845" s="17">
        <v>4</v>
      </c>
      <c r="H845" s="13" t="s">
        <v>35</v>
      </c>
      <c r="I845" s="14" t="s">
        <v>182</v>
      </c>
      <c r="M845" s="36" t="s">
        <v>77</v>
      </c>
      <c r="N845" s="6">
        <v>10</v>
      </c>
      <c r="O845" s="6">
        <v>5</v>
      </c>
      <c r="Q845" s="14">
        <v>470</v>
      </c>
      <c r="R845" s="14">
        <v>440</v>
      </c>
      <c r="S845" s="14">
        <v>440</v>
      </c>
      <c r="T845" s="14">
        <v>105</v>
      </c>
      <c r="U845" s="14">
        <v>440</v>
      </c>
      <c r="V845" s="14">
        <v>105</v>
      </c>
      <c r="W845" s="5" t="s">
        <v>33</v>
      </c>
      <c r="Y845" s="6" t="s">
        <v>38</v>
      </c>
    </row>
    <row r="846" spans="1:25" ht="18" customHeight="1" x14ac:dyDescent="0.3">
      <c r="A846" s="1" t="str">
        <f t="shared" si="1111"/>
        <v>\\B-TECH03\soneras network\SONERAS\RAD\RAD 2024\C573</v>
      </c>
      <c r="B846" s="251" t="s">
        <v>2164</v>
      </c>
      <c r="C846" s="44" t="str">
        <f t="shared" si="1110"/>
        <v>FEC573034-10 E7</v>
      </c>
      <c r="D846" s="17" t="s">
        <v>2025</v>
      </c>
      <c r="E846" s="20" t="str">
        <f t="shared" si="1105"/>
        <v>C573</v>
      </c>
      <c r="F846" s="37" t="s">
        <v>2104</v>
      </c>
      <c r="G846" s="17">
        <v>5</v>
      </c>
      <c r="H846" s="13" t="s">
        <v>35</v>
      </c>
      <c r="I846" s="14" t="s">
        <v>182</v>
      </c>
      <c r="M846" s="36" t="s">
        <v>77</v>
      </c>
      <c r="N846" s="6">
        <v>10</v>
      </c>
      <c r="O846" s="6">
        <v>4</v>
      </c>
      <c r="Q846" s="14">
        <v>530</v>
      </c>
      <c r="R846" s="14">
        <v>500</v>
      </c>
      <c r="S846" s="14">
        <v>510</v>
      </c>
      <c r="T846" s="14">
        <v>105</v>
      </c>
      <c r="U846" s="14">
        <v>510</v>
      </c>
      <c r="V846" s="14">
        <v>105</v>
      </c>
      <c r="W846" s="5" t="s">
        <v>33</v>
      </c>
      <c r="Y846" s="6" t="s">
        <v>38</v>
      </c>
    </row>
    <row r="847" spans="1:25" ht="18" customHeight="1" x14ac:dyDescent="0.3">
      <c r="A847" s="1" t="str">
        <f t="shared" si="1111"/>
        <v>\\B-TECH03\soneras network\SONERAS\RAD\RAD 2024\C574</v>
      </c>
      <c r="B847" s="251" t="s">
        <v>2165</v>
      </c>
      <c r="C847" s="44" t="str">
        <f t="shared" si="1110"/>
        <v>FEC574034-10 E7</v>
      </c>
      <c r="D847" s="17" t="s">
        <v>2026</v>
      </c>
      <c r="E847" s="20" t="str">
        <f t="shared" ref="E847:E910" si="1112">HYPERLINK(A847,B847)</f>
        <v>C574</v>
      </c>
      <c r="F847" s="37" t="s">
        <v>2104</v>
      </c>
      <c r="G847" s="17">
        <v>6</v>
      </c>
      <c r="H847" s="13" t="s">
        <v>35</v>
      </c>
      <c r="I847" s="14" t="s">
        <v>182</v>
      </c>
      <c r="M847" s="36" t="s">
        <v>77</v>
      </c>
      <c r="N847" s="6">
        <v>10</v>
      </c>
      <c r="O847" s="6">
        <v>4</v>
      </c>
      <c r="Q847" s="14">
        <v>500</v>
      </c>
      <c r="R847" s="14">
        <v>530</v>
      </c>
      <c r="S847" s="14">
        <v>540</v>
      </c>
      <c r="T847" s="14">
        <v>105</v>
      </c>
      <c r="U847" s="14">
        <v>540</v>
      </c>
      <c r="V847" s="14">
        <v>105</v>
      </c>
      <c r="W847" s="5" t="s">
        <v>33</v>
      </c>
      <c r="Y847" s="6" t="s">
        <v>38</v>
      </c>
    </row>
    <row r="848" spans="1:25" ht="18" customHeight="1" x14ac:dyDescent="0.3">
      <c r="A848" s="1" t="str">
        <f t="shared" si="1111"/>
        <v>\\B-TECH03\soneras network\SONERAS\RAD\RAD 2024\C575</v>
      </c>
      <c r="B848" s="251" t="s">
        <v>2166</v>
      </c>
      <c r="C848" s="44" t="str">
        <f t="shared" si="1110"/>
        <v>FEC575034-10 E7</v>
      </c>
      <c r="D848" s="17" t="s">
        <v>2027</v>
      </c>
      <c r="E848" s="20" t="str">
        <f t="shared" si="1112"/>
        <v>C575</v>
      </c>
      <c r="F848" s="37" t="s">
        <v>2104</v>
      </c>
      <c r="G848" s="17">
        <v>2</v>
      </c>
      <c r="H848" s="13" t="s">
        <v>35</v>
      </c>
      <c r="I848" s="14" t="s">
        <v>182</v>
      </c>
      <c r="M848" s="36" t="s">
        <v>77</v>
      </c>
      <c r="N848" s="6">
        <v>10</v>
      </c>
      <c r="O848" s="6">
        <v>4</v>
      </c>
      <c r="Q848" s="14">
        <v>500</v>
      </c>
      <c r="R848" s="14">
        <v>500</v>
      </c>
      <c r="S848" s="14">
        <v>510</v>
      </c>
      <c r="T848" s="14">
        <v>100</v>
      </c>
      <c r="U848" s="14">
        <v>510</v>
      </c>
      <c r="V848" s="14">
        <v>100</v>
      </c>
      <c r="W848" s="5" t="s">
        <v>33</v>
      </c>
      <c r="Y848" s="6" t="s">
        <v>38</v>
      </c>
    </row>
    <row r="849" spans="1:25" ht="18" customHeight="1" x14ac:dyDescent="0.3">
      <c r="A849" s="1" t="str">
        <f t="shared" si="1111"/>
        <v>\\B-TECH03\soneras network\SONERAS\RAD\RAD 2024\C451</v>
      </c>
      <c r="B849" s="251" t="s">
        <v>1774</v>
      </c>
      <c r="C849" s="44" t="str">
        <f t="shared" si="1110"/>
        <v>FEC451034-10 E7</v>
      </c>
      <c r="D849" s="17" t="s">
        <v>2028</v>
      </c>
      <c r="E849" s="20" t="str">
        <f t="shared" si="1112"/>
        <v>C451</v>
      </c>
      <c r="F849" s="37" t="s">
        <v>2104</v>
      </c>
      <c r="G849" s="17">
        <v>10</v>
      </c>
      <c r="H849" s="13" t="s">
        <v>35</v>
      </c>
      <c r="I849" s="14" t="s">
        <v>182</v>
      </c>
      <c r="M849" s="36" t="s">
        <v>77</v>
      </c>
      <c r="N849" s="6">
        <v>10</v>
      </c>
      <c r="O849" s="6">
        <v>4</v>
      </c>
      <c r="Q849" s="14">
        <v>500</v>
      </c>
      <c r="R849" s="14">
        <v>440</v>
      </c>
      <c r="S849" s="14">
        <v>445</v>
      </c>
      <c r="T849" s="14">
        <v>90</v>
      </c>
      <c r="U849" s="14">
        <v>445</v>
      </c>
      <c r="V849" s="14">
        <v>90</v>
      </c>
      <c r="W849" s="5" t="s">
        <v>33</v>
      </c>
      <c r="Y849" s="6" t="s">
        <v>38</v>
      </c>
    </row>
    <row r="850" spans="1:25" ht="18" customHeight="1" x14ac:dyDescent="0.3">
      <c r="A850" s="1" t="str">
        <f t="shared" si="1111"/>
        <v>\\B-TECH03\soneras network\SONERAS\RAD\RAD 2024\C576</v>
      </c>
      <c r="B850" s="251" t="s">
        <v>2167</v>
      </c>
      <c r="C850" s="44" t="str">
        <f t="shared" si="1110"/>
        <v>FEC576035-10 E7</v>
      </c>
      <c r="D850" s="17" t="s">
        <v>2029</v>
      </c>
      <c r="E850" s="20" t="str">
        <f t="shared" si="1112"/>
        <v>C576</v>
      </c>
      <c r="F850" s="37" t="s">
        <v>2104</v>
      </c>
      <c r="G850" s="17">
        <v>6</v>
      </c>
      <c r="H850" s="13" t="s">
        <v>35</v>
      </c>
      <c r="I850" s="14" t="s">
        <v>182</v>
      </c>
      <c r="M850" s="36" t="s">
        <v>77</v>
      </c>
      <c r="N850" s="6">
        <v>10</v>
      </c>
      <c r="O850" s="6">
        <v>5</v>
      </c>
      <c r="Q850" s="14">
        <v>470</v>
      </c>
      <c r="R850" s="14">
        <v>440</v>
      </c>
      <c r="S850" s="14">
        <v>440</v>
      </c>
      <c r="T850" s="14">
        <v>105</v>
      </c>
      <c r="U850" s="14">
        <v>440</v>
      </c>
      <c r="V850" s="14">
        <v>105</v>
      </c>
      <c r="W850" s="5" t="s">
        <v>33</v>
      </c>
      <c r="Y850" s="6" t="s">
        <v>38</v>
      </c>
    </row>
    <row r="851" spans="1:25" ht="18" customHeight="1" x14ac:dyDescent="0.3">
      <c r="A851" s="1" t="str">
        <f t="shared" si="1111"/>
        <v>\\B-TECH03\soneras network\SONERAS\RAD\RAD 2024\C577</v>
      </c>
      <c r="B851" s="251" t="s">
        <v>2168</v>
      </c>
      <c r="C851" s="44" t="str">
        <f t="shared" si="1110"/>
        <v>FEC577034-10 E7</v>
      </c>
      <c r="D851" s="17" t="s">
        <v>2030</v>
      </c>
      <c r="E851" s="20" t="str">
        <f t="shared" si="1112"/>
        <v>C577</v>
      </c>
      <c r="F851" s="37" t="s">
        <v>2104</v>
      </c>
      <c r="G851" s="17">
        <v>4</v>
      </c>
      <c r="H851" s="13" t="s">
        <v>35</v>
      </c>
      <c r="I851" s="14" t="s">
        <v>182</v>
      </c>
      <c r="M851" s="36" t="s">
        <v>77</v>
      </c>
      <c r="N851" s="6">
        <v>10</v>
      </c>
      <c r="O851" s="6">
        <v>4</v>
      </c>
      <c r="Q851" s="14">
        <v>430</v>
      </c>
      <c r="R851" s="14">
        <v>460</v>
      </c>
      <c r="S851" s="14">
        <v>470</v>
      </c>
      <c r="T851" s="14">
        <v>90</v>
      </c>
      <c r="U851" s="14">
        <v>470</v>
      </c>
      <c r="V851" s="14">
        <v>90</v>
      </c>
      <c r="W851" s="5" t="s">
        <v>33</v>
      </c>
      <c r="Y851" s="6" t="s">
        <v>38</v>
      </c>
    </row>
    <row r="852" spans="1:25" ht="18" customHeight="1" x14ac:dyDescent="0.3">
      <c r="A852" s="1" t="str">
        <f t="shared" si="1111"/>
        <v>\\B-TECH03\soneras network\SONERAS\RAD\RAD 2024\C247</v>
      </c>
      <c r="B852" s="251" t="s">
        <v>1163</v>
      </c>
      <c r="C852" s="44" t="str">
        <f t="shared" si="1110"/>
        <v>FEC247034-10 E7</v>
      </c>
      <c r="D852" s="17" t="s">
        <v>2031</v>
      </c>
      <c r="E852" s="20" t="str">
        <f t="shared" si="1112"/>
        <v>C247</v>
      </c>
      <c r="F852" s="37" t="s">
        <v>2104</v>
      </c>
      <c r="G852" s="17">
        <v>6</v>
      </c>
      <c r="H852" s="13" t="s">
        <v>35</v>
      </c>
      <c r="I852" s="14" t="s">
        <v>182</v>
      </c>
      <c r="M852" s="36" t="s">
        <v>77</v>
      </c>
      <c r="N852" s="6">
        <v>10</v>
      </c>
      <c r="O852" s="6">
        <v>4</v>
      </c>
      <c r="Q852" s="14">
        <v>425</v>
      </c>
      <c r="R852" s="14">
        <v>425</v>
      </c>
      <c r="S852" s="14">
        <v>425</v>
      </c>
      <c r="T852" s="14">
        <v>90</v>
      </c>
      <c r="U852" s="14">
        <v>425</v>
      </c>
      <c r="V852" s="14">
        <v>90</v>
      </c>
      <c r="W852" s="5" t="s">
        <v>33</v>
      </c>
      <c r="Y852" s="6" t="s">
        <v>38</v>
      </c>
    </row>
    <row r="853" spans="1:25" ht="18" customHeight="1" x14ac:dyDescent="0.3">
      <c r="A853" s="1" t="str">
        <f t="shared" ref="A853" si="1113">"\\B-TECH03\soneras network\SONERAS\RAD\RAD 2023\"&amp;B853</f>
        <v>\\B-TECH03\soneras network\SONERAS\RAD\RAD 2023\B502</v>
      </c>
      <c r="B853" s="251" t="s">
        <v>945</v>
      </c>
      <c r="C853" s="44" t="str">
        <f t="shared" si="1110"/>
        <v>FEB502025-10 E7</v>
      </c>
      <c r="D853" s="17" t="s">
        <v>2032</v>
      </c>
      <c r="E853" s="20" t="str">
        <f t="shared" si="1112"/>
        <v>B502</v>
      </c>
      <c r="F853" s="37" t="s">
        <v>2104</v>
      </c>
      <c r="G853" s="17">
        <v>6</v>
      </c>
      <c r="H853" s="13" t="s">
        <v>35</v>
      </c>
      <c r="I853" s="14" t="s">
        <v>182</v>
      </c>
      <c r="M853" s="36" t="s">
        <v>32</v>
      </c>
      <c r="N853" s="6">
        <v>10</v>
      </c>
      <c r="O853" s="6">
        <v>5</v>
      </c>
      <c r="Q853" s="14">
        <v>820</v>
      </c>
      <c r="R853" s="14">
        <v>790</v>
      </c>
      <c r="S853" s="14">
        <v>810</v>
      </c>
      <c r="T853" s="14">
        <v>110</v>
      </c>
      <c r="U853" s="14">
        <v>810</v>
      </c>
      <c r="V853" s="14">
        <v>110</v>
      </c>
      <c r="W853" s="5" t="s">
        <v>33</v>
      </c>
      <c r="Y853" s="6" t="s">
        <v>38</v>
      </c>
    </row>
    <row r="854" spans="1:25" ht="18" customHeight="1" x14ac:dyDescent="0.3">
      <c r="A854" s="1" t="str">
        <f t="shared" si="1111"/>
        <v>\\B-TECH03\soneras network\SONERAS\RAD\RAD 2024\C578</v>
      </c>
      <c r="B854" s="17" t="s">
        <v>2169</v>
      </c>
      <c r="C854" s="44" t="str">
        <f t="shared" si="1110"/>
        <v>FEC578012-10 E7</v>
      </c>
      <c r="D854" s="17" t="s">
        <v>2033</v>
      </c>
      <c r="E854" s="20" t="str">
        <f t="shared" si="1112"/>
        <v>C578</v>
      </c>
      <c r="F854" s="37" t="s">
        <v>2104</v>
      </c>
      <c r="G854" s="17">
        <v>30</v>
      </c>
      <c r="H854" s="13" t="s">
        <v>35</v>
      </c>
      <c r="I854" s="14" t="s">
        <v>182</v>
      </c>
      <c r="M854" s="36" t="s">
        <v>41</v>
      </c>
      <c r="N854" s="6">
        <v>10</v>
      </c>
      <c r="O854" s="6">
        <v>2</v>
      </c>
      <c r="Q854" s="14">
        <v>190</v>
      </c>
      <c r="R854" s="14">
        <v>160</v>
      </c>
      <c r="S854" s="14">
        <v>160</v>
      </c>
      <c r="T854" s="14">
        <v>40</v>
      </c>
      <c r="U854" s="14">
        <v>160</v>
      </c>
      <c r="V854" s="14">
        <v>40</v>
      </c>
      <c r="W854" s="5" t="s">
        <v>33</v>
      </c>
      <c r="Y854" s="6" t="s">
        <v>38</v>
      </c>
    </row>
    <row r="855" spans="1:25" ht="18" customHeight="1" x14ac:dyDescent="0.3">
      <c r="A855" s="1" t="str">
        <f t="shared" si="1111"/>
        <v>\\B-TECH03\soneras network\SONERAS\RAD\RAD 2024\C579</v>
      </c>
      <c r="B855" s="17" t="s">
        <v>2170</v>
      </c>
      <c r="C855" s="44" t="str">
        <f t="shared" si="1110"/>
        <v>FEC579012-10 E7</v>
      </c>
      <c r="D855" s="17" t="s">
        <v>2034</v>
      </c>
      <c r="E855" s="20" t="str">
        <f t="shared" si="1112"/>
        <v>C579</v>
      </c>
      <c r="F855" s="37" t="s">
        <v>2104</v>
      </c>
      <c r="G855" s="17">
        <v>130</v>
      </c>
      <c r="H855" s="13" t="s">
        <v>35</v>
      </c>
      <c r="I855" s="14" t="s">
        <v>182</v>
      </c>
      <c r="M855" s="36" t="s">
        <v>41</v>
      </c>
      <c r="N855" s="6">
        <v>10</v>
      </c>
      <c r="O855" s="6">
        <v>2</v>
      </c>
      <c r="Q855" s="14">
        <v>175</v>
      </c>
      <c r="R855" s="14">
        <v>165</v>
      </c>
      <c r="S855" s="14">
        <v>165</v>
      </c>
      <c r="T855" s="14">
        <v>45</v>
      </c>
      <c r="U855" s="14">
        <v>165</v>
      </c>
      <c r="V855" s="14">
        <v>45</v>
      </c>
      <c r="W855" s="5" t="s">
        <v>33</v>
      </c>
      <c r="Y855" s="6" t="s">
        <v>38</v>
      </c>
    </row>
    <row r="856" spans="1:25" ht="18" customHeight="1" x14ac:dyDescent="0.3">
      <c r="A856" s="1" t="str">
        <f t="shared" si="1111"/>
        <v>\\B-TECH03\soneras network\SONERAS\RAD\RAD 2024\C580</v>
      </c>
      <c r="B856" s="17" t="s">
        <v>2171</v>
      </c>
      <c r="C856" s="44" t="str">
        <f t="shared" si="1110"/>
        <v>FEC580012-10 E7</v>
      </c>
      <c r="D856" s="17" t="s">
        <v>2035</v>
      </c>
      <c r="E856" s="20" t="str">
        <f t="shared" si="1112"/>
        <v>C580</v>
      </c>
      <c r="F856" s="37" t="s">
        <v>2104</v>
      </c>
      <c r="G856" s="17">
        <v>20</v>
      </c>
      <c r="H856" s="13" t="s">
        <v>35</v>
      </c>
      <c r="I856" s="14" t="s">
        <v>182</v>
      </c>
      <c r="M856" s="36" t="s">
        <v>41</v>
      </c>
      <c r="N856" s="6">
        <v>10</v>
      </c>
      <c r="O856" s="6">
        <v>2</v>
      </c>
      <c r="Q856" s="14">
        <v>140</v>
      </c>
      <c r="R856" s="14">
        <v>190</v>
      </c>
      <c r="S856" s="14">
        <v>190</v>
      </c>
      <c r="T856" s="14">
        <v>40</v>
      </c>
      <c r="U856" s="14">
        <v>190</v>
      </c>
      <c r="V856" s="14">
        <v>40</v>
      </c>
      <c r="W856" s="5" t="s">
        <v>33</v>
      </c>
      <c r="Y856" s="6" t="s">
        <v>38</v>
      </c>
    </row>
    <row r="857" spans="1:25" ht="18" customHeight="1" x14ac:dyDescent="0.3">
      <c r="A857" s="1" t="str">
        <f t="shared" si="1111"/>
        <v>\\B-TECH03\soneras network\SONERAS\RAD\RAD 2024\C581</v>
      </c>
      <c r="B857" s="17" t="s">
        <v>2172</v>
      </c>
      <c r="C857" s="44" t="str">
        <f t="shared" si="1110"/>
        <v>FEC581012-10 E7</v>
      </c>
      <c r="D857" s="17" t="s">
        <v>2036</v>
      </c>
      <c r="E857" s="20" t="str">
        <f t="shared" si="1112"/>
        <v>C581</v>
      </c>
      <c r="F857" s="37" t="s">
        <v>2104</v>
      </c>
      <c r="G857" s="17">
        <v>20</v>
      </c>
      <c r="H857" s="13" t="s">
        <v>35</v>
      </c>
      <c r="I857" s="14" t="s">
        <v>182</v>
      </c>
      <c r="M857" s="36" t="s">
        <v>41</v>
      </c>
      <c r="N857" s="6">
        <v>10</v>
      </c>
      <c r="O857" s="6">
        <v>2</v>
      </c>
      <c r="Q857" s="14">
        <v>130</v>
      </c>
      <c r="R857" s="14">
        <v>205</v>
      </c>
      <c r="S857" s="14">
        <v>205</v>
      </c>
      <c r="T857" s="14">
        <v>35</v>
      </c>
      <c r="U857" s="14">
        <v>205</v>
      </c>
      <c r="V857" s="14">
        <v>35</v>
      </c>
      <c r="W857" s="5" t="s">
        <v>33</v>
      </c>
      <c r="Y857" s="6" t="s">
        <v>38</v>
      </c>
    </row>
    <row r="858" spans="1:25" ht="18" customHeight="1" x14ac:dyDescent="0.3">
      <c r="A858" s="1" t="str">
        <f t="shared" si="1111"/>
        <v>\\B-TECH03\soneras network\SONERAS\RAD\RAD 2024\C582</v>
      </c>
      <c r="B858" s="17" t="s">
        <v>2173</v>
      </c>
      <c r="C858" s="44" t="str">
        <f t="shared" si="1110"/>
        <v>FEC582012-10 E7</v>
      </c>
      <c r="D858" s="17" t="s">
        <v>2037</v>
      </c>
      <c r="E858" s="20" t="str">
        <f t="shared" si="1112"/>
        <v>C582</v>
      </c>
      <c r="F858" s="37" t="s">
        <v>2104</v>
      </c>
      <c r="G858" s="17">
        <v>30</v>
      </c>
      <c r="H858" s="13" t="s">
        <v>35</v>
      </c>
      <c r="I858" s="14" t="s">
        <v>182</v>
      </c>
      <c r="M858" s="36" t="s">
        <v>41</v>
      </c>
      <c r="N858" s="6">
        <v>10</v>
      </c>
      <c r="O858" s="6">
        <v>2</v>
      </c>
      <c r="Q858" s="14">
        <v>125</v>
      </c>
      <c r="R858" s="14">
        <v>150</v>
      </c>
      <c r="S858" s="14">
        <v>150</v>
      </c>
      <c r="T858" s="14">
        <v>45</v>
      </c>
      <c r="U858" s="14">
        <v>150</v>
      </c>
      <c r="V858" s="14">
        <v>45</v>
      </c>
      <c r="W858" s="5" t="s">
        <v>33</v>
      </c>
      <c r="Y858" s="6" t="s">
        <v>38</v>
      </c>
    </row>
    <row r="859" spans="1:25" ht="18" customHeight="1" x14ac:dyDescent="0.3">
      <c r="A859" s="1" t="str">
        <f t="shared" si="1111"/>
        <v>\\B-TECH03\soneras network\SONERAS\RAD\RAD 2024\C583</v>
      </c>
      <c r="B859" s="17" t="s">
        <v>2174</v>
      </c>
      <c r="C859" s="44" t="str">
        <f t="shared" si="1110"/>
        <v>FEC583012-10 E7</v>
      </c>
      <c r="D859" s="17" t="s">
        <v>2038</v>
      </c>
      <c r="E859" s="20" t="str">
        <f t="shared" si="1112"/>
        <v>C583</v>
      </c>
      <c r="F859" s="37" t="s">
        <v>2104</v>
      </c>
      <c r="G859" s="17">
        <v>20</v>
      </c>
      <c r="H859" s="13" t="s">
        <v>35</v>
      </c>
      <c r="I859" s="14" t="s">
        <v>182</v>
      </c>
      <c r="M859" s="36" t="s">
        <v>41</v>
      </c>
      <c r="N859" s="6">
        <v>10</v>
      </c>
      <c r="O859" s="6">
        <v>2</v>
      </c>
      <c r="Q859" s="14">
        <v>120</v>
      </c>
      <c r="R859" s="14">
        <v>145</v>
      </c>
      <c r="S859" s="14">
        <v>145</v>
      </c>
      <c r="T859" s="14">
        <v>55</v>
      </c>
      <c r="U859" s="14">
        <v>145</v>
      </c>
      <c r="V859" s="14">
        <v>55</v>
      </c>
      <c r="W859" s="5" t="s">
        <v>33</v>
      </c>
      <c r="Y859" s="6" t="s">
        <v>38</v>
      </c>
    </row>
    <row r="860" spans="1:25" ht="18" customHeight="1" x14ac:dyDescent="0.3">
      <c r="A860" s="1" t="str">
        <f t="shared" si="1111"/>
        <v>\\B-TECH03\soneras network\SONERAS\RAD\RAD 2024\C584</v>
      </c>
      <c r="B860" s="17" t="s">
        <v>2175</v>
      </c>
      <c r="C860" s="44" t="str">
        <f t="shared" si="1110"/>
        <v>FEC584036-10 E7</v>
      </c>
      <c r="D860" s="17" t="s">
        <v>2039</v>
      </c>
      <c r="E860" s="20" t="str">
        <f t="shared" si="1112"/>
        <v>C584</v>
      </c>
      <c r="F860" s="37" t="s">
        <v>2104</v>
      </c>
      <c r="G860" s="17">
        <v>1</v>
      </c>
      <c r="H860" s="13" t="s">
        <v>35</v>
      </c>
      <c r="I860" s="14" t="s">
        <v>76</v>
      </c>
      <c r="M860" s="36" t="s">
        <v>77</v>
      </c>
      <c r="N860" s="6">
        <v>10</v>
      </c>
      <c r="O860" s="6">
        <v>6</v>
      </c>
      <c r="Q860" s="14">
        <v>930</v>
      </c>
      <c r="R860" s="14">
        <v>640</v>
      </c>
      <c r="S860" s="14">
        <v>645</v>
      </c>
      <c r="T860" s="14">
        <v>125</v>
      </c>
      <c r="U860" s="14">
        <v>645</v>
      </c>
      <c r="V860" s="14">
        <v>125</v>
      </c>
      <c r="W860" s="5" t="s">
        <v>33</v>
      </c>
      <c r="Y860" s="6" t="s">
        <v>38</v>
      </c>
    </row>
    <row r="861" spans="1:25" ht="18" customHeight="1" x14ac:dyDescent="0.3">
      <c r="A861" s="1" t="str">
        <f t="shared" si="1111"/>
        <v>\\B-TECH03\soneras network\SONERAS\RAD\RAD 2024\C585</v>
      </c>
      <c r="B861" s="17" t="s">
        <v>2179</v>
      </c>
      <c r="C861" s="44" t="str">
        <f t="shared" si="1110"/>
        <v>RAC585025-10 E7</v>
      </c>
      <c r="D861" s="17" t="s">
        <v>2040</v>
      </c>
      <c r="E861" s="20" t="str">
        <f t="shared" si="1112"/>
        <v>C585</v>
      </c>
      <c r="F861" s="37" t="s">
        <v>2104</v>
      </c>
      <c r="G861" s="17">
        <v>1</v>
      </c>
      <c r="H861" s="13" t="s">
        <v>28</v>
      </c>
      <c r="I861" s="14" t="s">
        <v>2200</v>
      </c>
      <c r="J861" s="5" t="s">
        <v>30</v>
      </c>
      <c r="K861" s="14" t="s">
        <v>1579</v>
      </c>
      <c r="M861" s="36" t="s">
        <v>32</v>
      </c>
      <c r="N861" s="6">
        <v>10</v>
      </c>
      <c r="O861" s="6">
        <v>5</v>
      </c>
      <c r="Q861" s="14">
        <v>930</v>
      </c>
      <c r="R861" s="14">
        <v>430</v>
      </c>
      <c r="S861" s="14">
        <v>430</v>
      </c>
      <c r="T861" s="14">
        <v>110</v>
      </c>
      <c r="U861" s="14">
        <v>430</v>
      </c>
      <c r="V861" s="14">
        <v>110</v>
      </c>
      <c r="W861" s="5" t="s">
        <v>33</v>
      </c>
      <c r="Y861" s="6" t="s">
        <v>38</v>
      </c>
    </row>
    <row r="862" spans="1:25" ht="18" customHeight="1" x14ac:dyDescent="0.3">
      <c r="A862" s="1" t="str">
        <f t="shared" ref="A862" si="1114">"\\B-TECH03\soneras network\SONERAS\RAD\RAD 2023\"&amp;B862</f>
        <v>\\B-TECH03\soneras network\SONERAS\RAD\RAD 2023\B059</v>
      </c>
      <c r="B862" s="251" t="s">
        <v>184</v>
      </c>
      <c r="C862" s="44" t="str">
        <f t="shared" si="1110"/>
        <v>RAB059026-10 E7</v>
      </c>
      <c r="D862" s="17" t="s">
        <v>2041</v>
      </c>
      <c r="E862" s="20" t="str">
        <f t="shared" si="1112"/>
        <v>B059</v>
      </c>
      <c r="F862" s="37" t="s">
        <v>2177</v>
      </c>
      <c r="G862" s="17">
        <v>5</v>
      </c>
      <c r="H862" s="13" t="s">
        <v>28</v>
      </c>
      <c r="I862" s="14" t="s">
        <v>1462</v>
      </c>
      <c r="J862" s="5" t="s">
        <v>196</v>
      </c>
      <c r="K862" s="14" t="s">
        <v>183</v>
      </c>
      <c r="L862" s="36" t="s">
        <v>195</v>
      </c>
      <c r="M862" s="36" t="s">
        <v>32</v>
      </c>
      <c r="N862" s="36">
        <v>10</v>
      </c>
      <c r="O862" s="36">
        <v>6</v>
      </c>
      <c r="P862" s="58"/>
      <c r="Q862" s="36">
        <v>1130</v>
      </c>
      <c r="R862" s="36">
        <v>390</v>
      </c>
      <c r="S862" s="36">
        <v>410</v>
      </c>
      <c r="T862" s="36">
        <v>150</v>
      </c>
      <c r="U862" s="36">
        <v>410</v>
      </c>
      <c r="V862" s="36">
        <v>150</v>
      </c>
      <c r="W862" s="5" t="s">
        <v>33</v>
      </c>
      <c r="X862" s="6"/>
      <c r="Y862" s="6" t="s">
        <v>38</v>
      </c>
    </row>
    <row r="863" spans="1:25" ht="18" customHeight="1" x14ac:dyDescent="0.3">
      <c r="A863" s="1" t="str">
        <f t="shared" si="1111"/>
        <v>\\B-TECH03\soneras network\SONERAS\RAD\RAD 2024\C586</v>
      </c>
      <c r="B863" s="251" t="s">
        <v>2180</v>
      </c>
      <c r="C863" s="44" t="str">
        <f t="shared" si="1110"/>
        <v>FEC586026-10 E7</v>
      </c>
      <c r="D863" s="17" t="s">
        <v>2042</v>
      </c>
      <c r="E863" s="20" t="str">
        <f t="shared" si="1112"/>
        <v>C586</v>
      </c>
      <c r="F863" s="37" t="s">
        <v>2177</v>
      </c>
      <c r="G863" s="17">
        <v>1</v>
      </c>
      <c r="H863" s="13" t="s">
        <v>35</v>
      </c>
      <c r="I863" s="14" t="s">
        <v>100</v>
      </c>
      <c r="M863" s="36" t="s">
        <v>32</v>
      </c>
      <c r="N863" s="36">
        <v>10</v>
      </c>
      <c r="O863" s="6">
        <v>6</v>
      </c>
      <c r="Q863" s="14">
        <v>585</v>
      </c>
      <c r="R863" s="14">
        <v>595</v>
      </c>
      <c r="S863" s="14">
        <v>625</v>
      </c>
      <c r="T863" s="14">
        <v>140</v>
      </c>
      <c r="U863" s="14">
        <v>625</v>
      </c>
      <c r="V863" s="14">
        <v>140</v>
      </c>
      <c r="W863" s="5" t="s">
        <v>33</v>
      </c>
      <c r="Y863" s="6" t="s">
        <v>38</v>
      </c>
    </row>
    <row r="864" spans="1:25" ht="18" customHeight="1" x14ac:dyDescent="0.3">
      <c r="A864" s="1" t="str">
        <f t="shared" si="1111"/>
        <v>\\B-TECH03\soneras network\SONERAS\RAD\RAD 2024\C587</v>
      </c>
      <c r="B864" s="251" t="s">
        <v>2181</v>
      </c>
      <c r="C864" s="44" t="str">
        <f t="shared" si="1110"/>
        <v>FEC587022-10 E7</v>
      </c>
      <c r="D864" s="17" t="s">
        <v>2043</v>
      </c>
      <c r="E864" s="20" t="str">
        <f t="shared" si="1112"/>
        <v>C587</v>
      </c>
      <c r="F864" s="37" t="s">
        <v>2177</v>
      </c>
      <c r="G864" s="17">
        <v>1</v>
      </c>
      <c r="H864" s="13" t="s">
        <v>35</v>
      </c>
      <c r="I864" s="14" t="s">
        <v>100</v>
      </c>
      <c r="M864" s="36" t="s">
        <v>32</v>
      </c>
      <c r="N864" s="36">
        <v>10</v>
      </c>
      <c r="O864" s="6">
        <v>2</v>
      </c>
      <c r="Q864" s="14">
        <v>535</v>
      </c>
      <c r="R864" s="14">
        <v>380</v>
      </c>
      <c r="S864" s="14">
        <v>390</v>
      </c>
      <c r="T864" s="14">
        <v>55</v>
      </c>
      <c r="U864" s="14">
        <v>390</v>
      </c>
      <c r="V864" s="14">
        <v>55</v>
      </c>
      <c r="W864" s="5" t="s">
        <v>33</v>
      </c>
      <c r="Y864" s="6" t="s">
        <v>38</v>
      </c>
    </row>
    <row r="865" spans="1:25" ht="18" customHeight="1" x14ac:dyDescent="0.3">
      <c r="A865" s="1" t="str">
        <f t="shared" si="1111"/>
        <v>\\B-TECH03\soneras network\SONERAS\RAD\RAD 2024\C588</v>
      </c>
      <c r="B865" s="251" t="s">
        <v>2182</v>
      </c>
      <c r="C865" s="44" t="str">
        <f t="shared" si="1110"/>
        <v>FEC588022-10 E7</v>
      </c>
      <c r="D865" s="17" t="s">
        <v>2044</v>
      </c>
      <c r="E865" s="20" t="str">
        <f t="shared" si="1112"/>
        <v>C588</v>
      </c>
      <c r="F865" s="37" t="s">
        <v>2177</v>
      </c>
      <c r="G865" s="17">
        <v>2</v>
      </c>
      <c r="H865" s="13" t="s">
        <v>35</v>
      </c>
      <c r="I865" s="14" t="s">
        <v>100</v>
      </c>
      <c r="M865" s="36" t="s">
        <v>32</v>
      </c>
      <c r="N865" s="36">
        <v>10</v>
      </c>
      <c r="O865" s="6">
        <v>2</v>
      </c>
      <c r="Q865" s="14">
        <v>600</v>
      </c>
      <c r="R865" s="14">
        <v>450</v>
      </c>
      <c r="S865" s="14">
        <v>465</v>
      </c>
      <c r="T865" s="14">
        <v>55</v>
      </c>
      <c r="U865" s="14">
        <v>465</v>
      </c>
      <c r="V865" s="14">
        <v>55</v>
      </c>
      <c r="W865" s="5" t="s">
        <v>33</v>
      </c>
      <c r="Y865" s="6" t="s">
        <v>38</v>
      </c>
    </row>
    <row r="866" spans="1:25" ht="18" customHeight="1" x14ac:dyDescent="0.3">
      <c r="A866" s="1" t="str">
        <f t="shared" si="1111"/>
        <v>\\B-TECH03\soneras network\SONERAS\RAD\RAD 2024\C589</v>
      </c>
      <c r="B866" s="251" t="s">
        <v>2183</v>
      </c>
      <c r="C866" s="44" t="str">
        <f t="shared" si="1110"/>
        <v>FEC589025-10 E7</v>
      </c>
      <c r="D866" s="17" t="s">
        <v>2045</v>
      </c>
      <c r="E866" s="20" t="str">
        <f t="shared" si="1112"/>
        <v>C589</v>
      </c>
      <c r="F866" s="37" t="s">
        <v>2177</v>
      </c>
      <c r="G866" s="17">
        <v>2</v>
      </c>
      <c r="H866" s="13" t="s">
        <v>35</v>
      </c>
      <c r="I866" s="14" t="s">
        <v>100</v>
      </c>
      <c r="M866" s="36" t="s">
        <v>32</v>
      </c>
      <c r="N866" s="36">
        <v>10</v>
      </c>
      <c r="O866" s="6">
        <v>5</v>
      </c>
      <c r="Q866" s="14">
        <v>580</v>
      </c>
      <c r="R866" s="14">
        <v>620</v>
      </c>
      <c r="S866" s="14">
        <v>640</v>
      </c>
      <c r="T866" s="14">
        <v>125</v>
      </c>
      <c r="U866" s="14">
        <v>640</v>
      </c>
      <c r="V866" s="14">
        <v>125</v>
      </c>
      <c r="W866" s="5" t="s">
        <v>33</v>
      </c>
      <c r="Y866" s="6" t="s">
        <v>38</v>
      </c>
    </row>
    <row r="867" spans="1:25" ht="18" customHeight="1" x14ac:dyDescent="0.3">
      <c r="A867" s="1" t="str">
        <f t="shared" si="1111"/>
        <v>\\B-TECH03\soneras network\SONERAS\RAD\RAD 2024\C590</v>
      </c>
      <c r="B867" s="251" t="s">
        <v>2185</v>
      </c>
      <c r="C867" s="44" t="str">
        <f t="shared" si="1110"/>
        <v>FEC590014-12 E7</v>
      </c>
      <c r="D867" s="17" t="s">
        <v>2046</v>
      </c>
      <c r="E867" s="20" t="str">
        <f t="shared" si="1112"/>
        <v>C590</v>
      </c>
      <c r="F867" s="37" t="s">
        <v>2177</v>
      </c>
      <c r="G867" s="17">
        <v>1</v>
      </c>
      <c r="H867" s="13" t="s">
        <v>35</v>
      </c>
      <c r="I867" s="14" t="s">
        <v>101</v>
      </c>
      <c r="M867" s="36" t="s">
        <v>41</v>
      </c>
      <c r="N867" s="36">
        <v>12</v>
      </c>
      <c r="O867" s="6">
        <v>4</v>
      </c>
      <c r="Q867" s="14">
        <v>1000</v>
      </c>
      <c r="R867" s="14">
        <v>430</v>
      </c>
      <c r="S867" s="14">
        <v>940</v>
      </c>
      <c r="T867" s="14">
        <v>160</v>
      </c>
      <c r="U867" s="14">
        <v>940</v>
      </c>
      <c r="V867" s="14">
        <v>160</v>
      </c>
      <c r="W867" s="5" t="s">
        <v>33</v>
      </c>
      <c r="Y867" s="6" t="s">
        <v>38</v>
      </c>
    </row>
    <row r="868" spans="1:25" ht="18" customHeight="1" x14ac:dyDescent="0.3">
      <c r="A868" s="1" t="str">
        <f t="shared" ref="A868" si="1115">"\\B-TECH03\soneras network\SONERAS\RAD\RAD 2023\"&amp;B868</f>
        <v>\\B-TECH03\soneras network\SONERAS\RAD\RAD 2023\B513</v>
      </c>
      <c r="B868" s="251" t="s">
        <v>2184</v>
      </c>
      <c r="C868" s="44" t="str">
        <f t="shared" si="1110"/>
        <v>FEB513014-12 E7</v>
      </c>
      <c r="D868" s="17" t="s">
        <v>2047</v>
      </c>
      <c r="E868" s="20" t="str">
        <f t="shared" si="1112"/>
        <v>B513</v>
      </c>
      <c r="F868" s="37" t="s">
        <v>2177</v>
      </c>
      <c r="G868" s="17">
        <v>3</v>
      </c>
      <c r="H868" s="13" t="s">
        <v>35</v>
      </c>
      <c r="I868" s="14" t="s">
        <v>40</v>
      </c>
      <c r="M868" s="36" t="s">
        <v>41</v>
      </c>
      <c r="N868" s="36">
        <v>12</v>
      </c>
      <c r="O868" s="6">
        <v>4</v>
      </c>
      <c r="Q868" s="14">
        <v>885</v>
      </c>
      <c r="R868" s="14">
        <v>630</v>
      </c>
      <c r="S868" s="14">
        <v>650</v>
      </c>
      <c r="T868" s="14">
        <v>120</v>
      </c>
      <c r="U868" s="14">
        <v>650</v>
      </c>
      <c r="V868" s="14">
        <v>120</v>
      </c>
      <c r="W868" s="5" t="s">
        <v>33</v>
      </c>
      <c r="Y868" s="6" t="s">
        <v>38</v>
      </c>
    </row>
    <row r="869" spans="1:25" ht="18" customHeight="1" x14ac:dyDescent="0.3">
      <c r="A869" s="1" t="str">
        <f t="shared" si="1111"/>
        <v>\\B-TECH03\soneras network\SONERAS\RAD\RAD 2024\C591</v>
      </c>
      <c r="B869" s="251" t="s">
        <v>2187</v>
      </c>
      <c r="C869" s="44" t="str">
        <f t="shared" si="1110"/>
        <v>FEC591014-12 E7</v>
      </c>
      <c r="D869" s="17" t="s">
        <v>2048</v>
      </c>
      <c r="E869" s="20" t="str">
        <f t="shared" si="1112"/>
        <v>C591</v>
      </c>
      <c r="F869" s="37" t="s">
        <v>2178</v>
      </c>
      <c r="G869" s="17">
        <v>5</v>
      </c>
      <c r="H869" s="13" t="s">
        <v>35</v>
      </c>
      <c r="I869" s="14" t="s">
        <v>36</v>
      </c>
      <c r="M869" s="36" t="s">
        <v>41</v>
      </c>
      <c r="N869" s="36">
        <v>12</v>
      </c>
      <c r="O869" s="6">
        <v>4</v>
      </c>
      <c r="Q869" s="14">
        <v>870</v>
      </c>
      <c r="R869" s="14">
        <v>640</v>
      </c>
      <c r="S869" s="14">
        <v>660</v>
      </c>
      <c r="T869" s="14">
        <v>90</v>
      </c>
      <c r="U869" s="14">
        <v>660</v>
      </c>
      <c r="V869" s="14">
        <v>90</v>
      </c>
      <c r="W869" s="5" t="s">
        <v>33</v>
      </c>
      <c r="Y869" s="6" t="s">
        <v>38</v>
      </c>
    </row>
    <row r="870" spans="1:25" ht="18" customHeight="1" x14ac:dyDescent="0.3">
      <c r="A870" s="1" t="str">
        <f t="shared" ref="A870:A874" si="1116">"\\B-TECH03\soneras network\SONERAS\RAD\RAD 2023\"&amp;B870</f>
        <v>\\B-TECH03\soneras network\SONERAS\RAD\RAD 2023\B238</v>
      </c>
      <c r="B870" s="251" t="s">
        <v>1150</v>
      </c>
      <c r="C870" s="44" t="str">
        <f t="shared" si="1110"/>
        <v>FEB238014-12 E7</v>
      </c>
      <c r="D870" s="17" t="s">
        <v>2049</v>
      </c>
      <c r="E870" s="20" t="str">
        <f t="shared" si="1112"/>
        <v>B238</v>
      </c>
      <c r="F870" s="37" t="s">
        <v>2178</v>
      </c>
      <c r="G870" s="17">
        <v>5</v>
      </c>
      <c r="H870" s="13" t="s">
        <v>35</v>
      </c>
      <c r="I870" s="14" t="s">
        <v>36</v>
      </c>
      <c r="M870" s="36" t="s">
        <v>41</v>
      </c>
      <c r="N870" s="36">
        <v>12</v>
      </c>
      <c r="O870" s="6">
        <v>4</v>
      </c>
      <c r="Q870" s="14">
        <v>720</v>
      </c>
      <c r="R870" s="14">
        <v>700</v>
      </c>
      <c r="S870" s="14">
        <v>710</v>
      </c>
      <c r="T870" s="14">
        <v>100</v>
      </c>
      <c r="U870" s="14">
        <v>710</v>
      </c>
      <c r="V870" s="14">
        <v>100</v>
      </c>
      <c r="W870" s="5" t="s">
        <v>33</v>
      </c>
      <c r="Y870" s="6" t="s">
        <v>38</v>
      </c>
    </row>
    <row r="871" spans="1:25" ht="18" customHeight="1" x14ac:dyDescent="0.3">
      <c r="A871" s="1" t="str">
        <f t="shared" si="1116"/>
        <v>\\B-TECH03\soneras network\SONERAS\RAD\RAD 2023\B244</v>
      </c>
      <c r="B871" s="251" t="s">
        <v>1637</v>
      </c>
      <c r="C871" s="44" t="str">
        <f t="shared" si="1110"/>
        <v>FEB244014-12 E7</v>
      </c>
      <c r="D871" s="17" t="s">
        <v>2050</v>
      </c>
      <c r="E871" s="20" t="str">
        <f t="shared" si="1112"/>
        <v>B244</v>
      </c>
      <c r="F871" s="37" t="s">
        <v>2178</v>
      </c>
      <c r="G871" s="17">
        <v>5</v>
      </c>
      <c r="H871" s="13" t="s">
        <v>35</v>
      </c>
      <c r="I871" s="14" t="s">
        <v>36</v>
      </c>
      <c r="M871" s="36" t="s">
        <v>41</v>
      </c>
      <c r="N871" s="36">
        <v>12</v>
      </c>
      <c r="O871" s="6">
        <v>4</v>
      </c>
      <c r="Q871" s="14">
        <v>720</v>
      </c>
      <c r="R871" s="14">
        <v>620</v>
      </c>
      <c r="S871" s="14">
        <v>640</v>
      </c>
      <c r="T871" s="14">
        <v>100</v>
      </c>
      <c r="U871" s="14">
        <v>640</v>
      </c>
      <c r="V871" s="14">
        <v>100</v>
      </c>
      <c r="W871" s="5" t="s">
        <v>33</v>
      </c>
      <c r="Y871" s="6" t="s">
        <v>38</v>
      </c>
    </row>
    <row r="872" spans="1:25" ht="18" customHeight="1" x14ac:dyDescent="0.3">
      <c r="A872" s="1" t="str">
        <f t="shared" si="1116"/>
        <v>\\B-TECH03\soneras network\SONERAS\RAD\RAD 2023\B243</v>
      </c>
      <c r="B872" s="251" t="s">
        <v>1172</v>
      </c>
      <c r="C872" s="44" t="str">
        <f t="shared" si="1110"/>
        <v>FEB243014-12 E7</v>
      </c>
      <c r="D872" s="17" t="s">
        <v>2051</v>
      </c>
      <c r="E872" s="20" t="str">
        <f t="shared" si="1112"/>
        <v>B243</v>
      </c>
      <c r="F872" s="37" t="s">
        <v>2178</v>
      </c>
      <c r="G872" s="17">
        <v>5</v>
      </c>
      <c r="H872" s="13" t="s">
        <v>35</v>
      </c>
      <c r="I872" s="14" t="s">
        <v>36</v>
      </c>
      <c r="M872" s="36" t="s">
        <v>41</v>
      </c>
      <c r="N872" s="36">
        <v>12</v>
      </c>
      <c r="O872" s="6">
        <v>4</v>
      </c>
      <c r="Q872" s="14">
        <v>600</v>
      </c>
      <c r="R872" s="14">
        <v>600</v>
      </c>
      <c r="S872" s="14">
        <v>620</v>
      </c>
      <c r="T872" s="14">
        <v>100</v>
      </c>
      <c r="U872" s="14">
        <v>620</v>
      </c>
      <c r="V872" s="14">
        <v>100</v>
      </c>
      <c r="W872" s="5" t="s">
        <v>33</v>
      </c>
      <c r="Y872" s="6" t="s">
        <v>38</v>
      </c>
    </row>
    <row r="873" spans="1:25" ht="18" customHeight="1" x14ac:dyDescent="0.3">
      <c r="A873" s="1" t="str">
        <f t="shared" si="1116"/>
        <v>\\B-TECH03\soneras network\SONERAS\RAD\RAD 2023\B016</v>
      </c>
      <c r="B873" s="17" t="s">
        <v>187</v>
      </c>
      <c r="C873" s="44" t="str">
        <f t="shared" si="1110"/>
        <v>FEB016027-10 E7</v>
      </c>
      <c r="D873" s="17" t="s">
        <v>2052</v>
      </c>
      <c r="E873" s="20" t="str">
        <f t="shared" si="1112"/>
        <v>B016</v>
      </c>
      <c r="F873" s="37" t="s">
        <v>2186</v>
      </c>
      <c r="G873" s="17">
        <v>10</v>
      </c>
      <c r="H873" s="13" t="s">
        <v>35</v>
      </c>
      <c r="I873" s="14" t="s">
        <v>1461</v>
      </c>
      <c r="J873" s="5" t="s">
        <v>186</v>
      </c>
      <c r="K873" s="14" t="s">
        <v>185</v>
      </c>
      <c r="M873" s="36" t="s">
        <v>32</v>
      </c>
      <c r="N873" s="6">
        <v>10</v>
      </c>
      <c r="O873" s="6">
        <v>7</v>
      </c>
      <c r="Q873" s="6">
        <v>730</v>
      </c>
      <c r="R873" s="6">
        <v>570</v>
      </c>
      <c r="S873" s="6">
        <v>580</v>
      </c>
      <c r="T873" s="6">
        <v>160</v>
      </c>
      <c r="U873" s="6">
        <v>580</v>
      </c>
      <c r="V873" s="6">
        <v>160</v>
      </c>
      <c r="W873" s="5" t="s">
        <v>33</v>
      </c>
      <c r="Y873" s="6" t="s">
        <v>38</v>
      </c>
    </row>
    <row r="874" spans="1:25" ht="18" customHeight="1" x14ac:dyDescent="0.3">
      <c r="A874" s="1" t="str">
        <f t="shared" si="1116"/>
        <v>\\B-TECH03\soneras network\SONERAS\RAD\RAD 2023\B016</v>
      </c>
      <c r="B874" s="17" t="s">
        <v>187</v>
      </c>
      <c r="C874" s="44" t="str">
        <f t="shared" si="1110"/>
        <v>RAB016027-10 E7</v>
      </c>
      <c r="D874" s="17" t="s">
        <v>2053</v>
      </c>
      <c r="E874" s="20" t="str">
        <f t="shared" si="1112"/>
        <v>B016</v>
      </c>
      <c r="F874" s="37" t="s">
        <v>2186</v>
      </c>
      <c r="G874" s="17">
        <v>5</v>
      </c>
      <c r="H874" s="13" t="s">
        <v>28</v>
      </c>
      <c r="I874" s="14" t="s">
        <v>1461</v>
      </c>
      <c r="J874" s="5" t="s">
        <v>186</v>
      </c>
      <c r="K874" s="14" t="s">
        <v>185</v>
      </c>
      <c r="M874" s="36" t="s">
        <v>32</v>
      </c>
      <c r="N874" s="6">
        <v>10</v>
      </c>
      <c r="O874" s="6">
        <v>7</v>
      </c>
      <c r="Q874" s="6">
        <v>730</v>
      </c>
      <c r="R874" s="6">
        <v>570</v>
      </c>
      <c r="S874" s="6">
        <v>580</v>
      </c>
      <c r="T874" s="6">
        <v>160</v>
      </c>
      <c r="U874" s="6">
        <v>580</v>
      </c>
      <c r="V874" s="6">
        <v>160</v>
      </c>
      <c r="W874" s="5" t="s">
        <v>33</v>
      </c>
      <c r="Y874" s="6" t="s">
        <v>38</v>
      </c>
    </row>
    <row r="875" spans="1:25" ht="18" customHeight="1" x14ac:dyDescent="0.3">
      <c r="A875" s="1" t="str">
        <f t="shared" si="1111"/>
        <v>\\B-TECH03\soneras network\SONERAS\RAD\RAD 2024\C592</v>
      </c>
      <c r="B875" s="17" t="s">
        <v>2188</v>
      </c>
      <c r="C875" s="44" t="str">
        <f t="shared" si="1110"/>
        <v>FEC592025-10 E7</v>
      </c>
      <c r="D875" s="17" t="s">
        <v>2054</v>
      </c>
      <c r="E875" s="20" t="str">
        <f t="shared" si="1112"/>
        <v>C592</v>
      </c>
      <c r="F875" s="37" t="s">
        <v>2186</v>
      </c>
      <c r="G875" s="17">
        <v>3</v>
      </c>
      <c r="H875" s="13" t="s">
        <v>35</v>
      </c>
      <c r="I875" s="14" t="s">
        <v>202</v>
      </c>
      <c r="M875" s="36" t="s">
        <v>32</v>
      </c>
      <c r="N875" s="6">
        <v>10</v>
      </c>
      <c r="O875" s="6">
        <v>5</v>
      </c>
      <c r="Q875" s="14">
        <v>1390</v>
      </c>
      <c r="R875" s="14">
        <v>450</v>
      </c>
      <c r="S875" s="14">
        <v>460</v>
      </c>
      <c r="T875" s="14">
        <v>130</v>
      </c>
      <c r="U875" s="14">
        <v>460</v>
      </c>
      <c r="V875" s="14">
        <v>130</v>
      </c>
      <c r="W875" s="5" t="s">
        <v>33</v>
      </c>
      <c r="Y875" s="6" t="s">
        <v>38</v>
      </c>
    </row>
    <row r="876" spans="1:25" ht="18" customHeight="1" x14ac:dyDescent="0.3">
      <c r="A876" s="1" t="str">
        <f t="shared" si="1111"/>
        <v>\\B-TECH03\soneras network\SONERAS\RAD\RAD 2024\C593</v>
      </c>
      <c r="B876" s="17" t="s">
        <v>2189</v>
      </c>
      <c r="C876" s="44" t="str">
        <f t="shared" si="1110"/>
        <v>FEC593028-10 E7</v>
      </c>
      <c r="D876" s="17" t="s">
        <v>2055</v>
      </c>
      <c r="E876" s="20" t="str">
        <f t="shared" si="1112"/>
        <v>C593</v>
      </c>
      <c r="F876" s="37" t="s">
        <v>2186</v>
      </c>
      <c r="G876" s="17">
        <v>3</v>
      </c>
      <c r="H876" s="13" t="s">
        <v>35</v>
      </c>
      <c r="I876" s="14" t="s">
        <v>202</v>
      </c>
      <c r="M876" s="36" t="s">
        <v>32</v>
      </c>
      <c r="N876" s="6">
        <v>10</v>
      </c>
      <c r="O876" s="6">
        <v>8</v>
      </c>
      <c r="Q876" s="14">
        <v>1300</v>
      </c>
      <c r="R876" s="14">
        <v>460</v>
      </c>
      <c r="S876" s="14">
        <v>525</v>
      </c>
      <c r="T876" s="14">
        <v>240</v>
      </c>
      <c r="U876" s="14">
        <v>525</v>
      </c>
      <c r="V876" s="14">
        <v>240</v>
      </c>
      <c r="W876" s="5" t="s">
        <v>33</v>
      </c>
      <c r="Y876" s="6" t="s">
        <v>38</v>
      </c>
    </row>
    <row r="877" spans="1:25" ht="18" customHeight="1" x14ac:dyDescent="0.3">
      <c r="A877" s="1" t="str">
        <f t="shared" si="1111"/>
        <v>\\B-TECH03\soneras network\SONERAS\RAD\RAD 2024\C594</v>
      </c>
      <c r="B877" s="17" t="s">
        <v>2190</v>
      </c>
      <c r="C877" s="44" t="str">
        <f t="shared" si="1110"/>
        <v>FEC594026-10 E7</v>
      </c>
      <c r="D877" s="17" t="s">
        <v>2056</v>
      </c>
      <c r="E877" s="20" t="str">
        <f t="shared" si="1112"/>
        <v>C594</v>
      </c>
      <c r="F877" s="37" t="s">
        <v>2186</v>
      </c>
      <c r="G877" s="17">
        <v>16</v>
      </c>
      <c r="H877" s="13" t="s">
        <v>35</v>
      </c>
      <c r="I877" s="14" t="s">
        <v>202</v>
      </c>
      <c r="M877" s="36" t="s">
        <v>32</v>
      </c>
      <c r="N877" s="6">
        <v>10</v>
      </c>
      <c r="O877" s="6">
        <v>6</v>
      </c>
      <c r="Q877" s="14">
        <v>1015</v>
      </c>
      <c r="R877" s="14">
        <v>1050</v>
      </c>
      <c r="S877" s="14">
        <v>1155</v>
      </c>
      <c r="T877" s="14">
        <v>190</v>
      </c>
      <c r="U877" s="14">
        <v>1155</v>
      </c>
      <c r="V877" s="14">
        <v>190</v>
      </c>
      <c r="W877" s="5" t="s">
        <v>33</v>
      </c>
      <c r="Y877" s="6" t="s">
        <v>38</v>
      </c>
    </row>
    <row r="878" spans="1:25" ht="18" customHeight="1" x14ac:dyDescent="0.3">
      <c r="A878" s="1" t="str">
        <f t="shared" ref="A878" si="1117">"\\B-TECH03\soneras network\SONERAS\RAD\RAD 2023\"&amp;B878</f>
        <v>\\B-TECH03\soneras network\SONERAS\RAD\RAD 2023\B469</v>
      </c>
      <c r="B878" s="17" t="s">
        <v>166</v>
      </c>
      <c r="C878" s="44" t="str">
        <f t="shared" si="1110"/>
        <v>REB469026-10 E7</v>
      </c>
      <c r="D878" s="17" t="s">
        <v>2057</v>
      </c>
      <c r="E878" s="20" t="str">
        <f t="shared" si="1112"/>
        <v>B469</v>
      </c>
      <c r="F878" s="37" t="s">
        <v>2186</v>
      </c>
      <c r="G878" s="17">
        <v>1</v>
      </c>
      <c r="H878" s="13" t="s">
        <v>58</v>
      </c>
      <c r="I878" s="14" t="s">
        <v>2191</v>
      </c>
      <c r="M878" s="6" t="s">
        <v>32</v>
      </c>
      <c r="N878" s="6">
        <v>10</v>
      </c>
      <c r="O878" s="6">
        <v>6</v>
      </c>
      <c r="P878" s="6"/>
      <c r="Q878" s="6">
        <v>1155</v>
      </c>
      <c r="R878" s="6">
        <v>1140</v>
      </c>
      <c r="S878" s="6">
        <v>1185</v>
      </c>
      <c r="T878" s="6">
        <v>205</v>
      </c>
      <c r="U878" s="6">
        <v>1185</v>
      </c>
      <c r="V878" s="6">
        <v>205</v>
      </c>
      <c r="W878" s="5" t="s">
        <v>37</v>
      </c>
      <c r="Y878" s="6" t="s">
        <v>38</v>
      </c>
    </row>
    <row r="879" spans="1:25" ht="18" customHeight="1" x14ac:dyDescent="0.3">
      <c r="A879" s="1" t="str">
        <f t="shared" si="1111"/>
        <v>\\B-TECH03\soneras network\SONERAS\RAD\RAD 2024\C595</v>
      </c>
      <c r="B879" s="17" t="s">
        <v>2193</v>
      </c>
      <c r="C879" s="44" t="str">
        <f t="shared" si="1110"/>
        <v>REC595023-10 E7</v>
      </c>
      <c r="D879" s="17" t="s">
        <v>2058</v>
      </c>
      <c r="E879" s="20" t="str">
        <f t="shared" si="1112"/>
        <v>C595</v>
      </c>
      <c r="F879" s="37" t="s">
        <v>2186</v>
      </c>
      <c r="G879" s="17">
        <v>2</v>
      </c>
      <c r="H879" s="13" t="s">
        <v>58</v>
      </c>
      <c r="I879" s="14" t="s">
        <v>293</v>
      </c>
      <c r="M879" s="36" t="s">
        <v>32</v>
      </c>
      <c r="N879" s="6">
        <v>10</v>
      </c>
      <c r="O879" s="6">
        <v>3</v>
      </c>
      <c r="Q879" s="14">
        <v>700</v>
      </c>
      <c r="R879" s="14">
        <v>660</v>
      </c>
      <c r="S879" s="14">
        <v>725</v>
      </c>
      <c r="T879" s="14">
        <v>130</v>
      </c>
      <c r="U879" s="14">
        <v>725</v>
      </c>
      <c r="V879" s="14">
        <v>130</v>
      </c>
      <c r="W879" s="5" t="s">
        <v>37</v>
      </c>
      <c r="Y879" s="6" t="s">
        <v>38</v>
      </c>
    </row>
    <row r="880" spans="1:25" ht="18" customHeight="1" x14ac:dyDescent="0.3">
      <c r="A880" s="1" t="str">
        <f t="shared" si="1111"/>
        <v>\\B-TECH03\soneras network\SONERAS\RAD\RAD 2024\C596</v>
      </c>
      <c r="B880" s="17" t="s">
        <v>2194</v>
      </c>
      <c r="C880" s="44" t="str">
        <f t="shared" si="1110"/>
        <v>RAC596023-10 E7</v>
      </c>
      <c r="D880" s="17" t="s">
        <v>2059</v>
      </c>
      <c r="E880" s="20" t="str">
        <f t="shared" si="1112"/>
        <v>C596</v>
      </c>
      <c r="F880" s="37" t="s">
        <v>2186</v>
      </c>
      <c r="G880" s="17">
        <v>2</v>
      </c>
      <c r="H880" s="13" t="s">
        <v>28</v>
      </c>
      <c r="I880" s="14" t="s">
        <v>1039</v>
      </c>
      <c r="J880" s="5" t="s">
        <v>2216</v>
      </c>
      <c r="K880" s="14" t="s">
        <v>2235</v>
      </c>
      <c r="M880" s="36" t="s">
        <v>32</v>
      </c>
      <c r="N880" s="6">
        <v>10</v>
      </c>
      <c r="O880" s="6">
        <v>3</v>
      </c>
      <c r="Q880" s="14">
        <v>1170</v>
      </c>
      <c r="R880" s="14">
        <v>920</v>
      </c>
      <c r="S880" s="14">
        <v>920</v>
      </c>
      <c r="T880" s="14">
        <v>95</v>
      </c>
      <c r="U880" s="14">
        <v>920</v>
      </c>
      <c r="V880" s="14">
        <v>95</v>
      </c>
      <c r="W880" s="5" t="s">
        <v>33</v>
      </c>
      <c r="Y880" s="6" t="s">
        <v>38</v>
      </c>
    </row>
    <row r="881" spans="1:25" ht="18" customHeight="1" x14ac:dyDescent="0.3">
      <c r="A881" s="1" t="str">
        <f t="shared" ref="A881" si="1118">"\\B-TECH03\soneras network\SONERAS\RAD\RAD 2023\"&amp;B881</f>
        <v>\\B-TECH03\soneras network\SONERAS\RAD\RAD 2023\B016</v>
      </c>
      <c r="B881" s="17" t="s">
        <v>187</v>
      </c>
      <c r="C881" s="44" t="str">
        <f t="shared" si="1110"/>
        <v>REB016027-10 E7</v>
      </c>
      <c r="D881" s="17" t="s">
        <v>2060</v>
      </c>
      <c r="E881" s="20" t="str">
        <f t="shared" si="1112"/>
        <v>B016</v>
      </c>
      <c r="F881" s="37" t="s">
        <v>2186</v>
      </c>
      <c r="G881" s="17">
        <v>4</v>
      </c>
      <c r="H881" s="13" t="s">
        <v>58</v>
      </c>
      <c r="I881" s="14" t="s">
        <v>2192</v>
      </c>
      <c r="J881" s="5" t="s">
        <v>186</v>
      </c>
      <c r="K881" s="14" t="s">
        <v>185</v>
      </c>
      <c r="M881" s="36" t="s">
        <v>32</v>
      </c>
      <c r="N881" s="6">
        <v>10</v>
      </c>
      <c r="O881" s="6">
        <v>7</v>
      </c>
      <c r="Q881" s="6">
        <v>730</v>
      </c>
      <c r="R881" s="6">
        <v>570</v>
      </c>
      <c r="S881" s="6">
        <v>580</v>
      </c>
      <c r="T881" s="6">
        <v>160</v>
      </c>
      <c r="U881" s="6">
        <v>580</v>
      </c>
      <c r="V881" s="6">
        <v>160</v>
      </c>
      <c r="W881" s="5" t="s">
        <v>33</v>
      </c>
      <c r="Y881" s="6" t="s">
        <v>38</v>
      </c>
    </row>
    <row r="882" spans="1:25" ht="18" customHeight="1" x14ac:dyDescent="0.3">
      <c r="A882" s="1" t="str">
        <f t="shared" si="1111"/>
        <v>\\B-TECH03\soneras network\SONERAS\RAD\RAD 2024\C597</v>
      </c>
      <c r="B882" s="17" t="s">
        <v>2195</v>
      </c>
      <c r="C882" s="44" t="str">
        <f t="shared" si="1110"/>
        <v>FEC597014-12 E7</v>
      </c>
      <c r="D882" s="17" t="s">
        <v>2061</v>
      </c>
      <c r="E882" s="20" t="str">
        <f t="shared" si="1112"/>
        <v>C597</v>
      </c>
      <c r="F882" s="37" t="s">
        <v>2186</v>
      </c>
      <c r="G882" s="17">
        <v>1</v>
      </c>
      <c r="H882" s="13" t="s">
        <v>35</v>
      </c>
      <c r="I882" s="14" t="s">
        <v>40</v>
      </c>
      <c r="M882" s="36" t="s">
        <v>41</v>
      </c>
      <c r="N882" s="6">
        <v>12</v>
      </c>
      <c r="O882" s="6">
        <v>4</v>
      </c>
      <c r="Q882" s="14">
        <v>675</v>
      </c>
      <c r="R882" s="14">
        <v>690</v>
      </c>
      <c r="S882" s="14">
        <v>765</v>
      </c>
      <c r="T882" s="14">
        <v>145</v>
      </c>
      <c r="U882" s="14">
        <v>765</v>
      </c>
      <c r="V882" s="14">
        <v>145</v>
      </c>
      <c r="W882" s="5" t="s">
        <v>37</v>
      </c>
      <c r="Y882" s="6" t="s">
        <v>38</v>
      </c>
    </row>
    <row r="883" spans="1:25" ht="18" customHeight="1" x14ac:dyDescent="0.3">
      <c r="A883" s="1" t="str">
        <f t="shared" si="1111"/>
        <v>\\B-TECH03\soneras network\SONERAS\RAD\RAD 2024\C598</v>
      </c>
      <c r="B883" s="17" t="s">
        <v>2196</v>
      </c>
      <c r="C883" s="44" t="str">
        <f t="shared" si="1110"/>
        <v xml:space="preserve">RAC598012-10 </v>
      </c>
      <c r="D883" s="17" t="s">
        <v>2062</v>
      </c>
      <c r="E883" s="20" t="str">
        <f t="shared" si="1112"/>
        <v>C598</v>
      </c>
      <c r="F883" s="37" t="s">
        <v>2186</v>
      </c>
      <c r="G883" s="17">
        <v>1</v>
      </c>
      <c r="H883" s="13" t="s">
        <v>28</v>
      </c>
      <c r="I883" s="14" t="s">
        <v>1512</v>
      </c>
      <c r="K883" s="14" t="s">
        <v>322</v>
      </c>
      <c r="M883" s="36" t="s">
        <v>41</v>
      </c>
      <c r="N883" s="6">
        <v>10</v>
      </c>
      <c r="O883" s="6">
        <v>2</v>
      </c>
      <c r="Q883" s="14">
        <v>505</v>
      </c>
      <c r="R883" s="14">
        <v>445</v>
      </c>
      <c r="S883" s="14">
        <v>445</v>
      </c>
      <c r="T883" s="14">
        <v>45</v>
      </c>
      <c r="U883" s="14">
        <v>445</v>
      </c>
      <c r="V883" s="14">
        <v>45</v>
      </c>
      <c r="W883" s="5" t="s">
        <v>33</v>
      </c>
      <c r="Y883" s="6" t="s">
        <v>34</v>
      </c>
    </row>
    <row r="884" spans="1:25" ht="18" customHeight="1" x14ac:dyDescent="0.3">
      <c r="A884" s="1" t="str">
        <f t="shared" si="1111"/>
        <v>\\B-TECH03\soneras network\SONERAS\RAD\RAD 2024\C599</v>
      </c>
      <c r="B884" s="17" t="s">
        <v>2206</v>
      </c>
      <c r="C884" s="44" t="str">
        <f t="shared" si="1110"/>
        <v>REC599033-10 E7</v>
      </c>
      <c r="D884" s="17" t="s">
        <v>2063</v>
      </c>
      <c r="E884" s="20" t="str">
        <f t="shared" si="1112"/>
        <v>C599</v>
      </c>
      <c r="F884" s="37" t="s">
        <v>2186</v>
      </c>
      <c r="G884" s="17">
        <v>1</v>
      </c>
      <c r="H884" s="13" t="s">
        <v>58</v>
      </c>
      <c r="I884" s="14" t="s">
        <v>293</v>
      </c>
      <c r="M884" s="36" t="s">
        <v>77</v>
      </c>
      <c r="N884" s="6">
        <v>10</v>
      </c>
      <c r="O884" s="6">
        <v>3</v>
      </c>
      <c r="Q884" s="14">
        <v>650</v>
      </c>
      <c r="R884" s="14">
        <v>460</v>
      </c>
      <c r="S884" s="14">
        <v>530</v>
      </c>
      <c r="T884" s="14">
        <v>120</v>
      </c>
      <c r="U884" s="14">
        <v>530</v>
      </c>
      <c r="V884" s="14">
        <v>120</v>
      </c>
      <c r="W884" s="5" t="s">
        <v>33</v>
      </c>
      <c r="Y884" s="6" t="s">
        <v>38</v>
      </c>
    </row>
    <row r="885" spans="1:25" ht="18" customHeight="1" x14ac:dyDescent="0.3">
      <c r="A885" s="1" t="str">
        <f t="shared" si="1111"/>
        <v>\\B-TECH03\soneras network\SONERAS\RAD\RAD 2024\C600</v>
      </c>
      <c r="B885" s="17" t="s">
        <v>2207</v>
      </c>
      <c r="C885" s="44" t="str">
        <f t="shared" si="1110"/>
        <v>REC600034-10 E7</v>
      </c>
      <c r="D885" s="17" t="s">
        <v>2064</v>
      </c>
      <c r="E885" s="20" t="str">
        <f t="shared" si="1112"/>
        <v>C600</v>
      </c>
      <c r="F885" s="37" t="s">
        <v>2204</v>
      </c>
      <c r="G885" s="17">
        <v>1</v>
      </c>
      <c r="H885" s="13" t="s">
        <v>58</v>
      </c>
      <c r="I885" s="14" t="s">
        <v>2202</v>
      </c>
      <c r="J885" s="5" t="s">
        <v>835</v>
      </c>
      <c r="M885" s="36" t="s">
        <v>77</v>
      </c>
      <c r="N885" s="6">
        <v>10</v>
      </c>
      <c r="O885" s="6">
        <v>4</v>
      </c>
      <c r="Q885" s="14">
        <v>610</v>
      </c>
      <c r="R885" s="14">
        <v>510</v>
      </c>
      <c r="S885" s="14">
        <v>510</v>
      </c>
      <c r="T885" s="14">
        <v>100</v>
      </c>
      <c r="U885" s="14">
        <v>510</v>
      </c>
      <c r="V885" s="14">
        <v>100</v>
      </c>
      <c r="W885" s="5" t="s">
        <v>33</v>
      </c>
      <c r="Y885" s="6" t="s">
        <v>38</v>
      </c>
    </row>
    <row r="886" spans="1:25" ht="18" customHeight="1" x14ac:dyDescent="0.3">
      <c r="A886" s="1" t="str">
        <f t="shared" ref="A886" si="1119">"\\B-TECH03\soneras network\SONERAS\RAD\RAD 2023\"&amp;B886</f>
        <v>\\B-TECH03\soneras network\SONERAS\RAD\RAD 2023\B475</v>
      </c>
      <c r="B886" s="17" t="s">
        <v>230</v>
      </c>
      <c r="C886" s="44" t="str">
        <f t="shared" si="1110"/>
        <v>REB475026-10 E7</v>
      </c>
      <c r="D886" s="17" t="s">
        <v>2065</v>
      </c>
      <c r="E886" s="20" t="str">
        <f t="shared" si="1112"/>
        <v>B475</v>
      </c>
      <c r="F886" s="37" t="s">
        <v>2204</v>
      </c>
      <c r="G886" s="17">
        <v>3</v>
      </c>
      <c r="H886" s="13" t="s">
        <v>58</v>
      </c>
      <c r="I886" s="14" t="s">
        <v>2176</v>
      </c>
      <c r="J886" s="5" t="s">
        <v>196</v>
      </c>
      <c r="K886" s="14" t="s">
        <v>227</v>
      </c>
      <c r="M886" s="6" t="s">
        <v>32</v>
      </c>
      <c r="N886" s="6">
        <v>10</v>
      </c>
      <c r="O886" s="6">
        <v>6</v>
      </c>
      <c r="P886" s="59"/>
      <c r="Q886" s="6">
        <v>1130</v>
      </c>
      <c r="R886" s="6">
        <v>350</v>
      </c>
      <c r="S886" s="6">
        <v>360</v>
      </c>
      <c r="T886" s="6">
        <v>145</v>
      </c>
      <c r="U886" s="6">
        <v>360</v>
      </c>
      <c r="V886" s="6">
        <v>145</v>
      </c>
      <c r="W886" s="5" t="s">
        <v>33</v>
      </c>
      <c r="X886" s="16"/>
      <c r="Y886" s="6" t="s">
        <v>38</v>
      </c>
    </row>
    <row r="887" spans="1:25" ht="18" customHeight="1" x14ac:dyDescent="0.3">
      <c r="A887" s="1" t="str">
        <f t="shared" si="1111"/>
        <v>\\B-TECH03\soneras network\SONERAS\RAD\RAD 2024\C601</v>
      </c>
      <c r="B887" s="17" t="s">
        <v>2210</v>
      </c>
      <c r="C887" s="44" t="str">
        <f t="shared" si="1110"/>
        <v>REC601012-12 E7</v>
      </c>
      <c r="D887" s="17" t="s">
        <v>2066</v>
      </c>
      <c r="E887" s="20" t="str">
        <f t="shared" si="1112"/>
        <v>C601</v>
      </c>
      <c r="F887" s="37" t="s">
        <v>2204</v>
      </c>
      <c r="G887" s="17">
        <v>1</v>
      </c>
      <c r="H887" s="13" t="s">
        <v>58</v>
      </c>
      <c r="I887" s="14" t="s">
        <v>2197</v>
      </c>
      <c r="M887" s="36" t="s">
        <v>41</v>
      </c>
      <c r="N887" s="6">
        <v>12</v>
      </c>
      <c r="O887" s="6">
        <v>2</v>
      </c>
      <c r="Q887" s="14">
        <v>720</v>
      </c>
      <c r="R887" s="14">
        <v>467</v>
      </c>
      <c r="S887" s="14">
        <v>475</v>
      </c>
      <c r="T887" s="14">
        <v>62</v>
      </c>
      <c r="U887" s="14">
        <v>475</v>
      </c>
      <c r="V887" s="14">
        <v>62</v>
      </c>
      <c r="W887" s="5" t="s">
        <v>33</v>
      </c>
      <c r="Y887" s="6" t="s">
        <v>38</v>
      </c>
    </row>
    <row r="888" spans="1:25" ht="18" customHeight="1" x14ac:dyDescent="0.3">
      <c r="A888" s="1" t="str">
        <f t="shared" ref="A888" si="1120">"\\B-TECH03\soneras network\SONERAS\RAD\RAD 2023\"&amp;B888</f>
        <v>\\B-TECH03\soneras network\SONERAS\RAD\RAD 2023\B072</v>
      </c>
      <c r="B888" s="61" t="s">
        <v>1544</v>
      </c>
      <c r="C888" s="44" t="str">
        <f t="shared" si="1110"/>
        <v>REB072012-12 E7</v>
      </c>
      <c r="D888" s="17" t="s">
        <v>2067</v>
      </c>
      <c r="E888" s="20" t="str">
        <f t="shared" si="1112"/>
        <v>B072</v>
      </c>
      <c r="F888" s="37" t="s">
        <v>2204</v>
      </c>
      <c r="G888" s="17">
        <v>1</v>
      </c>
      <c r="H888" s="13" t="s">
        <v>58</v>
      </c>
      <c r="I888" s="14" t="s">
        <v>2198</v>
      </c>
      <c r="J888" s="5" t="s">
        <v>828</v>
      </c>
      <c r="M888" s="6" t="s">
        <v>41</v>
      </c>
      <c r="N888" s="6">
        <v>12</v>
      </c>
      <c r="O888" s="6">
        <v>2</v>
      </c>
      <c r="P888" s="6"/>
      <c r="Q888" s="6">
        <v>400</v>
      </c>
      <c r="R888" s="6">
        <v>490</v>
      </c>
      <c r="S888" s="6">
        <v>495</v>
      </c>
      <c r="T888" s="6">
        <v>50</v>
      </c>
      <c r="U888" s="6">
        <v>495</v>
      </c>
      <c r="V888" s="6">
        <v>50</v>
      </c>
      <c r="W888" s="5" t="s">
        <v>33</v>
      </c>
      <c r="Y888" s="6" t="s">
        <v>38</v>
      </c>
    </row>
    <row r="889" spans="1:25" ht="18" customHeight="1" x14ac:dyDescent="0.3">
      <c r="A889" s="1" t="str">
        <f t="shared" si="1111"/>
        <v>\\B-TECH03\soneras network\SONERAS\RAD\RAD 2024\C426</v>
      </c>
      <c r="B889" s="61" t="s">
        <v>1677</v>
      </c>
      <c r="C889" s="44" t="str">
        <f t="shared" si="1110"/>
        <v>FEC426026-10 E7</v>
      </c>
      <c r="D889" s="17" t="s">
        <v>2068</v>
      </c>
      <c r="E889" s="20" t="str">
        <f t="shared" si="1112"/>
        <v>C426</v>
      </c>
      <c r="F889" s="37" t="s">
        <v>2204</v>
      </c>
      <c r="G889" s="17">
        <v>1</v>
      </c>
      <c r="H889" s="13" t="s">
        <v>35</v>
      </c>
      <c r="I889" s="14" t="s">
        <v>36</v>
      </c>
      <c r="M889" s="36" t="s">
        <v>32</v>
      </c>
      <c r="N889" s="6">
        <v>10</v>
      </c>
      <c r="O889" s="6">
        <v>6</v>
      </c>
      <c r="Q889" s="14">
        <v>1430</v>
      </c>
      <c r="R889" s="14">
        <v>600</v>
      </c>
      <c r="S889" s="14">
        <v>720</v>
      </c>
      <c r="T889" s="14">
        <v>220</v>
      </c>
      <c r="U889" s="14">
        <v>720</v>
      </c>
      <c r="V889" s="14">
        <v>220</v>
      </c>
      <c r="W889" s="5" t="s">
        <v>33</v>
      </c>
      <c r="Y889" s="6" t="s">
        <v>38</v>
      </c>
    </row>
    <row r="890" spans="1:25" ht="18" customHeight="1" x14ac:dyDescent="0.3">
      <c r="A890" s="1" t="str">
        <f t="shared" si="1111"/>
        <v>\\B-TECH03\soneras network\SONERAS\RAD\RAD 2024\C602</v>
      </c>
      <c r="B890" s="17" t="s">
        <v>2211</v>
      </c>
      <c r="C890" s="44" t="str">
        <f t="shared" si="1110"/>
        <v>FEC602013-12 E7</v>
      </c>
      <c r="D890" s="17" t="s">
        <v>2069</v>
      </c>
      <c r="E890" s="20" t="str">
        <f t="shared" si="1112"/>
        <v>C602</v>
      </c>
      <c r="F890" s="37" t="s">
        <v>2203</v>
      </c>
      <c r="G890" s="17">
        <v>1</v>
      </c>
      <c r="H890" s="13" t="s">
        <v>35</v>
      </c>
      <c r="I890" s="14" t="s">
        <v>923</v>
      </c>
      <c r="M890" s="36" t="s">
        <v>41</v>
      </c>
      <c r="N890" s="6">
        <v>12</v>
      </c>
      <c r="O890" s="6">
        <v>3</v>
      </c>
      <c r="Q890" s="14">
        <v>580</v>
      </c>
      <c r="R890" s="14">
        <v>300</v>
      </c>
      <c r="S890" s="14">
        <v>300</v>
      </c>
      <c r="T890" s="14">
        <v>70</v>
      </c>
      <c r="U890" s="14">
        <v>300</v>
      </c>
      <c r="V890" s="14">
        <v>70</v>
      </c>
      <c r="W890" s="5" t="s">
        <v>33</v>
      </c>
      <c r="Y890" s="6" t="s">
        <v>38</v>
      </c>
    </row>
    <row r="891" spans="1:25" ht="18" customHeight="1" x14ac:dyDescent="0.3">
      <c r="A891" s="1" t="str">
        <f t="shared" si="1111"/>
        <v>\\B-TECH03\soneras network\SONERAS\RAD\RAD 2024\C603</v>
      </c>
      <c r="B891" s="17" t="s">
        <v>2212</v>
      </c>
      <c r="C891" s="44" t="str">
        <f t="shared" si="1110"/>
        <v>REC603027-10 E7</v>
      </c>
      <c r="D891" s="17" t="s">
        <v>2070</v>
      </c>
      <c r="E891" s="20" t="str">
        <f t="shared" si="1112"/>
        <v>C603</v>
      </c>
      <c r="F891" s="37" t="s">
        <v>2203</v>
      </c>
      <c r="G891" s="17">
        <v>1</v>
      </c>
      <c r="H891" s="13" t="s">
        <v>58</v>
      </c>
      <c r="I891" s="14" t="s">
        <v>2200</v>
      </c>
      <c r="K891" s="14" t="s">
        <v>2199</v>
      </c>
      <c r="M891" s="36" t="s">
        <v>32</v>
      </c>
      <c r="N891" s="6">
        <v>10</v>
      </c>
      <c r="O891" s="6">
        <v>7</v>
      </c>
      <c r="Q891" s="14">
        <v>1210</v>
      </c>
      <c r="R891" s="14">
        <v>1030</v>
      </c>
      <c r="S891" s="14">
        <v>1090</v>
      </c>
      <c r="T891" s="14">
        <v>215</v>
      </c>
      <c r="U891" s="14">
        <v>1090</v>
      </c>
      <c r="V891" s="14">
        <v>215</v>
      </c>
      <c r="W891" s="5" t="s">
        <v>37</v>
      </c>
      <c r="Y891" s="6" t="s">
        <v>38</v>
      </c>
    </row>
    <row r="892" spans="1:25" ht="18" customHeight="1" x14ac:dyDescent="0.3">
      <c r="A892" s="1" t="str">
        <f t="shared" si="1111"/>
        <v>\\B-TECH03\soneras network\SONERAS\RAD\RAD 2024\C604</v>
      </c>
      <c r="B892" s="17" t="s">
        <v>2213</v>
      </c>
      <c r="C892" s="44" t="str">
        <f t="shared" si="1110"/>
        <v>REC604013-10 E7</v>
      </c>
      <c r="D892" s="17" t="s">
        <v>2071</v>
      </c>
      <c r="E892" s="20" t="str">
        <f t="shared" si="1112"/>
        <v>C604</v>
      </c>
      <c r="F892" s="37" t="s">
        <v>2203</v>
      </c>
      <c r="G892" s="17">
        <v>1</v>
      </c>
      <c r="H892" s="13" t="s">
        <v>58</v>
      </c>
      <c r="I892" s="14" t="s">
        <v>2201</v>
      </c>
      <c r="K892" s="14" t="s">
        <v>839</v>
      </c>
      <c r="M892" s="36" t="s">
        <v>41</v>
      </c>
      <c r="N892" s="6">
        <v>10</v>
      </c>
      <c r="O892" s="6">
        <v>3</v>
      </c>
      <c r="Q892" s="14">
        <v>635</v>
      </c>
      <c r="R892" s="14">
        <v>420</v>
      </c>
      <c r="S892" s="14">
        <v>470</v>
      </c>
      <c r="T892" s="14">
        <v>130</v>
      </c>
      <c r="U892" s="14">
        <v>470</v>
      </c>
      <c r="V892" s="14">
        <v>130</v>
      </c>
      <c r="W892" s="5" t="s">
        <v>37</v>
      </c>
      <c r="Y892" s="6" t="s">
        <v>38</v>
      </c>
    </row>
    <row r="893" spans="1:25" ht="18" customHeight="1" x14ac:dyDescent="0.3">
      <c r="A893" s="1" t="str">
        <f t="shared" si="1111"/>
        <v>\\B-TECH03\soneras network\SONERAS\RAD\RAD 2024\C605</v>
      </c>
      <c r="B893" s="17" t="s">
        <v>2214</v>
      </c>
      <c r="C893" s="44" t="str">
        <f t="shared" si="1110"/>
        <v>FEC605013-12 E7</v>
      </c>
      <c r="D893" s="17" t="s">
        <v>2072</v>
      </c>
      <c r="E893" s="20" t="str">
        <f t="shared" si="1112"/>
        <v>C605</v>
      </c>
      <c r="F893" s="37" t="s">
        <v>2203</v>
      </c>
      <c r="G893" s="17">
        <v>1</v>
      </c>
      <c r="H893" s="13" t="s">
        <v>35</v>
      </c>
      <c r="I893" s="14" t="s">
        <v>40</v>
      </c>
      <c r="M893" s="36" t="s">
        <v>41</v>
      </c>
      <c r="N893" s="6">
        <v>12</v>
      </c>
      <c r="O893" s="6">
        <v>3</v>
      </c>
      <c r="Q893" s="14">
        <v>770</v>
      </c>
      <c r="R893" s="14">
        <v>640</v>
      </c>
      <c r="S893" s="14">
        <v>650</v>
      </c>
      <c r="T893" s="14">
        <v>90</v>
      </c>
      <c r="U893" s="14">
        <v>650</v>
      </c>
      <c r="V893" s="14">
        <v>90</v>
      </c>
      <c r="W893" s="5" t="s">
        <v>33</v>
      </c>
      <c r="Y893" s="6" t="s">
        <v>38</v>
      </c>
    </row>
    <row r="894" spans="1:25" ht="18" customHeight="1" x14ac:dyDescent="0.3">
      <c r="A894" s="1" t="str">
        <f t="shared" si="1111"/>
        <v>\\B-TECH03\soneras network\SONERAS\RAD\RAD 2024\C606</v>
      </c>
      <c r="B894" s="17" t="s">
        <v>2220</v>
      </c>
      <c r="C894" s="44" t="str">
        <f t="shared" si="1110"/>
        <v>REC606026-10 E7</v>
      </c>
      <c r="D894" s="17" t="s">
        <v>2073</v>
      </c>
      <c r="E894" s="20" t="str">
        <f t="shared" si="1112"/>
        <v>C606</v>
      </c>
      <c r="F894" s="37" t="s">
        <v>2203</v>
      </c>
      <c r="G894" s="17">
        <v>1</v>
      </c>
      <c r="H894" s="13" t="s">
        <v>58</v>
      </c>
      <c r="I894" s="14" t="s">
        <v>2205</v>
      </c>
      <c r="M894" s="36" t="s">
        <v>32</v>
      </c>
      <c r="N894" s="6">
        <v>10</v>
      </c>
      <c r="O894" s="6">
        <v>6</v>
      </c>
      <c r="Q894" s="14">
        <v>1130</v>
      </c>
      <c r="R894" s="14">
        <v>1030</v>
      </c>
      <c r="S894" s="14">
        <v>1175</v>
      </c>
      <c r="T894" s="14">
        <v>210</v>
      </c>
      <c r="U894" s="14">
        <v>1175</v>
      </c>
      <c r="V894" s="14">
        <v>210</v>
      </c>
      <c r="W894" s="5" t="s">
        <v>37</v>
      </c>
      <c r="Y894" s="6" t="s">
        <v>38</v>
      </c>
    </row>
    <row r="895" spans="1:25" ht="18" customHeight="1" x14ac:dyDescent="0.3">
      <c r="A895" s="1" t="str">
        <f t="shared" ref="A895" si="1121">"\\B-TECH03\soneras network\SONERAS\RAD\RAD 2023\"&amp;B895</f>
        <v>\\B-TECH03\soneras network\SONERAS\RAD\RAD 2023\B039</v>
      </c>
      <c r="B895" s="17" t="s">
        <v>2209</v>
      </c>
      <c r="C895" s="44" t="str">
        <f t="shared" si="1110"/>
        <v>RAB039012-12 E7</v>
      </c>
      <c r="D895" s="17" t="s">
        <v>2074</v>
      </c>
      <c r="E895" s="20" t="str">
        <f t="shared" si="1112"/>
        <v>B039</v>
      </c>
      <c r="F895" s="37" t="s">
        <v>2203</v>
      </c>
      <c r="G895" s="17">
        <v>1</v>
      </c>
      <c r="H895" s="13" t="s">
        <v>28</v>
      </c>
      <c r="I895" s="14" t="s">
        <v>2208</v>
      </c>
      <c r="J895" s="5" t="s">
        <v>840</v>
      </c>
      <c r="K895" s="14" t="s">
        <v>843</v>
      </c>
      <c r="M895" s="3" t="s">
        <v>41</v>
      </c>
      <c r="N895" s="3">
        <v>12</v>
      </c>
      <c r="O895" s="3">
        <v>2</v>
      </c>
      <c r="P895" s="3"/>
      <c r="Q895" s="36">
        <v>430</v>
      </c>
      <c r="R895" s="36">
        <v>425</v>
      </c>
      <c r="S895" s="36">
        <v>455</v>
      </c>
      <c r="T895" s="36">
        <v>45</v>
      </c>
      <c r="U895" s="36">
        <v>455</v>
      </c>
      <c r="V895" s="36">
        <v>45</v>
      </c>
      <c r="W895" s="5" t="s">
        <v>33</v>
      </c>
      <c r="Y895" s="6" t="s">
        <v>38</v>
      </c>
    </row>
    <row r="896" spans="1:25" ht="18" customHeight="1" x14ac:dyDescent="0.3">
      <c r="A896" s="1" t="str">
        <f t="shared" si="1111"/>
        <v>\\B-TECH03\soneras network\SONERAS\RAD\RAD 2024\C607</v>
      </c>
      <c r="B896" s="17" t="s">
        <v>2222</v>
      </c>
      <c r="C896" s="44" t="str">
        <f t="shared" ref="C896:C959" si="1122">IF(H896="Fx","FE",IF(H896="Rén","RE",IF(H896="Con","RA","")))&amp;B896&amp;0&amp;IF(M896="TR","1",IF(M896="NL","2",IF(M896="Aé","3","")))&amp;O896&amp;"-"&amp;N896&amp;" "&amp;IF(Y896="ET7","E7","")</f>
        <v>FEC607024-10 E7</v>
      </c>
      <c r="D896" s="17" t="s">
        <v>2075</v>
      </c>
      <c r="E896" s="20" t="str">
        <f t="shared" si="1112"/>
        <v>C607</v>
      </c>
      <c r="F896" s="37" t="s">
        <v>2203</v>
      </c>
      <c r="G896" s="17">
        <v>1</v>
      </c>
      <c r="H896" s="13" t="s">
        <v>35</v>
      </c>
      <c r="I896" s="14" t="s">
        <v>100</v>
      </c>
      <c r="M896" s="36" t="s">
        <v>32</v>
      </c>
      <c r="N896" s="6">
        <v>10</v>
      </c>
      <c r="O896" s="6">
        <v>4</v>
      </c>
      <c r="Q896" s="14">
        <v>430</v>
      </c>
      <c r="R896" s="14">
        <v>650</v>
      </c>
      <c r="S896" s="14">
        <v>655</v>
      </c>
      <c r="T896" s="14">
        <v>95</v>
      </c>
      <c r="U896" s="14">
        <v>655</v>
      </c>
      <c r="V896" s="14">
        <v>95</v>
      </c>
      <c r="W896" s="5" t="s">
        <v>33</v>
      </c>
      <c r="Y896" s="6" t="s">
        <v>38</v>
      </c>
    </row>
    <row r="897" spans="1:25" ht="18" customHeight="1" x14ac:dyDescent="0.3">
      <c r="A897" s="1" t="str">
        <f t="shared" si="1111"/>
        <v>\\B-TECH03\soneras network\SONERAS\RAD\RAD 2024\C608</v>
      </c>
      <c r="B897" s="17" t="s">
        <v>2223</v>
      </c>
      <c r="C897" s="44" t="str">
        <f t="shared" si="1122"/>
        <v>RAC608024-10 E7</v>
      </c>
      <c r="D897" s="17" t="s">
        <v>2076</v>
      </c>
      <c r="E897" s="20" t="str">
        <f t="shared" si="1112"/>
        <v>C608</v>
      </c>
      <c r="F897" s="37" t="s">
        <v>2221</v>
      </c>
      <c r="G897" s="17">
        <v>1</v>
      </c>
      <c r="H897" s="13" t="s">
        <v>28</v>
      </c>
      <c r="I897" s="14" t="s">
        <v>1462</v>
      </c>
      <c r="J897" s="5" t="s">
        <v>236</v>
      </c>
      <c r="M897" s="6" t="s">
        <v>32</v>
      </c>
      <c r="N897" s="6">
        <v>10</v>
      </c>
      <c r="O897" s="6">
        <v>4</v>
      </c>
      <c r="P897" s="6"/>
      <c r="Q897" s="6">
        <v>735</v>
      </c>
      <c r="R897" s="6">
        <v>650</v>
      </c>
      <c r="S897" s="6">
        <v>655</v>
      </c>
      <c r="T897" s="6">
        <v>110</v>
      </c>
      <c r="U897" s="6">
        <v>655</v>
      </c>
      <c r="V897" s="6">
        <v>110</v>
      </c>
      <c r="W897" s="5" t="s">
        <v>33</v>
      </c>
      <c r="Y897" s="6" t="s">
        <v>38</v>
      </c>
    </row>
    <row r="898" spans="1:25" ht="18" customHeight="1" x14ac:dyDescent="0.3">
      <c r="A898" s="1" t="str">
        <f t="shared" si="1111"/>
        <v>\\B-TECH03\soneras network\SONERAS\RAD\RAD 2024\C609</v>
      </c>
      <c r="B898" s="17" t="s">
        <v>2224</v>
      </c>
      <c r="C898" s="44" t="str">
        <f t="shared" si="1122"/>
        <v>RAC609023-10 E7</v>
      </c>
      <c r="D898" s="17" t="s">
        <v>2077</v>
      </c>
      <c r="E898" s="20" t="str">
        <f t="shared" si="1112"/>
        <v>C609</v>
      </c>
      <c r="F898" s="37" t="s">
        <v>2221</v>
      </c>
      <c r="G898" s="17">
        <v>3</v>
      </c>
      <c r="H898" s="13" t="s">
        <v>28</v>
      </c>
      <c r="I898" s="14" t="s">
        <v>484</v>
      </c>
      <c r="J898" s="5" t="s">
        <v>2216</v>
      </c>
      <c r="K898" s="14" t="s">
        <v>2217</v>
      </c>
      <c r="M898" s="6" t="s">
        <v>32</v>
      </c>
      <c r="N898" s="6">
        <v>10</v>
      </c>
      <c r="O898" s="6">
        <v>3</v>
      </c>
      <c r="P898" s="6"/>
      <c r="Q898" s="36">
        <v>1220</v>
      </c>
      <c r="R898" s="36">
        <v>640</v>
      </c>
      <c r="S898" s="36">
        <v>655</v>
      </c>
      <c r="T898" s="36">
        <v>93</v>
      </c>
      <c r="U898" s="36">
        <v>655</v>
      </c>
      <c r="V898" s="36">
        <v>93</v>
      </c>
      <c r="W898" s="5" t="s">
        <v>33</v>
      </c>
      <c r="Y898" s="6" t="s">
        <v>38</v>
      </c>
    </row>
    <row r="899" spans="1:25" ht="18" customHeight="1" x14ac:dyDescent="0.3">
      <c r="A899" s="1" t="str">
        <f t="shared" si="1111"/>
        <v>\\B-TECH03\soneras network\SONERAS\RAD\RAD 2024\C114</v>
      </c>
      <c r="B899" s="17" t="s">
        <v>539</v>
      </c>
      <c r="C899" s="44" t="str">
        <f t="shared" si="1122"/>
        <v>RAC114024-10 E7</v>
      </c>
      <c r="D899" s="17" t="s">
        <v>2078</v>
      </c>
      <c r="E899" s="20" t="str">
        <f t="shared" si="1112"/>
        <v>C114</v>
      </c>
      <c r="F899" s="37" t="s">
        <v>2221</v>
      </c>
      <c r="G899" s="17">
        <v>3</v>
      </c>
      <c r="H899" s="13" t="s">
        <v>28</v>
      </c>
      <c r="I899" s="14" t="s">
        <v>484</v>
      </c>
      <c r="J899" s="5" t="s">
        <v>708</v>
      </c>
      <c r="K899" s="14" t="s">
        <v>2218</v>
      </c>
      <c r="M899" s="36" t="s">
        <v>32</v>
      </c>
      <c r="N899" s="6">
        <v>10</v>
      </c>
      <c r="O899" s="6">
        <v>4</v>
      </c>
      <c r="P899" s="11"/>
      <c r="Q899" s="14">
        <v>620</v>
      </c>
      <c r="R899" s="14">
        <v>750</v>
      </c>
      <c r="S899" s="14">
        <v>750</v>
      </c>
      <c r="T899" s="14">
        <v>90</v>
      </c>
      <c r="U899" s="14">
        <v>750</v>
      </c>
      <c r="V899" s="14">
        <v>90</v>
      </c>
      <c r="W899" s="5" t="s">
        <v>33</v>
      </c>
      <c r="Y899" s="6" t="s">
        <v>38</v>
      </c>
    </row>
    <row r="900" spans="1:25" ht="18" customHeight="1" x14ac:dyDescent="0.3">
      <c r="A900" s="1" t="str">
        <f t="shared" si="1111"/>
        <v>\\B-TECH03\soneras network\SONERAS\RAD\RAD 2024\C610</v>
      </c>
      <c r="B900" s="17" t="s">
        <v>2225</v>
      </c>
      <c r="C900" s="44" t="str">
        <f t="shared" si="1122"/>
        <v>FEC610034-10 E7</v>
      </c>
      <c r="D900" s="17" t="s">
        <v>2079</v>
      </c>
      <c r="E900" s="20" t="str">
        <f t="shared" si="1112"/>
        <v>C610</v>
      </c>
      <c r="F900" s="37" t="s">
        <v>2221</v>
      </c>
      <c r="G900" s="17">
        <v>1</v>
      </c>
      <c r="H900" s="13" t="s">
        <v>35</v>
      </c>
      <c r="I900" s="14" t="s">
        <v>36</v>
      </c>
      <c r="M900" s="36" t="s">
        <v>77</v>
      </c>
      <c r="N900" s="6">
        <v>10</v>
      </c>
      <c r="O900" s="6">
        <v>4</v>
      </c>
      <c r="Q900" s="14">
        <v>680</v>
      </c>
      <c r="R900" s="14">
        <v>670</v>
      </c>
      <c r="S900" s="14">
        <v>735</v>
      </c>
      <c r="T900" s="14">
        <v>145</v>
      </c>
      <c r="U900" s="14">
        <v>735</v>
      </c>
      <c r="V900" s="14">
        <v>145</v>
      </c>
      <c r="W900" s="5" t="s">
        <v>33</v>
      </c>
      <c r="Y900" s="6" t="s">
        <v>38</v>
      </c>
    </row>
    <row r="901" spans="1:25" ht="18" customHeight="1" x14ac:dyDescent="0.3">
      <c r="A901" s="1" t="str">
        <f t="shared" ref="A901:A964" si="1123">"\\B-TECH03\soneras network\SONERAS\RAD\RAD 2024\"&amp;B901</f>
        <v>\\B-TECH03\soneras network\SONERAS\RAD\RAD 2024\C611</v>
      </c>
      <c r="B901" s="17" t="s">
        <v>2226</v>
      </c>
      <c r="C901" s="44" t="str">
        <f t="shared" si="1122"/>
        <v>RAC611013-12 E7</v>
      </c>
      <c r="D901" s="17" t="s">
        <v>2080</v>
      </c>
      <c r="E901" s="20" t="str">
        <f t="shared" si="1112"/>
        <v>C611</v>
      </c>
      <c r="F901" s="37" t="s">
        <v>2221</v>
      </c>
      <c r="G901" s="17">
        <v>1</v>
      </c>
      <c r="H901" s="13" t="s">
        <v>28</v>
      </c>
      <c r="I901" s="14" t="s">
        <v>2215</v>
      </c>
      <c r="K901" s="14" t="s">
        <v>2219</v>
      </c>
      <c r="M901" s="36" t="s">
        <v>41</v>
      </c>
      <c r="N901" s="6">
        <v>12</v>
      </c>
      <c r="O901" s="6">
        <v>3</v>
      </c>
      <c r="Q901" s="14">
        <v>585</v>
      </c>
      <c r="R901" s="14">
        <v>398</v>
      </c>
      <c r="S901" s="14">
        <v>420</v>
      </c>
      <c r="T901" s="14">
        <v>65</v>
      </c>
      <c r="U901" s="14">
        <v>420</v>
      </c>
      <c r="V901" s="14">
        <v>65</v>
      </c>
      <c r="W901" s="5" t="s">
        <v>33</v>
      </c>
      <c r="Y901" s="6" t="s">
        <v>38</v>
      </c>
    </row>
    <row r="902" spans="1:25" ht="18" customHeight="1" x14ac:dyDescent="0.3">
      <c r="A902" s="1" t="str">
        <f t="shared" si="1123"/>
        <v>\\B-TECH03\soneras network\SONERAS\RAD\RAD 2024\C612</v>
      </c>
      <c r="B902" s="17" t="s">
        <v>2227</v>
      </c>
      <c r="C902" s="44" t="str">
        <f t="shared" si="1122"/>
        <v>FEC612025-10 E7</v>
      </c>
      <c r="D902" s="17" t="s">
        <v>2081</v>
      </c>
      <c r="E902" s="20" t="str">
        <f t="shared" si="1112"/>
        <v>C612</v>
      </c>
      <c r="F902" s="37" t="s">
        <v>2221</v>
      </c>
      <c r="G902" s="17">
        <v>1</v>
      </c>
      <c r="H902" s="13" t="s">
        <v>35</v>
      </c>
      <c r="I902" s="14" t="s">
        <v>40</v>
      </c>
      <c r="M902" s="36" t="s">
        <v>32</v>
      </c>
      <c r="N902" s="6">
        <v>10</v>
      </c>
      <c r="O902" s="6">
        <v>5</v>
      </c>
      <c r="Q902" s="14">
        <v>1240</v>
      </c>
      <c r="R902" s="14">
        <v>360</v>
      </c>
      <c r="S902" s="14">
        <v>365</v>
      </c>
      <c r="T902" s="14">
        <v>160</v>
      </c>
      <c r="U902" s="14">
        <v>365</v>
      </c>
      <c r="V902" s="14">
        <v>160</v>
      </c>
      <c r="W902" s="5" t="s">
        <v>33</v>
      </c>
      <c r="Y902" s="6" t="s">
        <v>38</v>
      </c>
    </row>
    <row r="903" spans="1:25" ht="18" customHeight="1" x14ac:dyDescent="0.3">
      <c r="A903" s="1" t="str">
        <f t="shared" si="1123"/>
        <v>\\B-TECH03\soneras network\SONERAS\RAD\RAD 2024\C613</v>
      </c>
      <c r="B903" s="17" t="s">
        <v>2230</v>
      </c>
      <c r="C903" s="44" t="str">
        <f t="shared" si="1122"/>
        <v>RAC613023-10 E7</v>
      </c>
      <c r="D903" s="17" t="s">
        <v>2082</v>
      </c>
      <c r="E903" s="20" t="str">
        <f t="shared" si="1112"/>
        <v>C613</v>
      </c>
      <c r="F903" s="37" t="s">
        <v>2221</v>
      </c>
      <c r="G903" s="17">
        <v>1</v>
      </c>
      <c r="H903" s="13" t="s">
        <v>28</v>
      </c>
      <c r="I903" s="14" t="s">
        <v>2229</v>
      </c>
      <c r="M903" s="36" t="s">
        <v>32</v>
      </c>
      <c r="N903" s="6">
        <v>10</v>
      </c>
      <c r="O903" s="6">
        <v>3</v>
      </c>
      <c r="Q903" s="14">
        <v>1250</v>
      </c>
      <c r="R903" s="14">
        <v>1240</v>
      </c>
      <c r="S903" s="14">
        <v>1300</v>
      </c>
      <c r="T903" s="14">
        <v>170</v>
      </c>
      <c r="U903" s="14">
        <v>1300</v>
      </c>
      <c r="V903" s="14">
        <v>170</v>
      </c>
      <c r="W903" s="5" t="s">
        <v>37</v>
      </c>
      <c r="Y903" s="6" t="s">
        <v>38</v>
      </c>
    </row>
    <row r="904" spans="1:25" ht="18" customHeight="1" x14ac:dyDescent="0.3">
      <c r="A904" s="1" t="str">
        <f t="shared" si="1123"/>
        <v>\\B-TECH03\soneras network\SONERAS\RAD\RAD 2024\C614</v>
      </c>
      <c r="B904" s="17" t="s">
        <v>2231</v>
      </c>
      <c r="C904" s="44" t="str">
        <f t="shared" si="1122"/>
        <v>RAC614024-10 E7</v>
      </c>
      <c r="D904" s="17" t="s">
        <v>2083</v>
      </c>
      <c r="E904" s="20" t="str">
        <f t="shared" si="1112"/>
        <v>C614</v>
      </c>
      <c r="F904" s="37" t="s">
        <v>2221</v>
      </c>
      <c r="G904" s="17">
        <v>1</v>
      </c>
      <c r="H904" s="13" t="s">
        <v>28</v>
      </c>
      <c r="I904" s="14" t="s">
        <v>2228</v>
      </c>
      <c r="M904" s="36" t="s">
        <v>32</v>
      </c>
      <c r="N904" s="6">
        <v>10</v>
      </c>
      <c r="O904" s="6">
        <v>4</v>
      </c>
      <c r="Q904" s="14">
        <v>560</v>
      </c>
      <c r="R904" s="14">
        <v>450</v>
      </c>
      <c r="S904" s="14">
        <v>455</v>
      </c>
      <c r="T904" s="14">
        <v>90</v>
      </c>
      <c r="U904" s="14">
        <v>455</v>
      </c>
      <c r="V904" s="14">
        <v>90</v>
      </c>
      <c r="W904" s="5" t="s">
        <v>33</v>
      </c>
      <c r="Y904" s="6" t="s">
        <v>38</v>
      </c>
    </row>
    <row r="905" spans="1:25" ht="18" customHeight="1" x14ac:dyDescent="0.3">
      <c r="A905" s="1" t="str">
        <f t="shared" si="1123"/>
        <v>\\B-TECH03\soneras network\SONERAS\RAD\RAD 2024\C225</v>
      </c>
      <c r="B905" s="17" t="s">
        <v>1055</v>
      </c>
      <c r="C905" s="44" t="str">
        <f t="shared" si="1122"/>
        <v>FEC225014-12 E7</v>
      </c>
      <c r="D905" s="17" t="s">
        <v>2084</v>
      </c>
      <c r="E905" s="20" t="str">
        <f t="shared" si="1112"/>
        <v>C225</v>
      </c>
      <c r="F905" s="37" t="s">
        <v>2221</v>
      </c>
      <c r="G905" s="17">
        <v>1</v>
      </c>
      <c r="H905" s="13" t="s">
        <v>35</v>
      </c>
      <c r="I905" s="14" t="s">
        <v>922</v>
      </c>
      <c r="M905" s="36" t="s">
        <v>41</v>
      </c>
      <c r="N905" s="6">
        <v>12</v>
      </c>
      <c r="O905" s="6">
        <v>4</v>
      </c>
      <c r="Q905" s="14">
        <v>990</v>
      </c>
      <c r="R905" s="14">
        <v>790</v>
      </c>
      <c r="S905" s="14">
        <v>860</v>
      </c>
      <c r="T905" s="14">
        <v>160</v>
      </c>
      <c r="U905" s="14">
        <v>860</v>
      </c>
      <c r="V905" s="14">
        <v>160</v>
      </c>
      <c r="W905" s="5" t="s">
        <v>37</v>
      </c>
      <c r="Y905" s="6" t="s">
        <v>38</v>
      </c>
    </row>
    <row r="906" spans="1:25" ht="18" customHeight="1" x14ac:dyDescent="0.3">
      <c r="A906" s="1" t="str">
        <f t="shared" si="1123"/>
        <v>\\B-TECH03\soneras network\SONERAS\RAD\RAD 2024\C615</v>
      </c>
      <c r="B906" s="17" t="s">
        <v>2234</v>
      </c>
      <c r="C906" s="44" t="str">
        <f t="shared" si="1122"/>
        <v>FEC615025-10 E7</v>
      </c>
      <c r="D906" s="17" t="s">
        <v>2085</v>
      </c>
      <c r="E906" s="20" t="str">
        <f t="shared" si="1112"/>
        <v>C615</v>
      </c>
      <c r="F906" s="37" t="s">
        <v>2233</v>
      </c>
      <c r="G906" s="17">
        <v>1</v>
      </c>
      <c r="H906" s="13" t="s">
        <v>35</v>
      </c>
      <c r="I906" s="14" t="s">
        <v>36</v>
      </c>
      <c r="M906" s="36" t="s">
        <v>32</v>
      </c>
      <c r="N906" s="6">
        <v>10</v>
      </c>
      <c r="O906" s="6">
        <v>5</v>
      </c>
      <c r="Q906" s="14">
        <v>1080</v>
      </c>
      <c r="R906" s="14">
        <v>940</v>
      </c>
      <c r="S906" s="14">
        <v>960</v>
      </c>
      <c r="T906" s="14">
        <v>130</v>
      </c>
      <c r="U906" s="14">
        <v>960</v>
      </c>
      <c r="V906" s="14">
        <v>130</v>
      </c>
      <c r="W906" s="5" t="s">
        <v>33</v>
      </c>
      <c r="Y906" s="6" t="s">
        <v>38</v>
      </c>
    </row>
    <row r="907" spans="1:25" ht="18" customHeight="1" x14ac:dyDescent="0.3">
      <c r="A907" s="1" t="str">
        <f t="shared" si="1123"/>
        <v>\\B-TECH03\soneras network\SONERAS\RAD\RAD 2024\C221</v>
      </c>
      <c r="B907" s="17" t="s">
        <v>1051</v>
      </c>
      <c r="C907" s="44" t="str">
        <f t="shared" si="1122"/>
        <v>RAC221026-10 E7</v>
      </c>
      <c r="D907" s="17" t="s">
        <v>2086</v>
      </c>
      <c r="E907" s="20" t="str">
        <f t="shared" si="1112"/>
        <v>C221</v>
      </c>
      <c r="F907" s="37" t="s">
        <v>2233</v>
      </c>
      <c r="G907" s="17">
        <v>10</v>
      </c>
      <c r="H907" s="13" t="s">
        <v>28</v>
      </c>
      <c r="I907" s="14" t="s">
        <v>1039</v>
      </c>
      <c r="J907" s="5" t="s">
        <v>1040</v>
      </c>
      <c r="K907" s="14" t="s">
        <v>1041</v>
      </c>
      <c r="M907" s="36" t="s">
        <v>32</v>
      </c>
      <c r="N907" s="6">
        <v>10</v>
      </c>
      <c r="O907" s="6">
        <v>6</v>
      </c>
      <c r="Q907" s="14">
        <v>965</v>
      </c>
      <c r="R907" s="14">
        <v>630</v>
      </c>
      <c r="S907" s="14">
        <v>630</v>
      </c>
      <c r="T907" s="14">
        <v>115</v>
      </c>
      <c r="U907" s="14">
        <v>630</v>
      </c>
      <c r="V907" s="14">
        <v>115</v>
      </c>
      <c r="W907" s="5" t="s">
        <v>33</v>
      </c>
      <c r="X907" s="5"/>
      <c r="Y907" s="6" t="s">
        <v>38</v>
      </c>
    </row>
    <row r="908" spans="1:25" ht="18" customHeight="1" x14ac:dyDescent="0.3">
      <c r="A908" s="1" t="str">
        <f t="shared" si="1123"/>
        <v>\\B-TECH03\soneras network\SONERAS\RAD\RAD 2024\C616</v>
      </c>
      <c r="B908" s="17" t="s">
        <v>2237</v>
      </c>
      <c r="C908" s="44" t="str">
        <f t="shared" si="1122"/>
        <v>RAC616034-10 E7</v>
      </c>
      <c r="D908" s="17" t="s">
        <v>2087</v>
      </c>
      <c r="E908" s="20" t="str">
        <f t="shared" si="1112"/>
        <v>C616</v>
      </c>
      <c r="F908" s="37" t="s">
        <v>2233</v>
      </c>
      <c r="G908" s="17">
        <v>1</v>
      </c>
      <c r="H908" s="13" t="s">
        <v>28</v>
      </c>
      <c r="I908" s="14" t="s">
        <v>2232</v>
      </c>
      <c r="J908" s="5" t="s">
        <v>2352</v>
      </c>
      <c r="M908" s="36" t="s">
        <v>77</v>
      </c>
      <c r="N908" s="6">
        <v>10</v>
      </c>
      <c r="O908" s="6">
        <v>4</v>
      </c>
      <c r="Q908" s="14">
        <v>505</v>
      </c>
      <c r="R908" s="14">
        <v>380</v>
      </c>
      <c r="S908" s="14">
        <v>390</v>
      </c>
      <c r="T908" s="14">
        <v>105</v>
      </c>
      <c r="U908" s="14">
        <v>390</v>
      </c>
      <c r="V908" s="14">
        <v>85</v>
      </c>
      <c r="W908" s="5" t="s">
        <v>33</v>
      </c>
      <c r="Y908" s="6" t="s">
        <v>38</v>
      </c>
    </row>
    <row r="909" spans="1:25" ht="18" customHeight="1" x14ac:dyDescent="0.3">
      <c r="A909" s="1" t="str">
        <f t="shared" si="1123"/>
        <v>\\B-TECH03\soneras network\SONERAS\RAD\RAD 2024\C617</v>
      </c>
      <c r="B909" s="17" t="s">
        <v>2238</v>
      </c>
      <c r="C909" s="44" t="str">
        <f t="shared" si="1122"/>
        <v>FEC617027-10 E7</v>
      </c>
      <c r="D909" s="17" t="s">
        <v>2088</v>
      </c>
      <c r="E909" s="20" t="str">
        <f t="shared" si="1112"/>
        <v>C617</v>
      </c>
      <c r="F909" s="37" t="s">
        <v>2236</v>
      </c>
      <c r="G909" s="17">
        <v>1</v>
      </c>
      <c r="H909" s="13" t="s">
        <v>35</v>
      </c>
      <c r="I909" s="14" t="s">
        <v>36</v>
      </c>
      <c r="M909" s="36" t="s">
        <v>32</v>
      </c>
      <c r="N909" s="6">
        <v>10</v>
      </c>
      <c r="O909" s="6">
        <v>7</v>
      </c>
      <c r="Q909" s="14">
        <v>960</v>
      </c>
      <c r="R909" s="14">
        <v>700</v>
      </c>
      <c r="S909" s="14">
        <v>700</v>
      </c>
      <c r="T909" s="14">
        <v>170</v>
      </c>
      <c r="U909" s="14">
        <v>700</v>
      </c>
      <c r="V909" s="14">
        <v>170</v>
      </c>
      <c r="W909" s="5" t="s">
        <v>33</v>
      </c>
      <c r="Y909" s="6" t="s">
        <v>38</v>
      </c>
    </row>
    <row r="910" spans="1:25" ht="18" customHeight="1" x14ac:dyDescent="0.3">
      <c r="A910" s="1" t="str">
        <f t="shared" si="1123"/>
        <v>\\B-TECH03\soneras network\SONERAS\RAD\RAD 2024\C618</v>
      </c>
      <c r="B910" s="17" t="s">
        <v>2239</v>
      </c>
      <c r="C910" s="44" t="str">
        <f t="shared" si="1122"/>
        <v>FEC618027-10 E7</v>
      </c>
      <c r="D910" s="17" t="s">
        <v>2089</v>
      </c>
      <c r="E910" s="20" t="str">
        <f t="shared" si="1112"/>
        <v>C618</v>
      </c>
      <c r="F910" s="37" t="s">
        <v>2236</v>
      </c>
      <c r="G910" s="17">
        <v>1</v>
      </c>
      <c r="H910" s="13" t="s">
        <v>35</v>
      </c>
      <c r="I910" s="14" t="s">
        <v>36</v>
      </c>
      <c r="M910" s="36" t="s">
        <v>32</v>
      </c>
      <c r="N910" s="6">
        <v>10</v>
      </c>
      <c r="O910" s="6">
        <v>7</v>
      </c>
      <c r="Q910" s="14">
        <v>640</v>
      </c>
      <c r="R910" s="14">
        <v>220</v>
      </c>
      <c r="S910" s="14">
        <v>230</v>
      </c>
      <c r="T910" s="14">
        <v>140</v>
      </c>
      <c r="U910" s="14">
        <v>230</v>
      </c>
      <c r="V910" s="14">
        <v>140</v>
      </c>
      <c r="W910" s="5" t="s">
        <v>33</v>
      </c>
      <c r="Y910" s="6" t="s">
        <v>38</v>
      </c>
    </row>
    <row r="911" spans="1:25" ht="18" customHeight="1" x14ac:dyDescent="0.3">
      <c r="A911" s="1" t="str">
        <f t="shared" ref="A911:A912" si="1124">"\\B-TECH03\soneras network\SONERAS\RAD\RAD 2023\"&amp;B911</f>
        <v>\\B-TECH03\soneras network\SONERAS\RAD\RAD 2023\B171</v>
      </c>
      <c r="B911" s="6" t="s">
        <v>440</v>
      </c>
      <c r="C911" s="44" t="str">
        <f t="shared" si="1122"/>
        <v>FEB171014-10 E7</v>
      </c>
      <c r="D911" s="17" t="s">
        <v>2090</v>
      </c>
      <c r="E911" s="20" t="str">
        <f t="shared" ref="E911:E974" si="1125">HYPERLINK(A911,B911)</f>
        <v>B171</v>
      </c>
      <c r="F911" s="37" t="s">
        <v>2240</v>
      </c>
      <c r="G911" s="17">
        <v>20</v>
      </c>
      <c r="H911" s="13" t="s">
        <v>35</v>
      </c>
      <c r="I911" s="14" t="s">
        <v>182</v>
      </c>
      <c r="M911" s="36" t="s">
        <v>41</v>
      </c>
      <c r="N911" s="6">
        <v>10</v>
      </c>
      <c r="O911" s="6" t="s">
        <v>2279</v>
      </c>
      <c r="Q911" s="14">
        <v>870</v>
      </c>
      <c r="R911" s="14">
        <v>650</v>
      </c>
      <c r="S911" s="14">
        <v>665</v>
      </c>
      <c r="T911" s="14">
        <v>95</v>
      </c>
      <c r="U911" s="14">
        <v>665</v>
      </c>
      <c r="V911" s="14">
        <v>95</v>
      </c>
      <c r="W911" s="5" t="s">
        <v>33</v>
      </c>
      <c r="Y911" s="6" t="s">
        <v>38</v>
      </c>
    </row>
    <row r="912" spans="1:25" ht="18" customHeight="1" x14ac:dyDescent="0.3">
      <c r="A912" s="1" t="str">
        <f t="shared" si="1124"/>
        <v>\\B-TECH03\soneras network\SONERAS\RAD\RAD 2023\B170</v>
      </c>
      <c r="B912" s="6" t="s">
        <v>445</v>
      </c>
      <c r="C912" s="44" t="str">
        <f t="shared" si="1122"/>
        <v>FEB170014-10 E7</v>
      </c>
      <c r="D912" s="17" t="s">
        <v>2091</v>
      </c>
      <c r="E912" s="20" t="str">
        <f t="shared" si="1125"/>
        <v>B170</v>
      </c>
      <c r="F912" s="37" t="s">
        <v>2240</v>
      </c>
      <c r="G912" s="17">
        <v>6</v>
      </c>
      <c r="H912" s="13" t="s">
        <v>35</v>
      </c>
      <c r="I912" s="14" t="s">
        <v>182</v>
      </c>
      <c r="M912" s="36" t="s">
        <v>41</v>
      </c>
      <c r="N912" s="6">
        <v>10</v>
      </c>
      <c r="O912" s="6" t="s">
        <v>2279</v>
      </c>
      <c r="Q912" s="14">
        <v>840</v>
      </c>
      <c r="R912" s="14">
        <v>650</v>
      </c>
      <c r="S912" s="14">
        <v>665</v>
      </c>
      <c r="T912" s="14">
        <v>95</v>
      </c>
      <c r="U912" s="14">
        <v>665</v>
      </c>
      <c r="V912" s="14">
        <v>95</v>
      </c>
      <c r="W912" s="5" t="s">
        <v>33</v>
      </c>
      <c r="Y912" s="6" t="s">
        <v>38</v>
      </c>
    </row>
    <row r="913" spans="1:25" ht="18" customHeight="1" x14ac:dyDescent="0.3">
      <c r="A913" s="1" t="str">
        <f t="shared" si="1123"/>
        <v>\\B-TECH03\soneras network\SONERAS\RAD\RAD 2024\C245</v>
      </c>
      <c r="B913" s="6" t="s">
        <v>1161</v>
      </c>
      <c r="C913" s="44" t="str">
        <f t="shared" si="1122"/>
        <v>FEC245034-10 E7</v>
      </c>
      <c r="D913" s="17" t="s">
        <v>2092</v>
      </c>
      <c r="E913" s="20" t="str">
        <f t="shared" si="1125"/>
        <v>C245</v>
      </c>
      <c r="F913" s="37" t="s">
        <v>2240</v>
      </c>
      <c r="G913" s="17">
        <v>15</v>
      </c>
      <c r="H913" s="13" t="s">
        <v>35</v>
      </c>
      <c r="I913" s="14" t="s">
        <v>182</v>
      </c>
      <c r="M913" s="36" t="s">
        <v>77</v>
      </c>
      <c r="N913" s="6">
        <v>10</v>
      </c>
      <c r="O913" s="6" t="s">
        <v>2279</v>
      </c>
      <c r="Q913" s="14">
        <v>465</v>
      </c>
      <c r="R913" s="14">
        <v>470</v>
      </c>
      <c r="S913" s="14">
        <v>480</v>
      </c>
      <c r="T913" s="14">
        <v>10</v>
      </c>
      <c r="U913" s="14">
        <v>480</v>
      </c>
      <c r="V913" s="14">
        <v>10</v>
      </c>
      <c r="W913" s="5" t="s">
        <v>33</v>
      </c>
      <c r="Y913" s="6" t="s">
        <v>38</v>
      </c>
    </row>
    <row r="914" spans="1:25" ht="18" customHeight="1" x14ac:dyDescent="0.3">
      <c r="A914" s="1" t="str">
        <f t="shared" si="1123"/>
        <v>\\B-TECH03\soneras network\SONERAS\RAD\RAD 2024\C363</v>
      </c>
      <c r="B914" s="6" t="s">
        <v>1538</v>
      </c>
      <c r="C914" s="44" t="str">
        <f t="shared" si="1122"/>
        <v>FEC363035-10 E7</v>
      </c>
      <c r="D914" s="17" t="s">
        <v>2093</v>
      </c>
      <c r="E914" s="20" t="str">
        <f t="shared" si="1125"/>
        <v>C363</v>
      </c>
      <c r="F914" s="37" t="s">
        <v>2240</v>
      </c>
      <c r="G914" s="17">
        <v>3</v>
      </c>
      <c r="H914" s="13" t="s">
        <v>35</v>
      </c>
      <c r="I914" s="14" t="s">
        <v>182</v>
      </c>
      <c r="M914" s="36" t="s">
        <v>77</v>
      </c>
      <c r="N914" s="6">
        <v>10</v>
      </c>
      <c r="O914" s="6" t="s">
        <v>2280</v>
      </c>
      <c r="Q914" s="14">
        <v>570</v>
      </c>
      <c r="R914" s="14">
        <v>560</v>
      </c>
      <c r="S914" s="14">
        <v>570</v>
      </c>
      <c r="T914" s="14">
        <v>125</v>
      </c>
      <c r="U914" s="14">
        <v>570</v>
      </c>
      <c r="V914" s="14">
        <v>125</v>
      </c>
      <c r="W914" s="5" t="s">
        <v>33</v>
      </c>
      <c r="Y914" s="6" t="s">
        <v>38</v>
      </c>
    </row>
    <row r="915" spans="1:25" ht="18" customHeight="1" x14ac:dyDescent="0.3">
      <c r="A915" s="1" t="str">
        <f t="shared" si="1123"/>
        <v>\\B-TECH03\soneras network\SONERAS\RAD\RAD 2024\C619</v>
      </c>
      <c r="B915" s="6" t="s">
        <v>2311</v>
      </c>
      <c r="C915" s="44" t="str">
        <f t="shared" si="1122"/>
        <v>FEC619035-10 E7</v>
      </c>
      <c r="D915" s="17" t="s">
        <v>2241</v>
      </c>
      <c r="E915" s="20" t="str">
        <f t="shared" si="1125"/>
        <v>C619</v>
      </c>
      <c r="F915" s="37" t="s">
        <v>2240</v>
      </c>
      <c r="G915" s="17">
        <v>4</v>
      </c>
      <c r="H915" s="13" t="s">
        <v>35</v>
      </c>
      <c r="I915" s="14" t="s">
        <v>182</v>
      </c>
      <c r="M915" s="36" t="s">
        <v>77</v>
      </c>
      <c r="N915" s="6">
        <v>10</v>
      </c>
      <c r="O915" s="14" t="s">
        <v>2280</v>
      </c>
      <c r="Q915" s="14">
        <v>510</v>
      </c>
      <c r="R915" s="14">
        <v>530</v>
      </c>
      <c r="S915" s="14">
        <v>540</v>
      </c>
      <c r="T915" s="14">
        <v>105</v>
      </c>
      <c r="U915" s="14">
        <v>540</v>
      </c>
      <c r="V915" s="14">
        <v>105</v>
      </c>
      <c r="W915" s="5" t="s">
        <v>33</v>
      </c>
      <c r="Y915" s="6" t="s">
        <v>38</v>
      </c>
    </row>
    <row r="916" spans="1:25" ht="18" customHeight="1" x14ac:dyDescent="0.3">
      <c r="A916" s="1" t="str">
        <f t="shared" si="1123"/>
        <v>\\B-TECH03\soneras network\SONERAS\RAD\RAD 2024\C245</v>
      </c>
      <c r="B916" s="6" t="s">
        <v>1161</v>
      </c>
      <c r="C916" s="44" t="str">
        <f t="shared" si="1122"/>
        <v>FEC245035-10 E7</v>
      </c>
      <c r="D916" s="17" t="s">
        <v>2242</v>
      </c>
      <c r="E916" s="20" t="str">
        <f t="shared" si="1125"/>
        <v>C245</v>
      </c>
      <c r="F916" s="37" t="s">
        <v>2240</v>
      </c>
      <c r="G916" s="17">
        <v>6</v>
      </c>
      <c r="H916" s="13" t="s">
        <v>35</v>
      </c>
      <c r="I916" s="14" t="s">
        <v>182</v>
      </c>
      <c r="M916" s="36" t="s">
        <v>77</v>
      </c>
      <c r="N916" s="6">
        <v>10</v>
      </c>
      <c r="O916" s="14" t="s">
        <v>2280</v>
      </c>
      <c r="Q916" s="14">
        <v>465</v>
      </c>
      <c r="R916" s="14">
        <v>470</v>
      </c>
      <c r="S916" s="14">
        <v>480</v>
      </c>
      <c r="T916" s="14">
        <v>100</v>
      </c>
      <c r="U916" s="14">
        <v>480</v>
      </c>
      <c r="V916" s="14">
        <v>100</v>
      </c>
      <c r="W916" s="5" t="s">
        <v>33</v>
      </c>
      <c r="Y916" s="6" t="s">
        <v>38</v>
      </c>
    </row>
    <row r="917" spans="1:25" ht="18" customHeight="1" x14ac:dyDescent="0.3">
      <c r="A917" s="1" t="str">
        <f t="shared" si="1123"/>
        <v>\\B-TECH03\soneras network\SONERAS\RAD\RAD 2024\C363</v>
      </c>
      <c r="B917" s="6" t="s">
        <v>1538</v>
      </c>
      <c r="C917" s="44" t="str">
        <f t="shared" si="1122"/>
        <v>FEC363035-10 E7</v>
      </c>
      <c r="D917" s="17" t="s">
        <v>2243</v>
      </c>
      <c r="E917" s="20" t="str">
        <f t="shared" si="1125"/>
        <v>C363</v>
      </c>
      <c r="F917" s="37" t="s">
        <v>2240</v>
      </c>
      <c r="G917" s="17">
        <v>3</v>
      </c>
      <c r="H917" s="13" t="s">
        <v>35</v>
      </c>
      <c r="I917" s="14" t="s">
        <v>182</v>
      </c>
      <c r="M917" s="36" t="s">
        <v>77</v>
      </c>
      <c r="N917" s="6">
        <v>10</v>
      </c>
      <c r="O917" s="14" t="s">
        <v>2280</v>
      </c>
      <c r="Q917" s="14">
        <v>570</v>
      </c>
      <c r="R917" s="14">
        <v>560</v>
      </c>
      <c r="S917" s="14">
        <v>570</v>
      </c>
      <c r="T917" s="14">
        <v>125</v>
      </c>
      <c r="U917" s="14">
        <v>570</v>
      </c>
      <c r="V917" s="14">
        <v>125</v>
      </c>
      <c r="W917" s="5" t="s">
        <v>33</v>
      </c>
      <c r="Y917" s="6" t="s">
        <v>38</v>
      </c>
    </row>
    <row r="918" spans="1:25" ht="18" customHeight="1" x14ac:dyDescent="0.3">
      <c r="A918" s="1" t="str">
        <f t="shared" ref="A918" si="1126">"\\B-TECH03\soneras network\SONERAS\RAD\RAD 2023\"&amp;B918</f>
        <v>\\B-TECH03\soneras network\SONERAS\RAD\RAD 2023\B250</v>
      </c>
      <c r="B918" s="6" t="s">
        <v>2106</v>
      </c>
      <c r="C918" s="44" t="str">
        <f t="shared" si="1122"/>
        <v>FEB250025-10 E7</v>
      </c>
      <c r="D918" s="17" t="s">
        <v>2244</v>
      </c>
      <c r="E918" s="20" t="str">
        <f t="shared" si="1125"/>
        <v>B250</v>
      </c>
      <c r="F918" s="37" t="s">
        <v>2240</v>
      </c>
      <c r="G918" s="17">
        <v>1</v>
      </c>
      <c r="H918" s="13" t="s">
        <v>35</v>
      </c>
      <c r="I918" s="14" t="s">
        <v>182</v>
      </c>
      <c r="M918" s="63" t="s">
        <v>32</v>
      </c>
      <c r="N918" s="6">
        <v>10</v>
      </c>
      <c r="O918" s="14" t="s">
        <v>2280</v>
      </c>
      <c r="Q918" s="14">
        <v>920</v>
      </c>
      <c r="R918" s="14">
        <v>870</v>
      </c>
      <c r="S918" s="14">
        <v>950</v>
      </c>
      <c r="T918" s="14">
        <v>170</v>
      </c>
      <c r="U918" s="14">
        <v>950</v>
      </c>
      <c r="V918" s="14">
        <v>170</v>
      </c>
      <c r="W918" s="14" t="s">
        <v>37</v>
      </c>
      <c r="Y918" s="6" t="s">
        <v>38</v>
      </c>
    </row>
    <row r="919" spans="1:25" ht="18" customHeight="1" x14ac:dyDescent="0.3">
      <c r="A919" s="1" t="str">
        <f t="shared" si="1123"/>
        <v>\\B-TECH03\soneras network\SONERAS\RAD\RAD 2024\C620</v>
      </c>
      <c r="B919" s="6" t="s">
        <v>2312</v>
      </c>
      <c r="C919" s="44" t="str">
        <f t="shared" si="1122"/>
        <v>FEC620025-10 E7</v>
      </c>
      <c r="D919" s="17" t="s">
        <v>2245</v>
      </c>
      <c r="E919" s="20" t="str">
        <f t="shared" si="1125"/>
        <v>C620</v>
      </c>
      <c r="F919" s="37" t="s">
        <v>2240</v>
      </c>
      <c r="G919" s="17">
        <v>1</v>
      </c>
      <c r="H919" s="13" t="s">
        <v>35</v>
      </c>
      <c r="I919" s="14" t="s">
        <v>182</v>
      </c>
      <c r="M919" s="14" t="s">
        <v>32</v>
      </c>
      <c r="N919" s="6">
        <v>10</v>
      </c>
      <c r="O919" s="14" t="s">
        <v>2280</v>
      </c>
      <c r="Q919" s="14">
        <v>900</v>
      </c>
      <c r="R919" s="14">
        <v>870</v>
      </c>
      <c r="S919" s="14">
        <v>950</v>
      </c>
      <c r="T919" s="14">
        <v>170</v>
      </c>
      <c r="U919" s="14">
        <v>950</v>
      </c>
      <c r="V919" s="14">
        <v>170</v>
      </c>
      <c r="W919" s="14" t="s">
        <v>37</v>
      </c>
      <c r="Y919" s="6" t="s">
        <v>38</v>
      </c>
    </row>
    <row r="920" spans="1:25" ht="18" customHeight="1" x14ac:dyDescent="0.3">
      <c r="A920" s="1" t="str">
        <f t="shared" si="1123"/>
        <v>\\B-TECH03\soneras network\SONERAS\RAD\RAD 2024\C621</v>
      </c>
      <c r="B920" s="6" t="s">
        <v>2313</v>
      </c>
      <c r="C920" s="44" t="str">
        <f t="shared" si="1122"/>
        <v>FEC621025-10 E7</v>
      </c>
      <c r="D920" s="17" t="s">
        <v>2246</v>
      </c>
      <c r="E920" s="20" t="str">
        <f t="shared" si="1125"/>
        <v>C621</v>
      </c>
      <c r="F920" s="37" t="s">
        <v>2240</v>
      </c>
      <c r="G920" s="17">
        <v>1</v>
      </c>
      <c r="H920" s="13" t="s">
        <v>35</v>
      </c>
      <c r="I920" s="14" t="s">
        <v>182</v>
      </c>
      <c r="M920" s="14" t="s">
        <v>32</v>
      </c>
      <c r="N920" s="6">
        <v>10</v>
      </c>
      <c r="O920" s="14" t="s">
        <v>2280</v>
      </c>
      <c r="Q920" s="14">
        <v>900</v>
      </c>
      <c r="R920" s="14">
        <v>790</v>
      </c>
      <c r="S920" s="14">
        <v>870</v>
      </c>
      <c r="T920" s="14">
        <v>170</v>
      </c>
      <c r="U920" s="14">
        <v>870</v>
      </c>
      <c r="V920" s="14">
        <v>170</v>
      </c>
      <c r="W920" s="14" t="s">
        <v>37</v>
      </c>
      <c r="Y920" s="6" t="s">
        <v>38</v>
      </c>
    </row>
    <row r="921" spans="1:25" ht="18" customHeight="1" x14ac:dyDescent="0.3">
      <c r="A921" s="1" t="str">
        <f t="shared" si="1123"/>
        <v>\\B-TECH03\soneras network\SONERAS\RAD\RAD 2024\C622</v>
      </c>
      <c r="B921" s="6" t="s">
        <v>2314</v>
      </c>
      <c r="C921" s="44" t="str">
        <f t="shared" si="1122"/>
        <v>FEC622025-10 E7</v>
      </c>
      <c r="D921" s="17" t="s">
        <v>2247</v>
      </c>
      <c r="E921" s="20" t="str">
        <f t="shared" si="1125"/>
        <v>C622</v>
      </c>
      <c r="F921" s="37" t="s">
        <v>2240</v>
      </c>
      <c r="G921" s="17">
        <v>1</v>
      </c>
      <c r="H921" s="13" t="s">
        <v>35</v>
      </c>
      <c r="I921" s="14" t="s">
        <v>182</v>
      </c>
      <c r="M921" s="14" t="s">
        <v>32</v>
      </c>
      <c r="N921" s="6">
        <v>10</v>
      </c>
      <c r="O921" s="14" t="s">
        <v>2280</v>
      </c>
      <c r="Q921" s="14">
        <v>860</v>
      </c>
      <c r="R921" s="14">
        <v>870</v>
      </c>
      <c r="S921" s="14">
        <v>950</v>
      </c>
      <c r="T921" s="14">
        <v>170</v>
      </c>
      <c r="U921" s="14">
        <v>950</v>
      </c>
      <c r="V921" s="14">
        <v>170</v>
      </c>
      <c r="W921" s="14" t="s">
        <v>37</v>
      </c>
      <c r="Y921" s="6" t="s">
        <v>38</v>
      </c>
    </row>
    <row r="922" spans="1:25" ht="18" customHeight="1" x14ac:dyDescent="0.3">
      <c r="A922" s="1" t="str">
        <f t="shared" si="1123"/>
        <v>\\B-TECH03\soneras network\SONERAS\RAD\RAD 2024\C623</v>
      </c>
      <c r="B922" s="6" t="s">
        <v>2315</v>
      </c>
      <c r="C922" s="44" t="str">
        <f t="shared" si="1122"/>
        <v>FEC623025-10 E7</v>
      </c>
      <c r="D922" s="17" t="s">
        <v>2248</v>
      </c>
      <c r="E922" s="20" t="str">
        <f t="shared" si="1125"/>
        <v>C623</v>
      </c>
      <c r="F922" s="37" t="s">
        <v>2240</v>
      </c>
      <c r="G922" s="17">
        <v>1</v>
      </c>
      <c r="H922" s="13" t="s">
        <v>35</v>
      </c>
      <c r="I922" s="14" t="s">
        <v>182</v>
      </c>
      <c r="M922" s="14" t="s">
        <v>32</v>
      </c>
      <c r="N922" s="6">
        <v>10</v>
      </c>
      <c r="O922" s="14" t="s">
        <v>2280</v>
      </c>
      <c r="Q922" s="14">
        <v>820</v>
      </c>
      <c r="R922" s="14">
        <v>880</v>
      </c>
      <c r="S922" s="14">
        <v>960</v>
      </c>
      <c r="T922" s="14">
        <v>170</v>
      </c>
      <c r="U922" s="14">
        <v>960</v>
      </c>
      <c r="V922" s="14">
        <v>170</v>
      </c>
      <c r="W922" s="14" t="s">
        <v>37</v>
      </c>
      <c r="Y922" s="6" t="s">
        <v>38</v>
      </c>
    </row>
    <row r="923" spans="1:25" ht="18" customHeight="1" x14ac:dyDescent="0.3">
      <c r="A923" s="1" t="str">
        <f t="shared" si="1123"/>
        <v>\\B-TECH03\soneras network\SONERAS\RAD\RAD 2024\C624</v>
      </c>
      <c r="B923" s="6" t="s">
        <v>2316</v>
      </c>
      <c r="C923" s="44" t="str">
        <f t="shared" si="1122"/>
        <v>FEC624025-10 E7</v>
      </c>
      <c r="D923" s="17" t="s">
        <v>2249</v>
      </c>
      <c r="E923" s="20" t="str">
        <f t="shared" si="1125"/>
        <v>C624</v>
      </c>
      <c r="F923" s="37" t="s">
        <v>2240</v>
      </c>
      <c r="G923" s="17">
        <v>1</v>
      </c>
      <c r="H923" s="13" t="s">
        <v>35</v>
      </c>
      <c r="I923" s="14" t="s">
        <v>182</v>
      </c>
      <c r="M923" s="14" t="s">
        <v>32</v>
      </c>
      <c r="N923" s="6">
        <v>10</v>
      </c>
      <c r="O923" s="14" t="s">
        <v>2280</v>
      </c>
      <c r="Q923" s="14">
        <v>820</v>
      </c>
      <c r="R923" s="14">
        <v>820</v>
      </c>
      <c r="S923" s="14">
        <v>900</v>
      </c>
      <c r="T923" s="14">
        <v>170</v>
      </c>
      <c r="U923" s="14">
        <v>900</v>
      </c>
      <c r="V923" s="14">
        <v>170</v>
      </c>
      <c r="W923" s="14" t="s">
        <v>37</v>
      </c>
      <c r="Y923" s="6" t="s">
        <v>38</v>
      </c>
    </row>
    <row r="924" spans="1:25" ht="18" customHeight="1" x14ac:dyDescent="0.3">
      <c r="A924" s="1" t="str">
        <f t="shared" si="1123"/>
        <v>\\B-TECH03\soneras network\SONERAS\RAD\RAD 2024\C625</v>
      </c>
      <c r="B924" s="6" t="s">
        <v>2317</v>
      </c>
      <c r="C924" s="44" t="str">
        <f t="shared" si="1122"/>
        <v>FEC625024-10 E7</v>
      </c>
      <c r="D924" s="17" t="s">
        <v>2250</v>
      </c>
      <c r="E924" s="20" t="str">
        <f t="shared" si="1125"/>
        <v>C625</v>
      </c>
      <c r="F924" s="37" t="s">
        <v>2240</v>
      </c>
      <c r="G924" s="17">
        <v>2</v>
      </c>
      <c r="H924" s="13" t="s">
        <v>35</v>
      </c>
      <c r="I924" s="14" t="s">
        <v>182</v>
      </c>
      <c r="M924" s="14" t="s">
        <v>32</v>
      </c>
      <c r="N924" s="6">
        <v>10</v>
      </c>
      <c r="O924" s="14" t="s">
        <v>2279</v>
      </c>
      <c r="Q924" s="14">
        <v>1120</v>
      </c>
      <c r="R924" s="14">
        <v>1100</v>
      </c>
      <c r="S924" s="14">
        <v>1120</v>
      </c>
      <c r="T924" s="14">
        <v>150</v>
      </c>
      <c r="U924" s="14">
        <v>1120</v>
      </c>
      <c r="V924" s="14">
        <v>150</v>
      </c>
      <c r="W924" s="5" t="s">
        <v>33</v>
      </c>
      <c r="Y924" s="6" t="s">
        <v>38</v>
      </c>
    </row>
    <row r="925" spans="1:25" ht="18" customHeight="1" x14ac:dyDescent="0.3">
      <c r="A925" s="1" t="str">
        <f t="shared" si="1123"/>
        <v>\\B-TECH03\soneras network\SONERAS\RAD\RAD 2024\C626</v>
      </c>
      <c r="B925" s="6" t="s">
        <v>2318</v>
      </c>
      <c r="C925" s="44" t="str">
        <f t="shared" si="1122"/>
        <v>FEC626024-10 E7</v>
      </c>
      <c r="D925" s="17" t="s">
        <v>2251</v>
      </c>
      <c r="E925" s="20" t="str">
        <f t="shared" si="1125"/>
        <v>C626</v>
      </c>
      <c r="F925" s="37" t="s">
        <v>2240</v>
      </c>
      <c r="G925" s="17">
        <v>2</v>
      </c>
      <c r="H925" s="13" t="s">
        <v>35</v>
      </c>
      <c r="I925" s="14" t="s">
        <v>182</v>
      </c>
      <c r="M925" s="14" t="s">
        <v>32</v>
      </c>
      <c r="N925" s="6">
        <v>10</v>
      </c>
      <c r="O925" s="14" t="s">
        <v>2279</v>
      </c>
      <c r="Q925" s="14">
        <v>1100</v>
      </c>
      <c r="R925" s="14">
        <v>1100</v>
      </c>
      <c r="S925" s="14">
        <v>1120</v>
      </c>
      <c r="T925" s="14">
        <v>150</v>
      </c>
      <c r="U925" s="14">
        <v>1120</v>
      </c>
      <c r="V925" s="14">
        <v>150</v>
      </c>
      <c r="W925" s="5" t="s">
        <v>33</v>
      </c>
      <c r="Y925" s="6" t="s">
        <v>38</v>
      </c>
    </row>
    <row r="926" spans="1:25" ht="18" customHeight="1" x14ac:dyDescent="0.3">
      <c r="A926" s="1" t="str">
        <f t="shared" si="1123"/>
        <v>\\B-TECH03\soneras network\SONERAS\RAD\RAD 2024\C250</v>
      </c>
      <c r="B926" s="6" t="s">
        <v>1166</v>
      </c>
      <c r="C926" s="44" t="str">
        <f t="shared" si="1122"/>
        <v>FEC250024-10 E7</v>
      </c>
      <c r="D926" s="17" t="s">
        <v>2252</v>
      </c>
      <c r="E926" s="20" t="str">
        <f t="shared" si="1125"/>
        <v>C250</v>
      </c>
      <c r="F926" s="37" t="s">
        <v>2240</v>
      </c>
      <c r="G926" s="17">
        <v>2</v>
      </c>
      <c r="H926" s="13" t="s">
        <v>35</v>
      </c>
      <c r="I926" s="14" t="s">
        <v>182</v>
      </c>
      <c r="M926" s="14" t="s">
        <v>32</v>
      </c>
      <c r="N926" s="6">
        <v>10</v>
      </c>
      <c r="O926" s="14" t="s">
        <v>2279</v>
      </c>
      <c r="Q926" s="14">
        <v>1100</v>
      </c>
      <c r="R926" s="14">
        <v>1050</v>
      </c>
      <c r="S926" s="14">
        <v>1070</v>
      </c>
      <c r="T926" s="14">
        <v>150</v>
      </c>
      <c r="U926" s="14">
        <v>1070</v>
      </c>
      <c r="V926" s="14">
        <v>150</v>
      </c>
      <c r="W926" s="5" t="s">
        <v>33</v>
      </c>
      <c r="Y926" s="6" t="s">
        <v>38</v>
      </c>
    </row>
    <row r="927" spans="1:25" ht="18" customHeight="1" x14ac:dyDescent="0.3">
      <c r="A927" s="1" t="str">
        <f t="shared" si="1123"/>
        <v>\\B-TECH03\soneras network\SONERAS\RAD\RAD 2024\C627</v>
      </c>
      <c r="B927" s="6" t="s">
        <v>2319</v>
      </c>
      <c r="C927" s="44" t="str">
        <f t="shared" si="1122"/>
        <v>FEC627024-10 E7</v>
      </c>
      <c r="D927" s="17" t="s">
        <v>2253</v>
      </c>
      <c r="E927" s="20" t="str">
        <f t="shared" si="1125"/>
        <v>C627</v>
      </c>
      <c r="F927" s="37" t="s">
        <v>2240</v>
      </c>
      <c r="G927" s="17">
        <v>2</v>
      </c>
      <c r="H927" s="13" t="s">
        <v>35</v>
      </c>
      <c r="I927" s="14" t="s">
        <v>182</v>
      </c>
      <c r="M927" s="14" t="s">
        <v>32</v>
      </c>
      <c r="N927" s="6">
        <v>10</v>
      </c>
      <c r="O927" s="14" t="s">
        <v>2279</v>
      </c>
      <c r="Q927" s="14">
        <v>1080</v>
      </c>
      <c r="R927" s="14">
        <v>1000</v>
      </c>
      <c r="S927" s="14">
        <v>1020</v>
      </c>
      <c r="T927" s="14">
        <v>150</v>
      </c>
      <c r="U927" s="14">
        <v>1020</v>
      </c>
      <c r="V927" s="14">
        <v>150</v>
      </c>
      <c r="W927" s="5" t="s">
        <v>33</v>
      </c>
      <c r="Y927" s="6" t="s">
        <v>38</v>
      </c>
    </row>
    <row r="928" spans="1:25" ht="18" customHeight="1" x14ac:dyDescent="0.3">
      <c r="A928" s="1" t="str">
        <f t="shared" si="1123"/>
        <v>\\B-TECH03\soneras network\SONERAS\RAD\RAD 2024\C251</v>
      </c>
      <c r="B928" s="6" t="s">
        <v>1173</v>
      </c>
      <c r="C928" s="44" t="str">
        <f t="shared" si="1122"/>
        <v>FEC251024-10 E7</v>
      </c>
      <c r="D928" s="17" t="s">
        <v>2254</v>
      </c>
      <c r="E928" s="20" t="str">
        <f t="shared" si="1125"/>
        <v>C251</v>
      </c>
      <c r="F928" s="37" t="s">
        <v>2240</v>
      </c>
      <c r="G928" s="17">
        <v>2</v>
      </c>
      <c r="H928" s="13" t="s">
        <v>35</v>
      </c>
      <c r="I928" s="14" t="s">
        <v>182</v>
      </c>
      <c r="M928" s="14" t="s">
        <v>32</v>
      </c>
      <c r="N928" s="6">
        <v>10</v>
      </c>
      <c r="O928" s="14" t="s">
        <v>2279</v>
      </c>
      <c r="Q928" s="14">
        <v>1050</v>
      </c>
      <c r="R928" s="14">
        <v>1000</v>
      </c>
      <c r="S928" s="14">
        <v>1020</v>
      </c>
      <c r="T928" s="14">
        <v>150</v>
      </c>
      <c r="U928" s="14">
        <v>1020</v>
      </c>
      <c r="V928" s="14">
        <v>150</v>
      </c>
      <c r="W928" s="5" t="s">
        <v>33</v>
      </c>
      <c r="Y928" s="6" t="s">
        <v>38</v>
      </c>
    </row>
    <row r="929" spans="1:25" ht="18" customHeight="1" x14ac:dyDescent="0.3">
      <c r="A929" s="1" t="str">
        <f t="shared" si="1123"/>
        <v>\\B-TECH03\soneras network\SONERAS\RAD\RAD 2024\C252</v>
      </c>
      <c r="B929" s="6" t="s">
        <v>1174</v>
      </c>
      <c r="C929" s="44" t="str">
        <f t="shared" si="1122"/>
        <v>FEC252024-10 E7</v>
      </c>
      <c r="D929" s="17" t="s">
        <v>2255</v>
      </c>
      <c r="E929" s="20" t="str">
        <f t="shared" si="1125"/>
        <v>C252</v>
      </c>
      <c r="F929" s="37" t="s">
        <v>2240</v>
      </c>
      <c r="G929" s="17">
        <v>1</v>
      </c>
      <c r="H929" s="13" t="s">
        <v>35</v>
      </c>
      <c r="I929" s="14" t="s">
        <v>182</v>
      </c>
      <c r="M929" s="14" t="s">
        <v>32</v>
      </c>
      <c r="N929" s="6">
        <v>10</v>
      </c>
      <c r="O929" s="14" t="s">
        <v>2279</v>
      </c>
      <c r="Q929" s="14">
        <v>1000</v>
      </c>
      <c r="R929" s="14">
        <v>1000</v>
      </c>
      <c r="S929" s="14">
        <v>1020</v>
      </c>
      <c r="T929" s="14">
        <v>150</v>
      </c>
      <c r="U929" s="14">
        <v>1020</v>
      </c>
      <c r="V929" s="14">
        <v>150</v>
      </c>
      <c r="W929" s="5" t="s">
        <v>33</v>
      </c>
      <c r="Y929" s="6" t="s">
        <v>38</v>
      </c>
    </row>
    <row r="930" spans="1:25" ht="18" customHeight="1" x14ac:dyDescent="0.3">
      <c r="A930" s="1" t="str">
        <f t="shared" si="1123"/>
        <v>\\B-TECH03\soneras network\SONERAS\RAD\RAD 2024\C516</v>
      </c>
      <c r="B930" s="6" t="s">
        <v>1935</v>
      </c>
      <c r="C930" s="44" t="str">
        <f t="shared" si="1122"/>
        <v>FEC516025-10 E7</v>
      </c>
      <c r="D930" s="17" t="s">
        <v>2256</v>
      </c>
      <c r="E930" s="20" t="str">
        <f t="shared" si="1125"/>
        <v>C516</v>
      </c>
      <c r="F930" s="37" t="s">
        <v>2240</v>
      </c>
      <c r="G930" s="17">
        <v>1</v>
      </c>
      <c r="H930" s="13" t="s">
        <v>35</v>
      </c>
      <c r="I930" s="14" t="s">
        <v>182</v>
      </c>
      <c r="M930" s="14" t="s">
        <v>32</v>
      </c>
      <c r="N930" s="6">
        <v>10</v>
      </c>
      <c r="O930" s="14" t="s">
        <v>2280</v>
      </c>
      <c r="Q930" s="14">
        <v>1230</v>
      </c>
      <c r="R930" s="14">
        <v>400</v>
      </c>
      <c r="S930" s="14">
        <v>400</v>
      </c>
      <c r="T930" s="14">
        <v>100</v>
      </c>
      <c r="U930" s="14">
        <v>400</v>
      </c>
      <c r="V930" s="14">
        <v>100</v>
      </c>
      <c r="W930" s="5" t="s">
        <v>33</v>
      </c>
      <c r="Y930" s="6" t="s">
        <v>38</v>
      </c>
    </row>
    <row r="931" spans="1:25" ht="18" customHeight="1" x14ac:dyDescent="0.3">
      <c r="A931" s="1" t="str">
        <f t="shared" si="1123"/>
        <v>\\B-TECH03\soneras network\SONERAS\RAD\RAD 2024\C073</v>
      </c>
      <c r="B931" s="6" t="s">
        <v>434</v>
      </c>
      <c r="C931" s="44" t="str">
        <f t="shared" si="1122"/>
        <v>FEC073025-10 E7</v>
      </c>
      <c r="D931" s="17" t="s">
        <v>2257</v>
      </c>
      <c r="E931" s="20" t="str">
        <f t="shared" si="1125"/>
        <v>C073</v>
      </c>
      <c r="F931" s="37" t="s">
        <v>2240</v>
      </c>
      <c r="G931" s="17">
        <v>1</v>
      </c>
      <c r="H931" s="13" t="s">
        <v>35</v>
      </c>
      <c r="I931" s="14" t="s">
        <v>182</v>
      </c>
      <c r="M931" s="14" t="s">
        <v>32</v>
      </c>
      <c r="N931" s="6">
        <v>10</v>
      </c>
      <c r="O931" s="14" t="s">
        <v>2280</v>
      </c>
      <c r="Q931" s="14">
        <v>1200</v>
      </c>
      <c r="R931" s="14">
        <v>1150</v>
      </c>
      <c r="S931" s="14">
        <v>1170</v>
      </c>
      <c r="T931" s="14">
        <v>150</v>
      </c>
      <c r="U931" s="14">
        <v>1170</v>
      </c>
      <c r="V931" s="14">
        <v>150</v>
      </c>
      <c r="W931" s="5" t="s">
        <v>33</v>
      </c>
      <c r="Y931" s="6" t="s">
        <v>38</v>
      </c>
    </row>
    <row r="932" spans="1:25" ht="18" customHeight="1" x14ac:dyDescent="0.3">
      <c r="A932" s="1" t="str">
        <f t="shared" si="1123"/>
        <v>\\B-TECH03\soneras network\SONERAS\RAD\RAD 2024\C248</v>
      </c>
      <c r="B932" s="6" t="s">
        <v>1164</v>
      </c>
      <c r="C932" s="44" t="str">
        <f t="shared" si="1122"/>
        <v>FEC248025-10 E7</v>
      </c>
      <c r="D932" s="17" t="s">
        <v>2258</v>
      </c>
      <c r="E932" s="20" t="str">
        <f t="shared" si="1125"/>
        <v>C248</v>
      </c>
      <c r="F932" s="37" t="s">
        <v>2240</v>
      </c>
      <c r="G932" s="17">
        <v>1</v>
      </c>
      <c r="H932" s="13" t="s">
        <v>35</v>
      </c>
      <c r="I932" s="14" t="s">
        <v>182</v>
      </c>
      <c r="M932" s="14" t="s">
        <v>32</v>
      </c>
      <c r="N932" s="6">
        <v>10</v>
      </c>
      <c r="O932" s="14" t="s">
        <v>2280</v>
      </c>
      <c r="Q932" s="14">
        <v>1150</v>
      </c>
      <c r="R932" s="14">
        <v>1150</v>
      </c>
      <c r="S932" s="14">
        <v>1170</v>
      </c>
      <c r="T932" s="14">
        <v>150</v>
      </c>
      <c r="U932" s="14">
        <v>1170</v>
      </c>
      <c r="V932" s="14">
        <v>150</v>
      </c>
      <c r="W932" s="5" t="s">
        <v>33</v>
      </c>
      <c r="Y932" s="6" t="s">
        <v>38</v>
      </c>
    </row>
    <row r="933" spans="1:25" ht="18" customHeight="1" x14ac:dyDescent="0.3">
      <c r="A933" s="1" t="str">
        <f t="shared" si="1123"/>
        <v>\\B-TECH03\soneras network\SONERAS\RAD\RAD 2024\C249</v>
      </c>
      <c r="B933" s="6" t="s">
        <v>1165</v>
      </c>
      <c r="C933" s="44" t="str">
        <f t="shared" si="1122"/>
        <v>FEC249025-10 E7</v>
      </c>
      <c r="D933" s="17" t="s">
        <v>2259</v>
      </c>
      <c r="E933" s="20" t="str">
        <f t="shared" si="1125"/>
        <v>C249</v>
      </c>
      <c r="F933" s="37" t="s">
        <v>2240</v>
      </c>
      <c r="G933" s="17">
        <v>1</v>
      </c>
      <c r="H933" s="13" t="s">
        <v>35</v>
      </c>
      <c r="I933" s="14" t="s">
        <v>182</v>
      </c>
      <c r="M933" s="14" t="s">
        <v>32</v>
      </c>
      <c r="N933" s="6">
        <v>10</v>
      </c>
      <c r="O933" s="14" t="s">
        <v>2280</v>
      </c>
      <c r="Q933" s="14">
        <v>1150</v>
      </c>
      <c r="R933" s="14">
        <v>1100</v>
      </c>
      <c r="S933" s="14">
        <v>1120</v>
      </c>
      <c r="T933" s="14">
        <v>150</v>
      </c>
      <c r="U933" s="14">
        <v>1120</v>
      </c>
      <c r="V933" s="14">
        <v>150</v>
      </c>
      <c r="W933" s="5" t="s">
        <v>33</v>
      </c>
      <c r="Y933" s="6" t="s">
        <v>38</v>
      </c>
    </row>
    <row r="934" spans="1:25" ht="18" customHeight="1" x14ac:dyDescent="0.3">
      <c r="A934" s="1" t="str">
        <f t="shared" si="1123"/>
        <v>\\B-TECH03\soneras network\SONERAS\RAD\RAD 2024\C250</v>
      </c>
      <c r="B934" s="6" t="s">
        <v>1166</v>
      </c>
      <c r="C934" s="44" t="str">
        <f t="shared" si="1122"/>
        <v>FEC250025-10 E7</v>
      </c>
      <c r="D934" s="17" t="s">
        <v>2260</v>
      </c>
      <c r="E934" s="20" t="str">
        <f t="shared" si="1125"/>
        <v>C250</v>
      </c>
      <c r="F934" s="37" t="s">
        <v>2240</v>
      </c>
      <c r="G934" s="17">
        <v>1</v>
      </c>
      <c r="H934" s="13" t="s">
        <v>35</v>
      </c>
      <c r="I934" s="14" t="s">
        <v>182</v>
      </c>
      <c r="M934" s="14" t="s">
        <v>32</v>
      </c>
      <c r="N934" s="6">
        <v>10</v>
      </c>
      <c r="O934" s="14" t="s">
        <v>2280</v>
      </c>
      <c r="Q934" s="14">
        <v>1100</v>
      </c>
      <c r="R934" s="14">
        <v>1050</v>
      </c>
      <c r="S934" s="14">
        <v>1070</v>
      </c>
      <c r="T934" s="14">
        <v>150</v>
      </c>
      <c r="U934" s="14">
        <v>1070</v>
      </c>
      <c r="V934" s="14">
        <v>150</v>
      </c>
      <c r="W934" s="5" t="s">
        <v>33</v>
      </c>
      <c r="Y934" s="6" t="s">
        <v>38</v>
      </c>
    </row>
    <row r="935" spans="1:25" ht="18" customHeight="1" x14ac:dyDescent="0.3">
      <c r="A935" s="1" t="str">
        <f t="shared" si="1123"/>
        <v>\\B-TECH03\soneras network\SONERAS\RAD\RAD 2024\C628</v>
      </c>
      <c r="B935" s="6" t="s">
        <v>2320</v>
      </c>
      <c r="C935" s="44" t="str">
        <f t="shared" si="1122"/>
        <v>FEC628025-10 E7</v>
      </c>
      <c r="D935" s="17" t="s">
        <v>2261</v>
      </c>
      <c r="E935" s="20" t="str">
        <f t="shared" si="1125"/>
        <v>C628</v>
      </c>
      <c r="F935" s="37" t="s">
        <v>2240</v>
      </c>
      <c r="G935" s="17">
        <v>2</v>
      </c>
      <c r="H935" s="13" t="s">
        <v>35</v>
      </c>
      <c r="I935" s="14" t="s">
        <v>182</v>
      </c>
      <c r="M935" s="14" t="s">
        <v>32</v>
      </c>
      <c r="N935" s="6">
        <v>10</v>
      </c>
      <c r="O935" s="14" t="s">
        <v>2280</v>
      </c>
      <c r="Q935" s="14">
        <v>1060</v>
      </c>
      <c r="R935" s="14">
        <v>500</v>
      </c>
      <c r="S935" s="14">
        <v>520</v>
      </c>
      <c r="T935" s="14">
        <v>150</v>
      </c>
      <c r="U935" s="14">
        <v>520</v>
      </c>
      <c r="V935" s="14">
        <v>150</v>
      </c>
      <c r="W935" s="5" t="s">
        <v>33</v>
      </c>
      <c r="Y935" s="6" t="s">
        <v>38</v>
      </c>
    </row>
    <row r="936" spans="1:25" ht="18" customHeight="1" x14ac:dyDescent="0.3">
      <c r="A936" s="1" t="str">
        <f t="shared" si="1123"/>
        <v>\\B-TECH03\soneras network\SONERAS\RAD\RAD 2024\C629</v>
      </c>
      <c r="B936" s="6" t="s">
        <v>2321</v>
      </c>
      <c r="C936" s="44" t="str">
        <f t="shared" si="1122"/>
        <v>FEC629025-10 E7</v>
      </c>
      <c r="D936" s="17" t="s">
        <v>2262</v>
      </c>
      <c r="E936" s="20" t="str">
        <f t="shared" si="1125"/>
        <v>C629</v>
      </c>
      <c r="F936" s="37" t="s">
        <v>2240</v>
      </c>
      <c r="G936" s="17">
        <v>1</v>
      </c>
      <c r="H936" s="13" t="s">
        <v>35</v>
      </c>
      <c r="I936" s="14" t="s">
        <v>182</v>
      </c>
      <c r="M936" s="14" t="s">
        <v>32</v>
      </c>
      <c r="N936" s="6">
        <v>10</v>
      </c>
      <c r="O936" s="14" t="s">
        <v>2280</v>
      </c>
      <c r="Q936" s="14">
        <v>1050</v>
      </c>
      <c r="R936" s="14">
        <v>1000</v>
      </c>
      <c r="S936" s="14">
        <v>1070</v>
      </c>
      <c r="T936" s="14">
        <v>150</v>
      </c>
      <c r="U936" s="14">
        <v>1070</v>
      </c>
      <c r="V936" s="14">
        <v>150</v>
      </c>
      <c r="W936" s="5" t="s">
        <v>33</v>
      </c>
      <c r="Y936" s="6" t="s">
        <v>38</v>
      </c>
    </row>
    <row r="937" spans="1:25" ht="18" customHeight="1" x14ac:dyDescent="0.3">
      <c r="A937" s="1" t="str">
        <f t="shared" si="1123"/>
        <v>\\B-TECH03\soneras network\SONERAS\RAD\RAD 2024\C630</v>
      </c>
      <c r="B937" s="6" t="s">
        <v>2322</v>
      </c>
      <c r="C937" s="44" t="str">
        <f t="shared" si="1122"/>
        <v>FEC630025-10 E7</v>
      </c>
      <c r="D937" s="17" t="s">
        <v>2263</v>
      </c>
      <c r="E937" s="20" t="str">
        <f t="shared" si="1125"/>
        <v>C630</v>
      </c>
      <c r="F937" s="37" t="s">
        <v>2240</v>
      </c>
      <c r="G937" s="17">
        <v>2</v>
      </c>
      <c r="H937" s="13" t="s">
        <v>35</v>
      </c>
      <c r="I937" s="14" t="s">
        <v>182</v>
      </c>
      <c r="M937" s="14" t="s">
        <v>32</v>
      </c>
      <c r="N937" s="6">
        <v>10</v>
      </c>
      <c r="O937" s="14" t="s">
        <v>2280</v>
      </c>
      <c r="Q937" s="14">
        <v>1040</v>
      </c>
      <c r="R937" s="14">
        <v>500</v>
      </c>
      <c r="S937" s="14">
        <v>520</v>
      </c>
      <c r="T937" s="14">
        <v>150</v>
      </c>
      <c r="U937" s="14">
        <v>520</v>
      </c>
      <c r="V937" s="14">
        <v>150</v>
      </c>
      <c r="W937" s="5" t="s">
        <v>33</v>
      </c>
      <c r="Y937" s="6" t="s">
        <v>38</v>
      </c>
    </row>
    <row r="938" spans="1:25" ht="18" customHeight="1" x14ac:dyDescent="0.3">
      <c r="A938" s="1" t="str">
        <f t="shared" si="1123"/>
        <v>\\B-TECH03\soneras network\SONERAS\RAD\RAD 2024\C631</v>
      </c>
      <c r="B938" s="6" t="s">
        <v>2323</v>
      </c>
      <c r="C938" s="44" t="str">
        <f t="shared" si="1122"/>
        <v>FEC631025-10 E7</v>
      </c>
      <c r="D938" s="17" t="s">
        <v>2282</v>
      </c>
      <c r="E938" s="20" t="str">
        <f t="shared" si="1125"/>
        <v>C631</v>
      </c>
      <c r="F938" s="37" t="s">
        <v>2240</v>
      </c>
      <c r="G938" s="17">
        <v>2</v>
      </c>
      <c r="H938" s="13" t="s">
        <v>35</v>
      </c>
      <c r="I938" s="14" t="s">
        <v>182</v>
      </c>
      <c r="M938" s="14" t="s">
        <v>32</v>
      </c>
      <c r="N938" s="6">
        <v>10</v>
      </c>
      <c r="O938" s="14" t="s">
        <v>2280</v>
      </c>
      <c r="Q938" s="14" t="s">
        <v>2264</v>
      </c>
      <c r="R938" s="14">
        <v>500</v>
      </c>
      <c r="S938" s="14">
        <v>520</v>
      </c>
      <c r="T938" s="14">
        <v>150</v>
      </c>
      <c r="U938" s="14">
        <v>520</v>
      </c>
      <c r="V938" s="14">
        <v>150</v>
      </c>
      <c r="W938" s="5" t="s">
        <v>33</v>
      </c>
      <c r="Y938" s="6" t="s">
        <v>38</v>
      </c>
    </row>
    <row r="939" spans="1:25" ht="18" customHeight="1" x14ac:dyDescent="0.3">
      <c r="A939" s="1" t="str">
        <f t="shared" si="1123"/>
        <v>\\B-TECH03\soneras network\SONERAS\RAD\RAD 2024\C252</v>
      </c>
      <c r="B939" s="6" t="s">
        <v>1174</v>
      </c>
      <c r="C939" s="44" t="str">
        <f t="shared" si="1122"/>
        <v>FEC252025-10 E7</v>
      </c>
      <c r="D939" s="17" t="s">
        <v>2283</v>
      </c>
      <c r="E939" s="20" t="str">
        <f t="shared" si="1125"/>
        <v>C252</v>
      </c>
      <c r="F939" s="37" t="s">
        <v>2240</v>
      </c>
      <c r="G939" s="17">
        <v>1</v>
      </c>
      <c r="H939" s="13" t="s">
        <v>35</v>
      </c>
      <c r="I939" s="14" t="s">
        <v>182</v>
      </c>
      <c r="M939" s="14" t="s">
        <v>32</v>
      </c>
      <c r="N939" s="6">
        <v>10</v>
      </c>
      <c r="O939" s="14" t="s">
        <v>2280</v>
      </c>
      <c r="Q939" s="14" t="s">
        <v>2265</v>
      </c>
      <c r="R939" s="14">
        <v>1000</v>
      </c>
      <c r="S939" s="14">
        <v>1020</v>
      </c>
      <c r="T939" s="14">
        <v>150</v>
      </c>
      <c r="U939" s="14">
        <v>1020</v>
      </c>
      <c r="V939" s="14">
        <v>150</v>
      </c>
      <c r="W939" s="5" t="s">
        <v>33</v>
      </c>
      <c r="Y939" s="6" t="s">
        <v>38</v>
      </c>
    </row>
    <row r="940" spans="1:25" ht="18" customHeight="1" x14ac:dyDescent="0.3">
      <c r="A940" s="1" t="str">
        <f t="shared" si="1123"/>
        <v>\\B-TECH03\soneras network\SONERAS\RAD\RAD 2024\C273</v>
      </c>
      <c r="B940" s="6" t="s">
        <v>1195</v>
      </c>
      <c r="C940" s="44" t="str">
        <f t="shared" si="1122"/>
        <v>FEC273025-10 E7</v>
      </c>
      <c r="D940" s="17" t="s">
        <v>2284</v>
      </c>
      <c r="E940" s="20" t="str">
        <f t="shared" si="1125"/>
        <v>C273</v>
      </c>
      <c r="F940" s="37" t="s">
        <v>2240</v>
      </c>
      <c r="G940" s="17">
        <v>2</v>
      </c>
      <c r="H940" s="13" t="s">
        <v>35</v>
      </c>
      <c r="I940" s="14" t="s">
        <v>182</v>
      </c>
      <c r="M940" s="14" t="s">
        <v>32</v>
      </c>
      <c r="N940" s="6">
        <v>10</v>
      </c>
      <c r="O940" s="14" t="s">
        <v>2280</v>
      </c>
      <c r="Q940" s="14" t="s">
        <v>2265</v>
      </c>
      <c r="R940" s="14">
        <v>500</v>
      </c>
      <c r="S940" s="14">
        <v>520</v>
      </c>
      <c r="T940" s="14">
        <v>150</v>
      </c>
      <c r="U940" s="14">
        <v>520</v>
      </c>
      <c r="V940" s="14">
        <v>150</v>
      </c>
      <c r="W940" s="5" t="s">
        <v>33</v>
      </c>
      <c r="Y940" s="6" t="s">
        <v>38</v>
      </c>
    </row>
    <row r="941" spans="1:25" ht="18" customHeight="1" x14ac:dyDescent="0.3">
      <c r="A941" s="1" t="str">
        <f t="shared" si="1123"/>
        <v>\\B-TECH03\soneras network\SONERAS\RAD\RAD 2024\C632</v>
      </c>
      <c r="B941" s="6" t="s">
        <v>2324</v>
      </c>
      <c r="C941" s="44" t="str">
        <f t="shared" si="1122"/>
        <v>FEC632025-10 E7</v>
      </c>
      <c r="D941" s="17" t="s">
        <v>2285</v>
      </c>
      <c r="E941" s="20" t="str">
        <f t="shared" si="1125"/>
        <v>C632</v>
      </c>
      <c r="F941" s="37" t="s">
        <v>2240</v>
      </c>
      <c r="G941" s="17">
        <v>2</v>
      </c>
      <c r="H941" s="13" t="s">
        <v>35</v>
      </c>
      <c r="I941" s="14" t="s">
        <v>182</v>
      </c>
      <c r="M941" s="14" t="s">
        <v>32</v>
      </c>
      <c r="N941" s="6">
        <v>10</v>
      </c>
      <c r="O941" s="14" t="s">
        <v>2280</v>
      </c>
      <c r="Q941" s="14" t="s">
        <v>2266</v>
      </c>
      <c r="R941" s="14">
        <v>500</v>
      </c>
      <c r="S941" s="14">
        <v>520</v>
      </c>
      <c r="T941" s="14">
        <v>150</v>
      </c>
      <c r="U941" s="14">
        <v>520</v>
      </c>
      <c r="V941" s="14">
        <v>150</v>
      </c>
      <c r="W941" s="5" t="s">
        <v>33</v>
      </c>
      <c r="Y941" s="6" t="s">
        <v>38</v>
      </c>
    </row>
    <row r="942" spans="1:25" ht="18" customHeight="1" x14ac:dyDescent="0.3">
      <c r="A942" s="1" t="str">
        <f t="shared" si="1123"/>
        <v>\\B-TECH03\soneras network\SONERAS\RAD\RAD 2024\C633</v>
      </c>
      <c r="B942" s="6" t="s">
        <v>2325</v>
      </c>
      <c r="C942" s="44" t="str">
        <f t="shared" si="1122"/>
        <v>FEC633025-10 E7</v>
      </c>
      <c r="D942" s="17" t="s">
        <v>2286</v>
      </c>
      <c r="E942" s="20" t="str">
        <f t="shared" si="1125"/>
        <v>C633</v>
      </c>
      <c r="F942" s="37" t="s">
        <v>2240</v>
      </c>
      <c r="G942" s="17">
        <v>2</v>
      </c>
      <c r="H942" s="13" t="s">
        <v>35</v>
      </c>
      <c r="I942" s="14" t="s">
        <v>182</v>
      </c>
      <c r="M942" s="14" t="s">
        <v>32</v>
      </c>
      <c r="N942" s="6">
        <v>10</v>
      </c>
      <c r="O942" s="14" t="s">
        <v>2280</v>
      </c>
      <c r="Q942" s="14" t="s">
        <v>2267</v>
      </c>
      <c r="R942" s="14">
        <v>940</v>
      </c>
      <c r="S942" s="14">
        <v>950</v>
      </c>
      <c r="T942" s="14">
        <v>120</v>
      </c>
      <c r="U942" s="14">
        <v>950</v>
      </c>
      <c r="V942" s="14">
        <v>120</v>
      </c>
      <c r="W942" s="5" t="s">
        <v>33</v>
      </c>
      <c r="Y942" s="6" t="s">
        <v>38</v>
      </c>
    </row>
    <row r="943" spans="1:25" ht="18" customHeight="1" x14ac:dyDescent="0.3">
      <c r="A943" s="1" t="str">
        <f t="shared" si="1123"/>
        <v>\\B-TECH03\soneras network\SONERAS\RAD\RAD 2024\C634</v>
      </c>
      <c r="B943" s="6" t="s">
        <v>2326</v>
      </c>
      <c r="C943" s="44" t="str">
        <f t="shared" si="1122"/>
        <v>FEC634025-10 E7</v>
      </c>
      <c r="D943" s="17" t="s">
        <v>2287</v>
      </c>
      <c r="E943" s="20" t="str">
        <f t="shared" si="1125"/>
        <v>C634</v>
      </c>
      <c r="F943" s="37" t="s">
        <v>2240</v>
      </c>
      <c r="G943" s="17">
        <v>2</v>
      </c>
      <c r="H943" s="13" t="s">
        <v>35</v>
      </c>
      <c r="I943" s="14" t="s">
        <v>182</v>
      </c>
      <c r="M943" s="14" t="s">
        <v>32</v>
      </c>
      <c r="N943" s="6">
        <v>10</v>
      </c>
      <c r="O943" s="14" t="s">
        <v>2280</v>
      </c>
      <c r="Q943" s="14" t="s">
        <v>2267</v>
      </c>
      <c r="R943" s="14">
        <v>500</v>
      </c>
      <c r="S943" s="14">
        <v>520</v>
      </c>
      <c r="T943" s="14">
        <v>150</v>
      </c>
      <c r="U943" s="14">
        <v>520</v>
      </c>
      <c r="V943" s="14">
        <v>150</v>
      </c>
      <c r="W943" s="5" t="s">
        <v>33</v>
      </c>
      <c r="Y943" s="6" t="s">
        <v>38</v>
      </c>
    </row>
    <row r="944" spans="1:25" ht="18" customHeight="1" x14ac:dyDescent="0.3">
      <c r="A944" s="1" t="str">
        <f t="shared" si="1123"/>
        <v>\\B-TECH03\soneras network\SONERAS\RAD\RAD 2024\C635</v>
      </c>
      <c r="B944" s="6" t="s">
        <v>2327</v>
      </c>
      <c r="C944" s="44" t="str">
        <f t="shared" si="1122"/>
        <v>FEC635025-10 E7</v>
      </c>
      <c r="D944" s="17" t="s">
        <v>2288</v>
      </c>
      <c r="E944" s="20" t="str">
        <f t="shared" si="1125"/>
        <v>C635</v>
      </c>
      <c r="F944" s="37" t="s">
        <v>2240</v>
      </c>
      <c r="G944" s="17">
        <v>2</v>
      </c>
      <c r="H944" s="13" t="s">
        <v>35</v>
      </c>
      <c r="I944" s="14" t="s">
        <v>182</v>
      </c>
      <c r="M944" s="14" t="s">
        <v>32</v>
      </c>
      <c r="N944" s="6">
        <v>10</v>
      </c>
      <c r="O944" s="14" t="s">
        <v>2280</v>
      </c>
      <c r="Q944" s="14" t="s">
        <v>2268</v>
      </c>
      <c r="R944" s="14">
        <v>500</v>
      </c>
      <c r="S944" s="14">
        <v>520</v>
      </c>
      <c r="T944" s="14">
        <v>150</v>
      </c>
      <c r="U944" s="14">
        <v>520</v>
      </c>
      <c r="V944" s="14">
        <v>150</v>
      </c>
      <c r="W944" s="5" t="s">
        <v>33</v>
      </c>
      <c r="Y944" s="6" t="s">
        <v>38</v>
      </c>
    </row>
    <row r="945" spans="1:25" ht="18" customHeight="1" x14ac:dyDescent="0.3">
      <c r="A945" s="1" t="str">
        <f t="shared" si="1123"/>
        <v>\\B-TECH03\soneras network\SONERAS\RAD\RAD 2024\C636</v>
      </c>
      <c r="B945" s="6" t="s">
        <v>2328</v>
      </c>
      <c r="C945" s="44" t="str">
        <f t="shared" si="1122"/>
        <v>FEC636025-10 E7</v>
      </c>
      <c r="D945" s="17" t="s">
        <v>2289</v>
      </c>
      <c r="E945" s="20" t="str">
        <f t="shared" si="1125"/>
        <v>C636</v>
      </c>
      <c r="F945" s="37" t="s">
        <v>2240</v>
      </c>
      <c r="G945" s="17">
        <v>1</v>
      </c>
      <c r="H945" s="13" t="s">
        <v>35</v>
      </c>
      <c r="I945" s="14" t="s">
        <v>182</v>
      </c>
      <c r="M945" s="14" t="s">
        <v>32</v>
      </c>
      <c r="N945" s="6">
        <v>10</v>
      </c>
      <c r="O945" s="14" t="s">
        <v>2280</v>
      </c>
      <c r="Q945" s="14" t="s">
        <v>2269</v>
      </c>
      <c r="R945" s="14">
        <v>900</v>
      </c>
      <c r="S945" s="14">
        <v>920</v>
      </c>
      <c r="T945" s="14">
        <v>120</v>
      </c>
      <c r="U945" s="14">
        <v>920</v>
      </c>
      <c r="V945" s="14">
        <v>120</v>
      </c>
      <c r="W945" s="5" t="s">
        <v>33</v>
      </c>
      <c r="Y945" s="6" t="s">
        <v>38</v>
      </c>
    </row>
    <row r="946" spans="1:25" ht="18" customHeight="1" x14ac:dyDescent="0.3">
      <c r="A946" s="1" t="str">
        <f t="shared" si="1123"/>
        <v>\\B-TECH03\soneras network\SONERAS\RAD\RAD 2024\C637</v>
      </c>
      <c r="B946" s="6" t="s">
        <v>2329</v>
      </c>
      <c r="C946" s="44" t="str">
        <f t="shared" si="1122"/>
        <v>FEC637025-10 E7</v>
      </c>
      <c r="D946" s="17" t="s">
        <v>2290</v>
      </c>
      <c r="E946" s="20" t="str">
        <f t="shared" si="1125"/>
        <v>C637</v>
      </c>
      <c r="F946" s="37" t="s">
        <v>2240</v>
      </c>
      <c r="G946" s="17">
        <v>1</v>
      </c>
      <c r="H946" s="13" t="s">
        <v>35</v>
      </c>
      <c r="I946" s="14" t="s">
        <v>182</v>
      </c>
      <c r="M946" s="14" t="s">
        <v>32</v>
      </c>
      <c r="N946" s="6">
        <v>10</v>
      </c>
      <c r="O946" s="14" t="s">
        <v>2280</v>
      </c>
      <c r="Q946" s="14" t="s">
        <v>2270</v>
      </c>
      <c r="R946" s="14">
        <v>830</v>
      </c>
      <c r="S946" s="14">
        <v>850</v>
      </c>
      <c r="T946" s="14">
        <v>125</v>
      </c>
      <c r="U946" s="14">
        <v>850</v>
      </c>
      <c r="V946" s="14">
        <v>125</v>
      </c>
      <c r="W946" s="5" t="s">
        <v>33</v>
      </c>
      <c r="Y946" s="6" t="s">
        <v>38</v>
      </c>
    </row>
    <row r="947" spans="1:25" ht="18" customHeight="1" x14ac:dyDescent="0.3">
      <c r="A947" s="1" t="str">
        <f t="shared" si="1123"/>
        <v>\\B-TECH03\soneras network\SONERAS\RAD\RAD 2024\C638</v>
      </c>
      <c r="B947" s="6" t="s">
        <v>2330</v>
      </c>
      <c r="C947" s="44" t="str">
        <f t="shared" si="1122"/>
        <v>FEC638025-10 E7</v>
      </c>
      <c r="D947" s="17" t="s">
        <v>2291</v>
      </c>
      <c r="E947" s="20" t="str">
        <f t="shared" si="1125"/>
        <v>C638</v>
      </c>
      <c r="F947" s="37" t="s">
        <v>2240</v>
      </c>
      <c r="G947" s="17">
        <v>2</v>
      </c>
      <c r="H947" s="13" t="s">
        <v>35</v>
      </c>
      <c r="I947" s="14" t="s">
        <v>182</v>
      </c>
      <c r="M947" s="14" t="s">
        <v>32</v>
      </c>
      <c r="N947" s="6">
        <v>10</v>
      </c>
      <c r="O947" s="14" t="s">
        <v>2280</v>
      </c>
      <c r="Q947" s="14" t="s">
        <v>2270</v>
      </c>
      <c r="R947" s="14">
        <v>500</v>
      </c>
      <c r="S947" s="14">
        <v>520</v>
      </c>
      <c r="T947" s="14">
        <v>150</v>
      </c>
      <c r="U947" s="14">
        <v>520</v>
      </c>
      <c r="V947" s="14">
        <v>150</v>
      </c>
      <c r="W947" s="5" t="s">
        <v>33</v>
      </c>
      <c r="Y947" s="6" t="s">
        <v>38</v>
      </c>
    </row>
    <row r="948" spans="1:25" ht="18" customHeight="1" x14ac:dyDescent="0.3">
      <c r="A948" s="1" t="str">
        <f t="shared" si="1123"/>
        <v>\\B-TECH03\soneras network\SONERAS\RAD\RAD 2024\C639</v>
      </c>
      <c r="B948" s="6" t="s">
        <v>2331</v>
      </c>
      <c r="C948" s="44" t="str">
        <f t="shared" si="1122"/>
        <v>FEC639025-10 E7</v>
      </c>
      <c r="D948" s="17" t="s">
        <v>2292</v>
      </c>
      <c r="E948" s="20" t="str">
        <f t="shared" si="1125"/>
        <v>C639</v>
      </c>
      <c r="F948" s="37" t="s">
        <v>2240</v>
      </c>
      <c r="G948" s="17">
        <v>1</v>
      </c>
      <c r="H948" s="13" t="s">
        <v>35</v>
      </c>
      <c r="I948" s="14" t="s">
        <v>182</v>
      </c>
      <c r="M948" s="14" t="s">
        <v>32</v>
      </c>
      <c r="N948" s="6">
        <v>10</v>
      </c>
      <c r="O948" s="14" t="s">
        <v>2280</v>
      </c>
      <c r="Q948" s="14" t="s">
        <v>2271</v>
      </c>
      <c r="R948" s="14">
        <v>700</v>
      </c>
      <c r="S948" s="14">
        <v>720</v>
      </c>
      <c r="T948" s="14">
        <v>125</v>
      </c>
      <c r="U948" s="14">
        <v>720</v>
      </c>
      <c r="V948" s="14">
        <v>125</v>
      </c>
      <c r="W948" s="5" t="s">
        <v>33</v>
      </c>
      <c r="Y948" s="6" t="s">
        <v>38</v>
      </c>
    </row>
    <row r="949" spans="1:25" ht="18" customHeight="1" x14ac:dyDescent="0.3">
      <c r="A949" s="1" t="str">
        <f t="shared" si="1123"/>
        <v>\\B-TECH03\soneras network\SONERAS\RAD\RAD 2024\C640</v>
      </c>
      <c r="B949" s="6" t="s">
        <v>2332</v>
      </c>
      <c r="C949" s="44" t="str">
        <f t="shared" si="1122"/>
        <v>FEC640025-10 E7</v>
      </c>
      <c r="D949" s="17" t="s">
        <v>2293</v>
      </c>
      <c r="E949" s="20" t="str">
        <f t="shared" si="1125"/>
        <v>C640</v>
      </c>
      <c r="F949" s="37" t="s">
        <v>2240</v>
      </c>
      <c r="G949" s="17">
        <v>1</v>
      </c>
      <c r="H949" s="13" t="s">
        <v>35</v>
      </c>
      <c r="I949" s="14" t="s">
        <v>182</v>
      </c>
      <c r="M949" s="14" t="s">
        <v>32</v>
      </c>
      <c r="N949" s="6">
        <v>10</v>
      </c>
      <c r="O949" s="14" t="s">
        <v>2280</v>
      </c>
      <c r="Q949" s="14" t="s">
        <v>2272</v>
      </c>
      <c r="R949" s="14">
        <v>700</v>
      </c>
      <c r="S949" s="14">
        <v>720</v>
      </c>
      <c r="T949" s="14">
        <v>125</v>
      </c>
      <c r="U949" s="14">
        <v>720</v>
      </c>
      <c r="V949" s="14">
        <v>125</v>
      </c>
      <c r="W949" s="5" t="s">
        <v>33</v>
      </c>
      <c r="Y949" s="6" t="s">
        <v>38</v>
      </c>
    </row>
    <row r="950" spans="1:25" ht="18" customHeight="1" x14ac:dyDescent="0.3">
      <c r="A950" s="1" t="str">
        <f t="shared" si="1123"/>
        <v>\\B-TECH03\soneras network\SONERAS\RAD\RAD 2024\C641</v>
      </c>
      <c r="B950" s="6" t="s">
        <v>2333</v>
      </c>
      <c r="C950" s="44" t="str">
        <f t="shared" si="1122"/>
        <v>FEC641025-10 E7</v>
      </c>
      <c r="D950" s="17" t="s">
        <v>2294</v>
      </c>
      <c r="E950" s="20" t="str">
        <f t="shared" si="1125"/>
        <v>C641</v>
      </c>
      <c r="F950" s="37" t="s">
        <v>2240</v>
      </c>
      <c r="G950" s="17">
        <v>1</v>
      </c>
      <c r="H950" s="13" t="s">
        <v>35</v>
      </c>
      <c r="I950" s="14" t="s">
        <v>182</v>
      </c>
      <c r="M950" s="14" t="s">
        <v>32</v>
      </c>
      <c r="N950" s="6">
        <v>10</v>
      </c>
      <c r="O950" s="14" t="s">
        <v>2280</v>
      </c>
      <c r="Q950" s="14" t="s">
        <v>2273</v>
      </c>
      <c r="R950" s="14">
        <v>700</v>
      </c>
      <c r="S950" s="14">
        <v>720</v>
      </c>
      <c r="T950" s="14">
        <v>125</v>
      </c>
      <c r="U950" s="14">
        <v>720</v>
      </c>
      <c r="V950" s="14">
        <v>125</v>
      </c>
      <c r="W950" s="5" t="s">
        <v>33</v>
      </c>
      <c r="Y950" s="6" t="s">
        <v>38</v>
      </c>
    </row>
    <row r="951" spans="1:25" ht="18" customHeight="1" x14ac:dyDescent="0.3">
      <c r="A951" s="1" t="str">
        <f t="shared" si="1123"/>
        <v>\\B-TECH03\soneras network\SONERAS\RAD\RAD 2024\C642</v>
      </c>
      <c r="B951" s="6" t="s">
        <v>2334</v>
      </c>
      <c r="C951" s="44" t="str">
        <f t="shared" si="1122"/>
        <v>FEC642025-10 E7</v>
      </c>
      <c r="D951" s="17" t="s">
        <v>2295</v>
      </c>
      <c r="E951" s="20" t="str">
        <f t="shared" si="1125"/>
        <v>C642</v>
      </c>
      <c r="F951" s="37" t="s">
        <v>2240</v>
      </c>
      <c r="G951" s="17">
        <v>2</v>
      </c>
      <c r="H951" s="13" t="s">
        <v>35</v>
      </c>
      <c r="I951" s="14" t="s">
        <v>182</v>
      </c>
      <c r="M951" s="14" t="s">
        <v>32</v>
      </c>
      <c r="N951" s="6">
        <v>10</v>
      </c>
      <c r="O951" s="14" t="s">
        <v>2280</v>
      </c>
      <c r="Q951" s="14" t="s">
        <v>2273</v>
      </c>
      <c r="R951" s="14">
        <v>500</v>
      </c>
      <c r="S951" s="14">
        <v>520</v>
      </c>
      <c r="T951" s="14">
        <v>150</v>
      </c>
      <c r="U951" s="14">
        <v>520</v>
      </c>
      <c r="V951" s="14">
        <v>150</v>
      </c>
      <c r="W951" s="5" t="s">
        <v>33</v>
      </c>
      <c r="Y951" s="6" t="s">
        <v>38</v>
      </c>
    </row>
    <row r="952" spans="1:25" ht="18" customHeight="1" x14ac:dyDescent="0.3">
      <c r="A952" s="1" t="str">
        <f t="shared" si="1123"/>
        <v>\\B-TECH03\soneras network\SONERAS\RAD\RAD 2024\C643</v>
      </c>
      <c r="B952" s="6" t="s">
        <v>2335</v>
      </c>
      <c r="C952" s="44" t="str">
        <f t="shared" si="1122"/>
        <v>FEC643025-10 E7</v>
      </c>
      <c r="D952" s="17" t="s">
        <v>2296</v>
      </c>
      <c r="E952" s="20" t="str">
        <f t="shared" si="1125"/>
        <v>C643</v>
      </c>
      <c r="F952" s="37" t="s">
        <v>2240</v>
      </c>
      <c r="G952" s="17">
        <v>1</v>
      </c>
      <c r="H952" s="13" t="s">
        <v>35</v>
      </c>
      <c r="I952" s="14" t="s">
        <v>182</v>
      </c>
      <c r="M952" s="14" t="s">
        <v>32</v>
      </c>
      <c r="N952" s="6">
        <v>10</v>
      </c>
      <c r="O952" s="14" t="s">
        <v>2280</v>
      </c>
      <c r="Q952" s="14" t="s">
        <v>2274</v>
      </c>
      <c r="R952" s="14">
        <v>690</v>
      </c>
      <c r="S952" s="14">
        <v>700</v>
      </c>
      <c r="T952" s="14">
        <v>125</v>
      </c>
      <c r="U952" s="14">
        <v>700</v>
      </c>
      <c r="V952" s="14">
        <v>125</v>
      </c>
      <c r="W952" s="5" t="s">
        <v>33</v>
      </c>
      <c r="Y952" s="6" t="s">
        <v>38</v>
      </c>
    </row>
    <row r="953" spans="1:25" ht="18" customHeight="1" x14ac:dyDescent="0.3">
      <c r="A953" s="1" t="str">
        <f t="shared" si="1123"/>
        <v>\\B-TECH03\soneras network\SONERAS\RAD\RAD 2024\C644</v>
      </c>
      <c r="B953" s="6" t="s">
        <v>2336</v>
      </c>
      <c r="C953" s="44" t="str">
        <f t="shared" si="1122"/>
        <v>FEC644026-10 E7</v>
      </c>
      <c r="D953" s="17" t="s">
        <v>2297</v>
      </c>
      <c r="E953" s="20" t="str">
        <f t="shared" si="1125"/>
        <v>C644</v>
      </c>
      <c r="F953" s="37" t="s">
        <v>2240</v>
      </c>
      <c r="G953" s="17">
        <v>2</v>
      </c>
      <c r="H953" s="13" t="s">
        <v>35</v>
      </c>
      <c r="I953" s="14" t="s">
        <v>182</v>
      </c>
      <c r="M953" s="14" t="s">
        <v>32</v>
      </c>
      <c r="N953" s="6">
        <v>10</v>
      </c>
      <c r="O953" s="14" t="s">
        <v>2281</v>
      </c>
      <c r="Q953" s="14" t="s">
        <v>2275</v>
      </c>
      <c r="R953" s="14">
        <v>600</v>
      </c>
      <c r="S953" s="14">
        <v>620</v>
      </c>
      <c r="T953" s="14">
        <v>150</v>
      </c>
      <c r="U953" s="14">
        <v>620</v>
      </c>
      <c r="V953" s="14">
        <v>150</v>
      </c>
      <c r="W953" s="5" t="s">
        <v>33</v>
      </c>
      <c r="Y953" s="6" t="s">
        <v>38</v>
      </c>
    </row>
    <row r="954" spans="1:25" ht="18" customHeight="1" x14ac:dyDescent="0.3">
      <c r="A954" s="1" t="str">
        <f t="shared" si="1123"/>
        <v>\\B-TECH03\soneras network\SONERAS\RAD\RAD 2024\C645</v>
      </c>
      <c r="B954" s="6" t="s">
        <v>2337</v>
      </c>
      <c r="C954" s="44" t="str">
        <f t="shared" si="1122"/>
        <v>FEC645026-10 E7</v>
      </c>
      <c r="D954" s="17" t="s">
        <v>2298</v>
      </c>
      <c r="E954" s="20" t="str">
        <f t="shared" si="1125"/>
        <v>C645</v>
      </c>
      <c r="F954" s="37" t="s">
        <v>2240</v>
      </c>
      <c r="G954" s="17">
        <v>2</v>
      </c>
      <c r="H954" s="13" t="s">
        <v>35</v>
      </c>
      <c r="I954" s="14" t="s">
        <v>182</v>
      </c>
      <c r="M954" s="14" t="s">
        <v>32</v>
      </c>
      <c r="N954" s="6">
        <v>10</v>
      </c>
      <c r="O954" s="14" t="s">
        <v>2281</v>
      </c>
      <c r="Q954" s="14" t="s">
        <v>2264</v>
      </c>
      <c r="R954" s="14">
        <v>600</v>
      </c>
      <c r="S954" s="14">
        <v>620</v>
      </c>
      <c r="T954" s="14">
        <v>150</v>
      </c>
      <c r="U954" s="14">
        <v>620</v>
      </c>
      <c r="V954" s="14">
        <v>150</v>
      </c>
      <c r="W954" s="5" t="s">
        <v>33</v>
      </c>
      <c r="Y954" s="6" t="s">
        <v>38</v>
      </c>
    </row>
    <row r="955" spans="1:25" ht="18" customHeight="1" x14ac:dyDescent="0.3">
      <c r="A955" s="1" t="str">
        <f t="shared" si="1123"/>
        <v>\\B-TECH03\soneras network\SONERAS\RAD\RAD 2024\C646</v>
      </c>
      <c r="B955" s="6" t="s">
        <v>2338</v>
      </c>
      <c r="C955" s="44" t="str">
        <f t="shared" si="1122"/>
        <v>FEC646026-10 E7</v>
      </c>
      <c r="D955" s="17" t="s">
        <v>2299</v>
      </c>
      <c r="E955" s="20" t="str">
        <f t="shared" si="1125"/>
        <v>C646</v>
      </c>
      <c r="F955" s="37" t="s">
        <v>2240</v>
      </c>
      <c r="G955" s="17">
        <v>2</v>
      </c>
      <c r="H955" s="13" t="s">
        <v>35</v>
      </c>
      <c r="I955" s="14" t="s">
        <v>182</v>
      </c>
      <c r="M955" s="14" t="s">
        <v>32</v>
      </c>
      <c r="N955" s="6">
        <v>10</v>
      </c>
      <c r="O955" s="14" t="s">
        <v>2281</v>
      </c>
      <c r="Q955" s="14" t="s">
        <v>2266</v>
      </c>
      <c r="R955" s="14">
        <v>600</v>
      </c>
      <c r="S955" s="14">
        <v>620</v>
      </c>
      <c r="T955" s="14">
        <v>150</v>
      </c>
      <c r="U955" s="14">
        <v>620</v>
      </c>
      <c r="V955" s="14">
        <v>150</v>
      </c>
      <c r="W955" s="5" t="s">
        <v>33</v>
      </c>
      <c r="Y955" s="6" t="s">
        <v>38</v>
      </c>
    </row>
    <row r="956" spans="1:25" ht="18" customHeight="1" x14ac:dyDescent="0.3">
      <c r="A956" s="1" t="str">
        <f t="shared" si="1123"/>
        <v>\\B-TECH03\soneras network\SONERAS\RAD\RAD 2024\C647</v>
      </c>
      <c r="B956" s="6" t="s">
        <v>2339</v>
      </c>
      <c r="C956" s="44" t="str">
        <f t="shared" si="1122"/>
        <v>FEC647026-10 E7</v>
      </c>
      <c r="D956" s="17" t="s">
        <v>2300</v>
      </c>
      <c r="E956" s="20" t="str">
        <f t="shared" si="1125"/>
        <v>C647</v>
      </c>
      <c r="F956" s="37" t="s">
        <v>2240</v>
      </c>
      <c r="G956" s="17">
        <v>2</v>
      </c>
      <c r="H956" s="13" t="s">
        <v>35</v>
      </c>
      <c r="I956" s="14" t="s">
        <v>182</v>
      </c>
      <c r="M956" s="14" t="s">
        <v>32</v>
      </c>
      <c r="N956" s="6">
        <v>10</v>
      </c>
      <c r="O956" s="14" t="s">
        <v>2281</v>
      </c>
      <c r="Q956" s="14" t="s">
        <v>2267</v>
      </c>
      <c r="R956" s="14">
        <v>600</v>
      </c>
      <c r="S956" s="14">
        <v>620</v>
      </c>
      <c r="T956" s="14">
        <v>150</v>
      </c>
      <c r="U956" s="14">
        <v>620</v>
      </c>
      <c r="V956" s="14">
        <v>150</v>
      </c>
      <c r="W956" s="5" t="s">
        <v>33</v>
      </c>
      <c r="Y956" s="6" t="s">
        <v>38</v>
      </c>
    </row>
    <row r="957" spans="1:25" ht="18" customHeight="1" x14ac:dyDescent="0.3">
      <c r="A957" s="1" t="str">
        <f t="shared" si="1123"/>
        <v>\\B-TECH03\soneras network\SONERAS\RAD\RAD 2024\C648</v>
      </c>
      <c r="B957" s="6" t="s">
        <v>2340</v>
      </c>
      <c r="C957" s="44" t="str">
        <f t="shared" si="1122"/>
        <v>FEC648026-10 E7</v>
      </c>
      <c r="D957" s="17" t="s">
        <v>2301</v>
      </c>
      <c r="E957" s="20" t="str">
        <f t="shared" si="1125"/>
        <v>C648</v>
      </c>
      <c r="F957" s="37" t="s">
        <v>2240</v>
      </c>
      <c r="G957" s="17">
        <v>2</v>
      </c>
      <c r="H957" s="13" t="s">
        <v>35</v>
      </c>
      <c r="I957" s="14" t="s">
        <v>182</v>
      </c>
      <c r="M957" s="14" t="s">
        <v>32</v>
      </c>
      <c r="N957" s="6">
        <v>10</v>
      </c>
      <c r="O957" s="14" t="s">
        <v>2281</v>
      </c>
      <c r="Q957" s="14" t="s">
        <v>2268</v>
      </c>
      <c r="R957" s="14">
        <v>600</v>
      </c>
      <c r="S957" s="14">
        <v>620</v>
      </c>
      <c r="T957" s="14">
        <v>150</v>
      </c>
      <c r="U957" s="14">
        <v>620</v>
      </c>
      <c r="V957" s="14">
        <v>150</v>
      </c>
      <c r="W957" s="5" t="s">
        <v>33</v>
      </c>
      <c r="Y957" s="6" t="s">
        <v>38</v>
      </c>
    </row>
    <row r="958" spans="1:25" ht="18" customHeight="1" x14ac:dyDescent="0.3">
      <c r="A958" s="1" t="str">
        <f t="shared" si="1123"/>
        <v>\\B-TECH03\soneras network\SONERAS\RAD\RAD 2024\C649</v>
      </c>
      <c r="B958" s="6" t="s">
        <v>2341</v>
      </c>
      <c r="C958" s="44" t="str">
        <f t="shared" si="1122"/>
        <v>FEC649026-10 E7</v>
      </c>
      <c r="D958" s="17" t="s">
        <v>2302</v>
      </c>
      <c r="E958" s="20" t="str">
        <f t="shared" si="1125"/>
        <v>C649</v>
      </c>
      <c r="F958" s="37" t="s">
        <v>2240</v>
      </c>
      <c r="G958" s="17">
        <v>2</v>
      </c>
      <c r="H958" s="13" t="s">
        <v>35</v>
      </c>
      <c r="I958" s="14" t="s">
        <v>182</v>
      </c>
      <c r="M958" s="14" t="s">
        <v>32</v>
      </c>
      <c r="N958" s="6">
        <v>10</v>
      </c>
      <c r="O958" s="14" t="s">
        <v>2281</v>
      </c>
      <c r="Q958" s="14" t="s">
        <v>2276</v>
      </c>
      <c r="R958" s="14">
        <v>600</v>
      </c>
      <c r="S958" s="14">
        <v>620</v>
      </c>
      <c r="T958" s="14">
        <v>150</v>
      </c>
      <c r="U958" s="14">
        <v>620</v>
      </c>
      <c r="V958" s="14">
        <v>150</v>
      </c>
      <c r="W958" s="5" t="s">
        <v>33</v>
      </c>
      <c r="Y958" s="6" t="s">
        <v>38</v>
      </c>
    </row>
    <row r="959" spans="1:25" ht="18" customHeight="1" x14ac:dyDescent="0.3">
      <c r="A959" s="1" t="str">
        <f t="shared" si="1123"/>
        <v>\\B-TECH03\soneras network\SONERAS\RAD\RAD 2024\C650</v>
      </c>
      <c r="B959" s="6" t="s">
        <v>2342</v>
      </c>
      <c r="C959" s="44" t="str">
        <f t="shared" si="1122"/>
        <v>FEC650026-10 E7</v>
      </c>
      <c r="D959" s="17" t="s">
        <v>2303</v>
      </c>
      <c r="E959" s="20" t="str">
        <f t="shared" si="1125"/>
        <v>C650</v>
      </c>
      <c r="F959" s="37" t="s">
        <v>2240</v>
      </c>
      <c r="G959" s="17">
        <v>2</v>
      </c>
      <c r="H959" s="13" t="s">
        <v>35</v>
      </c>
      <c r="I959" s="14" t="s">
        <v>182</v>
      </c>
      <c r="M959" s="14" t="s">
        <v>32</v>
      </c>
      <c r="N959" s="6">
        <v>10</v>
      </c>
      <c r="O959" s="14" t="s">
        <v>2281</v>
      </c>
      <c r="Q959" s="14" t="s">
        <v>2270</v>
      </c>
      <c r="R959" s="14">
        <v>600</v>
      </c>
      <c r="S959" s="14">
        <v>620</v>
      </c>
      <c r="T959" s="14">
        <v>150</v>
      </c>
      <c r="U959" s="14">
        <v>620</v>
      </c>
      <c r="V959" s="14">
        <v>150</v>
      </c>
      <c r="W959" s="5" t="s">
        <v>33</v>
      </c>
      <c r="Y959" s="6" t="s">
        <v>38</v>
      </c>
    </row>
    <row r="960" spans="1:25" ht="18" customHeight="1" x14ac:dyDescent="0.3">
      <c r="A960" s="1" t="str">
        <f t="shared" si="1123"/>
        <v>\\B-TECH03\soneras network\SONERAS\RAD\RAD 2024\C651</v>
      </c>
      <c r="B960" s="6" t="s">
        <v>2343</v>
      </c>
      <c r="C960" s="44" t="str">
        <f t="shared" ref="C960:C1023" si="1127">IF(H960="Fx","FE",IF(H960="Rén","RE",IF(H960="Con","RA","")))&amp;B960&amp;0&amp;IF(M960="TR","1",IF(M960="NL","2",IF(M960="Aé","3","")))&amp;O960&amp;"-"&amp;N960&amp;" "&amp;IF(Y960="ET7","E7","")</f>
        <v>FEC651026-10 E7</v>
      </c>
      <c r="D960" s="17" t="s">
        <v>2304</v>
      </c>
      <c r="E960" s="20" t="str">
        <f t="shared" si="1125"/>
        <v>C651</v>
      </c>
      <c r="F960" s="37" t="s">
        <v>2240</v>
      </c>
      <c r="G960" s="17">
        <v>2</v>
      </c>
      <c r="H960" s="13" t="s">
        <v>35</v>
      </c>
      <c r="I960" s="14" t="s">
        <v>182</v>
      </c>
      <c r="M960" s="14" t="s">
        <v>32</v>
      </c>
      <c r="N960" s="6">
        <v>10</v>
      </c>
      <c r="O960" s="14" t="s">
        <v>2281</v>
      </c>
      <c r="Q960" s="14" t="s">
        <v>2277</v>
      </c>
      <c r="R960" s="14">
        <v>600</v>
      </c>
      <c r="S960" s="14">
        <v>620</v>
      </c>
      <c r="T960" s="14">
        <v>150</v>
      </c>
      <c r="U960" s="14">
        <v>620</v>
      </c>
      <c r="V960" s="14">
        <v>150</v>
      </c>
      <c r="W960" s="5" t="s">
        <v>33</v>
      </c>
      <c r="Y960" s="6" t="s">
        <v>38</v>
      </c>
    </row>
    <row r="961" spans="1:25" ht="18" customHeight="1" x14ac:dyDescent="0.3">
      <c r="A961" s="1" t="str">
        <f t="shared" si="1123"/>
        <v>\\B-TECH03\soneras network\SONERAS\RAD\RAD 2024\C652</v>
      </c>
      <c r="B961" s="6" t="s">
        <v>2344</v>
      </c>
      <c r="C961" s="44" t="str">
        <f t="shared" si="1127"/>
        <v>FEC652026-10 E7</v>
      </c>
      <c r="D961" s="17" t="s">
        <v>2305</v>
      </c>
      <c r="E961" s="20" t="str">
        <f t="shared" si="1125"/>
        <v>C652</v>
      </c>
      <c r="F961" s="37" t="s">
        <v>2240</v>
      </c>
      <c r="G961" s="17">
        <v>2</v>
      </c>
      <c r="H961" s="13" t="s">
        <v>35</v>
      </c>
      <c r="I961" s="14" t="s">
        <v>182</v>
      </c>
      <c r="M961" s="14" t="s">
        <v>32</v>
      </c>
      <c r="N961" s="6">
        <v>10</v>
      </c>
      <c r="O961" s="14" t="s">
        <v>2281</v>
      </c>
      <c r="Q961" s="14" t="s">
        <v>2271</v>
      </c>
      <c r="R961" s="14">
        <v>600</v>
      </c>
      <c r="S961" s="14">
        <v>620</v>
      </c>
      <c r="T961" s="14">
        <v>150</v>
      </c>
      <c r="U961" s="14">
        <v>620</v>
      </c>
      <c r="V961" s="14">
        <v>150</v>
      </c>
      <c r="W961" s="5" t="s">
        <v>33</v>
      </c>
      <c r="Y961" s="6" t="s">
        <v>38</v>
      </c>
    </row>
    <row r="962" spans="1:25" ht="18" customHeight="1" x14ac:dyDescent="0.3">
      <c r="A962" s="1" t="str">
        <f t="shared" si="1123"/>
        <v>\\B-TECH03\soneras network\SONERAS\RAD\RAD 2024\C653</v>
      </c>
      <c r="B962" s="6" t="s">
        <v>2345</v>
      </c>
      <c r="C962" s="44" t="str">
        <f t="shared" si="1127"/>
        <v>FEC653026-10 E7</v>
      </c>
      <c r="D962" s="17" t="s">
        <v>2306</v>
      </c>
      <c r="E962" s="20" t="str">
        <f t="shared" si="1125"/>
        <v>C653</v>
      </c>
      <c r="F962" s="37" t="s">
        <v>2240</v>
      </c>
      <c r="G962" s="17">
        <v>2</v>
      </c>
      <c r="H962" s="13" t="s">
        <v>35</v>
      </c>
      <c r="I962" s="14" t="s">
        <v>182</v>
      </c>
      <c r="M962" s="14" t="s">
        <v>32</v>
      </c>
      <c r="N962" s="6">
        <v>10</v>
      </c>
      <c r="O962" s="14" t="s">
        <v>2281</v>
      </c>
      <c r="Q962" s="14" t="s">
        <v>2272</v>
      </c>
      <c r="R962" s="14">
        <v>600</v>
      </c>
      <c r="S962" s="14">
        <v>620</v>
      </c>
      <c r="T962" s="14">
        <v>150</v>
      </c>
      <c r="U962" s="14">
        <v>620</v>
      </c>
      <c r="V962" s="14">
        <v>150</v>
      </c>
      <c r="W962" s="5" t="s">
        <v>33</v>
      </c>
      <c r="Y962" s="6" t="s">
        <v>38</v>
      </c>
    </row>
    <row r="963" spans="1:25" ht="18" customHeight="1" x14ac:dyDescent="0.3">
      <c r="A963" s="1" t="str">
        <f t="shared" si="1123"/>
        <v>\\B-TECH03\soneras network\SONERAS\RAD\RAD 2024\C654</v>
      </c>
      <c r="B963" s="6" t="s">
        <v>2346</v>
      </c>
      <c r="C963" s="44" t="str">
        <f t="shared" si="1127"/>
        <v>FEC654026-10 E7</v>
      </c>
      <c r="D963" s="17" t="s">
        <v>2307</v>
      </c>
      <c r="E963" s="20" t="str">
        <f t="shared" si="1125"/>
        <v>C654</v>
      </c>
      <c r="F963" s="37" t="s">
        <v>2240</v>
      </c>
      <c r="G963" s="17">
        <v>2</v>
      </c>
      <c r="H963" s="13" t="s">
        <v>35</v>
      </c>
      <c r="I963" s="14" t="s">
        <v>182</v>
      </c>
      <c r="M963" s="14" t="s">
        <v>32</v>
      </c>
      <c r="N963" s="6">
        <v>10</v>
      </c>
      <c r="O963" s="14" t="s">
        <v>2281</v>
      </c>
      <c r="Q963" s="14" t="s">
        <v>2273</v>
      </c>
      <c r="R963" s="14">
        <v>600</v>
      </c>
      <c r="S963" s="14">
        <v>620</v>
      </c>
      <c r="T963" s="14">
        <v>150</v>
      </c>
      <c r="U963" s="14">
        <v>620</v>
      </c>
      <c r="V963" s="14">
        <v>150</v>
      </c>
      <c r="W963" s="5" t="s">
        <v>33</v>
      </c>
      <c r="Y963" s="6" t="s">
        <v>38</v>
      </c>
    </row>
    <row r="964" spans="1:25" ht="18" customHeight="1" x14ac:dyDescent="0.3">
      <c r="A964" s="1" t="str">
        <f t="shared" si="1123"/>
        <v>\\B-TECH03\soneras network\SONERAS\RAD\RAD 2024\C655</v>
      </c>
      <c r="B964" s="6" t="s">
        <v>2347</v>
      </c>
      <c r="C964" s="44" t="str">
        <f t="shared" si="1127"/>
        <v>FEC655026-10 E7</v>
      </c>
      <c r="D964" s="17" t="s">
        <v>2308</v>
      </c>
      <c r="E964" s="20" t="str">
        <f t="shared" si="1125"/>
        <v>C655</v>
      </c>
      <c r="F964" s="37" t="s">
        <v>2240</v>
      </c>
      <c r="G964" s="17">
        <v>1</v>
      </c>
      <c r="H964" s="13" t="s">
        <v>35</v>
      </c>
      <c r="I964" s="14" t="s">
        <v>182</v>
      </c>
      <c r="M964" s="14" t="s">
        <v>32</v>
      </c>
      <c r="N964" s="6">
        <v>10</v>
      </c>
      <c r="O964" s="14" t="s">
        <v>2281</v>
      </c>
      <c r="Q964" s="14" t="s">
        <v>2273</v>
      </c>
      <c r="R964" s="14">
        <v>800</v>
      </c>
      <c r="S964" s="14">
        <v>820</v>
      </c>
      <c r="T964" s="14">
        <v>150</v>
      </c>
      <c r="U964" s="14">
        <v>820</v>
      </c>
      <c r="V964" s="14">
        <v>150</v>
      </c>
      <c r="W964" s="5" t="s">
        <v>33</v>
      </c>
      <c r="Y964" s="6" t="s">
        <v>38</v>
      </c>
    </row>
    <row r="965" spans="1:25" ht="18" customHeight="1" x14ac:dyDescent="0.3">
      <c r="A965" s="1" t="str">
        <f t="shared" ref="A965:A1028" si="1128">"\\B-TECH03\soneras network\SONERAS\RAD\RAD 2024\"&amp;B965</f>
        <v>\\B-TECH03\soneras network\SONERAS\RAD\RAD 2024\C656</v>
      </c>
      <c r="B965" s="6" t="s">
        <v>2348</v>
      </c>
      <c r="C965" s="44" t="str">
        <f t="shared" si="1127"/>
        <v>FEC656026-10 E7</v>
      </c>
      <c r="D965" s="17" t="s">
        <v>2309</v>
      </c>
      <c r="E965" s="20" t="str">
        <f t="shared" si="1125"/>
        <v>C656</v>
      </c>
      <c r="F965" s="37" t="s">
        <v>2240</v>
      </c>
      <c r="G965" s="17">
        <v>1</v>
      </c>
      <c r="H965" s="13" t="s">
        <v>35</v>
      </c>
      <c r="I965" s="14" t="s">
        <v>182</v>
      </c>
      <c r="M965" s="14" t="s">
        <v>32</v>
      </c>
      <c r="N965" s="6">
        <v>10</v>
      </c>
      <c r="O965" s="14" t="s">
        <v>2281</v>
      </c>
      <c r="Q965" s="14" t="s">
        <v>2278</v>
      </c>
      <c r="R965" s="14">
        <v>370</v>
      </c>
      <c r="S965" s="14">
        <v>370</v>
      </c>
      <c r="T965" s="14">
        <v>150</v>
      </c>
      <c r="U965" s="14">
        <v>370</v>
      </c>
      <c r="V965" s="14">
        <v>150</v>
      </c>
      <c r="W965" s="5" t="s">
        <v>33</v>
      </c>
      <c r="Y965" s="6" t="s">
        <v>38</v>
      </c>
    </row>
    <row r="966" spans="1:25" ht="18" customHeight="1" x14ac:dyDescent="0.3">
      <c r="A966" s="1" t="str">
        <f t="shared" si="1128"/>
        <v>\\B-TECH03\soneras network\SONERAS\RAD\RAD 2024\C657</v>
      </c>
      <c r="B966" s="6" t="s">
        <v>2349</v>
      </c>
      <c r="C966" s="44" t="str">
        <f t="shared" si="1127"/>
        <v>FEC657026-10 E7</v>
      </c>
      <c r="D966" s="17" t="s">
        <v>2310</v>
      </c>
      <c r="E966" s="20" t="str">
        <f t="shared" si="1125"/>
        <v>C657</v>
      </c>
      <c r="F966" s="37" t="s">
        <v>2240</v>
      </c>
      <c r="G966" s="17">
        <v>1</v>
      </c>
      <c r="H966" s="13" t="s">
        <v>35</v>
      </c>
      <c r="I966" s="14" t="s">
        <v>182</v>
      </c>
      <c r="M966" s="14" t="s">
        <v>32</v>
      </c>
      <c r="N966" s="6">
        <v>10</v>
      </c>
      <c r="O966" s="14" t="s">
        <v>2281</v>
      </c>
      <c r="Q966" s="14" t="s">
        <v>2274</v>
      </c>
      <c r="R966" s="14">
        <v>690</v>
      </c>
      <c r="S966" s="14">
        <v>700</v>
      </c>
      <c r="T966" s="14">
        <v>125</v>
      </c>
      <c r="U966" s="14">
        <v>700</v>
      </c>
      <c r="V966" s="14">
        <v>125</v>
      </c>
      <c r="W966" s="5" t="s">
        <v>33</v>
      </c>
      <c r="Y966" s="6" t="s">
        <v>38</v>
      </c>
    </row>
    <row r="967" spans="1:25" ht="18" customHeight="1" x14ac:dyDescent="0.3">
      <c r="A967" s="1" t="str">
        <f t="shared" si="1128"/>
        <v>\\B-TECH03\soneras network\SONERAS\RAD\RAD 2024\C658</v>
      </c>
      <c r="B967" s="6" t="s">
        <v>2351</v>
      </c>
      <c r="C967" s="44" t="str">
        <f t="shared" si="1127"/>
        <v>FEC658025-10 E7</v>
      </c>
      <c r="D967" s="17" t="s">
        <v>2350</v>
      </c>
      <c r="E967" s="20" t="str">
        <f t="shared" si="1125"/>
        <v>C658</v>
      </c>
      <c r="F967" s="37" t="s">
        <v>2240</v>
      </c>
      <c r="G967" s="17">
        <v>1</v>
      </c>
      <c r="H967" s="13" t="s">
        <v>35</v>
      </c>
      <c r="I967" s="14" t="s">
        <v>36</v>
      </c>
      <c r="M967" s="36" t="s">
        <v>32</v>
      </c>
      <c r="N967" s="6">
        <v>10</v>
      </c>
      <c r="O967" s="6">
        <v>5</v>
      </c>
      <c r="Q967" s="14">
        <v>480</v>
      </c>
      <c r="R967" s="14">
        <v>520</v>
      </c>
      <c r="S967" s="14">
        <v>540</v>
      </c>
      <c r="T967" s="14">
        <v>130</v>
      </c>
      <c r="U967" s="14">
        <v>540</v>
      </c>
      <c r="V967" s="14">
        <v>130</v>
      </c>
      <c r="W967" s="5" t="s">
        <v>33</v>
      </c>
      <c r="Y967" s="6" t="s">
        <v>38</v>
      </c>
    </row>
    <row r="968" spans="1:25" ht="18" customHeight="1" x14ac:dyDescent="0.3">
      <c r="A968" s="1" t="str">
        <f t="shared" si="1128"/>
        <v>\\B-TECH03\soneras network\SONERAS\RAD\RAD 2024\C659</v>
      </c>
      <c r="B968" s="6" t="s">
        <v>2354</v>
      </c>
      <c r="C968" s="44" t="str">
        <f t="shared" si="1127"/>
        <v>FEC659024-10 E7</v>
      </c>
      <c r="D968" s="17" t="s">
        <v>2353</v>
      </c>
      <c r="E968" s="20" t="str">
        <f t="shared" si="1125"/>
        <v>C659</v>
      </c>
      <c r="F968" s="37" t="s">
        <v>2240</v>
      </c>
      <c r="G968" s="17">
        <v>1</v>
      </c>
      <c r="H968" s="13" t="s">
        <v>35</v>
      </c>
      <c r="I968" s="14" t="s">
        <v>922</v>
      </c>
      <c r="M968" s="36" t="s">
        <v>32</v>
      </c>
      <c r="N968" s="6">
        <v>10</v>
      </c>
      <c r="O968" s="6">
        <v>4</v>
      </c>
      <c r="Q968" s="14">
        <v>1380</v>
      </c>
      <c r="R968" s="14">
        <v>850</v>
      </c>
      <c r="S968" s="14">
        <v>860</v>
      </c>
      <c r="T968" s="14">
        <v>100</v>
      </c>
      <c r="U968" s="14">
        <v>860</v>
      </c>
      <c r="V968" s="14">
        <v>100</v>
      </c>
      <c r="W968" s="5" t="s">
        <v>33</v>
      </c>
      <c r="Y968" s="6" t="s">
        <v>38</v>
      </c>
    </row>
    <row r="969" spans="1:25" ht="18" customHeight="1" x14ac:dyDescent="0.3">
      <c r="A969" s="1" t="str">
        <f t="shared" ref="A969" si="1129">"\\B-TECH03\soneras network\SONERAS\RAD\RAD 2023\"&amp;B969</f>
        <v>\\B-TECH03\soneras network\SONERAS\RAD\RAD 2023\B039</v>
      </c>
      <c r="B969" s="17" t="s">
        <v>2209</v>
      </c>
      <c r="C969" s="44" t="str">
        <f t="shared" si="1127"/>
        <v>RAB039012-12 E7</v>
      </c>
      <c r="D969" s="17" t="s">
        <v>2658</v>
      </c>
      <c r="E969" s="20" t="str">
        <f t="shared" si="1125"/>
        <v>B039</v>
      </c>
      <c r="F969" s="37" t="s">
        <v>2541</v>
      </c>
      <c r="G969" s="17">
        <v>3</v>
      </c>
      <c r="H969" s="13" t="s">
        <v>28</v>
      </c>
      <c r="I969" s="14" t="s">
        <v>2542</v>
      </c>
      <c r="J969" s="5" t="s">
        <v>840</v>
      </c>
      <c r="K969" s="14" t="s">
        <v>843</v>
      </c>
      <c r="M969" s="3" t="s">
        <v>41</v>
      </c>
      <c r="N969" s="3">
        <v>12</v>
      </c>
      <c r="O969" s="3">
        <v>2</v>
      </c>
      <c r="P969" s="3"/>
      <c r="Q969" s="36">
        <v>430</v>
      </c>
      <c r="R969" s="36">
        <v>425</v>
      </c>
      <c r="S969" s="36">
        <v>455</v>
      </c>
      <c r="T969" s="36">
        <v>45</v>
      </c>
      <c r="U969" s="36">
        <v>455</v>
      </c>
      <c r="V969" s="36">
        <v>45</v>
      </c>
      <c r="W969" s="5" t="s">
        <v>33</v>
      </c>
      <c r="Y969" s="6" t="s">
        <v>38</v>
      </c>
    </row>
    <row r="970" spans="1:25" ht="18" customHeight="1" x14ac:dyDescent="0.3">
      <c r="A970" s="1" t="str">
        <f t="shared" si="1128"/>
        <v>\\B-TECH03\soneras network\SONERAS\RAD\RAD 2024\C660</v>
      </c>
      <c r="B970" s="17" t="s">
        <v>2545</v>
      </c>
      <c r="C970" s="44" t="str">
        <f t="shared" si="1127"/>
        <v>FEC660015-12 E7</v>
      </c>
      <c r="D970" s="17" t="s">
        <v>2355</v>
      </c>
      <c r="E970" s="20" t="str">
        <f t="shared" si="1125"/>
        <v>C660</v>
      </c>
      <c r="F970" s="37" t="s">
        <v>2543</v>
      </c>
      <c r="G970" s="17">
        <v>1</v>
      </c>
      <c r="H970" s="13" t="s">
        <v>35</v>
      </c>
      <c r="I970" s="14" t="s">
        <v>76</v>
      </c>
      <c r="M970" s="36" t="s">
        <v>41</v>
      </c>
      <c r="N970" s="3">
        <v>12</v>
      </c>
      <c r="O970" s="3">
        <v>5</v>
      </c>
      <c r="Q970" s="14">
        <v>620</v>
      </c>
      <c r="R970" s="14">
        <v>820</v>
      </c>
      <c r="S970" s="14">
        <v>900</v>
      </c>
      <c r="T970" s="14">
        <v>160</v>
      </c>
      <c r="U970" s="14">
        <v>900</v>
      </c>
      <c r="V970" s="14">
        <v>160</v>
      </c>
      <c r="W970" s="5" t="s">
        <v>37</v>
      </c>
      <c r="Y970" s="6" t="s">
        <v>38</v>
      </c>
    </row>
    <row r="971" spans="1:25" ht="18" customHeight="1" x14ac:dyDescent="0.3">
      <c r="A971" s="1" t="str">
        <f t="shared" si="1128"/>
        <v>\\B-TECH03\soneras network\SONERAS\RAD\RAD 2024\C661</v>
      </c>
      <c r="B971" s="17" t="s">
        <v>2546</v>
      </c>
      <c r="C971" s="44" t="str">
        <f t="shared" si="1127"/>
        <v>FEC661014-12 E7</v>
      </c>
      <c r="D971" s="17" t="s">
        <v>2356</v>
      </c>
      <c r="E971" s="20" t="str">
        <f t="shared" si="1125"/>
        <v>C661</v>
      </c>
      <c r="F971" s="37" t="s">
        <v>2543</v>
      </c>
      <c r="G971" s="17">
        <v>1</v>
      </c>
      <c r="H971" s="13" t="s">
        <v>35</v>
      </c>
      <c r="I971" s="14" t="s">
        <v>76</v>
      </c>
      <c r="M971" s="36" t="s">
        <v>41</v>
      </c>
      <c r="N971" s="3">
        <v>12</v>
      </c>
      <c r="O971" s="3">
        <v>4</v>
      </c>
      <c r="Q971" s="14">
        <v>490</v>
      </c>
      <c r="R971" s="14">
        <v>520</v>
      </c>
      <c r="S971" s="14">
        <v>580</v>
      </c>
      <c r="T971" s="14">
        <v>145</v>
      </c>
      <c r="U971" s="14">
        <v>580</v>
      </c>
      <c r="V971" s="14">
        <v>145</v>
      </c>
      <c r="W971" s="5" t="s">
        <v>37</v>
      </c>
      <c r="Y971" s="6" t="s">
        <v>38</v>
      </c>
    </row>
    <row r="972" spans="1:25" ht="18" customHeight="1" x14ac:dyDescent="0.3">
      <c r="A972" s="1" t="str">
        <f t="shared" ref="A972:A975" si="1130">"\\B-TECH03\soneras network\SONERAS\RAD\RAD 2023\"&amp;B972</f>
        <v>\\B-TECH03\soneras network\SONERAS\RAD\RAD 2023\B087</v>
      </c>
      <c r="B972" s="61" t="s">
        <v>823</v>
      </c>
      <c r="C972" s="44" t="str">
        <f t="shared" si="1127"/>
        <v>FEB087025-10 E7</v>
      </c>
      <c r="D972" s="17" t="s">
        <v>2357</v>
      </c>
      <c r="E972" s="20" t="str">
        <f t="shared" si="1125"/>
        <v>B087</v>
      </c>
      <c r="F972" s="37" t="s">
        <v>2543</v>
      </c>
      <c r="G972" s="17">
        <v>5</v>
      </c>
      <c r="H972" s="13" t="s">
        <v>35</v>
      </c>
      <c r="I972" s="14" t="s">
        <v>76</v>
      </c>
      <c r="M972" s="36" t="s">
        <v>32</v>
      </c>
      <c r="N972" s="3">
        <v>10</v>
      </c>
      <c r="O972" s="3">
        <v>5</v>
      </c>
      <c r="Q972" s="14">
        <v>895</v>
      </c>
      <c r="R972" s="14">
        <v>850</v>
      </c>
      <c r="S972" s="14">
        <v>940</v>
      </c>
      <c r="T972" s="14">
        <v>170</v>
      </c>
      <c r="U972" s="14">
        <v>940</v>
      </c>
      <c r="V972" s="14">
        <v>170</v>
      </c>
      <c r="W972" s="5" t="s">
        <v>37</v>
      </c>
      <c r="Y972" s="6" t="s">
        <v>38</v>
      </c>
    </row>
    <row r="973" spans="1:25" ht="18" customHeight="1" x14ac:dyDescent="0.3">
      <c r="A973" s="1" t="str">
        <f t="shared" si="1130"/>
        <v>\\B-TECH03\soneras network\SONERAS\RAD\RAD 2023\B089</v>
      </c>
      <c r="B973" s="61" t="s">
        <v>2544</v>
      </c>
      <c r="C973" s="44" t="str">
        <f t="shared" si="1127"/>
        <v>FEB089015-12 E7</v>
      </c>
      <c r="D973" s="17" t="s">
        <v>2358</v>
      </c>
      <c r="E973" s="20" t="str">
        <f t="shared" si="1125"/>
        <v>B089</v>
      </c>
      <c r="F973" s="37" t="s">
        <v>2543</v>
      </c>
      <c r="G973" s="17">
        <v>1</v>
      </c>
      <c r="H973" s="13" t="s">
        <v>35</v>
      </c>
      <c r="I973" s="14" t="s">
        <v>76</v>
      </c>
      <c r="M973" s="36" t="s">
        <v>41</v>
      </c>
      <c r="N973" s="3">
        <v>12</v>
      </c>
      <c r="O973" s="3">
        <v>5</v>
      </c>
      <c r="Q973" s="14">
        <v>920</v>
      </c>
      <c r="R973" s="14">
        <v>780</v>
      </c>
      <c r="S973" s="14">
        <v>870</v>
      </c>
      <c r="T973" s="14">
        <v>170</v>
      </c>
      <c r="U973" s="14">
        <v>870</v>
      </c>
      <c r="V973" s="14">
        <v>170</v>
      </c>
      <c r="W973" s="5" t="s">
        <v>37</v>
      </c>
      <c r="Y973" s="6" t="s">
        <v>38</v>
      </c>
    </row>
    <row r="974" spans="1:25" ht="18" customHeight="1" x14ac:dyDescent="0.3">
      <c r="A974" s="1" t="str">
        <f t="shared" si="1130"/>
        <v>\\B-TECH03\soneras network\SONERAS\RAD\RAD 2023\B087</v>
      </c>
      <c r="B974" s="61" t="s">
        <v>823</v>
      </c>
      <c r="C974" s="44" t="str">
        <f t="shared" si="1127"/>
        <v>FEB087015-12 E7</v>
      </c>
      <c r="D974" s="17" t="s">
        <v>2359</v>
      </c>
      <c r="E974" s="20" t="str">
        <f t="shared" si="1125"/>
        <v>B087</v>
      </c>
      <c r="F974" s="37" t="s">
        <v>2543</v>
      </c>
      <c r="G974" s="17">
        <v>1</v>
      </c>
      <c r="H974" s="13" t="s">
        <v>35</v>
      </c>
      <c r="I974" s="14" t="s">
        <v>76</v>
      </c>
      <c r="M974" s="36" t="s">
        <v>41</v>
      </c>
      <c r="N974" s="3">
        <v>12</v>
      </c>
      <c r="O974" s="3">
        <v>5</v>
      </c>
      <c r="Q974" s="14">
        <v>895</v>
      </c>
      <c r="R974" s="14">
        <v>850</v>
      </c>
      <c r="S974" s="14">
        <v>940</v>
      </c>
      <c r="T974" s="14">
        <v>170</v>
      </c>
      <c r="U974" s="14">
        <v>940</v>
      </c>
      <c r="V974" s="14">
        <v>170</v>
      </c>
      <c r="W974" s="5" t="s">
        <v>37</v>
      </c>
      <c r="Y974" s="6" t="s">
        <v>38</v>
      </c>
    </row>
    <row r="975" spans="1:25" ht="18" customHeight="1" x14ac:dyDescent="0.3">
      <c r="A975" s="1" t="str">
        <f t="shared" si="1130"/>
        <v>\\B-TECH03\soneras network\SONERAS\RAD\RAD 2023\B088</v>
      </c>
      <c r="B975" s="61" t="s">
        <v>1596</v>
      </c>
      <c r="C975" s="44" t="str">
        <f t="shared" si="1127"/>
        <v>FEB088015-12 E7</v>
      </c>
      <c r="D975" s="17" t="s">
        <v>2360</v>
      </c>
      <c r="E975" s="20" t="str">
        <f t="shared" ref="E975:E1038" si="1131">HYPERLINK(A975,B975)</f>
        <v>B088</v>
      </c>
      <c r="F975" s="37" t="s">
        <v>2543</v>
      </c>
      <c r="G975" s="17">
        <v>1</v>
      </c>
      <c r="H975" s="13" t="s">
        <v>35</v>
      </c>
      <c r="I975" s="14" t="s">
        <v>76</v>
      </c>
      <c r="M975" s="36" t="s">
        <v>41</v>
      </c>
      <c r="N975" s="3">
        <v>12</v>
      </c>
      <c r="O975" s="3">
        <v>5</v>
      </c>
      <c r="Q975" s="14">
        <v>870</v>
      </c>
      <c r="R975" s="14">
        <v>860</v>
      </c>
      <c r="S975" s="14">
        <v>940</v>
      </c>
      <c r="T975" s="14">
        <v>160</v>
      </c>
      <c r="U975" s="14">
        <v>940</v>
      </c>
      <c r="V975" s="14">
        <v>160</v>
      </c>
      <c r="W975" s="5" t="s">
        <v>37</v>
      </c>
      <c r="Y975" s="6" t="s">
        <v>38</v>
      </c>
    </row>
    <row r="976" spans="1:25" ht="18" customHeight="1" x14ac:dyDescent="0.3">
      <c r="A976" s="1" t="str">
        <f t="shared" si="1128"/>
        <v>\\B-TECH03\soneras network\SONERAS\RAD\RAD 2024\C662</v>
      </c>
      <c r="B976" s="17" t="s">
        <v>2553</v>
      </c>
      <c r="C976" s="44" t="str">
        <f t="shared" si="1127"/>
        <v>REC662024-10 E7</v>
      </c>
      <c r="D976" s="17" t="s">
        <v>2361</v>
      </c>
      <c r="E976" s="20" t="str">
        <f t="shared" si="1131"/>
        <v>C662</v>
      </c>
      <c r="F976" s="37" t="s">
        <v>2543</v>
      </c>
      <c r="G976" s="17">
        <v>1</v>
      </c>
      <c r="H976" s="13" t="s">
        <v>58</v>
      </c>
      <c r="I976" s="14" t="s">
        <v>293</v>
      </c>
      <c r="M976" s="3" t="s">
        <v>32</v>
      </c>
      <c r="N976" s="3">
        <v>10</v>
      </c>
      <c r="O976" s="3">
        <v>4</v>
      </c>
      <c r="Q976" s="14">
        <v>660</v>
      </c>
      <c r="R976" s="14">
        <v>355</v>
      </c>
      <c r="S976" s="14">
        <v>360</v>
      </c>
      <c r="T976" s="14">
        <v>95</v>
      </c>
      <c r="U976" s="14">
        <v>360</v>
      </c>
      <c r="V976" s="14">
        <v>95</v>
      </c>
      <c r="W976" s="5" t="s">
        <v>33</v>
      </c>
      <c r="Y976" s="6" t="s">
        <v>38</v>
      </c>
    </row>
    <row r="977" spans="1:25" ht="18" customHeight="1" x14ac:dyDescent="0.3">
      <c r="A977" s="1" t="str">
        <f t="shared" si="1128"/>
        <v>\\B-TECH03\soneras network\SONERAS\RAD\RAD 2024\C459</v>
      </c>
      <c r="B977" s="17" t="s">
        <v>1790</v>
      </c>
      <c r="C977" s="44" t="str">
        <f t="shared" si="1127"/>
        <v>RAC459013-12 E7</v>
      </c>
      <c r="D977" s="17" t="s">
        <v>2362</v>
      </c>
      <c r="E977" s="20" t="str">
        <f t="shared" si="1131"/>
        <v>C459</v>
      </c>
      <c r="F977" s="37" t="s">
        <v>2550</v>
      </c>
      <c r="G977" s="17">
        <v>20</v>
      </c>
      <c r="H977" s="13" t="s">
        <v>28</v>
      </c>
      <c r="I977" s="14" t="s">
        <v>1787</v>
      </c>
      <c r="J977" s="5" t="s">
        <v>219</v>
      </c>
      <c r="K977" s="14" t="s">
        <v>2549</v>
      </c>
      <c r="M977" s="3" t="s">
        <v>41</v>
      </c>
      <c r="N977" s="3">
        <v>12</v>
      </c>
      <c r="O977" s="3">
        <v>3</v>
      </c>
      <c r="Q977" s="14">
        <v>465</v>
      </c>
      <c r="R977" s="14">
        <v>480</v>
      </c>
      <c r="S977" s="14">
        <v>480</v>
      </c>
      <c r="T977" s="14">
        <v>95</v>
      </c>
      <c r="U977" s="14">
        <v>480</v>
      </c>
      <c r="V977" s="14">
        <v>95</v>
      </c>
      <c r="W977" s="5" t="s">
        <v>33</v>
      </c>
      <c r="Y977" s="6" t="s">
        <v>38</v>
      </c>
    </row>
    <row r="978" spans="1:25" ht="18" customHeight="1" x14ac:dyDescent="0.3">
      <c r="A978" s="1" t="str">
        <f t="shared" ref="A978:A980" si="1132">"\\B-TECH03\soneras network\SONERAS\RAD\RAD 2023\"&amp;B978</f>
        <v>\\B-TECH03\soneras network\SONERAS\RAD\RAD 2023\B059</v>
      </c>
      <c r="B978" s="17" t="s">
        <v>184</v>
      </c>
      <c r="C978" s="44" t="str">
        <f t="shared" si="1127"/>
        <v>RAB059026-10 E7</v>
      </c>
      <c r="D978" s="17" t="s">
        <v>2363</v>
      </c>
      <c r="E978" s="20" t="str">
        <f t="shared" si="1131"/>
        <v>B059</v>
      </c>
      <c r="F978" s="37" t="s">
        <v>2550</v>
      </c>
      <c r="G978" s="17">
        <v>2</v>
      </c>
      <c r="H978" s="13" t="s">
        <v>28</v>
      </c>
      <c r="I978" s="14" t="s">
        <v>1550</v>
      </c>
      <c r="J978" s="5" t="s">
        <v>196</v>
      </c>
      <c r="K978" s="14" t="s">
        <v>183</v>
      </c>
      <c r="L978" s="36" t="s">
        <v>195</v>
      </c>
      <c r="M978" s="36" t="s">
        <v>32</v>
      </c>
      <c r="N978" s="36">
        <v>10</v>
      </c>
      <c r="O978" s="36">
        <v>6</v>
      </c>
      <c r="P978" s="58"/>
      <c r="Q978" s="36">
        <v>1130</v>
      </c>
      <c r="R978" s="36">
        <v>390</v>
      </c>
      <c r="S978" s="36">
        <v>410</v>
      </c>
      <c r="T978" s="36">
        <v>150</v>
      </c>
      <c r="U978" s="36">
        <v>410</v>
      </c>
      <c r="V978" s="36">
        <v>150</v>
      </c>
      <c r="W978" s="5" t="s">
        <v>33</v>
      </c>
      <c r="X978" s="6"/>
      <c r="Y978" s="6" t="s">
        <v>38</v>
      </c>
    </row>
    <row r="979" spans="1:25" ht="18" customHeight="1" x14ac:dyDescent="0.3">
      <c r="A979" s="1" t="str">
        <f t="shared" si="1132"/>
        <v>\\B-TECH03\soneras network\SONERAS\RAD\RAD 2023\B170</v>
      </c>
      <c r="B979" s="17" t="s">
        <v>445</v>
      </c>
      <c r="C979" s="44" t="str">
        <f t="shared" si="1127"/>
        <v>FEB170014-12 E7</v>
      </c>
      <c r="D979" s="17" t="s">
        <v>2364</v>
      </c>
      <c r="E979" s="20" t="str">
        <f t="shared" si="1131"/>
        <v>B170</v>
      </c>
      <c r="F979" s="37" t="s">
        <v>2550</v>
      </c>
      <c r="G979" s="17">
        <v>2</v>
      </c>
      <c r="H979" s="13" t="s">
        <v>35</v>
      </c>
      <c r="I979" s="14" t="s">
        <v>2547</v>
      </c>
      <c r="J979" s="14" t="s">
        <v>2548</v>
      </c>
      <c r="M979" s="3" t="s">
        <v>41</v>
      </c>
      <c r="N979" s="3">
        <v>12</v>
      </c>
      <c r="O979" s="3">
        <v>4</v>
      </c>
      <c r="Q979" s="14">
        <v>840</v>
      </c>
      <c r="R979" s="14">
        <v>650</v>
      </c>
      <c r="S979" s="14">
        <v>665</v>
      </c>
      <c r="T979" s="14">
        <v>95</v>
      </c>
      <c r="U979" s="14">
        <v>665</v>
      </c>
      <c r="V979" s="14">
        <v>95</v>
      </c>
      <c r="W979" s="5" t="s">
        <v>33</v>
      </c>
      <c r="Y979" s="6" t="s">
        <v>38</v>
      </c>
    </row>
    <row r="980" spans="1:25" ht="18" customHeight="1" x14ac:dyDescent="0.3">
      <c r="A980" s="1" t="str">
        <f t="shared" si="1132"/>
        <v>\\B-TECH03\soneras network\SONERAS\RAD\RAD 2023\B170</v>
      </c>
      <c r="B980" s="17" t="s">
        <v>445</v>
      </c>
      <c r="C980" s="44" t="str">
        <f t="shared" si="1127"/>
        <v>FEB170024-10 E7</v>
      </c>
      <c r="D980" s="17" t="s">
        <v>2365</v>
      </c>
      <c r="E980" s="20" t="str">
        <f t="shared" si="1131"/>
        <v>B170</v>
      </c>
      <c r="F980" s="37" t="s">
        <v>2550</v>
      </c>
      <c r="G980" s="17">
        <v>1</v>
      </c>
      <c r="H980" s="13" t="s">
        <v>35</v>
      </c>
      <c r="I980" s="14" t="s">
        <v>2547</v>
      </c>
      <c r="J980" s="14" t="s">
        <v>2548</v>
      </c>
      <c r="M980" s="3" t="s">
        <v>32</v>
      </c>
      <c r="N980" s="3">
        <v>10</v>
      </c>
      <c r="O980" s="3">
        <v>4</v>
      </c>
      <c r="Q980" s="14">
        <v>840</v>
      </c>
      <c r="R980" s="14">
        <v>650</v>
      </c>
      <c r="S980" s="14">
        <v>665</v>
      </c>
      <c r="T980" s="14">
        <v>95</v>
      </c>
      <c r="U980" s="14">
        <v>665</v>
      </c>
      <c r="V980" s="14">
        <v>95</v>
      </c>
      <c r="W980" s="5" t="s">
        <v>33</v>
      </c>
      <c r="Y980" s="6" t="s">
        <v>38</v>
      </c>
    </row>
    <row r="981" spans="1:25" ht="18" customHeight="1" x14ac:dyDescent="0.3">
      <c r="A981" s="1" t="str">
        <f t="shared" si="1128"/>
        <v>\\B-TECH03\soneras network\SONERAS\RAD\RAD 2024\C663</v>
      </c>
      <c r="B981" s="17" t="s">
        <v>2554</v>
      </c>
      <c r="C981" s="44" t="str">
        <f t="shared" si="1127"/>
        <v>FEC663022-10 E7</v>
      </c>
      <c r="D981" s="17" t="s">
        <v>2366</v>
      </c>
      <c r="E981" s="20" t="str">
        <f t="shared" si="1131"/>
        <v>C663</v>
      </c>
      <c r="F981" s="37" t="s">
        <v>2551</v>
      </c>
      <c r="G981" s="17">
        <v>1</v>
      </c>
      <c r="H981" s="13" t="s">
        <v>35</v>
      </c>
      <c r="I981" s="14" t="s">
        <v>2552</v>
      </c>
      <c r="M981" s="3" t="s">
        <v>32</v>
      </c>
      <c r="N981" s="3">
        <v>10</v>
      </c>
      <c r="O981" s="3">
        <v>2</v>
      </c>
      <c r="Q981" s="14">
        <v>370</v>
      </c>
      <c r="R981" s="14">
        <v>710</v>
      </c>
      <c r="S981" s="14">
        <v>710</v>
      </c>
      <c r="T981" s="14">
        <v>50</v>
      </c>
      <c r="U981" s="14">
        <v>710</v>
      </c>
      <c r="V981" s="14">
        <v>50</v>
      </c>
      <c r="W981" s="5" t="s">
        <v>33</v>
      </c>
      <c r="Y981" s="6" t="s">
        <v>38</v>
      </c>
    </row>
    <row r="982" spans="1:25" ht="18" customHeight="1" x14ac:dyDescent="0.3">
      <c r="A982" s="1" t="str">
        <f t="shared" si="1128"/>
        <v>\\B-TECH03\soneras network\SONERAS\RAD\RAD 2024\C664</v>
      </c>
      <c r="B982" s="17" t="s">
        <v>2555</v>
      </c>
      <c r="C982" s="44" t="str">
        <f t="shared" si="1127"/>
        <v>REC664012-10 E7</v>
      </c>
      <c r="D982" s="17" t="s">
        <v>2367</v>
      </c>
      <c r="E982" s="20" t="str">
        <f t="shared" si="1131"/>
        <v>C664</v>
      </c>
      <c r="F982" s="37" t="s">
        <v>2551</v>
      </c>
      <c r="G982" s="17">
        <v>1</v>
      </c>
      <c r="H982" s="13" t="s">
        <v>58</v>
      </c>
      <c r="I982" s="14" t="s">
        <v>2556</v>
      </c>
      <c r="J982" s="5" t="s">
        <v>840</v>
      </c>
      <c r="K982" s="14" t="s">
        <v>2557</v>
      </c>
      <c r="M982" s="3" t="s">
        <v>41</v>
      </c>
      <c r="N982" s="3">
        <v>10</v>
      </c>
      <c r="O982" s="3">
        <v>2</v>
      </c>
      <c r="Q982" s="14">
        <v>590</v>
      </c>
      <c r="R982" s="14">
        <v>440</v>
      </c>
      <c r="S982" s="14">
        <v>440</v>
      </c>
      <c r="T982" s="14">
        <v>55</v>
      </c>
      <c r="U982" s="14">
        <v>440</v>
      </c>
      <c r="V982" s="14">
        <v>55</v>
      </c>
      <c r="W982" s="5" t="s">
        <v>33</v>
      </c>
      <c r="Y982" s="6" t="s">
        <v>38</v>
      </c>
    </row>
    <row r="983" spans="1:25" ht="18" customHeight="1" x14ac:dyDescent="0.3">
      <c r="A983" s="1" t="str">
        <f t="shared" ref="A983" si="1133">"\\B-TECH03\soneras network\SONERAS\RAD\RAD 2023\"&amp;B983</f>
        <v>\\B-TECH03\soneras network\SONERAS\RAD\RAD 2023\B107</v>
      </c>
      <c r="B983" s="17" t="s">
        <v>205</v>
      </c>
      <c r="C983" s="44" t="str">
        <f t="shared" si="1127"/>
        <v>RAB107014-12 E7</v>
      </c>
      <c r="D983" s="17" t="s">
        <v>2368</v>
      </c>
      <c r="E983" s="20" t="str">
        <f t="shared" si="1131"/>
        <v>B107</v>
      </c>
      <c r="F983" s="37" t="s">
        <v>2559</v>
      </c>
      <c r="G983" s="17">
        <v>4</v>
      </c>
      <c r="H983" s="13" t="s">
        <v>28</v>
      </c>
      <c r="I983" s="5" t="s">
        <v>2558</v>
      </c>
      <c r="J983" s="5" t="s">
        <v>204</v>
      </c>
      <c r="K983" s="14" t="s">
        <v>203</v>
      </c>
      <c r="M983" s="3" t="s">
        <v>41</v>
      </c>
      <c r="N983" s="3">
        <v>12</v>
      </c>
      <c r="O983" s="3">
        <v>4</v>
      </c>
      <c r="Q983" s="14">
        <v>1850</v>
      </c>
      <c r="R983" s="14">
        <v>335</v>
      </c>
      <c r="S983" s="14">
        <v>335</v>
      </c>
      <c r="T983" s="14">
        <v>110</v>
      </c>
      <c r="U983" s="14">
        <v>335</v>
      </c>
      <c r="V983" s="14">
        <v>110</v>
      </c>
      <c r="W983" s="5" t="s">
        <v>33</v>
      </c>
      <c r="Y983" s="14" t="s">
        <v>38</v>
      </c>
    </row>
    <row r="984" spans="1:25" ht="18" customHeight="1" x14ac:dyDescent="0.3">
      <c r="A984" s="1" t="str">
        <f t="shared" si="1128"/>
        <v>\\B-TECH03\soneras network\SONERAS\RAD\RAD 2024\C665</v>
      </c>
      <c r="B984" s="17" t="s">
        <v>2561</v>
      </c>
      <c r="C984" s="44" t="str">
        <f t="shared" si="1127"/>
        <v>FEC665026-10 E7</v>
      </c>
      <c r="D984" s="17" t="s">
        <v>2369</v>
      </c>
      <c r="E984" s="20" t="str">
        <f t="shared" si="1131"/>
        <v>C665</v>
      </c>
      <c r="F984" s="37" t="s">
        <v>2559</v>
      </c>
      <c r="G984" s="17">
        <v>4</v>
      </c>
      <c r="H984" s="13" t="s">
        <v>35</v>
      </c>
      <c r="I984" s="14" t="s">
        <v>202</v>
      </c>
      <c r="M984" s="3" t="s">
        <v>32</v>
      </c>
      <c r="N984" s="3">
        <v>10</v>
      </c>
      <c r="O984" s="3">
        <v>6</v>
      </c>
      <c r="Q984" s="14">
        <v>885</v>
      </c>
      <c r="R984" s="14">
        <v>915</v>
      </c>
      <c r="S984" s="14">
        <v>1020</v>
      </c>
      <c r="T984" s="14">
        <v>190</v>
      </c>
      <c r="U984" s="14">
        <v>1020</v>
      </c>
      <c r="V984" s="14">
        <v>190</v>
      </c>
      <c r="W984" s="5" t="s">
        <v>33</v>
      </c>
      <c r="Y984" s="14" t="s">
        <v>38</v>
      </c>
    </row>
    <row r="985" spans="1:25" ht="18" customHeight="1" x14ac:dyDescent="0.3">
      <c r="A985" s="1" t="str">
        <f t="shared" ref="A985" si="1134">"\\B-TECH03\soneras network\SONERAS\RAD\RAD 2023\"&amp;B985</f>
        <v>\\B-TECH03\soneras network\SONERAS\RAD\RAD 2023\B075</v>
      </c>
      <c r="B985" s="17" t="s">
        <v>330</v>
      </c>
      <c r="C985" s="44" t="str">
        <f t="shared" si="1127"/>
        <v>REB075014-12 E7</v>
      </c>
      <c r="D985" s="17" t="s">
        <v>2370</v>
      </c>
      <c r="E985" s="20" t="str">
        <f t="shared" si="1131"/>
        <v>B075</v>
      </c>
      <c r="F985" s="37" t="s">
        <v>2559</v>
      </c>
      <c r="G985" s="17">
        <v>2</v>
      </c>
      <c r="H985" s="13" t="s">
        <v>58</v>
      </c>
      <c r="I985" s="14" t="s">
        <v>1889</v>
      </c>
      <c r="J985" s="5" t="s">
        <v>487</v>
      </c>
      <c r="M985" s="3" t="s">
        <v>41</v>
      </c>
      <c r="N985" s="3">
        <v>12</v>
      </c>
      <c r="O985" s="3">
        <v>4</v>
      </c>
      <c r="Q985" s="14">
        <v>720</v>
      </c>
      <c r="R985" s="14">
        <v>700</v>
      </c>
      <c r="S985" s="14">
        <v>715</v>
      </c>
      <c r="T985" s="14">
        <v>85</v>
      </c>
      <c r="U985" s="14">
        <v>715</v>
      </c>
      <c r="V985" s="14">
        <v>85</v>
      </c>
      <c r="W985" s="5" t="s">
        <v>33</v>
      </c>
      <c r="Y985" s="14" t="s">
        <v>38</v>
      </c>
    </row>
    <row r="986" spans="1:25" ht="18" customHeight="1" x14ac:dyDescent="0.3">
      <c r="A986" s="1" t="str">
        <f t="shared" si="1128"/>
        <v>\\B-TECH03\soneras network\SONERAS\RAD\RAD 2024\C666</v>
      </c>
      <c r="B986" s="17" t="s">
        <v>2562</v>
      </c>
      <c r="C986" s="44" t="str">
        <f t="shared" si="1127"/>
        <v>RAC666023-10 E7</v>
      </c>
      <c r="D986" s="17" t="s">
        <v>2371</v>
      </c>
      <c r="E986" s="20" t="str">
        <f t="shared" si="1131"/>
        <v>C666</v>
      </c>
      <c r="F986" s="37" t="s">
        <v>2560</v>
      </c>
      <c r="G986" s="17">
        <v>1</v>
      </c>
      <c r="H986" s="13" t="s">
        <v>28</v>
      </c>
      <c r="I986" s="14" t="s">
        <v>1808</v>
      </c>
      <c r="M986" s="3" t="s">
        <v>32</v>
      </c>
      <c r="N986" s="3">
        <v>10</v>
      </c>
      <c r="O986" s="3">
        <v>3</v>
      </c>
      <c r="Q986" s="14">
        <v>1115</v>
      </c>
      <c r="R986" s="14">
        <v>1580</v>
      </c>
      <c r="S986" s="14">
        <v>1058</v>
      </c>
      <c r="T986" s="14">
        <v>87</v>
      </c>
      <c r="U986" s="14">
        <v>1580</v>
      </c>
      <c r="V986" s="14">
        <v>87</v>
      </c>
      <c r="W986" s="5" t="s">
        <v>33</v>
      </c>
      <c r="Y986" s="14" t="s">
        <v>38</v>
      </c>
    </row>
    <row r="987" spans="1:25" ht="18" customHeight="1" x14ac:dyDescent="0.3">
      <c r="A987" s="1" t="str">
        <f t="shared" si="1128"/>
        <v>\\B-TECH03\soneras network\SONERAS\RAD\RAD 2024\C667</v>
      </c>
      <c r="B987" s="17" t="s">
        <v>2565</v>
      </c>
      <c r="C987" s="44" t="str">
        <f t="shared" si="1127"/>
        <v>RAC667025-10 E7</v>
      </c>
      <c r="D987" s="17" t="s">
        <v>2372</v>
      </c>
      <c r="E987" s="20" t="str">
        <f t="shared" si="1131"/>
        <v>C667</v>
      </c>
      <c r="F987" s="37" t="s">
        <v>2560</v>
      </c>
      <c r="G987" s="17">
        <v>2</v>
      </c>
      <c r="H987" s="13" t="s">
        <v>28</v>
      </c>
      <c r="I987" s="14" t="s">
        <v>2564</v>
      </c>
      <c r="J987" s="5" t="s">
        <v>186</v>
      </c>
      <c r="K987" s="14" t="s">
        <v>2563</v>
      </c>
      <c r="L987" s="6" t="s">
        <v>195</v>
      </c>
      <c r="M987" s="6" t="s">
        <v>32</v>
      </c>
      <c r="N987" s="6">
        <v>10</v>
      </c>
      <c r="O987" s="6">
        <v>5</v>
      </c>
      <c r="P987" s="6"/>
      <c r="Q987" s="6">
        <v>460</v>
      </c>
      <c r="R987" s="6">
        <v>490</v>
      </c>
      <c r="S987" s="6">
        <v>500</v>
      </c>
      <c r="T987" s="6">
        <v>105</v>
      </c>
      <c r="U987" s="6">
        <v>500</v>
      </c>
      <c r="V987" s="6">
        <v>105</v>
      </c>
      <c r="W987" s="5" t="s">
        <v>33</v>
      </c>
      <c r="Y987" s="6" t="s">
        <v>38</v>
      </c>
    </row>
    <row r="988" spans="1:25" ht="18" customHeight="1" x14ac:dyDescent="0.3">
      <c r="A988" s="1" t="str">
        <f t="shared" si="1128"/>
        <v>\\B-TECH03\soneras network\SONERAS\RAD\RAD 2024\C668</v>
      </c>
      <c r="B988" s="17" t="s">
        <v>2569</v>
      </c>
      <c r="C988" s="44" t="str">
        <f t="shared" si="1127"/>
        <v xml:space="preserve">RAC668012-10 </v>
      </c>
      <c r="D988" s="17" t="s">
        <v>2373</v>
      </c>
      <c r="E988" s="20" t="str">
        <f t="shared" si="1131"/>
        <v>C668</v>
      </c>
      <c r="F988" s="37" t="s">
        <v>2568</v>
      </c>
      <c r="G988" s="17">
        <v>1</v>
      </c>
      <c r="H988" s="13" t="s">
        <v>28</v>
      </c>
      <c r="I988" s="14" t="s">
        <v>2567</v>
      </c>
      <c r="J988" s="5" t="s">
        <v>1557</v>
      </c>
      <c r="K988" s="14" t="s">
        <v>2566</v>
      </c>
      <c r="M988" s="3" t="s">
        <v>41</v>
      </c>
      <c r="N988" s="3">
        <v>10</v>
      </c>
      <c r="O988" s="3">
        <v>2</v>
      </c>
      <c r="Q988" s="14">
        <v>330</v>
      </c>
      <c r="R988" s="14">
        <v>140</v>
      </c>
      <c r="S988" s="14">
        <v>140</v>
      </c>
      <c r="T988" s="14">
        <v>50</v>
      </c>
      <c r="U988" s="14">
        <v>140</v>
      </c>
      <c r="V988" s="14">
        <v>50</v>
      </c>
      <c r="W988" s="5" t="s">
        <v>33</v>
      </c>
      <c r="Y988" s="6" t="s">
        <v>34</v>
      </c>
    </row>
    <row r="989" spans="1:25" ht="18" customHeight="1" x14ac:dyDescent="0.3">
      <c r="A989" s="1" t="str">
        <f t="shared" si="1128"/>
        <v>\\B-TECH03\soneras network\SONERAS\RAD\RAD 2024\C669</v>
      </c>
      <c r="B989" s="17" t="s">
        <v>2572</v>
      </c>
      <c r="C989" s="44" t="str">
        <f t="shared" si="1127"/>
        <v>FEC669024-10 E7</v>
      </c>
      <c r="D989" s="17" t="s">
        <v>2374</v>
      </c>
      <c r="E989" s="20" t="str">
        <f t="shared" si="1131"/>
        <v>C669</v>
      </c>
      <c r="F989" s="37" t="s">
        <v>2570</v>
      </c>
      <c r="G989" s="17">
        <v>1</v>
      </c>
      <c r="H989" s="13" t="s">
        <v>35</v>
      </c>
      <c r="I989" s="14" t="s">
        <v>2571</v>
      </c>
      <c r="M989" s="3" t="s">
        <v>32</v>
      </c>
      <c r="N989" s="3">
        <v>10</v>
      </c>
      <c r="O989" s="3">
        <v>4</v>
      </c>
      <c r="Q989" s="14">
        <v>430</v>
      </c>
      <c r="R989" s="14">
        <v>640</v>
      </c>
      <c r="S989" s="14">
        <v>650</v>
      </c>
      <c r="T989" s="14">
        <v>95</v>
      </c>
      <c r="U989" s="14">
        <v>650</v>
      </c>
      <c r="V989" s="14">
        <v>95</v>
      </c>
      <c r="W989" s="5" t="s">
        <v>33</v>
      </c>
      <c r="Y989" s="6" t="s">
        <v>38</v>
      </c>
    </row>
    <row r="990" spans="1:25" ht="18" customHeight="1" x14ac:dyDescent="0.3">
      <c r="A990" s="1" t="str">
        <f t="shared" si="1128"/>
        <v>\\B-TECH03\soneras network\SONERAS\RAD\RAD 2024\C670</v>
      </c>
      <c r="B990" s="17" t="s">
        <v>2573</v>
      </c>
      <c r="C990" s="44" t="str">
        <f t="shared" si="1127"/>
        <v>FEC670023-10 E7</v>
      </c>
      <c r="D990" s="17" t="s">
        <v>2375</v>
      </c>
      <c r="E990" s="20" t="str">
        <f t="shared" si="1131"/>
        <v>C670</v>
      </c>
      <c r="F990" s="37" t="s">
        <v>2570</v>
      </c>
      <c r="G990" s="17">
        <v>1</v>
      </c>
      <c r="H990" s="13" t="s">
        <v>35</v>
      </c>
      <c r="I990" s="14" t="s">
        <v>2571</v>
      </c>
      <c r="M990" s="3" t="s">
        <v>32</v>
      </c>
      <c r="N990" s="3">
        <v>10</v>
      </c>
      <c r="O990" s="3">
        <v>3</v>
      </c>
      <c r="Q990" s="14">
        <v>585</v>
      </c>
      <c r="R990" s="14">
        <v>460</v>
      </c>
      <c r="S990" s="14">
        <v>480</v>
      </c>
      <c r="T990" s="14">
        <v>65</v>
      </c>
      <c r="U990" s="14">
        <v>480</v>
      </c>
      <c r="V990" s="14">
        <v>65</v>
      </c>
      <c r="W990" s="5" t="s">
        <v>33</v>
      </c>
      <c r="Y990" s="6" t="s">
        <v>38</v>
      </c>
    </row>
    <row r="991" spans="1:25" ht="18" customHeight="1" x14ac:dyDescent="0.3">
      <c r="A991" s="1" t="str">
        <f t="shared" ref="A991" si="1135">"\\B-TECH03\soneras network\SONERAS\RAD\RAD 2023\"&amp;B991</f>
        <v>\\B-TECH03\soneras network\SONERAS\RAD\RAD 2023\B096</v>
      </c>
      <c r="B991" s="17" t="s">
        <v>2574</v>
      </c>
      <c r="C991" s="44" t="str">
        <f t="shared" si="1127"/>
        <v>FEB096012-10 E7</v>
      </c>
      <c r="D991" s="17" t="s">
        <v>2376</v>
      </c>
      <c r="E991" s="20" t="str">
        <f t="shared" si="1131"/>
        <v>B096</v>
      </c>
      <c r="F991" s="37" t="s">
        <v>2570</v>
      </c>
      <c r="G991" s="17">
        <v>5</v>
      </c>
      <c r="H991" s="13" t="s">
        <v>35</v>
      </c>
      <c r="I991" s="14" t="s">
        <v>923</v>
      </c>
      <c r="J991" s="5" t="s">
        <v>30</v>
      </c>
      <c r="K991" s="14" t="s">
        <v>2577</v>
      </c>
      <c r="M991" s="58" t="s">
        <v>41</v>
      </c>
      <c r="N991" s="36">
        <v>10</v>
      </c>
      <c r="O991" s="6">
        <v>2</v>
      </c>
      <c r="P991" s="36"/>
      <c r="Q991" s="59">
        <v>180</v>
      </c>
      <c r="R991" s="59">
        <v>163</v>
      </c>
      <c r="S991" s="59">
        <v>165</v>
      </c>
      <c r="T991" s="59">
        <v>43</v>
      </c>
      <c r="U991" s="59">
        <v>165</v>
      </c>
      <c r="V991" s="59">
        <v>43</v>
      </c>
      <c r="W991" s="6" t="s">
        <v>33</v>
      </c>
      <c r="Y991" s="6" t="s">
        <v>38</v>
      </c>
    </row>
    <row r="992" spans="1:25" ht="18" customHeight="1" x14ac:dyDescent="0.3">
      <c r="A992" s="1" t="str">
        <f t="shared" si="1128"/>
        <v>\\B-TECH03\soneras network\SONERAS\RAD\RAD 2024\C671</v>
      </c>
      <c r="B992" s="17" t="s">
        <v>2576</v>
      </c>
      <c r="C992" s="44" t="str">
        <f t="shared" si="1127"/>
        <v>FEC671025-10 E7</v>
      </c>
      <c r="D992" s="17" t="s">
        <v>2377</v>
      </c>
      <c r="E992" s="20" t="str">
        <f t="shared" si="1131"/>
        <v>C671</v>
      </c>
      <c r="F992" s="37" t="s">
        <v>2575</v>
      </c>
      <c r="G992" s="17">
        <v>1</v>
      </c>
      <c r="H992" s="13" t="s">
        <v>35</v>
      </c>
      <c r="I992" s="14" t="s">
        <v>76</v>
      </c>
      <c r="M992" s="3" t="s">
        <v>32</v>
      </c>
      <c r="N992" s="3">
        <v>10</v>
      </c>
      <c r="O992" s="3">
        <v>5</v>
      </c>
      <c r="Q992" s="14">
        <v>1220</v>
      </c>
      <c r="R992" s="14">
        <v>380</v>
      </c>
      <c r="S992" s="14">
        <v>395</v>
      </c>
      <c r="T992" s="14">
        <v>105</v>
      </c>
      <c r="U992" s="14">
        <v>395</v>
      </c>
      <c r="V992" s="14">
        <v>105</v>
      </c>
      <c r="W992" s="5" t="s">
        <v>33</v>
      </c>
      <c r="Y992" s="6" t="s">
        <v>38</v>
      </c>
    </row>
    <row r="993" spans="1:25" ht="18" customHeight="1" x14ac:dyDescent="0.3">
      <c r="A993" s="1" t="str">
        <f t="shared" si="1128"/>
        <v>\\B-TECH03\soneras network\SONERAS\RAD\RAD 2024\C672</v>
      </c>
      <c r="B993" s="17" t="s">
        <v>2579</v>
      </c>
      <c r="C993" s="44" t="str">
        <f t="shared" si="1127"/>
        <v>FEC672025-10 E7</v>
      </c>
      <c r="D993" s="17" t="s">
        <v>2378</v>
      </c>
      <c r="E993" s="20" t="str">
        <f t="shared" si="1131"/>
        <v>C672</v>
      </c>
      <c r="F993" s="37" t="s">
        <v>2578</v>
      </c>
      <c r="G993" s="17">
        <v>1</v>
      </c>
      <c r="H993" s="13" t="s">
        <v>35</v>
      </c>
      <c r="I993" s="14" t="s">
        <v>36</v>
      </c>
      <c r="M993" s="3" t="s">
        <v>32</v>
      </c>
      <c r="N993" s="3">
        <v>10</v>
      </c>
      <c r="O993" s="3">
        <v>5</v>
      </c>
      <c r="Q993" s="14">
        <v>1030</v>
      </c>
      <c r="R993" s="14">
        <v>310</v>
      </c>
      <c r="S993" s="14">
        <v>320</v>
      </c>
      <c r="T993" s="14">
        <v>110</v>
      </c>
      <c r="U993" s="14">
        <v>320</v>
      </c>
      <c r="V993" s="14">
        <v>110</v>
      </c>
      <c r="W993" s="5" t="s">
        <v>33</v>
      </c>
      <c r="Y993" s="6" t="s">
        <v>38</v>
      </c>
    </row>
    <row r="994" spans="1:25" ht="18" customHeight="1" x14ac:dyDescent="0.3">
      <c r="A994" s="1" t="str">
        <f t="shared" si="1128"/>
        <v>\\B-TECH03\soneras network\SONERAS\RAD\RAD 2024\C673</v>
      </c>
      <c r="B994" s="17" t="s">
        <v>2584</v>
      </c>
      <c r="C994" s="44" t="str">
        <f t="shared" si="1127"/>
        <v>FEC673025-10 E7</v>
      </c>
      <c r="D994" s="17" t="s">
        <v>2379</v>
      </c>
      <c r="E994" s="20" t="str">
        <f t="shared" si="1131"/>
        <v>C673</v>
      </c>
      <c r="F994" s="37" t="s">
        <v>2578</v>
      </c>
      <c r="G994" s="17">
        <v>1</v>
      </c>
      <c r="H994" s="13" t="s">
        <v>35</v>
      </c>
      <c r="I994" s="14" t="s">
        <v>40</v>
      </c>
      <c r="M994" s="3" t="s">
        <v>32</v>
      </c>
      <c r="N994" s="3">
        <v>10</v>
      </c>
      <c r="O994" s="3">
        <v>5</v>
      </c>
      <c r="Q994" s="14">
        <v>900</v>
      </c>
      <c r="R994" s="14">
        <v>450</v>
      </c>
      <c r="S994" s="14">
        <v>460</v>
      </c>
      <c r="T994" s="14">
        <v>140</v>
      </c>
      <c r="U994" s="14">
        <v>460</v>
      </c>
      <c r="V994" s="14">
        <v>140</v>
      </c>
      <c r="W994" s="5" t="s">
        <v>33</v>
      </c>
      <c r="Y994" s="6" t="s">
        <v>38</v>
      </c>
    </row>
    <row r="995" spans="1:25" ht="18" customHeight="1" x14ac:dyDescent="0.3">
      <c r="A995" s="1" t="str">
        <f t="shared" si="1128"/>
        <v>\\B-TECH03\soneras network\SONERAS\RAD\RAD 2024\C674</v>
      </c>
      <c r="B995" s="17" t="s">
        <v>2582</v>
      </c>
      <c r="C995" s="44" t="str">
        <f t="shared" si="1127"/>
        <v>FEC674023-10 E7</v>
      </c>
      <c r="D995" s="17" t="s">
        <v>2380</v>
      </c>
      <c r="E995" s="20" t="str">
        <f t="shared" si="1131"/>
        <v>C674</v>
      </c>
      <c r="F995" s="37" t="s">
        <v>2580</v>
      </c>
      <c r="G995" s="17">
        <v>1</v>
      </c>
      <c r="H995" s="13" t="s">
        <v>35</v>
      </c>
      <c r="I995" s="14" t="s">
        <v>2581</v>
      </c>
      <c r="M995" s="3" t="s">
        <v>32</v>
      </c>
      <c r="N995" s="3">
        <v>10</v>
      </c>
      <c r="O995" s="3">
        <v>3</v>
      </c>
      <c r="Q995" s="14">
        <v>500</v>
      </c>
      <c r="R995" s="14">
        <v>430</v>
      </c>
      <c r="S995" s="14">
        <v>430</v>
      </c>
      <c r="T995" s="14">
        <v>65</v>
      </c>
      <c r="U995" s="14">
        <v>430</v>
      </c>
      <c r="V995" s="14">
        <v>65</v>
      </c>
      <c r="W995" s="5" t="s">
        <v>33</v>
      </c>
      <c r="Y995" s="6" t="s">
        <v>38</v>
      </c>
    </row>
    <row r="996" spans="1:25" ht="18" customHeight="1" x14ac:dyDescent="0.3">
      <c r="A996" s="1" t="str">
        <f t="shared" si="1128"/>
        <v>\\B-TECH03\soneras network\SONERAS\RAD\RAD 2024\C675</v>
      </c>
      <c r="B996" s="17" t="s">
        <v>2583</v>
      </c>
      <c r="C996" s="44" t="str">
        <f t="shared" si="1127"/>
        <v>FEC675035-10 E7</v>
      </c>
      <c r="D996" s="17" t="s">
        <v>2381</v>
      </c>
      <c r="E996" s="20" t="str">
        <f t="shared" si="1131"/>
        <v>C675</v>
      </c>
      <c r="F996" s="37" t="s">
        <v>2580</v>
      </c>
      <c r="G996" s="17">
        <v>2</v>
      </c>
      <c r="H996" s="13" t="s">
        <v>35</v>
      </c>
      <c r="I996" s="14" t="s">
        <v>36</v>
      </c>
      <c r="M996" s="3" t="s">
        <v>77</v>
      </c>
      <c r="N996" s="3">
        <v>10</v>
      </c>
      <c r="O996" s="3">
        <v>5</v>
      </c>
      <c r="Q996" s="14">
        <v>1600</v>
      </c>
      <c r="R996" s="14">
        <v>920</v>
      </c>
      <c r="S996" s="14">
        <v>1020</v>
      </c>
      <c r="T996" s="14">
        <v>170</v>
      </c>
      <c r="U996" s="14">
        <v>1020</v>
      </c>
      <c r="V996" s="14">
        <v>170</v>
      </c>
      <c r="W996" s="5" t="s">
        <v>33</v>
      </c>
      <c r="Y996" s="6" t="s">
        <v>38</v>
      </c>
    </row>
    <row r="997" spans="1:25" ht="18" customHeight="1" x14ac:dyDescent="0.3">
      <c r="A997" s="1" t="str">
        <f t="shared" si="1128"/>
        <v>\\B-TECH03\soneras network\SONERAS\RAD\RAD 2024\C494</v>
      </c>
      <c r="B997" s="17" t="s">
        <v>1866</v>
      </c>
      <c r="C997" s="44" t="str">
        <f t="shared" si="1127"/>
        <v>FEC494022-10 E7</v>
      </c>
      <c r="D997" s="17" t="s">
        <v>2382</v>
      </c>
      <c r="E997" s="20" t="str">
        <f t="shared" si="1131"/>
        <v>C494</v>
      </c>
      <c r="F997" s="37" t="s">
        <v>2580</v>
      </c>
      <c r="G997" s="17">
        <v>5</v>
      </c>
      <c r="H997" s="13" t="s">
        <v>35</v>
      </c>
      <c r="I997" s="14" t="s">
        <v>2552</v>
      </c>
      <c r="J997" s="5" t="s">
        <v>840</v>
      </c>
      <c r="M997" s="36" t="s">
        <v>32</v>
      </c>
      <c r="N997" s="6">
        <v>10</v>
      </c>
      <c r="O997" s="6">
        <v>2</v>
      </c>
      <c r="Q997" s="14">
        <v>530</v>
      </c>
      <c r="R997" s="14">
        <v>550</v>
      </c>
      <c r="S997" s="14">
        <v>570</v>
      </c>
      <c r="T997" s="14">
        <v>75</v>
      </c>
      <c r="U997" s="14">
        <v>570</v>
      </c>
      <c r="V997" s="14">
        <v>75</v>
      </c>
      <c r="W997" s="5" t="s">
        <v>33</v>
      </c>
      <c r="Y997" s="6" t="s">
        <v>38</v>
      </c>
    </row>
    <row r="998" spans="1:25" ht="18" customHeight="1" x14ac:dyDescent="0.3">
      <c r="A998" s="1" t="str">
        <f t="shared" si="1128"/>
        <v>\\B-TECH03\soneras network\SONERAS\RAD\RAD 2024\C676</v>
      </c>
      <c r="B998" s="17" t="s">
        <v>2597</v>
      </c>
      <c r="C998" s="44" t="str">
        <f t="shared" si="1127"/>
        <v>FEC676024-10 E7</v>
      </c>
      <c r="D998" s="17" t="s">
        <v>2383</v>
      </c>
      <c r="E998" s="20" t="str">
        <f t="shared" si="1131"/>
        <v>C676</v>
      </c>
      <c r="F998" s="37" t="s">
        <v>2580</v>
      </c>
      <c r="G998" s="17">
        <v>1</v>
      </c>
      <c r="H998" s="13" t="s">
        <v>35</v>
      </c>
      <c r="I998" s="14" t="s">
        <v>36</v>
      </c>
      <c r="M998" s="3" t="s">
        <v>32</v>
      </c>
      <c r="N998" s="3">
        <v>10</v>
      </c>
      <c r="O998" s="3">
        <v>4</v>
      </c>
      <c r="Q998" s="14">
        <v>1030</v>
      </c>
      <c r="R998" s="14">
        <v>440</v>
      </c>
      <c r="S998" s="14">
        <v>450</v>
      </c>
      <c r="T998" s="14">
        <v>90</v>
      </c>
      <c r="U998" s="14">
        <v>450</v>
      </c>
      <c r="V998" s="14">
        <v>90</v>
      </c>
      <c r="W998" s="5" t="s">
        <v>33</v>
      </c>
      <c r="Y998" s="6" t="s">
        <v>38</v>
      </c>
    </row>
    <row r="999" spans="1:25" ht="18" customHeight="1" x14ac:dyDescent="0.3">
      <c r="A999" s="1" t="str">
        <f t="shared" si="1128"/>
        <v>\\B-TECH03\soneras network\SONERAS\RAD\RAD 2024\C677</v>
      </c>
      <c r="B999" s="17" t="s">
        <v>2598</v>
      </c>
      <c r="C999" s="44" t="str">
        <f t="shared" si="1127"/>
        <v>RAC677024-10 E7</v>
      </c>
      <c r="D999" s="17" t="s">
        <v>2384</v>
      </c>
      <c r="E999" s="20" t="str">
        <f t="shared" si="1131"/>
        <v>C677</v>
      </c>
      <c r="F999" s="37" t="s">
        <v>2588</v>
      </c>
      <c r="G999" s="17">
        <v>4</v>
      </c>
      <c r="H999" s="13" t="s">
        <v>28</v>
      </c>
      <c r="I999" s="14" t="s">
        <v>2585</v>
      </c>
      <c r="J999" s="5" t="s">
        <v>708</v>
      </c>
      <c r="M999" s="3" t="s">
        <v>32</v>
      </c>
      <c r="N999" s="3">
        <v>10</v>
      </c>
      <c r="O999" s="3">
        <v>4</v>
      </c>
      <c r="Q999" s="14">
        <v>950</v>
      </c>
      <c r="R999" s="14">
        <v>740</v>
      </c>
      <c r="S999" s="14">
        <v>745</v>
      </c>
      <c r="T999" s="14">
        <v>105</v>
      </c>
      <c r="U999" s="14">
        <v>745</v>
      </c>
      <c r="V999" s="14">
        <v>105</v>
      </c>
      <c r="W999" s="5" t="s">
        <v>33</v>
      </c>
      <c r="Y999" s="6" t="s">
        <v>38</v>
      </c>
    </row>
    <row r="1000" spans="1:25" ht="18" customHeight="1" x14ac:dyDescent="0.3">
      <c r="A1000" s="1" t="str">
        <f t="shared" si="1128"/>
        <v>\\B-TECH03\soneras network\SONERAS\RAD\RAD 2024\C678</v>
      </c>
      <c r="B1000" s="17" t="s">
        <v>2599</v>
      </c>
      <c r="C1000" s="44" t="str">
        <f t="shared" si="1127"/>
        <v>RAC678024-10 E7</v>
      </c>
      <c r="D1000" s="17" t="s">
        <v>2385</v>
      </c>
      <c r="E1000" s="20" t="str">
        <f t="shared" si="1131"/>
        <v>C678</v>
      </c>
      <c r="F1000" s="37" t="s">
        <v>2588</v>
      </c>
      <c r="G1000" s="17">
        <v>1</v>
      </c>
      <c r="H1000" s="13" t="s">
        <v>28</v>
      </c>
      <c r="I1000" s="14" t="s">
        <v>2586</v>
      </c>
      <c r="J1000" s="5" t="s">
        <v>487</v>
      </c>
      <c r="M1000" s="3" t="s">
        <v>32</v>
      </c>
      <c r="N1000" s="3">
        <v>10</v>
      </c>
      <c r="O1000" s="3">
        <v>4</v>
      </c>
      <c r="Q1000" s="14">
        <v>830</v>
      </c>
      <c r="R1000" s="14">
        <v>720</v>
      </c>
      <c r="S1000" s="14">
        <v>730</v>
      </c>
      <c r="T1000" s="14">
        <v>80</v>
      </c>
      <c r="U1000" s="14">
        <v>730</v>
      </c>
      <c r="V1000" s="14">
        <v>80</v>
      </c>
      <c r="W1000" s="5" t="s">
        <v>33</v>
      </c>
      <c r="Y1000" s="6" t="s">
        <v>38</v>
      </c>
    </row>
    <row r="1001" spans="1:25" ht="18" customHeight="1" x14ac:dyDescent="0.3">
      <c r="A1001" s="1" t="str">
        <f t="shared" si="1128"/>
        <v>\\B-TECH03\soneras network\SONERAS\RAD\RAD 2024\C679</v>
      </c>
      <c r="B1001" s="17" t="s">
        <v>2600</v>
      </c>
      <c r="C1001" s="44" t="str">
        <f t="shared" si="1127"/>
        <v xml:space="preserve">RAC679012-10 </v>
      </c>
      <c r="D1001" s="17" t="s">
        <v>2386</v>
      </c>
      <c r="E1001" s="20" t="str">
        <f t="shared" si="1131"/>
        <v>C679</v>
      </c>
      <c r="F1001" s="37" t="s">
        <v>2588</v>
      </c>
      <c r="G1001" s="17">
        <v>1</v>
      </c>
      <c r="H1001" s="13" t="s">
        <v>28</v>
      </c>
      <c r="I1001" s="14" t="s">
        <v>2587</v>
      </c>
      <c r="J1001" s="5" t="s">
        <v>708</v>
      </c>
      <c r="M1001" s="3" t="s">
        <v>41</v>
      </c>
      <c r="N1001" s="3">
        <v>10</v>
      </c>
      <c r="O1001" s="3">
        <v>2</v>
      </c>
      <c r="Q1001" s="14">
        <v>525</v>
      </c>
      <c r="R1001" s="14">
        <v>550</v>
      </c>
      <c r="S1001" s="14">
        <v>545</v>
      </c>
      <c r="T1001" s="14">
        <v>57</v>
      </c>
      <c r="U1001" s="14">
        <v>545</v>
      </c>
      <c r="V1001" s="14">
        <v>57</v>
      </c>
      <c r="W1001" s="5" t="s">
        <v>33</v>
      </c>
      <c r="Y1001" s="6" t="s">
        <v>34</v>
      </c>
    </row>
    <row r="1002" spans="1:25" ht="18" customHeight="1" x14ac:dyDescent="0.3">
      <c r="A1002" s="1" t="str">
        <f t="shared" si="1128"/>
        <v>\\B-TECH03\soneras network\SONERAS\RAD\RAD 2024\C417</v>
      </c>
      <c r="B1002" s="17" t="s">
        <v>1664</v>
      </c>
      <c r="C1002" s="44" t="str">
        <f t="shared" si="1127"/>
        <v>REC417027-10 E7</v>
      </c>
      <c r="D1002" s="17" t="s">
        <v>2387</v>
      </c>
      <c r="E1002" s="20" t="str">
        <f t="shared" si="1131"/>
        <v>C417</v>
      </c>
      <c r="F1002" s="37" t="s">
        <v>2588</v>
      </c>
      <c r="G1002" s="17">
        <v>1</v>
      </c>
      <c r="H1002" s="13" t="s">
        <v>58</v>
      </c>
      <c r="I1002" s="14" t="s">
        <v>293</v>
      </c>
      <c r="K1002" s="14" t="s">
        <v>1923</v>
      </c>
      <c r="M1002" s="36" t="s">
        <v>32</v>
      </c>
      <c r="N1002" s="6">
        <v>10</v>
      </c>
      <c r="O1002" s="6">
        <v>7</v>
      </c>
      <c r="Q1002" s="6">
        <v>715</v>
      </c>
      <c r="R1002" s="6">
        <v>360</v>
      </c>
      <c r="S1002" s="6">
        <v>425</v>
      </c>
      <c r="T1002" s="6">
        <v>185</v>
      </c>
      <c r="U1002" s="6">
        <v>425</v>
      </c>
      <c r="V1002" s="6">
        <v>185</v>
      </c>
      <c r="W1002" s="5" t="s">
        <v>37</v>
      </c>
      <c r="Y1002" s="6" t="s">
        <v>38</v>
      </c>
    </row>
    <row r="1003" spans="1:25" ht="18" customHeight="1" x14ac:dyDescent="0.3">
      <c r="A1003" s="1" t="str">
        <f t="shared" si="1128"/>
        <v>\\B-TECH03\soneras network\SONERAS\RAD\RAD 2024\C680</v>
      </c>
      <c r="B1003" s="17" t="s">
        <v>2601</v>
      </c>
      <c r="C1003" s="44" t="str">
        <f t="shared" si="1127"/>
        <v>FEC680025-10 E7</v>
      </c>
      <c r="D1003" s="17" t="s">
        <v>2388</v>
      </c>
      <c r="E1003" s="20" t="str">
        <f t="shared" si="1131"/>
        <v>C680</v>
      </c>
      <c r="F1003" s="37" t="s">
        <v>2588</v>
      </c>
      <c r="G1003" s="17">
        <v>3</v>
      </c>
      <c r="H1003" s="13" t="s">
        <v>35</v>
      </c>
      <c r="I1003" s="14" t="s">
        <v>76</v>
      </c>
      <c r="M1003" s="3" t="s">
        <v>32</v>
      </c>
      <c r="N1003" s="3">
        <v>10</v>
      </c>
      <c r="O1003" s="3">
        <v>5</v>
      </c>
      <c r="Q1003" s="14">
        <v>570</v>
      </c>
      <c r="R1003" s="14">
        <v>420</v>
      </c>
      <c r="S1003" s="14">
        <v>430</v>
      </c>
      <c r="T1003" s="14">
        <v>125</v>
      </c>
      <c r="U1003" s="14">
        <v>430</v>
      </c>
      <c r="V1003" s="14">
        <v>125</v>
      </c>
      <c r="W1003" s="5" t="s">
        <v>33</v>
      </c>
      <c r="Y1003" s="6" t="s">
        <v>38</v>
      </c>
    </row>
    <row r="1004" spans="1:25" ht="18" customHeight="1" x14ac:dyDescent="0.3">
      <c r="A1004" s="1" t="str">
        <f t="shared" si="1128"/>
        <v>\\B-TECH03\soneras network\SONERAS\RAD\RAD 2024\C681</v>
      </c>
      <c r="B1004" s="17" t="s">
        <v>2602</v>
      </c>
      <c r="C1004" s="44" t="str">
        <f t="shared" si="1127"/>
        <v>FEC681014-12 E7</v>
      </c>
      <c r="D1004" s="17" t="s">
        <v>2389</v>
      </c>
      <c r="E1004" s="20" t="str">
        <f t="shared" si="1131"/>
        <v>C681</v>
      </c>
      <c r="F1004" s="37" t="s">
        <v>2588</v>
      </c>
      <c r="G1004" s="17">
        <v>1</v>
      </c>
      <c r="H1004" s="13" t="s">
        <v>35</v>
      </c>
      <c r="I1004" s="14" t="s">
        <v>76</v>
      </c>
      <c r="M1004" s="3" t="s">
        <v>41</v>
      </c>
      <c r="N1004" s="3">
        <v>12</v>
      </c>
      <c r="O1004" s="3">
        <v>4</v>
      </c>
      <c r="Q1004" s="14">
        <v>735</v>
      </c>
      <c r="R1004" s="14">
        <v>480</v>
      </c>
      <c r="S1004" s="14">
        <v>550</v>
      </c>
      <c r="T1004" s="14">
        <v>135</v>
      </c>
      <c r="U1004" s="14">
        <v>550</v>
      </c>
      <c r="V1004" s="14">
        <v>135</v>
      </c>
      <c r="W1004" s="5" t="s">
        <v>37</v>
      </c>
      <c r="Y1004" s="6" t="s">
        <v>38</v>
      </c>
    </row>
    <row r="1005" spans="1:25" ht="18" customHeight="1" x14ac:dyDescent="0.3">
      <c r="A1005" s="1" t="str">
        <f t="shared" ref="A1005" si="1136">"\\B-TECH03\soneras network\SONERAS\RAD\RAD 2023\"&amp;B1005</f>
        <v>\\B-TECH03\soneras network\SONERAS\RAD\RAD 2023\B107</v>
      </c>
      <c r="B1005" s="17" t="s">
        <v>205</v>
      </c>
      <c r="C1005" s="44" t="str">
        <f t="shared" si="1127"/>
        <v>REB107014-12 E7</v>
      </c>
      <c r="D1005" s="17" t="s">
        <v>2390</v>
      </c>
      <c r="E1005" s="20" t="str">
        <f t="shared" si="1131"/>
        <v>B107</v>
      </c>
      <c r="F1005" s="37" t="s">
        <v>2588</v>
      </c>
      <c r="G1005" s="17">
        <v>4</v>
      </c>
      <c r="H1005" s="13" t="s">
        <v>58</v>
      </c>
      <c r="I1005" s="14" t="s">
        <v>1493</v>
      </c>
      <c r="J1005" s="5" t="s">
        <v>204</v>
      </c>
      <c r="K1005" s="14" t="s">
        <v>203</v>
      </c>
      <c r="M1005" s="3" t="s">
        <v>41</v>
      </c>
      <c r="N1005" s="3">
        <v>12</v>
      </c>
      <c r="O1005" s="3">
        <v>4</v>
      </c>
      <c r="Q1005" s="14">
        <v>1850</v>
      </c>
      <c r="R1005" s="14">
        <v>335</v>
      </c>
      <c r="S1005" s="14">
        <v>335</v>
      </c>
      <c r="T1005" s="14">
        <v>110</v>
      </c>
      <c r="U1005" s="14">
        <v>335</v>
      </c>
      <c r="V1005" s="14">
        <v>110</v>
      </c>
      <c r="W1005" s="5" t="s">
        <v>33</v>
      </c>
      <c r="Y1005" s="6" t="s">
        <v>38</v>
      </c>
    </row>
    <row r="1006" spans="1:25" ht="18" customHeight="1" x14ac:dyDescent="0.3">
      <c r="A1006" s="1" t="str">
        <f t="shared" si="1128"/>
        <v>\\B-TECH03\soneras network\SONERAS\RAD\RAD 2024\C682</v>
      </c>
      <c r="B1006" s="17" t="s">
        <v>2603</v>
      </c>
      <c r="C1006" s="44" t="str">
        <f t="shared" si="1127"/>
        <v>RAC682026-10 E7</v>
      </c>
      <c r="D1006" s="17" t="s">
        <v>2391</v>
      </c>
      <c r="E1006" s="20" t="str">
        <f t="shared" si="1131"/>
        <v>C682</v>
      </c>
      <c r="F1006" s="37" t="s">
        <v>2588</v>
      </c>
      <c r="G1006" s="17">
        <v>1</v>
      </c>
      <c r="H1006" s="13" t="s">
        <v>28</v>
      </c>
      <c r="I1006" s="14" t="s">
        <v>2591</v>
      </c>
      <c r="J1006" s="5" t="s">
        <v>2589</v>
      </c>
      <c r="K1006" s="14" t="s">
        <v>2590</v>
      </c>
      <c r="M1006" s="3" t="s">
        <v>32</v>
      </c>
      <c r="N1006" s="3">
        <v>10</v>
      </c>
      <c r="O1006" s="3">
        <v>6</v>
      </c>
      <c r="Q1006" s="14">
        <v>1480</v>
      </c>
      <c r="R1006" s="14">
        <v>890</v>
      </c>
      <c r="S1006" s="14">
        <v>890</v>
      </c>
      <c r="T1006" s="14">
        <v>140</v>
      </c>
      <c r="U1006" s="14">
        <v>890</v>
      </c>
      <c r="V1006" s="14">
        <v>140</v>
      </c>
      <c r="W1006" s="5" t="s">
        <v>33</v>
      </c>
      <c r="Y1006" s="6" t="s">
        <v>38</v>
      </c>
    </row>
    <row r="1007" spans="1:25" ht="18" customHeight="1" x14ac:dyDescent="0.3">
      <c r="A1007" s="1" t="str">
        <f t="shared" si="1128"/>
        <v>\\B-TECH03\soneras network\SONERAS\RAD\RAD 2024\C683</v>
      </c>
      <c r="B1007" s="17" t="s">
        <v>2604</v>
      </c>
      <c r="C1007" s="44" t="str">
        <f t="shared" si="1127"/>
        <v>RAC683025-10 E7</v>
      </c>
      <c r="D1007" s="17" t="s">
        <v>2392</v>
      </c>
      <c r="E1007" s="20" t="str">
        <f t="shared" si="1131"/>
        <v>C683</v>
      </c>
      <c r="F1007" s="37" t="s">
        <v>2588</v>
      </c>
      <c r="G1007" s="17">
        <v>1</v>
      </c>
      <c r="H1007" s="13" t="s">
        <v>28</v>
      </c>
      <c r="I1007" s="14" t="s">
        <v>2591</v>
      </c>
      <c r="J1007" s="5" t="s">
        <v>2593</v>
      </c>
      <c r="K1007" s="14" t="s">
        <v>2594</v>
      </c>
      <c r="M1007" s="3" t="s">
        <v>32</v>
      </c>
      <c r="N1007" s="3">
        <v>10</v>
      </c>
      <c r="O1007" s="3">
        <v>5</v>
      </c>
      <c r="Q1007" s="14">
        <v>1160</v>
      </c>
      <c r="R1007" s="14">
        <v>990</v>
      </c>
      <c r="S1007" s="14">
        <v>995</v>
      </c>
      <c r="T1007" s="14">
        <v>105</v>
      </c>
      <c r="U1007" s="14">
        <v>995</v>
      </c>
      <c r="V1007" s="14">
        <v>105</v>
      </c>
      <c r="W1007" s="5" t="s">
        <v>33</v>
      </c>
      <c r="Y1007" s="6" t="s">
        <v>38</v>
      </c>
    </row>
    <row r="1008" spans="1:25" ht="18" customHeight="1" x14ac:dyDescent="0.3">
      <c r="A1008" s="1" t="str">
        <f t="shared" si="1128"/>
        <v>\\B-TECH03\soneras network\SONERAS\RAD\RAD 2024\C684</v>
      </c>
      <c r="B1008" s="17" t="s">
        <v>2605</v>
      </c>
      <c r="C1008" s="44" t="str">
        <f t="shared" si="1127"/>
        <v>RAC6840- E7</v>
      </c>
      <c r="D1008" s="17" t="s">
        <v>2393</v>
      </c>
      <c r="E1008" s="20" t="str">
        <f t="shared" si="1131"/>
        <v>C684</v>
      </c>
      <c r="F1008" s="37" t="s">
        <v>2588</v>
      </c>
      <c r="G1008" s="17">
        <v>2</v>
      </c>
      <c r="H1008" s="13" t="s">
        <v>28</v>
      </c>
      <c r="I1008" s="14" t="s">
        <v>2591</v>
      </c>
      <c r="J1008" s="5" t="s">
        <v>2595</v>
      </c>
      <c r="K1008" s="14" t="s">
        <v>2594</v>
      </c>
      <c r="M1008" s="3"/>
      <c r="N1008" s="3"/>
      <c r="O1008" s="3"/>
      <c r="W1008" s="5"/>
      <c r="Y1008" s="6" t="s">
        <v>38</v>
      </c>
    </row>
    <row r="1009" spans="1:25" ht="18" customHeight="1" x14ac:dyDescent="0.3">
      <c r="A1009" s="1" t="str">
        <f t="shared" si="1128"/>
        <v>\\B-TECH03\soneras network\SONERAS\RAD\RAD 2024\C685</v>
      </c>
      <c r="B1009" s="17" t="s">
        <v>2606</v>
      </c>
      <c r="C1009" s="44" t="str">
        <f t="shared" si="1127"/>
        <v>RAC685033-10 E7</v>
      </c>
      <c r="D1009" s="17" t="s">
        <v>2394</v>
      </c>
      <c r="E1009" s="20" t="str">
        <f t="shared" si="1131"/>
        <v>C685</v>
      </c>
      <c r="F1009" s="37" t="s">
        <v>2588</v>
      </c>
      <c r="G1009" s="17">
        <v>1</v>
      </c>
      <c r="H1009" s="13" t="s">
        <v>28</v>
      </c>
      <c r="I1009" s="14" t="s">
        <v>2591</v>
      </c>
      <c r="J1009" s="5" t="s">
        <v>2593</v>
      </c>
      <c r="K1009" s="14" t="s">
        <v>2596</v>
      </c>
      <c r="M1009" s="3" t="s">
        <v>77</v>
      </c>
      <c r="N1009" s="3">
        <v>10</v>
      </c>
      <c r="O1009" s="3">
        <v>3</v>
      </c>
      <c r="Q1009" s="14">
        <v>760</v>
      </c>
      <c r="R1009" s="14">
        <v>545</v>
      </c>
      <c r="S1009" s="14">
        <v>565</v>
      </c>
      <c r="T1009" s="14">
        <v>65</v>
      </c>
      <c r="U1009" s="14">
        <v>565</v>
      </c>
      <c r="V1009" s="14">
        <v>65</v>
      </c>
      <c r="W1009" s="5" t="s">
        <v>33</v>
      </c>
      <c r="Y1009" s="6" t="s">
        <v>38</v>
      </c>
    </row>
    <row r="1010" spans="1:25" ht="18" customHeight="1" x14ac:dyDescent="0.3">
      <c r="A1010" s="1" t="str">
        <f t="shared" si="1128"/>
        <v>\\B-TECH03\soneras network\SONERAS\RAD\RAD 2024\C686</v>
      </c>
      <c r="B1010" s="17" t="s">
        <v>2607</v>
      </c>
      <c r="C1010" s="44" t="str">
        <f t="shared" si="1127"/>
        <v>FEC686024-10 E7</v>
      </c>
      <c r="D1010" s="17" t="s">
        <v>2395</v>
      </c>
      <c r="E1010" s="20" t="str">
        <f t="shared" si="1131"/>
        <v>C686</v>
      </c>
      <c r="F1010" s="37" t="s">
        <v>2588</v>
      </c>
      <c r="G1010" s="17">
        <v>1</v>
      </c>
      <c r="H1010" s="13" t="s">
        <v>35</v>
      </c>
      <c r="I1010" s="14" t="s">
        <v>2592</v>
      </c>
      <c r="M1010" s="3" t="s">
        <v>32</v>
      </c>
      <c r="N1010" s="3">
        <v>10</v>
      </c>
      <c r="O1010" s="3">
        <v>4</v>
      </c>
      <c r="Q1010" s="14">
        <v>1020</v>
      </c>
      <c r="R1010" s="14">
        <v>620</v>
      </c>
      <c r="S1010" s="14">
        <v>630</v>
      </c>
      <c r="T1010" s="14">
        <v>140</v>
      </c>
      <c r="U1010" s="14">
        <v>630</v>
      </c>
      <c r="V1010" s="14">
        <v>140</v>
      </c>
      <c r="W1010" s="5" t="s">
        <v>33</v>
      </c>
      <c r="Y1010" s="6" t="s">
        <v>38</v>
      </c>
    </row>
    <row r="1011" spans="1:25" ht="18" customHeight="1" x14ac:dyDescent="0.3">
      <c r="A1011" s="1" t="str">
        <f t="shared" si="1128"/>
        <v>\\B-TECH03\soneras network\SONERAS\RAD\RAD 2024\C078</v>
      </c>
      <c r="B1011" s="17" t="s">
        <v>439</v>
      </c>
      <c r="C1011" s="44" t="str">
        <f t="shared" si="1127"/>
        <v>FEC078014-12 E7</v>
      </c>
      <c r="D1011" s="17" t="s">
        <v>2396</v>
      </c>
      <c r="E1011" s="20" t="str">
        <f t="shared" si="1131"/>
        <v>C078</v>
      </c>
      <c r="F1011" s="37" t="s">
        <v>2588</v>
      </c>
      <c r="G1011" s="17">
        <v>1</v>
      </c>
      <c r="H1011" s="13" t="s">
        <v>35</v>
      </c>
      <c r="I1011" s="14" t="s">
        <v>40</v>
      </c>
      <c r="M1011" s="3" t="s">
        <v>41</v>
      </c>
      <c r="N1011" s="3">
        <v>12</v>
      </c>
      <c r="O1011" s="3">
        <v>4</v>
      </c>
      <c r="Q1011" s="14">
        <v>860</v>
      </c>
      <c r="R1011" s="14">
        <v>680</v>
      </c>
      <c r="S1011" s="14">
        <v>690</v>
      </c>
      <c r="T1011" s="14">
        <v>90</v>
      </c>
      <c r="U1011" s="14">
        <v>690</v>
      </c>
      <c r="V1011" s="14">
        <v>90</v>
      </c>
      <c r="W1011" s="5" t="s">
        <v>33</v>
      </c>
      <c r="Y1011" s="6" t="s">
        <v>38</v>
      </c>
    </row>
    <row r="1012" spans="1:25" ht="18" customHeight="1" x14ac:dyDescent="0.3">
      <c r="A1012" s="1" t="str">
        <f t="shared" si="1128"/>
        <v>\\B-TECH03\soneras network\SONERAS\RAD\RAD 2024\C687</v>
      </c>
      <c r="B1012" s="17" t="s">
        <v>2609</v>
      </c>
      <c r="C1012" s="44" t="str">
        <f t="shared" si="1127"/>
        <v>FEC687035-10 E7</v>
      </c>
      <c r="D1012" s="17" t="s">
        <v>2397</v>
      </c>
      <c r="E1012" s="20" t="str">
        <f t="shared" si="1131"/>
        <v>C687</v>
      </c>
      <c r="F1012" s="37" t="s">
        <v>2608</v>
      </c>
      <c r="G1012" s="17">
        <v>1</v>
      </c>
      <c r="H1012" s="13" t="s">
        <v>35</v>
      </c>
      <c r="I1012" s="14" t="s">
        <v>36</v>
      </c>
      <c r="M1012" s="3" t="s">
        <v>77</v>
      </c>
      <c r="N1012" s="3">
        <v>10</v>
      </c>
      <c r="O1012" s="3">
        <v>5</v>
      </c>
      <c r="Q1012" s="14">
        <v>1600</v>
      </c>
      <c r="R1012" s="14">
        <v>1280</v>
      </c>
      <c r="S1012" s="14">
        <v>1345</v>
      </c>
      <c r="T1012" s="14">
        <v>150</v>
      </c>
      <c r="U1012" s="14">
        <v>1345</v>
      </c>
      <c r="V1012" s="14">
        <v>150</v>
      </c>
      <c r="W1012" s="5" t="s">
        <v>33</v>
      </c>
      <c r="Y1012" s="6" t="s">
        <v>38</v>
      </c>
    </row>
    <row r="1013" spans="1:25" ht="18" customHeight="1" x14ac:dyDescent="0.3">
      <c r="A1013" s="1" t="str">
        <f t="shared" si="1128"/>
        <v>\\B-TECH03\soneras network\SONERAS\RAD\RAD 2024\C673</v>
      </c>
      <c r="B1013" s="17" t="s">
        <v>2584</v>
      </c>
      <c r="C1013" s="44" t="str">
        <f t="shared" si="1127"/>
        <v>FEC673015-12 E7</v>
      </c>
      <c r="D1013" s="17" t="s">
        <v>2398</v>
      </c>
      <c r="E1013" s="20" t="str">
        <f t="shared" si="1131"/>
        <v>C673</v>
      </c>
      <c r="F1013" s="37" t="s">
        <v>2608</v>
      </c>
      <c r="G1013" s="17">
        <v>1</v>
      </c>
      <c r="H1013" s="13" t="s">
        <v>35</v>
      </c>
      <c r="I1013" s="14" t="s">
        <v>40</v>
      </c>
      <c r="M1013" s="3" t="s">
        <v>41</v>
      </c>
      <c r="N1013" s="3">
        <v>12</v>
      </c>
      <c r="O1013" s="3">
        <v>5</v>
      </c>
      <c r="Q1013" s="14">
        <v>900</v>
      </c>
      <c r="R1013" s="14">
        <v>450</v>
      </c>
      <c r="S1013" s="14">
        <v>460</v>
      </c>
      <c r="T1013" s="14">
        <v>140</v>
      </c>
      <c r="U1013" s="14">
        <v>460</v>
      </c>
      <c r="V1013" s="14">
        <v>140</v>
      </c>
      <c r="W1013" s="5" t="s">
        <v>33</v>
      </c>
      <c r="Y1013" s="6" t="s">
        <v>38</v>
      </c>
    </row>
    <row r="1014" spans="1:25" ht="18" customHeight="1" x14ac:dyDescent="0.3">
      <c r="A1014" s="1" t="str">
        <f t="shared" si="1128"/>
        <v>\\B-TECH03\soneras network\SONERAS\RAD\RAD 2024\C689</v>
      </c>
      <c r="B1014" s="17" t="s">
        <v>2610</v>
      </c>
      <c r="C1014" s="44" t="str">
        <f t="shared" si="1127"/>
        <v>FEC689025-10 E7</v>
      </c>
      <c r="D1014" s="17" t="s">
        <v>2399</v>
      </c>
      <c r="E1014" s="20" t="str">
        <f t="shared" si="1131"/>
        <v>C689</v>
      </c>
      <c r="F1014" s="37" t="s">
        <v>2608</v>
      </c>
      <c r="G1014" s="17">
        <v>1</v>
      </c>
      <c r="H1014" s="13" t="s">
        <v>35</v>
      </c>
      <c r="I1014" s="14" t="s">
        <v>36</v>
      </c>
      <c r="M1014" s="3" t="s">
        <v>32</v>
      </c>
      <c r="N1014" s="3">
        <v>10</v>
      </c>
      <c r="O1014" s="3">
        <v>5</v>
      </c>
      <c r="Q1014" s="14">
        <v>1080</v>
      </c>
      <c r="R1014" s="14">
        <v>430</v>
      </c>
      <c r="S1014" s="14">
        <v>440</v>
      </c>
      <c r="T1014" s="14">
        <v>125</v>
      </c>
      <c r="U1014" s="14">
        <v>440</v>
      </c>
      <c r="V1014" s="14">
        <v>125</v>
      </c>
      <c r="W1014" s="5" t="s">
        <v>33</v>
      </c>
      <c r="Y1014" s="6" t="s">
        <v>38</v>
      </c>
    </row>
    <row r="1015" spans="1:25" ht="18" customHeight="1" x14ac:dyDescent="0.3">
      <c r="A1015" s="1" t="str">
        <f t="shared" si="1128"/>
        <v>\\B-TECH03\soneras network\SONERAS\RAD\RAD 2024\C412</v>
      </c>
      <c r="B1015" s="17" t="s">
        <v>1643</v>
      </c>
      <c r="C1015" s="44" t="str">
        <f t="shared" si="1127"/>
        <v>REC412013-12 E7</v>
      </c>
      <c r="D1015" s="17" t="s">
        <v>2400</v>
      </c>
      <c r="E1015" s="20" t="str">
        <f t="shared" si="1131"/>
        <v>C412</v>
      </c>
      <c r="F1015" s="37" t="s">
        <v>2608</v>
      </c>
      <c r="G1015" s="17">
        <v>1</v>
      </c>
      <c r="H1015" s="13" t="s">
        <v>58</v>
      </c>
      <c r="I1015" s="14" t="s">
        <v>922</v>
      </c>
      <c r="M1015" s="36" t="s">
        <v>41</v>
      </c>
      <c r="N1015" s="6">
        <v>12</v>
      </c>
      <c r="O1015" s="6">
        <v>3</v>
      </c>
      <c r="Q1015" s="14">
        <v>480</v>
      </c>
      <c r="R1015" s="14">
        <v>450</v>
      </c>
      <c r="S1015" s="14">
        <v>495</v>
      </c>
      <c r="T1015" s="14">
        <v>105</v>
      </c>
      <c r="U1015" s="14">
        <v>495</v>
      </c>
      <c r="V1015" s="14">
        <v>105</v>
      </c>
      <c r="W1015" s="5" t="s">
        <v>37</v>
      </c>
      <c r="Y1015" s="6" t="s">
        <v>38</v>
      </c>
    </row>
    <row r="1016" spans="1:25" ht="18" customHeight="1" x14ac:dyDescent="0.3">
      <c r="A1016" s="1" t="str">
        <f t="shared" si="1128"/>
        <v>\\B-TECH03\soneras network\SONERAS\RAD\RAD 2024\C690</v>
      </c>
      <c r="B1016" s="17" t="s">
        <v>2611</v>
      </c>
      <c r="C1016" s="44" t="str">
        <f t="shared" si="1127"/>
        <v>FEC690025-10 E7</v>
      </c>
      <c r="D1016" s="17" t="s">
        <v>2401</v>
      </c>
      <c r="E1016" s="20" t="str">
        <f t="shared" si="1131"/>
        <v>C690</v>
      </c>
      <c r="F1016" s="37" t="s">
        <v>2608</v>
      </c>
      <c r="G1016" s="17">
        <v>1</v>
      </c>
      <c r="H1016" s="13" t="s">
        <v>35</v>
      </c>
      <c r="I1016" s="14" t="s">
        <v>36</v>
      </c>
      <c r="M1016" s="3" t="s">
        <v>32</v>
      </c>
      <c r="N1016" s="3">
        <v>10</v>
      </c>
      <c r="O1016" s="3">
        <v>5</v>
      </c>
      <c r="Q1016" s="14">
        <v>970</v>
      </c>
      <c r="R1016" s="14">
        <v>1780</v>
      </c>
      <c r="S1016" s="14">
        <v>1790</v>
      </c>
      <c r="T1016" s="14">
        <v>135</v>
      </c>
      <c r="U1016" s="14">
        <v>1790</v>
      </c>
      <c r="V1016" s="14">
        <v>135</v>
      </c>
      <c r="W1016" s="5" t="s">
        <v>33</v>
      </c>
      <c r="Y1016" s="6" t="s">
        <v>38</v>
      </c>
    </row>
    <row r="1017" spans="1:25" ht="18" customHeight="1" x14ac:dyDescent="0.3">
      <c r="A1017" s="1" t="str">
        <f t="shared" si="1128"/>
        <v>\\B-TECH03\soneras network\SONERAS\RAD\RAD 2024\C690</v>
      </c>
      <c r="B1017" s="17" t="s">
        <v>2611</v>
      </c>
      <c r="C1017" s="44" t="str">
        <f t="shared" si="1127"/>
        <v>FEC690023-10 E7</v>
      </c>
      <c r="D1017" s="17" t="s">
        <v>2402</v>
      </c>
      <c r="E1017" s="20" t="str">
        <f t="shared" si="1131"/>
        <v>C690</v>
      </c>
      <c r="F1017" s="37" t="s">
        <v>2608</v>
      </c>
      <c r="G1017" s="17">
        <v>1</v>
      </c>
      <c r="H1017" s="13" t="s">
        <v>35</v>
      </c>
      <c r="I1017" s="14" t="s">
        <v>36</v>
      </c>
      <c r="M1017" s="3" t="s">
        <v>32</v>
      </c>
      <c r="N1017" s="3">
        <v>10</v>
      </c>
      <c r="O1017" s="3">
        <v>3</v>
      </c>
      <c r="Q1017" s="14">
        <v>970</v>
      </c>
      <c r="R1017" s="14">
        <v>1780</v>
      </c>
      <c r="S1017" s="14">
        <v>1790</v>
      </c>
      <c r="T1017" s="14">
        <v>135</v>
      </c>
      <c r="U1017" s="14">
        <v>1790</v>
      </c>
      <c r="V1017" s="14">
        <v>135</v>
      </c>
      <c r="W1017" s="5" t="s">
        <v>33</v>
      </c>
      <c r="Y1017" s="6" t="s">
        <v>38</v>
      </c>
    </row>
    <row r="1018" spans="1:25" ht="18" customHeight="1" x14ac:dyDescent="0.3">
      <c r="A1018" s="1" t="str">
        <f t="shared" si="1128"/>
        <v>\\B-TECH03\soneras network\SONERAS\RAD\RAD 2024\C692</v>
      </c>
      <c r="B1018" s="17" t="s">
        <v>2614</v>
      </c>
      <c r="C1018" s="44" t="str">
        <f t="shared" si="1127"/>
        <v>FEC692023-10 E7</v>
      </c>
      <c r="D1018" s="17" t="s">
        <v>2403</v>
      </c>
      <c r="E1018" s="20" t="str">
        <f t="shared" si="1131"/>
        <v>C692</v>
      </c>
      <c r="F1018" s="37" t="s">
        <v>2613</v>
      </c>
      <c r="G1018" s="17">
        <v>10</v>
      </c>
      <c r="H1018" s="13" t="s">
        <v>35</v>
      </c>
      <c r="I1018" s="14" t="s">
        <v>1594</v>
      </c>
      <c r="M1018" s="3" t="s">
        <v>32</v>
      </c>
      <c r="N1018" s="3">
        <v>10</v>
      </c>
      <c r="O1018" s="3">
        <v>3</v>
      </c>
      <c r="Q1018" s="14">
        <v>500</v>
      </c>
      <c r="R1018" s="14">
        <v>480</v>
      </c>
      <c r="S1018" s="14">
        <v>490</v>
      </c>
      <c r="T1018" s="14">
        <v>80</v>
      </c>
      <c r="U1018" s="14">
        <v>490</v>
      </c>
      <c r="V1018" s="14">
        <v>80</v>
      </c>
      <c r="W1018" s="5" t="s">
        <v>33</v>
      </c>
      <c r="Y1018" s="6" t="s">
        <v>38</v>
      </c>
    </row>
    <row r="1019" spans="1:25" ht="18" customHeight="1" x14ac:dyDescent="0.3">
      <c r="A1019" s="1" t="str">
        <f t="shared" si="1128"/>
        <v>\\B-TECH03\soneras network\SONERAS\RAD\RAD 2024\C258</v>
      </c>
      <c r="B1019" s="61" t="s">
        <v>1180</v>
      </c>
      <c r="C1019" s="44" t="str">
        <f t="shared" si="1127"/>
        <v>FEC25805-10 E7</v>
      </c>
      <c r="D1019" s="17" t="s">
        <v>2404</v>
      </c>
      <c r="E1019" s="20" t="str">
        <f t="shared" si="1131"/>
        <v>C258</v>
      </c>
      <c r="F1019" s="37" t="s">
        <v>2613</v>
      </c>
      <c r="G1019" s="17">
        <v>1</v>
      </c>
      <c r="H1019" s="13" t="s">
        <v>35</v>
      </c>
      <c r="I1019" s="14" t="s">
        <v>1594</v>
      </c>
      <c r="M1019" s="3"/>
      <c r="N1019" s="3">
        <v>10</v>
      </c>
      <c r="O1019" s="3">
        <v>5</v>
      </c>
      <c r="Q1019" s="14">
        <v>920</v>
      </c>
      <c r="R1019" s="14">
        <v>800</v>
      </c>
      <c r="S1019" s="14">
        <v>870</v>
      </c>
      <c r="T1019" s="14">
        <v>170</v>
      </c>
      <c r="U1019" s="14">
        <v>870</v>
      </c>
      <c r="V1019" s="14">
        <v>170</v>
      </c>
      <c r="W1019" s="5" t="s">
        <v>33</v>
      </c>
      <c r="Y1019" s="6" t="s">
        <v>38</v>
      </c>
    </row>
    <row r="1020" spans="1:25" ht="18" customHeight="1" x14ac:dyDescent="0.3">
      <c r="A1020" s="1" t="str">
        <f>"\\B-TECH03\soneras network\SONERAS\RAD\RAD 2023\"&amp;B1020</f>
        <v>\\B-TECH03\soneras network\SONERAS\RAD\RAD 2023\B626</v>
      </c>
      <c r="B1020" s="61" t="s">
        <v>2615</v>
      </c>
      <c r="C1020" s="44" t="str">
        <f t="shared" si="1127"/>
        <v>FEB626026-10 E7</v>
      </c>
      <c r="D1020" s="17" t="s">
        <v>2405</v>
      </c>
      <c r="E1020" s="20" t="str">
        <f t="shared" si="1131"/>
        <v>B626</v>
      </c>
      <c r="F1020" s="37" t="s">
        <v>2613</v>
      </c>
      <c r="G1020" s="17">
        <v>1</v>
      </c>
      <c r="H1020" s="13" t="s">
        <v>35</v>
      </c>
      <c r="I1020" s="14" t="s">
        <v>1594</v>
      </c>
      <c r="M1020" s="3" t="s">
        <v>32</v>
      </c>
      <c r="N1020" s="3">
        <v>10</v>
      </c>
      <c r="O1020" s="3">
        <v>6</v>
      </c>
      <c r="Q1020" s="14">
        <v>1180</v>
      </c>
      <c r="R1020" s="14">
        <v>530</v>
      </c>
      <c r="S1020" s="14">
        <v>600</v>
      </c>
      <c r="T1020" s="14">
        <v>230</v>
      </c>
      <c r="U1020" s="14">
        <v>600</v>
      </c>
      <c r="V1020" s="14">
        <v>230</v>
      </c>
      <c r="W1020" s="5" t="s">
        <v>33</v>
      </c>
      <c r="Y1020" s="6" t="s">
        <v>38</v>
      </c>
    </row>
    <row r="1021" spans="1:25" ht="18" customHeight="1" x14ac:dyDescent="0.3">
      <c r="A1021" s="1" t="str">
        <f t="shared" si="1128"/>
        <v>\\B-TECH03\soneras network\SONERAS\RAD\RAD 2024\C693</v>
      </c>
      <c r="B1021" s="61" t="s">
        <v>2616</v>
      </c>
      <c r="C1021" s="44" t="str">
        <f t="shared" si="1127"/>
        <v>FEC693023-10 E7</v>
      </c>
      <c r="D1021" s="17" t="s">
        <v>2406</v>
      </c>
      <c r="E1021" s="20" t="str">
        <f t="shared" si="1131"/>
        <v>C693</v>
      </c>
      <c r="F1021" s="37" t="s">
        <v>2613</v>
      </c>
      <c r="G1021" s="17">
        <v>1</v>
      </c>
      <c r="H1021" s="13" t="s">
        <v>35</v>
      </c>
      <c r="I1021" s="14" t="s">
        <v>2612</v>
      </c>
      <c r="M1021" s="3" t="s">
        <v>32</v>
      </c>
      <c r="N1021" s="3">
        <v>10</v>
      </c>
      <c r="O1021" s="3">
        <v>3</v>
      </c>
      <c r="Q1021" s="14">
        <v>900</v>
      </c>
      <c r="R1021" s="14">
        <v>700</v>
      </c>
      <c r="S1021" s="14">
        <v>830</v>
      </c>
      <c r="T1021" s="14">
        <v>200</v>
      </c>
      <c r="U1021" s="14">
        <v>830</v>
      </c>
      <c r="V1021" s="14">
        <v>200</v>
      </c>
      <c r="W1021" s="5" t="s">
        <v>37</v>
      </c>
      <c r="Y1021" s="6" t="s">
        <v>38</v>
      </c>
    </row>
    <row r="1022" spans="1:25" ht="18" customHeight="1" x14ac:dyDescent="0.3">
      <c r="A1022" s="1" t="str">
        <f t="shared" si="1128"/>
        <v>\\B-TECH03\soneras network\SONERAS\RAD\RAD 2024\C694</v>
      </c>
      <c r="B1022" s="61" t="s">
        <v>2617</v>
      </c>
      <c r="C1022" s="44" t="str">
        <f t="shared" si="1127"/>
        <v>FEC694025-10 E7</v>
      </c>
      <c r="D1022" s="17" t="s">
        <v>2407</v>
      </c>
      <c r="E1022" s="20" t="str">
        <f t="shared" si="1131"/>
        <v>C694</v>
      </c>
      <c r="F1022" s="37" t="s">
        <v>2613</v>
      </c>
      <c r="G1022" s="17">
        <v>1</v>
      </c>
      <c r="H1022" s="13" t="s">
        <v>35</v>
      </c>
      <c r="I1022" s="14" t="s">
        <v>2612</v>
      </c>
      <c r="M1022" s="3" t="s">
        <v>32</v>
      </c>
      <c r="N1022" s="3">
        <v>10</v>
      </c>
      <c r="O1022" s="3">
        <v>5</v>
      </c>
      <c r="Q1022" s="14">
        <v>560</v>
      </c>
      <c r="R1022" s="14">
        <v>580</v>
      </c>
      <c r="S1022" s="14">
        <v>600</v>
      </c>
      <c r="T1022" s="14">
        <v>110</v>
      </c>
      <c r="U1022" s="14">
        <v>600</v>
      </c>
      <c r="V1022" s="14">
        <v>110</v>
      </c>
      <c r="W1022" s="5" t="s">
        <v>33</v>
      </c>
      <c r="Y1022" s="6" t="s">
        <v>38</v>
      </c>
    </row>
    <row r="1023" spans="1:25" ht="18" customHeight="1" x14ac:dyDescent="0.3">
      <c r="A1023" s="1" t="str">
        <f t="shared" si="1128"/>
        <v>\\B-TECH03\soneras network\SONERAS\RAD\RAD 2024\C695</v>
      </c>
      <c r="B1023" s="61" t="s">
        <v>2618</v>
      </c>
      <c r="C1023" s="44" t="str">
        <f t="shared" si="1127"/>
        <v>FEC695024-10 E7</v>
      </c>
      <c r="D1023" s="17" t="s">
        <v>2408</v>
      </c>
      <c r="E1023" s="20" t="str">
        <f t="shared" si="1131"/>
        <v>C695</v>
      </c>
      <c r="F1023" s="37" t="s">
        <v>2613</v>
      </c>
      <c r="G1023" s="17">
        <v>1</v>
      </c>
      <c r="H1023" s="13" t="s">
        <v>35</v>
      </c>
      <c r="I1023" s="14" t="s">
        <v>2612</v>
      </c>
      <c r="M1023" s="3" t="s">
        <v>32</v>
      </c>
      <c r="N1023" s="3">
        <v>10</v>
      </c>
      <c r="O1023" s="3">
        <v>4</v>
      </c>
      <c r="Q1023" s="14">
        <v>330</v>
      </c>
      <c r="R1023" s="14">
        <v>370</v>
      </c>
      <c r="S1023" s="14">
        <v>400</v>
      </c>
      <c r="T1023" s="14">
        <v>80</v>
      </c>
      <c r="U1023" s="14">
        <v>400</v>
      </c>
      <c r="V1023" s="14">
        <v>80</v>
      </c>
      <c r="W1023" s="5" t="s">
        <v>33</v>
      </c>
      <c r="Y1023" s="6" t="s">
        <v>38</v>
      </c>
    </row>
    <row r="1024" spans="1:25" ht="18" customHeight="1" x14ac:dyDescent="0.3">
      <c r="A1024" s="1" t="str">
        <f>"\\B-TECH03\soneras network\SONERAS\RAD\RAD 2023\"&amp;B1024</f>
        <v>\\B-TECH03\soneras network\SONERAS\RAD\RAD 2023\B605</v>
      </c>
      <c r="B1024" s="17" t="s">
        <v>2621</v>
      </c>
      <c r="C1024" s="44" t="str">
        <f t="shared" ref="C1024:C1087" si="1137">IF(H1024="Fx","FE",IF(H1024="Rén","RE",IF(H1024="Con","RA","")))&amp;B1024&amp;0&amp;IF(M1024="TR","1",IF(M1024="NL","2",IF(M1024="Aé","3","")))&amp;O1024&amp;"-"&amp;N1024&amp;" "&amp;IF(Y1024="ET7","E7","")</f>
        <v>REB605026-10 E7</v>
      </c>
      <c r="D1024" s="17" t="s">
        <v>2409</v>
      </c>
      <c r="E1024" s="20" t="str">
        <f t="shared" si="1131"/>
        <v>B605</v>
      </c>
      <c r="F1024" s="37" t="s">
        <v>2620</v>
      </c>
      <c r="G1024" s="17">
        <v>1</v>
      </c>
      <c r="H1024" s="13" t="s">
        <v>58</v>
      </c>
      <c r="I1024" s="14" t="s">
        <v>293</v>
      </c>
      <c r="M1024" s="3" t="s">
        <v>32</v>
      </c>
      <c r="N1024" s="3">
        <v>10</v>
      </c>
      <c r="O1024" s="3">
        <v>6</v>
      </c>
      <c r="Q1024" s="6">
        <v>850</v>
      </c>
      <c r="R1024" s="6">
        <v>580</v>
      </c>
      <c r="S1024" s="6">
        <v>600</v>
      </c>
      <c r="T1024" s="6">
        <v>155</v>
      </c>
      <c r="U1024" s="6">
        <v>600</v>
      </c>
      <c r="V1024" s="6">
        <v>155</v>
      </c>
      <c r="W1024" s="5" t="s">
        <v>33</v>
      </c>
      <c r="Y1024" s="6" t="s">
        <v>38</v>
      </c>
    </row>
    <row r="1025" spans="1:25" ht="18" customHeight="1" x14ac:dyDescent="0.3">
      <c r="A1025" s="1" t="str">
        <f t="shared" si="1128"/>
        <v>\\B-TECH03\soneras network\SONERAS\RAD\RAD 2024\C696</v>
      </c>
      <c r="B1025" s="17" t="s">
        <v>2622</v>
      </c>
      <c r="C1025" s="44" t="str">
        <f t="shared" si="1137"/>
        <v>RAC696012-10 E7</v>
      </c>
      <c r="D1025" s="17" t="s">
        <v>2410</v>
      </c>
      <c r="E1025" s="20" t="str">
        <f t="shared" si="1131"/>
        <v>C696</v>
      </c>
      <c r="F1025" s="37" t="s">
        <v>2620</v>
      </c>
      <c r="G1025" s="17">
        <v>1</v>
      </c>
      <c r="H1025" s="13" t="s">
        <v>28</v>
      </c>
      <c r="I1025" s="14" t="s">
        <v>2619</v>
      </c>
      <c r="M1025" s="3" t="s">
        <v>41</v>
      </c>
      <c r="N1025" s="3">
        <v>10</v>
      </c>
      <c r="O1025" s="3">
        <v>2</v>
      </c>
      <c r="Q1025" s="14">
        <v>180</v>
      </c>
      <c r="R1025" s="14">
        <v>140</v>
      </c>
      <c r="S1025" s="14">
        <v>162</v>
      </c>
      <c r="T1025" s="14">
        <v>50</v>
      </c>
      <c r="U1025" s="14">
        <v>162</v>
      </c>
      <c r="V1025" s="14">
        <v>50</v>
      </c>
      <c r="W1025" s="5" t="s">
        <v>33</v>
      </c>
      <c r="Y1025" s="6" t="s">
        <v>38</v>
      </c>
    </row>
    <row r="1026" spans="1:25" ht="18" customHeight="1" x14ac:dyDescent="0.3">
      <c r="A1026" s="1" t="str">
        <f t="shared" si="1128"/>
        <v>\\B-TECH03\soneras network\SONERAS\RAD\RAD 2024\C697</v>
      </c>
      <c r="B1026" s="17" t="s">
        <v>2623</v>
      </c>
      <c r="C1026" s="44" t="str">
        <f t="shared" si="1137"/>
        <v>RAC697025-10 E7</v>
      </c>
      <c r="D1026" s="17" t="s">
        <v>2411</v>
      </c>
      <c r="E1026" s="20" t="str">
        <f t="shared" si="1131"/>
        <v>C697</v>
      </c>
      <c r="F1026" s="37" t="s">
        <v>2620</v>
      </c>
      <c r="G1026" s="17">
        <v>1</v>
      </c>
      <c r="H1026" s="13" t="s">
        <v>28</v>
      </c>
      <c r="I1026" s="14" t="s">
        <v>922</v>
      </c>
      <c r="J1026" s="5" t="s">
        <v>714</v>
      </c>
      <c r="K1026" s="14" t="s">
        <v>2660</v>
      </c>
      <c r="M1026" s="3" t="s">
        <v>32</v>
      </c>
      <c r="N1026" s="3">
        <v>10</v>
      </c>
      <c r="O1026" s="3">
        <v>5</v>
      </c>
      <c r="Q1026" s="6">
        <v>1120</v>
      </c>
      <c r="R1026" s="6">
        <v>550</v>
      </c>
      <c r="S1026" s="6">
        <v>550</v>
      </c>
      <c r="T1026" s="6">
        <v>120</v>
      </c>
      <c r="U1026" s="6">
        <v>550</v>
      </c>
      <c r="V1026" s="6">
        <v>120</v>
      </c>
      <c r="W1026" s="5" t="s">
        <v>33</v>
      </c>
      <c r="Y1026" s="6" t="s">
        <v>38</v>
      </c>
    </row>
    <row r="1027" spans="1:25" ht="18" customHeight="1" x14ac:dyDescent="0.3">
      <c r="A1027" s="1" t="str">
        <f t="shared" si="1128"/>
        <v>\\B-TECH03\soneras network\SONERAS\RAD\RAD 2024\C698</v>
      </c>
      <c r="B1027" s="17" t="s">
        <v>2624</v>
      </c>
      <c r="C1027" s="44" t="str">
        <f t="shared" si="1137"/>
        <v>REC698013-12 E7</v>
      </c>
      <c r="D1027" s="17" t="s">
        <v>2412</v>
      </c>
      <c r="E1027" s="20" t="str">
        <f t="shared" si="1131"/>
        <v>C698</v>
      </c>
      <c r="F1027" s="37" t="s">
        <v>2620</v>
      </c>
      <c r="G1027" s="17">
        <v>1</v>
      </c>
      <c r="H1027" s="13" t="s">
        <v>58</v>
      </c>
      <c r="I1027" s="14" t="s">
        <v>922</v>
      </c>
      <c r="M1027" s="3" t="s">
        <v>41</v>
      </c>
      <c r="N1027" s="3">
        <v>12</v>
      </c>
      <c r="O1027" s="3">
        <v>3</v>
      </c>
      <c r="Q1027" s="14">
        <v>550</v>
      </c>
      <c r="R1027" s="14">
        <v>450</v>
      </c>
      <c r="S1027" s="14">
        <v>495</v>
      </c>
      <c r="T1027" s="14">
        <v>105</v>
      </c>
      <c r="U1027" s="14">
        <v>495</v>
      </c>
      <c r="V1027" s="14">
        <v>105</v>
      </c>
      <c r="W1027" s="5" t="s">
        <v>37</v>
      </c>
      <c r="Y1027" s="6" t="s">
        <v>38</v>
      </c>
    </row>
    <row r="1028" spans="1:25" ht="18" customHeight="1" x14ac:dyDescent="0.3">
      <c r="A1028" s="1" t="str">
        <f t="shared" si="1128"/>
        <v>\\B-TECH03\soneras network\SONERAS\RAD\RAD 2024\C699</v>
      </c>
      <c r="B1028" s="17" t="s">
        <v>2625</v>
      </c>
      <c r="C1028" s="44" t="str">
        <f t="shared" si="1137"/>
        <v>FEC699025-10 E7</v>
      </c>
      <c r="D1028" s="17" t="s">
        <v>2413</v>
      </c>
      <c r="E1028" s="20" t="str">
        <f t="shared" si="1131"/>
        <v>C699</v>
      </c>
      <c r="F1028" s="37" t="s">
        <v>2620</v>
      </c>
      <c r="G1028" s="17">
        <v>1</v>
      </c>
      <c r="H1028" s="13" t="s">
        <v>35</v>
      </c>
      <c r="I1028" s="14" t="s">
        <v>1169</v>
      </c>
      <c r="M1028" s="3" t="s">
        <v>32</v>
      </c>
      <c r="N1028" s="3">
        <v>10</v>
      </c>
      <c r="O1028" s="3">
        <v>5</v>
      </c>
      <c r="Q1028" s="14">
        <v>870</v>
      </c>
      <c r="R1028" s="14">
        <v>840</v>
      </c>
      <c r="S1028" s="14">
        <v>900</v>
      </c>
      <c r="T1028" s="14">
        <v>180</v>
      </c>
      <c r="U1028" s="14">
        <v>900</v>
      </c>
      <c r="V1028" s="14">
        <v>180</v>
      </c>
      <c r="W1028" s="5" t="s">
        <v>37</v>
      </c>
      <c r="Y1028" s="6" t="s">
        <v>38</v>
      </c>
    </row>
    <row r="1029" spans="1:25" ht="18" customHeight="1" x14ac:dyDescent="0.3">
      <c r="A1029" s="1" t="str">
        <f>"\\B-TECH03\soneras network\SONERAS\RAD\RAD 2023\"&amp;B1029</f>
        <v>\\B-TECH03\soneras network\SONERAS\RAD\RAD 2023\B383</v>
      </c>
      <c r="B1029" s="17" t="s">
        <v>807</v>
      </c>
      <c r="C1029" s="44" t="str">
        <f t="shared" si="1137"/>
        <v>FEB383024-10 E7</v>
      </c>
      <c r="D1029" s="17" t="s">
        <v>2414</v>
      </c>
      <c r="E1029" s="20" t="str">
        <f t="shared" si="1131"/>
        <v>B383</v>
      </c>
      <c r="F1029" s="37" t="s">
        <v>2620</v>
      </c>
      <c r="G1029" s="17">
        <v>3</v>
      </c>
      <c r="H1029" s="13" t="s">
        <v>35</v>
      </c>
      <c r="I1029" s="14" t="s">
        <v>76</v>
      </c>
      <c r="M1029" s="3" t="s">
        <v>32</v>
      </c>
      <c r="N1029" s="3">
        <v>10</v>
      </c>
      <c r="O1029" s="3">
        <v>4</v>
      </c>
      <c r="Q1029" s="14">
        <v>620</v>
      </c>
      <c r="R1029" s="14">
        <v>530</v>
      </c>
      <c r="S1029" s="14">
        <v>550</v>
      </c>
      <c r="T1029" s="14">
        <v>100</v>
      </c>
      <c r="U1029" s="14">
        <v>550</v>
      </c>
      <c r="V1029" s="14">
        <v>100</v>
      </c>
      <c r="W1029" s="5" t="s">
        <v>33</v>
      </c>
      <c r="Y1029" s="6" t="s">
        <v>38</v>
      </c>
    </row>
    <row r="1030" spans="1:25" ht="18" customHeight="1" x14ac:dyDescent="0.3">
      <c r="A1030" s="1" t="str">
        <f t="shared" ref="A1030:A1092" si="1138">"\\B-TECH03\soneras network\SONERAS\RAD\RAD 2024\"&amp;B1030</f>
        <v>\\B-TECH03\soneras network\SONERAS\RAD\RAD 2024\C700</v>
      </c>
      <c r="B1030" s="17" t="s">
        <v>2626</v>
      </c>
      <c r="C1030" s="44" t="str">
        <f t="shared" si="1137"/>
        <v>FEC700026-10 E7</v>
      </c>
      <c r="D1030" s="17" t="s">
        <v>2415</v>
      </c>
      <c r="E1030" s="20" t="str">
        <f t="shared" si="1131"/>
        <v>C700</v>
      </c>
      <c r="F1030" s="37" t="s">
        <v>2620</v>
      </c>
      <c r="G1030" s="17">
        <v>1</v>
      </c>
      <c r="H1030" s="13" t="s">
        <v>35</v>
      </c>
      <c r="I1030" s="14" t="s">
        <v>76</v>
      </c>
      <c r="M1030" s="3" t="s">
        <v>32</v>
      </c>
      <c r="N1030" s="3">
        <v>10</v>
      </c>
      <c r="O1030" s="3">
        <v>6</v>
      </c>
      <c r="Q1030" s="14">
        <v>920</v>
      </c>
      <c r="R1030" s="14">
        <v>630</v>
      </c>
      <c r="S1030" s="14">
        <v>645</v>
      </c>
      <c r="T1030" s="14">
        <v>125</v>
      </c>
      <c r="U1030" s="14">
        <v>645</v>
      </c>
      <c r="V1030" s="14">
        <v>125</v>
      </c>
      <c r="W1030" s="5" t="s">
        <v>33</v>
      </c>
      <c r="Y1030" s="6" t="s">
        <v>38</v>
      </c>
    </row>
    <row r="1031" spans="1:25" ht="18" customHeight="1" x14ac:dyDescent="0.3">
      <c r="A1031" s="1" t="str">
        <f t="shared" si="1138"/>
        <v>\\B-TECH03\soneras network\SONERAS\RAD\RAD 2024\C701</v>
      </c>
      <c r="B1031" s="17" t="s">
        <v>2627</v>
      </c>
      <c r="C1031" s="44" t="str">
        <f t="shared" si="1137"/>
        <v>FEC701026-10 E7</v>
      </c>
      <c r="D1031" s="17" t="s">
        <v>2416</v>
      </c>
      <c r="E1031" s="20" t="str">
        <f t="shared" si="1131"/>
        <v>C701</v>
      </c>
      <c r="F1031" s="37" t="s">
        <v>2620</v>
      </c>
      <c r="G1031" s="17">
        <v>1</v>
      </c>
      <c r="H1031" s="13" t="s">
        <v>35</v>
      </c>
      <c r="I1031" s="14" t="s">
        <v>76</v>
      </c>
      <c r="M1031" s="3" t="s">
        <v>32</v>
      </c>
      <c r="N1031" s="3">
        <v>10</v>
      </c>
      <c r="O1031" s="3">
        <v>6</v>
      </c>
      <c r="Q1031" s="14">
        <v>1200</v>
      </c>
      <c r="R1031" s="14">
        <v>1050</v>
      </c>
      <c r="S1031" s="14">
        <v>1200</v>
      </c>
      <c r="T1031" s="14">
        <v>210</v>
      </c>
      <c r="U1031" s="14">
        <v>1200</v>
      </c>
      <c r="V1031" s="14">
        <v>210</v>
      </c>
      <c r="W1031" s="5" t="s">
        <v>37</v>
      </c>
      <c r="Y1031" s="6" t="s">
        <v>38</v>
      </c>
    </row>
    <row r="1032" spans="1:25" ht="18" customHeight="1" x14ac:dyDescent="0.3">
      <c r="A1032" s="1" t="str">
        <f t="shared" si="1138"/>
        <v>\\B-TECH03\soneras network\SONERAS\RAD\RAD 2024\C702</v>
      </c>
      <c r="B1032" s="17" t="s">
        <v>2630</v>
      </c>
      <c r="C1032" s="44" t="str">
        <f t="shared" si="1137"/>
        <v>FEC702022-10 E7</v>
      </c>
      <c r="D1032" s="17" t="s">
        <v>2417</v>
      </c>
      <c r="E1032" s="20" t="str">
        <f t="shared" si="1131"/>
        <v>C702</v>
      </c>
      <c r="F1032" s="37" t="s">
        <v>2629</v>
      </c>
      <c r="G1032" s="17">
        <v>1</v>
      </c>
      <c r="H1032" s="13" t="s">
        <v>35</v>
      </c>
      <c r="I1032" s="14" t="s">
        <v>923</v>
      </c>
      <c r="M1032" s="3" t="s">
        <v>32</v>
      </c>
      <c r="N1032" s="3">
        <v>10</v>
      </c>
      <c r="O1032" s="3">
        <v>2</v>
      </c>
      <c r="Q1032" s="14">
        <v>140</v>
      </c>
      <c r="R1032" s="14">
        <v>220</v>
      </c>
      <c r="S1032" s="14">
        <v>260</v>
      </c>
      <c r="T1032" s="14">
        <v>60</v>
      </c>
      <c r="U1032" s="14">
        <v>260</v>
      </c>
      <c r="V1032" s="14">
        <v>60</v>
      </c>
      <c r="W1032" s="5" t="s">
        <v>37</v>
      </c>
      <c r="Y1032" s="6" t="s">
        <v>38</v>
      </c>
    </row>
    <row r="1033" spans="1:25" ht="18" customHeight="1" x14ac:dyDescent="0.3">
      <c r="A1033" s="1" t="str">
        <f t="shared" si="1138"/>
        <v>\\B-TECH03\soneras network\SONERAS\RAD\RAD 2024\C703</v>
      </c>
      <c r="B1033" s="17" t="s">
        <v>2631</v>
      </c>
      <c r="C1033" s="44" t="str">
        <f t="shared" si="1137"/>
        <v>FEC703014-10 E7</v>
      </c>
      <c r="D1033" s="17" t="s">
        <v>2418</v>
      </c>
      <c r="E1033" s="20" t="str">
        <f t="shared" si="1131"/>
        <v>C703</v>
      </c>
      <c r="F1033" s="37" t="s">
        <v>2629</v>
      </c>
      <c r="G1033" s="17">
        <v>10</v>
      </c>
      <c r="H1033" s="13" t="s">
        <v>35</v>
      </c>
      <c r="I1033" s="14" t="s">
        <v>182</v>
      </c>
      <c r="M1033" s="3" t="s">
        <v>41</v>
      </c>
      <c r="N1033" s="3">
        <v>10</v>
      </c>
      <c r="O1033" s="3">
        <v>4</v>
      </c>
      <c r="Q1033" s="14">
        <v>870</v>
      </c>
      <c r="R1033" s="14">
        <v>650</v>
      </c>
      <c r="S1033" s="14">
        <v>665</v>
      </c>
      <c r="T1033" s="14">
        <v>95</v>
      </c>
      <c r="U1033" s="14">
        <v>65</v>
      </c>
      <c r="V1033" s="14">
        <v>95</v>
      </c>
      <c r="W1033" s="5" t="s">
        <v>33</v>
      </c>
      <c r="Y1033" s="6" t="s">
        <v>38</v>
      </c>
    </row>
    <row r="1034" spans="1:25" ht="18" customHeight="1" x14ac:dyDescent="0.3">
      <c r="A1034" s="1" t="str">
        <f t="shared" si="1138"/>
        <v>\\B-TECH03\soneras network\SONERAS\RAD\RAD 2024\B170</v>
      </c>
      <c r="B1034" s="61" t="s">
        <v>445</v>
      </c>
      <c r="C1034" s="44" t="str">
        <f t="shared" si="1137"/>
        <v>FEB170014-10 E7</v>
      </c>
      <c r="D1034" s="17" t="s">
        <v>2419</v>
      </c>
      <c r="E1034" s="20" t="str">
        <f t="shared" si="1131"/>
        <v>B170</v>
      </c>
      <c r="F1034" s="37" t="s">
        <v>2629</v>
      </c>
      <c r="G1034" s="17">
        <v>10</v>
      </c>
      <c r="H1034" s="13" t="s">
        <v>35</v>
      </c>
      <c r="I1034" s="14" t="s">
        <v>182</v>
      </c>
      <c r="M1034" s="3" t="s">
        <v>41</v>
      </c>
      <c r="N1034" s="3">
        <v>10</v>
      </c>
      <c r="O1034" s="3">
        <v>4</v>
      </c>
      <c r="Q1034" s="14">
        <v>840</v>
      </c>
      <c r="R1034" s="14">
        <v>650</v>
      </c>
      <c r="S1034" s="14">
        <v>665</v>
      </c>
      <c r="T1034" s="14">
        <v>95</v>
      </c>
      <c r="U1034" s="14">
        <v>665</v>
      </c>
      <c r="V1034" s="14">
        <v>95</v>
      </c>
      <c r="W1034" s="5" t="s">
        <v>33</v>
      </c>
      <c r="Y1034" s="6" t="s">
        <v>38</v>
      </c>
    </row>
    <row r="1035" spans="1:25" ht="18" customHeight="1" x14ac:dyDescent="0.3">
      <c r="A1035" s="1" t="str">
        <f t="shared" si="1138"/>
        <v>\\B-TECH03\soneras network\SONERAS\RAD\RAD 2024\C704</v>
      </c>
      <c r="B1035" s="61" t="s">
        <v>2632</v>
      </c>
      <c r="C1035" s="44" t="str">
        <f t="shared" si="1137"/>
        <v>FEC704014-12 E7</v>
      </c>
      <c r="D1035" s="17" t="s">
        <v>2420</v>
      </c>
      <c r="E1035" s="20" t="str">
        <f t="shared" si="1131"/>
        <v>C704</v>
      </c>
      <c r="F1035" s="37" t="s">
        <v>2629</v>
      </c>
      <c r="G1035" s="17">
        <v>2</v>
      </c>
      <c r="H1035" s="13" t="s">
        <v>35</v>
      </c>
      <c r="I1035" s="14" t="s">
        <v>182</v>
      </c>
      <c r="M1035" s="3" t="s">
        <v>41</v>
      </c>
      <c r="N1035" s="3">
        <v>12</v>
      </c>
      <c r="O1035" s="3">
        <v>4</v>
      </c>
      <c r="Q1035" s="14">
        <v>690</v>
      </c>
      <c r="R1035" s="14">
        <v>730</v>
      </c>
      <c r="S1035" s="14">
        <v>740</v>
      </c>
      <c r="T1035" s="14">
        <v>145</v>
      </c>
      <c r="U1035" s="14">
        <v>740</v>
      </c>
      <c r="V1035" s="14">
        <v>105</v>
      </c>
      <c r="W1035" s="5" t="s">
        <v>33</v>
      </c>
      <c r="Y1035" s="6" t="s">
        <v>38</v>
      </c>
    </row>
    <row r="1036" spans="1:25" ht="18" customHeight="1" x14ac:dyDescent="0.3">
      <c r="A1036" s="1" t="str">
        <f t="shared" si="1138"/>
        <v>\\B-TECH03\soneras network\SONERAS\RAD\RAD 2024\C705</v>
      </c>
      <c r="B1036" s="61" t="s">
        <v>2639</v>
      </c>
      <c r="C1036" s="44" t="str">
        <f t="shared" si="1137"/>
        <v>FEC705014-10 E7</v>
      </c>
      <c r="D1036" s="17" t="s">
        <v>2421</v>
      </c>
      <c r="E1036" s="20" t="str">
        <f t="shared" si="1131"/>
        <v>C705</v>
      </c>
      <c r="F1036" s="37" t="s">
        <v>2629</v>
      </c>
      <c r="G1036" s="17">
        <v>15</v>
      </c>
      <c r="H1036" s="13" t="s">
        <v>35</v>
      </c>
      <c r="I1036" s="14" t="s">
        <v>182</v>
      </c>
      <c r="K1036" s="14" t="s">
        <v>2638</v>
      </c>
      <c r="M1036" s="3" t="s">
        <v>41</v>
      </c>
      <c r="N1036" s="5">
        <v>10</v>
      </c>
      <c r="O1036" s="5">
        <v>4</v>
      </c>
      <c r="P1036" s="65"/>
      <c r="Q1036" s="5">
        <v>890</v>
      </c>
      <c r="R1036" s="5">
        <v>700</v>
      </c>
      <c r="S1036" s="5">
        <v>710</v>
      </c>
      <c r="T1036" s="5">
        <v>105</v>
      </c>
      <c r="U1036" s="5">
        <v>710</v>
      </c>
      <c r="V1036" s="5">
        <v>105</v>
      </c>
      <c r="W1036" s="5" t="s">
        <v>33</v>
      </c>
      <c r="Y1036" s="6" t="s">
        <v>38</v>
      </c>
    </row>
    <row r="1037" spans="1:25" ht="18" customHeight="1" x14ac:dyDescent="0.3">
      <c r="A1037" s="1" t="str">
        <f t="shared" si="1138"/>
        <v>\\B-TECH03\soneras network\SONERAS\RAD\RAD 2024\C706</v>
      </c>
      <c r="B1037" s="61" t="s">
        <v>2640</v>
      </c>
      <c r="C1037" s="44" t="str">
        <f t="shared" si="1137"/>
        <v>RAC706026-10 E7</v>
      </c>
      <c r="D1037" s="17" t="s">
        <v>2422</v>
      </c>
      <c r="E1037" s="20" t="str">
        <f t="shared" si="1131"/>
        <v>C706</v>
      </c>
      <c r="F1037" s="37" t="s">
        <v>2629</v>
      </c>
      <c r="G1037" s="17">
        <v>1</v>
      </c>
      <c r="H1037" s="13" t="s">
        <v>28</v>
      </c>
      <c r="I1037" s="14" t="s">
        <v>2628</v>
      </c>
      <c r="J1037" s="5" t="s">
        <v>2589</v>
      </c>
      <c r="M1037" s="3" t="s">
        <v>32</v>
      </c>
      <c r="N1037" s="3">
        <v>10</v>
      </c>
      <c r="O1037" s="3">
        <v>6</v>
      </c>
      <c r="Q1037" s="14">
        <v>800</v>
      </c>
      <c r="R1037" s="14">
        <v>650</v>
      </c>
      <c r="S1037" s="14">
        <v>650</v>
      </c>
      <c r="T1037" s="14">
        <v>140</v>
      </c>
      <c r="U1037" s="14">
        <v>650</v>
      </c>
      <c r="V1037" s="14">
        <v>140</v>
      </c>
      <c r="W1037" s="5" t="s">
        <v>33</v>
      </c>
      <c r="Y1037" s="6" t="s">
        <v>38</v>
      </c>
    </row>
    <row r="1038" spans="1:25" ht="18" customHeight="1" x14ac:dyDescent="0.3">
      <c r="A1038" s="1" t="str">
        <f t="shared" si="1138"/>
        <v>\\B-TECH03\soneras network\SONERAS\RAD\RAD 2024\C707</v>
      </c>
      <c r="B1038" s="61" t="s">
        <v>2641</v>
      </c>
      <c r="C1038" s="44" t="str">
        <f t="shared" si="1137"/>
        <v>RAC707013-12 E7</v>
      </c>
      <c r="D1038" s="17" t="s">
        <v>2423</v>
      </c>
      <c r="E1038" s="20" t="str">
        <f t="shared" si="1131"/>
        <v>C707</v>
      </c>
      <c r="F1038" s="37" t="s">
        <v>2629</v>
      </c>
      <c r="G1038" s="17">
        <v>1</v>
      </c>
      <c r="H1038" s="13" t="s">
        <v>28</v>
      </c>
      <c r="I1038" s="14" t="s">
        <v>2633</v>
      </c>
      <c r="J1038" s="5" t="s">
        <v>2636</v>
      </c>
      <c r="M1038" s="3" t="s">
        <v>41</v>
      </c>
      <c r="N1038" s="3">
        <v>12</v>
      </c>
      <c r="O1038" s="3">
        <v>3</v>
      </c>
      <c r="Q1038" s="14">
        <v>520</v>
      </c>
      <c r="R1038" s="14">
        <v>555</v>
      </c>
      <c r="S1038" s="14">
        <v>545</v>
      </c>
      <c r="T1038" s="14">
        <v>60</v>
      </c>
      <c r="U1038" s="14">
        <v>545</v>
      </c>
      <c r="V1038" s="14">
        <v>60</v>
      </c>
      <c r="W1038" s="5" t="s">
        <v>33</v>
      </c>
      <c r="Y1038" s="6" t="s">
        <v>38</v>
      </c>
    </row>
    <row r="1039" spans="1:25" ht="18" customHeight="1" x14ac:dyDescent="0.3">
      <c r="A1039" s="1" t="str">
        <f t="shared" si="1138"/>
        <v>\\B-TECH03\soneras network\SONERAS\RAD\RAD 2024\C708</v>
      </c>
      <c r="B1039" s="61" t="s">
        <v>2642</v>
      </c>
      <c r="C1039" s="44" t="str">
        <f t="shared" si="1137"/>
        <v>FEC708023-10 E7</v>
      </c>
      <c r="D1039" s="17" t="s">
        <v>2424</v>
      </c>
      <c r="E1039" s="20" t="str">
        <f t="shared" ref="E1039:E1102" si="1139">HYPERLINK(A1039,B1039)</f>
        <v>C708</v>
      </c>
      <c r="F1039" s="37" t="s">
        <v>2629</v>
      </c>
      <c r="G1039" s="17">
        <v>1</v>
      </c>
      <c r="H1039" s="13" t="s">
        <v>35</v>
      </c>
      <c r="I1039" s="14" t="s">
        <v>2634</v>
      </c>
      <c r="M1039" s="3" t="s">
        <v>32</v>
      </c>
      <c r="N1039" s="3">
        <v>10</v>
      </c>
      <c r="O1039" s="3">
        <v>3</v>
      </c>
      <c r="Q1039" s="14">
        <v>900</v>
      </c>
      <c r="R1039" s="14">
        <v>900</v>
      </c>
      <c r="S1039" s="14">
        <v>910</v>
      </c>
      <c r="T1039" s="14">
        <v>80</v>
      </c>
      <c r="U1039" s="14">
        <v>910</v>
      </c>
      <c r="V1039" s="14">
        <v>80</v>
      </c>
      <c r="W1039" s="5" t="s">
        <v>33</v>
      </c>
      <c r="Y1039" s="6" t="s">
        <v>38</v>
      </c>
    </row>
    <row r="1040" spans="1:25" ht="18" customHeight="1" x14ac:dyDescent="0.3">
      <c r="A1040" s="1" t="str">
        <f t="shared" si="1138"/>
        <v>\\B-TECH03\soneras network\SONERAS\RAD\RAD 2024\C709</v>
      </c>
      <c r="B1040" s="61" t="s">
        <v>2643</v>
      </c>
      <c r="C1040" s="44" t="str">
        <f t="shared" si="1137"/>
        <v>RAC709025-10 E7</v>
      </c>
      <c r="D1040" s="17" t="s">
        <v>2425</v>
      </c>
      <c r="E1040" s="20" t="str">
        <f t="shared" si="1139"/>
        <v>C709</v>
      </c>
      <c r="F1040" s="37" t="s">
        <v>2629</v>
      </c>
      <c r="G1040" s="17">
        <v>1</v>
      </c>
      <c r="H1040" s="13" t="s">
        <v>28</v>
      </c>
      <c r="I1040" s="14" t="s">
        <v>2635</v>
      </c>
      <c r="J1040" s="5" t="s">
        <v>2637</v>
      </c>
      <c r="M1040" s="3" t="s">
        <v>32</v>
      </c>
      <c r="N1040" s="3">
        <v>10</v>
      </c>
      <c r="O1040" s="3">
        <v>5</v>
      </c>
      <c r="Q1040" s="14">
        <v>560</v>
      </c>
      <c r="R1040" s="14">
        <v>560</v>
      </c>
      <c r="S1040" s="14">
        <v>590</v>
      </c>
      <c r="T1040" s="14">
        <v>115</v>
      </c>
      <c r="U1040" s="14">
        <v>590</v>
      </c>
      <c r="V1040" s="14">
        <v>115</v>
      </c>
      <c r="W1040" s="5" t="s">
        <v>33</v>
      </c>
      <c r="Y1040" s="6" t="s">
        <v>38</v>
      </c>
    </row>
    <row r="1041" spans="1:25" ht="18" customHeight="1" x14ac:dyDescent="0.3">
      <c r="A1041" s="1" t="str">
        <f t="shared" si="1138"/>
        <v>\\B-TECH03\soneras network\SONERAS\RAD\RAD 2024\C710</v>
      </c>
      <c r="B1041" s="61" t="s">
        <v>2646</v>
      </c>
      <c r="C1041" s="44" t="str">
        <f t="shared" si="1137"/>
        <v>REC710026-10 E7</v>
      </c>
      <c r="D1041" s="17" t="s">
        <v>2426</v>
      </c>
      <c r="E1041" s="20" t="str">
        <f t="shared" si="1139"/>
        <v>C710</v>
      </c>
      <c r="F1041" s="37" t="s">
        <v>2644</v>
      </c>
      <c r="G1041" s="17">
        <v>1</v>
      </c>
      <c r="H1041" s="13" t="s">
        <v>58</v>
      </c>
      <c r="I1041" s="14" t="s">
        <v>293</v>
      </c>
      <c r="K1041" s="14" t="s">
        <v>2645</v>
      </c>
      <c r="M1041" s="3" t="s">
        <v>32</v>
      </c>
      <c r="N1041" s="3">
        <v>10</v>
      </c>
      <c r="O1041" s="3">
        <v>6</v>
      </c>
      <c r="Q1041" s="14">
        <v>1630</v>
      </c>
      <c r="R1041" s="14">
        <v>1080</v>
      </c>
      <c r="S1041" s="14">
        <v>1165</v>
      </c>
      <c r="T1041" s="14">
        <v>230</v>
      </c>
      <c r="U1041" s="14">
        <v>1165</v>
      </c>
      <c r="V1041" s="14">
        <v>230</v>
      </c>
      <c r="W1041" s="5" t="s">
        <v>37</v>
      </c>
      <c r="Y1041" s="6" t="s">
        <v>38</v>
      </c>
    </row>
    <row r="1042" spans="1:25" ht="18" customHeight="1" x14ac:dyDescent="0.3">
      <c r="A1042" s="1" t="str">
        <f t="shared" si="1138"/>
        <v>\\B-TECH03\soneras network\SONERAS\RAD\RAD 2024\C711</v>
      </c>
      <c r="B1042" s="61" t="s">
        <v>2647</v>
      </c>
      <c r="C1042" s="44" t="str">
        <f t="shared" si="1137"/>
        <v>FEC711025-10 E7</v>
      </c>
      <c r="D1042" s="17" t="s">
        <v>2427</v>
      </c>
      <c r="E1042" s="20" t="str">
        <f t="shared" si="1139"/>
        <v>C711</v>
      </c>
      <c r="F1042" s="37" t="s">
        <v>2644</v>
      </c>
      <c r="G1042" s="17">
        <v>1</v>
      </c>
      <c r="H1042" s="13" t="s">
        <v>35</v>
      </c>
      <c r="I1042" s="14" t="s">
        <v>36</v>
      </c>
      <c r="M1042" s="3" t="s">
        <v>32</v>
      </c>
      <c r="N1042" s="3">
        <v>10</v>
      </c>
      <c r="O1042" s="3">
        <v>5</v>
      </c>
      <c r="Q1042" s="14">
        <v>880</v>
      </c>
      <c r="R1042" s="14">
        <v>370</v>
      </c>
      <c r="S1042" s="14">
        <v>380</v>
      </c>
      <c r="T1042" s="14">
        <v>115</v>
      </c>
      <c r="U1042" s="14">
        <v>380</v>
      </c>
      <c r="V1042" s="14">
        <v>115</v>
      </c>
      <c r="W1042" s="5" t="s">
        <v>33</v>
      </c>
      <c r="Y1042" s="6" t="s">
        <v>38</v>
      </c>
    </row>
    <row r="1043" spans="1:25" ht="18" customHeight="1" x14ac:dyDescent="0.3">
      <c r="A1043" s="1" t="str">
        <f t="shared" si="1138"/>
        <v>\\B-TECH03\soneras network\SONERAS\RAD\RAD 2024\C712</v>
      </c>
      <c r="B1043" s="61" t="s">
        <v>2648</v>
      </c>
      <c r="C1043" s="44" t="str">
        <f t="shared" si="1137"/>
        <v>FEC712025-10 E7</v>
      </c>
      <c r="D1043" s="17" t="s">
        <v>2428</v>
      </c>
      <c r="E1043" s="20" t="str">
        <f t="shared" si="1139"/>
        <v>C712</v>
      </c>
      <c r="F1043" s="37" t="s">
        <v>2644</v>
      </c>
      <c r="G1043" s="17">
        <v>1</v>
      </c>
      <c r="H1043" s="13" t="s">
        <v>35</v>
      </c>
      <c r="I1043" s="14" t="s">
        <v>36</v>
      </c>
      <c r="M1043" s="3" t="s">
        <v>32</v>
      </c>
      <c r="N1043" s="3">
        <v>10</v>
      </c>
      <c r="O1043" s="3">
        <v>5</v>
      </c>
      <c r="Q1043" s="14">
        <v>1040</v>
      </c>
      <c r="R1043" s="14">
        <v>940</v>
      </c>
      <c r="S1043" s="14">
        <v>950</v>
      </c>
      <c r="T1043" s="14">
        <v>115</v>
      </c>
      <c r="U1043" s="14">
        <v>950</v>
      </c>
      <c r="V1043" s="14">
        <v>115</v>
      </c>
      <c r="W1043" s="5" t="s">
        <v>33</v>
      </c>
      <c r="Y1043" s="6" t="s">
        <v>38</v>
      </c>
    </row>
    <row r="1044" spans="1:25" ht="18" customHeight="1" x14ac:dyDescent="0.3">
      <c r="A1044" s="1" t="str">
        <f t="shared" si="1138"/>
        <v>\\B-TECH03\soneras network\SONERAS\RAD\RAD 2024\C713</v>
      </c>
      <c r="B1044" s="61" t="s">
        <v>2649</v>
      </c>
      <c r="C1044" s="44" t="str">
        <f t="shared" si="1137"/>
        <v>FEC713022-10 E7</v>
      </c>
      <c r="D1044" s="17" t="s">
        <v>2429</v>
      </c>
      <c r="E1044" s="20" t="str">
        <f t="shared" si="1139"/>
        <v>C713</v>
      </c>
      <c r="F1044" s="37" t="s">
        <v>2644</v>
      </c>
      <c r="G1044" s="17">
        <v>1</v>
      </c>
      <c r="H1044" s="13" t="s">
        <v>35</v>
      </c>
      <c r="I1044" s="14" t="s">
        <v>36</v>
      </c>
      <c r="M1044" s="3" t="s">
        <v>32</v>
      </c>
      <c r="N1044" s="3">
        <v>10</v>
      </c>
      <c r="O1044" s="3">
        <v>2</v>
      </c>
      <c r="Q1044" s="14">
        <v>700</v>
      </c>
      <c r="R1044" s="14">
        <v>430</v>
      </c>
      <c r="S1044" s="14">
        <v>440</v>
      </c>
      <c r="T1044" s="14">
        <v>50</v>
      </c>
      <c r="U1044" s="14">
        <v>440</v>
      </c>
      <c r="V1044" s="14">
        <v>50</v>
      </c>
      <c r="W1044" s="5" t="s">
        <v>33</v>
      </c>
      <c r="Y1044" s="6" t="s">
        <v>38</v>
      </c>
    </row>
    <row r="1045" spans="1:25" ht="18" customHeight="1" x14ac:dyDescent="0.3">
      <c r="A1045" s="1" t="str">
        <f>"\\B-TECH03\soneras network\SONERAS\RAD\RAD 2023\"&amp;B1045</f>
        <v>\\B-TECH03\soneras network\SONERAS\RAD\RAD 2023\B262</v>
      </c>
      <c r="B1045" s="17" t="s">
        <v>43</v>
      </c>
      <c r="C1045" s="44" t="str">
        <f t="shared" si="1137"/>
        <v>RAB262026-10 E7</v>
      </c>
      <c r="D1045" s="17" t="s">
        <v>2430</v>
      </c>
      <c r="E1045" s="20" t="str">
        <f t="shared" si="1139"/>
        <v>B262</v>
      </c>
      <c r="F1045" s="37" t="s">
        <v>2650</v>
      </c>
      <c r="G1045" s="17">
        <v>2</v>
      </c>
      <c r="H1045" s="13" t="s">
        <v>28</v>
      </c>
      <c r="I1045" s="14" t="s">
        <v>39</v>
      </c>
      <c r="J1045" s="5" t="s">
        <v>714</v>
      </c>
      <c r="K1045" s="14" t="s">
        <v>2651</v>
      </c>
      <c r="M1045" s="15" t="s">
        <v>32</v>
      </c>
      <c r="N1045" s="15">
        <v>10</v>
      </c>
      <c r="O1045" s="15">
        <v>6</v>
      </c>
      <c r="P1045" s="57">
        <v>4</v>
      </c>
      <c r="Q1045" s="15">
        <v>1015</v>
      </c>
      <c r="R1045" s="15">
        <v>1060</v>
      </c>
      <c r="S1045" s="15">
        <v>1160</v>
      </c>
      <c r="T1045" s="15">
        <v>215</v>
      </c>
      <c r="U1045" s="15">
        <v>1160</v>
      </c>
      <c r="V1045" s="16">
        <v>215</v>
      </c>
      <c r="W1045" s="15" t="s">
        <v>37</v>
      </c>
      <c r="Y1045" s="6" t="s">
        <v>38</v>
      </c>
    </row>
    <row r="1046" spans="1:25" ht="18" customHeight="1" x14ac:dyDescent="0.3">
      <c r="A1046" s="1" t="str">
        <f>"\\B-TECH03\soneras network\SONERAS\RAD\RAD 2023\"&amp;B1046</f>
        <v>\\B-TECH03\soneras network\SONERAS\RAD\RAD 2023\B262</v>
      </c>
      <c r="B1046" s="17" t="s">
        <v>43</v>
      </c>
      <c r="C1046" s="44" t="str">
        <f t="shared" si="1137"/>
        <v>RAB262026-10 E7</v>
      </c>
      <c r="D1046" s="17" t="s">
        <v>2431</v>
      </c>
      <c r="E1046" s="20" t="str">
        <f t="shared" si="1139"/>
        <v>B262</v>
      </c>
      <c r="F1046" s="37" t="s">
        <v>2650</v>
      </c>
      <c r="G1046" s="17">
        <v>10</v>
      </c>
      <c r="H1046" s="13" t="s">
        <v>28</v>
      </c>
      <c r="I1046" s="14" t="s">
        <v>39</v>
      </c>
      <c r="J1046" s="5" t="s">
        <v>714</v>
      </c>
      <c r="K1046" s="14" t="s">
        <v>2652</v>
      </c>
      <c r="M1046" s="15" t="s">
        <v>32</v>
      </c>
      <c r="N1046" s="15">
        <v>10</v>
      </c>
      <c r="O1046" s="15">
        <v>6</v>
      </c>
      <c r="P1046" s="57">
        <v>4</v>
      </c>
      <c r="Q1046" s="15">
        <v>1015</v>
      </c>
      <c r="R1046" s="15">
        <v>1060</v>
      </c>
      <c r="S1046" s="15">
        <v>1160</v>
      </c>
      <c r="T1046" s="15">
        <v>215</v>
      </c>
      <c r="U1046" s="15">
        <v>1160</v>
      </c>
      <c r="V1046" s="16">
        <v>215</v>
      </c>
      <c r="W1046" s="15" t="s">
        <v>37</v>
      </c>
      <c r="Y1046" s="6" t="s">
        <v>38</v>
      </c>
    </row>
    <row r="1047" spans="1:25" ht="18" customHeight="1" x14ac:dyDescent="0.3">
      <c r="A1047" s="1" t="str">
        <f t="shared" si="1138"/>
        <v>\\B-TECH03\soneras network\SONERAS\RAD\RAD 2024\C714</v>
      </c>
      <c r="B1047" s="17" t="s">
        <v>2656</v>
      </c>
      <c r="C1047" s="44" t="str">
        <f t="shared" si="1137"/>
        <v>RAC714025-10 E7</v>
      </c>
      <c r="D1047" s="17" t="s">
        <v>2432</v>
      </c>
      <c r="E1047" s="20" t="str">
        <f t="shared" si="1139"/>
        <v>C714</v>
      </c>
      <c r="F1047" s="37" t="s">
        <v>2655</v>
      </c>
      <c r="G1047" s="17">
        <v>2</v>
      </c>
      <c r="H1047" s="13" t="s">
        <v>28</v>
      </c>
      <c r="I1047" s="14" t="s">
        <v>1233</v>
      </c>
      <c r="M1047" s="3" t="s">
        <v>32</v>
      </c>
      <c r="N1047" s="3">
        <v>10</v>
      </c>
      <c r="O1047" s="3">
        <v>5</v>
      </c>
      <c r="W1047" s="5"/>
      <c r="Y1047" s="6" t="s">
        <v>38</v>
      </c>
    </row>
    <row r="1048" spans="1:25" ht="18" customHeight="1" x14ac:dyDescent="0.3">
      <c r="A1048" s="1" t="str">
        <f t="shared" si="1138"/>
        <v>\\B-TECH03\soneras network\SONERAS\RAD\RAD 2024\C221</v>
      </c>
      <c r="B1048" s="17" t="s">
        <v>1051</v>
      </c>
      <c r="C1048" s="44" t="str">
        <f t="shared" si="1137"/>
        <v>RAC221025-10 E7</v>
      </c>
      <c r="D1048" s="17" t="s">
        <v>2433</v>
      </c>
      <c r="E1048" s="20" t="str">
        <f t="shared" si="1139"/>
        <v>C221</v>
      </c>
      <c r="F1048" s="37" t="s">
        <v>2650</v>
      </c>
      <c r="G1048" s="17">
        <v>6</v>
      </c>
      <c r="H1048" s="13" t="s">
        <v>28</v>
      </c>
      <c r="I1048" s="14" t="s">
        <v>1039</v>
      </c>
      <c r="K1048" s="14" t="s">
        <v>2653</v>
      </c>
      <c r="M1048" s="3" t="s">
        <v>32</v>
      </c>
      <c r="N1048" s="3">
        <v>10</v>
      </c>
      <c r="O1048" s="3">
        <v>5</v>
      </c>
      <c r="Q1048" s="14">
        <v>965</v>
      </c>
      <c r="R1048" s="14">
        <v>630</v>
      </c>
      <c r="S1048" s="14">
        <v>630</v>
      </c>
      <c r="T1048" s="14">
        <v>115</v>
      </c>
      <c r="U1048" s="14">
        <v>630</v>
      </c>
      <c r="V1048" s="14">
        <v>115</v>
      </c>
      <c r="W1048" s="5" t="s">
        <v>33</v>
      </c>
      <c r="Y1048" s="6" t="s">
        <v>38</v>
      </c>
    </row>
    <row r="1049" spans="1:25" ht="18" customHeight="1" x14ac:dyDescent="0.3">
      <c r="A1049" s="1" t="str">
        <f t="shared" si="1138"/>
        <v>\\B-TECH03\soneras network\SONERAS\RAD\RAD 2024\C715</v>
      </c>
      <c r="B1049" s="17" t="s">
        <v>2657</v>
      </c>
      <c r="C1049" s="44" t="str">
        <f t="shared" si="1137"/>
        <v>RAC715026-10 E7</v>
      </c>
      <c r="D1049" s="17" t="s">
        <v>2434</v>
      </c>
      <c r="E1049" s="20" t="str">
        <f t="shared" si="1139"/>
        <v>C715</v>
      </c>
      <c r="F1049" s="37" t="s">
        <v>2650</v>
      </c>
      <c r="G1049" s="17">
        <v>20</v>
      </c>
      <c r="H1049" s="13" t="s">
        <v>28</v>
      </c>
      <c r="I1049" s="14" t="s">
        <v>1039</v>
      </c>
      <c r="K1049" s="14" t="s">
        <v>2654</v>
      </c>
      <c r="M1049" s="3" t="s">
        <v>32</v>
      </c>
      <c r="N1049" s="3">
        <v>10</v>
      </c>
      <c r="O1049" s="3">
        <v>6</v>
      </c>
      <c r="Q1049" s="14">
        <v>1085</v>
      </c>
      <c r="R1049" s="14">
        <v>610</v>
      </c>
      <c r="S1049" s="14">
        <v>685</v>
      </c>
      <c r="T1049" s="14">
        <v>225</v>
      </c>
      <c r="U1049" s="14">
        <v>685</v>
      </c>
      <c r="V1049" s="14">
        <v>225</v>
      </c>
      <c r="W1049" s="5" t="s">
        <v>37</v>
      </c>
      <c r="Y1049" s="6" t="s">
        <v>38</v>
      </c>
    </row>
    <row r="1050" spans="1:25" ht="18" customHeight="1" x14ac:dyDescent="0.3">
      <c r="A1050" s="1" t="str">
        <f t="shared" si="1138"/>
        <v>\\B-TECH03\soneras network\SONERAS\RAD\RAD 2024\C716</v>
      </c>
      <c r="B1050" s="17" t="s">
        <v>2659</v>
      </c>
      <c r="C1050" s="44" t="str">
        <f t="shared" si="1137"/>
        <v>FEC716025-10 E7</v>
      </c>
      <c r="D1050" s="17" t="s">
        <v>2435</v>
      </c>
      <c r="E1050" s="20" t="str">
        <f t="shared" si="1139"/>
        <v>C716</v>
      </c>
      <c r="F1050" s="37" t="s">
        <v>2655</v>
      </c>
      <c r="G1050" s="17">
        <v>1</v>
      </c>
      <c r="H1050" s="13" t="s">
        <v>35</v>
      </c>
      <c r="I1050" s="14" t="s">
        <v>36</v>
      </c>
      <c r="M1050" s="3" t="s">
        <v>32</v>
      </c>
      <c r="N1050" s="3">
        <v>10</v>
      </c>
      <c r="O1050" s="3">
        <v>5</v>
      </c>
      <c r="Q1050" s="14">
        <v>1030</v>
      </c>
      <c r="R1050" s="14">
        <v>940</v>
      </c>
      <c r="S1050" s="14">
        <v>1000</v>
      </c>
      <c r="T1050" s="14">
        <v>180</v>
      </c>
      <c r="U1050" s="14">
        <v>1000</v>
      </c>
      <c r="V1050" s="14">
        <v>180</v>
      </c>
      <c r="W1050" s="5" t="s">
        <v>37</v>
      </c>
      <c r="Y1050" s="6" t="s">
        <v>38</v>
      </c>
    </row>
    <row r="1051" spans="1:25" ht="18" customHeight="1" x14ac:dyDescent="0.3">
      <c r="A1051" s="1" t="str">
        <f t="shared" si="1138"/>
        <v>\\B-TECH03\soneras network\SONERAS\RAD\RAD 2024\C522</v>
      </c>
      <c r="B1051" s="17" t="s">
        <v>2114</v>
      </c>
      <c r="C1051" s="44" t="str">
        <f t="shared" si="1137"/>
        <v>FEC522014-12 E7</v>
      </c>
      <c r="D1051" s="17" t="s">
        <v>2436</v>
      </c>
      <c r="E1051" s="20" t="str">
        <f t="shared" si="1139"/>
        <v>C522</v>
      </c>
      <c r="F1051" s="37" t="s">
        <v>2655</v>
      </c>
      <c r="G1051" s="17">
        <v>3</v>
      </c>
      <c r="H1051" s="13" t="s">
        <v>35</v>
      </c>
      <c r="I1051" s="14" t="s">
        <v>40</v>
      </c>
      <c r="M1051" s="3" t="s">
        <v>41</v>
      </c>
      <c r="N1051" s="3">
        <v>12</v>
      </c>
      <c r="O1051" s="3">
        <v>4</v>
      </c>
      <c r="Q1051" s="14">
        <v>720</v>
      </c>
      <c r="R1051" s="14">
        <v>600</v>
      </c>
      <c r="S1051" s="14">
        <v>630</v>
      </c>
      <c r="T1051" s="14">
        <v>110</v>
      </c>
      <c r="U1051" s="14">
        <v>630</v>
      </c>
      <c r="V1051" s="14">
        <v>110</v>
      </c>
      <c r="W1051" s="5" t="s">
        <v>33</v>
      </c>
      <c r="Y1051" s="6" t="s">
        <v>38</v>
      </c>
    </row>
    <row r="1052" spans="1:25" ht="18" customHeight="1" x14ac:dyDescent="0.3">
      <c r="A1052" s="1" t="str">
        <f t="shared" si="1138"/>
        <v>\\B-TECH03\soneras network\SONERAS\RAD\RAD 2024\B513</v>
      </c>
      <c r="B1052" s="17" t="s">
        <v>2184</v>
      </c>
      <c r="C1052" s="44" t="str">
        <f t="shared" si="1137"/>
        <v>FEB513014-12 E7</v>
      </c>
      <c r="D1052" s="17" t="s">
        <v>2437</v>
      </c>
      <c r="E1052" s="20" t="str">
        <f t="shared" si="1139"/>
        <v>B513</v>
      </c>
      <c r="F1052" s="37" t="s">
        <v>2655</v>
      </c>
      <c r="G1052" s="17">
        <v>3</v>
      </c>
      <c r="H1052" s="13" t="s">
        <v>35</v>
      </c>
      <c r="I1052" s="14" t="s">
        <v>40</v>
      </c>
      <c r="M1052" s="3" t="s">
        <v>41</v>
      </c>
      <c r="N1052" s="3">
        <v>12</v>
      </c>
      <c r="O1052" s="3">
        <v>4</v>
      </c>
      <c r="Q1052" s="14">
        <v>885</v>
      </c>
      <c r="R1052" s="14">
        <v>630</v>
      </c>
      <c r="S1052" s="14">
        <v>650</v>
      </c>
      <c r="T1052" s="14">
        <v>120</v>
      </c>
      <c r="U1052" s="14">
        <v>650</v>
      </c>
      <c r="V1052" s="14">
        <v>120</v>
      </c>
      <c r="W1052" s="5" t="s">
        <v>33</v>
      </c>
      <c r="Y1052" s="6" t="s">
        <v>38</v>
      </c>
    </row>
    <row r="1053" spans="1:25" ht="18" customHeight="1" x14ac:dyDescent="0.3">
      <c r="A1053" s="1" t="str">
        <f t="shared" si="1138"/>
        <v>\\B-TECH03\soneras network\SONERAS\RAD\RAD 2024\B096</v>
      </c>
      <c r="B1053" s="17" t="s">
        <v>2574</v>
      </c>
      <c r="C1053" s="44" t="str">
        <f t="shared" si="1137"/>
        <v>FEB096012-10 E7</v>
      </c>
      <c r="D1053" s="17" t="s">
        <v>2438</v>
      </c>
      <c r="E1053" s="20" t="str">
        <f t="shared" si="1139"/>
        <v>B096</v>
      </c>
      <c r="F1053" s="37" t="s">
        <v>2655</v>
      </c>
      <c r="G1053" s="17">
        <v>20</v>
      </c>
      <c r="H1053" s="13" t="s">
        <v>35</v>
      </c>
      <c r="I1053" s="14" t="s">
        <v>923</v>
      </c>
      <c r="J1053" s="5" t="s">
        <v>30</v>
      </c>
      <c r="K1053" s="14" t="s">
        <v>2577</v>
      </c>
      <c r="M1053" s="58" t="s">
        <v>41</v>
      </c>
      <c r="N1053" s="36">
        <v>10</v>
      </c>
      <c r="O1053" s="6">
        <v>2</v>
      </c>
      <c r="P1053" s="36"/>
      <c r="Q1053" s="59">
        <v>180</v>
      </c>
      <c r="R1053" s="59">
        <v>163</v>
      </c>
      <c r="S1053" s="59">
        <v>165</v>
      </c>
      <c r="T1053" s="59">
        <v>43</v>
      </c>
      <c r="U1053" s="59">
        <v>165</v>
      </c>
      <c r="V1053" s="59">
        <v>43</v>
      </c>
      <c r="W1053" s="6" t="s">
        <v>33</v>
      </c>
      <c r="Y1053" s="6" t="s">
        <v>38</v>
      </c>
    </row>
    <row r="1054" spans="1:25" ht="18" customHeight="1" x14ac:dyDescent="0.3">
      <c r="A1054" s="1" t="str">
        <f t="shared" si="1138"/>
        <v>\\B-TECH03\soneras network\SONERAS\RAD\RAD 2024\</v>
      </c>
      <c r="C1054" s="44" t="str">
        <f t="shared" si="1137"/>
        <v>FE012-10 E7</v>
      </c>
      <c r="D1054" s="17" t="s">
        <v>2439</v>
      </c>
      <c r="E1054" s="20">
        <f t="shared" si="1139"/>
        <v>0</v>
      </c>
      <c r="F1054" s="37" t="s">
        <v>2655</v>
      </c>
      <c r="G1054" s="17">
        <v>3</v>
      </c>
      <c r="H1054" s="13" t="s">
        <v>35</v>
      </c>
      <c r="I1054" s="14" t="s">
        <v>923</v>
      </c>
      <c r="J1054" s="5" t="s">
        <v>30</v>
      </c>
      <c r="M1054" s="58" t="s">
        <v>41</v>
      </c>
      <c r="N1054" s="36">
        <v>10</v>
      </c>
      <c r="O1054" s="6">
        <v>2</v>
      </c>
      <c r="P1054" s="36"/>
      <c r="Q1054" s="59">
        <v>160</v>
      </c>
      <c r="R1054" s="59">
        <v>163</v>
      </c>
      <c r="S1054" s="59">
        <v>165</v>
      </c>
      <c r="T1054" s="59">
        <v>43</v>
      </c>
      <c r="U1054" s="59">
        <v>165</v>
      </c>
      <c r="V1054" s="59">
        <v>43</v>
      </c>
      <c r="W1054" s="6" t="s">
        <v>33</v>
      </c>
      <c r="Y1054" s="6" t="s">
        <v>38</v>
      </c>
    </row>
    <row r="1055" spans="1:25" ht="18" customHeight="1" x14ac:dyDescent="0.3">
      <c r="A1055" s="1" t="str">
        <f t="shared" si="1138"/>
        <v>\\B-TECH03\soneras network\SONERAS\RAD\RAD 2024\</v>
      </c>
      <c r="C1055" s="44" t="str">
        <f t="shared" si="1137"/>
        <v xml:space="preserve">RE0- </v>
      </c>
      <c r="D1055" s="17" t="s">
        <v>2440</v>
      </c>
      <c r="E1055" s="20">
        <f t="shared" si="1139"/>
        <v>0</v>
      </c>
      <c r="F1055" s="37" t="s">
        <v>2665</v>
      </c>
      <c r="G1055" s="17">
        <v>1</v>
      </c>
      <c r="H1055" s="13" t="s">
        <v>58</v>
      </c>
      <c r="I1055" s="14" t="s">
        <v>2664</v>
      </c>
      <c r="K1055" s="14" t="s">
        <v>2666</v>
      </c>
      <c r="M1055" s="3"/>
      <c r="N1055" s="3"/>
      <c r="O1055" s="3"/>
      <c r="W1055" s="5"/>
      <c r="Y1055" s="6"/>
    </row>
    <row r="1056" spans="1:25" ht="18" customHeight="1" x14ac:dyDescent="0.3">
      <c r="A1056" s="1" t="str">
        <f t="shared" si="1138"/>
        <v>\\B-TECH03\soneras network\SONERAS\RAD\RAD 2024\</v>
      </c>
      <c r="C1056" s="44" t="str">
        <f t="shared" si="1137"/>
        <v>FE025-10 E7</v>
      </c>
      <c r="D1056" s="17" t="s">
        <v>2441</v>
      </c>
      <c r="E1056" s="20">
        <f t="shared" si="1139"/>
        <v>0</v>
      </c>
      <c r="F1056" s="37" t="s">
        <v>2665</v>
      </c>
      <c r="G1056" s="17">
        <v>1</v>
      </c>
      <c r="H1056" s="13" t="s">
        <v>35</v>
      </c>
      <c r="I1056" s="14" t="s">
        <v>922</v>
      </c>
      <c r="M1056" s="3" t="s">
        <v>32</v>
      </c>
      <c r="N1056" s="3">
        <v>10</v>
      </c>
      <c r="O1056" s="3">
        <v>5</v>
      </c>
      <c r="Q1056" s="14">
        <v>980</v>
      </c>
      <c r="R1056" s="14">
        <v>900</v>
      </c>
      <c r="S1056" s="14">
        <v>1010</v>
      </c>
      <c r="T1056" s="14">
        <v>160</v>
      </c>
      <c r="U1056" s="14">
        <v>1010</v>
      </c>
      <c r="V1056" s="14">
        <v>160</v>
      </c>
      <c r="W1056" s="5" t="s">
        <v>37</v>
      </c>
      <c r="Y1056" s="6" t="s">
        <v>38</v>
      </c>
    </row>
    <row r="1057" spans="1:25" ht="18" customHeight="1" x14ac:dyDescent="0.3">
      <c r="A1057" s="1" t="str">
        <f t="shared" si="1138"/>
        <v>\\B-TECH03\soneras network\SONERAS\RAD\RAD 2024\B170</v>
      </c>
      <c r="B1057" s="17" t="s">
        <v>445</v>
      </c>
      <c r="C1057" s="44" t="str">
        <f t="shared" si="1137"/>
        <v>RAB170014-12 E7</v>
      </c>
      <c r="D1057" s="17" t="s">
        <v>2442</v>
      </c>
      <c r="E1057" s="20" t="str">
        <f t="shared" si="1139"/>
        <v>B170</v>
      </c>
      <c r="F1057" s="37" t="s">
        <v>2665</v>
      </c>
      <c r="G1057" s="17">
        <v>6</v>
      </c>
      <c r="H1057" s="13" t="s">
        <v>28</v>
      </c>
      <c r="I1057" s="14" t="s">
        <v>2667</v>
      </c>
      <c r="J1057" s="14" t="s">
        <v>2548</v>
      </c>
      <c r="M1057" s="3" t="s">
        <v>41</v>
      </c>
      <c r="N1057" s="3">
        <v>12</v>
      </c>
      <c r="O1057" s="3">
        <v>4</v>
      </c>
      <c r="Q1057" s="14">
        <v>840</v>
      </c>
      <c r="R1057" s="14">
        <v>650</v>
      </c>
      <c r="S1057" s="14">
        <v>665</v>
      </c>
      <c r="T1057" s="14">
        <v>95</v>
      </c>
      <c r="U1057" s="14">
        <v>665</v>
      </c>
      <c r="V1057" s="14">
        <v>95</v>
      </c>
      <c r="W1057" s="5" t="s">
        <v>33</v>
      </c>
      <c r="Y1057" s="6" t="s">
        <v>38</v>
      </c>
    </row>
    <row r="1058" spans="1:25" ht="18" customHeight="1" x14ac:dyDescent="0.3">
      <c r="A1058" s="1" t="str">
        <f t="shared" si="1138"/>
        <v>\\B-TECH03\soneras network\SONERAS\RAD\RAD 2024\</v>
      </c>
      <c r="C1058" s="44" t="str">
        <f t="shared" si="1137"/>
        <v xml:space="preserve">RA0- </v>
      </c>
      <c r="D1058" s="17" t="s">
        <v>2443</v>
      </c>
      <c r="E1058" s="20">
        <f t="shared" si="1139"/>
        <v>0</v>
      </c>
      <c r="F1058" s="37" t="s">
        <v>2665</v>
      </c>
      <c r="G1058" s="17">
        <v>2</v>
      </c>
      <c r="H1058" s="13" t="s">
        <v>28</v>
      </c>
      <c r="I1058" s="14" t="s">
        <v>2667</v>
      </c>
      <c r="J1058" s="5" t="s">
        <v>2668</v>
      </c>
      <c r="M1058" s="3"/>
      <c r="N1058" s="3"/>
      <c r="O1058" s="3"/>
      <c r="W1058" s="5"/>
      <c r="Y1058" s="6"/>
    </row>
    <row r="1059" spans="1:25" ht="18" customHeight="1" x14ac:dyDescent="0.3">
      <c r="A1059" s="1" t="str">
        <f t="shared" si="1138"/>
        <v>\\B-TECH03\soneras network\SONERAS\RAD\RAD 2024\</v>
      </c>
      <c r="C1059" s="44" t="str">
        <f t="shared" si="1137"/>
        <v xml:space="preserve">0- </v>
      </c>
      <c r="D1059" s="17" t="s">
        <v>2444</v>
      </c>
      <c r="E1059" s="20">
        <f t="shared" si="1139"/>
        <v>0</v>
      </c>
      <c r="F1059" s="37"/>
      <c r="H1059" s="13"/>
      <c r="M1059" s="3"/>
      <c r="N1059" s="3"/>
      <c r="O1059" s="3"/>
      <c r="W1059" s="5"/>
      <c r="Y1059" s="6"/>
    </row>
    <row r="1060" spans="1:25" ht="18" customHeight="1" x14ac:dyDescent="0.3">
      <c r="A1060" s="1" t="str">
        <f t="shared" si="1138"/>
        <v>\\B-TECH03\soneras network\SONERAS\RAD\RAD 2024\</v>
      </c>
      <c r="C1060" s="44" t="str">
        <f t="shared" si="1137"/>
        <v xml:space="preserve">0- </v>
      </c>
      <c r="D1060" s="17" t="s">
        <v>2445</v>
      </c>
      <c r="E1060" s="20">
        <f t="shared" si="1139"/>
        <v>0</v>
      </c>
      <c r="F1060" s="37"/>
      <c r="H1060" s="13"/>
      <c r="M1060" s="3"/>
      <c r="N1060" s="3"/>
      <c r="O1060" s="3"/>
      <c r="W1060" s="5"/>
      <c r="Y1060" s="6"/>
    </row>
    <row r="1061" spans="1:25" ht="18" customHeight="1" x14ac:dyDescent="0.3">
      <c r="A1061" s="1" t="str">
        <f t="shared" si="1138"/>
        <v>\\B-TECH03\soneras network\SONERAS\RAD\RAD 2024\</v>
      </c>
      <c r="C1061" s="44" t="str">
        <f t="shared" si="1137"/>
        <v xml:space="preserve">0- </v>
      </c>
      <c r="D1061" s="17" t="s">
        <v>2446</v>
      </c>
      <c r="E1061" s="20">
        <f t="shared" si="1139"/>
        <v>0</v>
      </c>
      <c r="F1061" s="37"/>
      <c r="H1061" s="13"/>
      <c r="M1061" s="3"/>
      <c r="N1061" s="3"/>
      <c r="O1061" s="3"/>
      <c r="W1061" s="5"/>
      <c r="Y1061" s="6"/>
    </row>
    <row r="1062" spans="1:25" ht="18" customHeight="1" x14ac:dyDescent="0.3">
      <c r="A1062" s="1" t="str">
        <f t="shared" si="1138"/>
        <v>\\B-TECH03\soneras network\SONERAS\RAD\RAD 2024\</v>
      </c>
      <c r="C1062" s="44" t="str">
        <f t="shared" si="1137"/>
        <v xml:space="preserve">0- </v>
      </c>
      <c r="D1062" s="17" t="s">
        <v>2447</v>
      </c>
      <c r="E1062" s="20">
        <f t="shared" si="1139"/>
        <v>0</v>
      </c>
      <c r="F1062" s="37"/>
      <c r="H1062" s="13"/>
      <c r="M1062" s="3"/>
      <c r="N1062" s="3"/>
      <c r="O1062" s="3"/>
      <c r="W1062" s="5"/>
      <c r="Y1062" s="6"/>
    </row>
    <row r="1063" spans="1:25" ht="18" customHeight="1" x14ac:dyDescent="0.3">
      <c r="A1063" s="1" t="str">
        <f t="shared" si="1138"/>
        <v>\\B-TECH03\soneras network\SONERAS\RAD\RAD 2024\</v>
      </c>
      <c r="C1063" s="44" t="str">
        <f t="shared" si="1137"/>
        <v xml:space="preserve">0- </v>
      </c>
      <c r="D1063" s="17" t="s">
        <v>2448</v>
      </c>
      <c r="E1063" s="20">
        <f t="shared" si="1139"/>
        <v>0</v>
      </c>
      <c r="F1063" s="37"/>
      <c r="H1063" s="13"/>
      <c r="M1063" s="3"/>
      <c r="N1063" s="3"/>
      <c r="O1063" s="3"/>
      <c r="W1063" s="5"/>
      <c r="Y1063" s="6"/>
    </row>
    <row r="1064" spans="1:25" ht="18" customHeight="1" x14ac:dyDescent="0.3">
      <c r="A1064" s="1" t="str">
        <f t="shared" si="1138"/>
        <v>\\B-TECH03\soneras network\SONERAS\RAD\RAD 2024\</v>
      </c>
      <c r="C1064" s="44" t="str">
        <f t="shared" si="1137"/>
        <v xml:space="preserve">0- </v>
      </c>
      <c r="D1064" s="17" t="s">
        <v>2449</v>
      </c>
      <c r="E1064" s="20">
        <f t="shared" si="1139"/>
        <v>0</v>
      </c>
      <c r="F1064" s="37"/>
      <c r="H1064" s="13"/>
      <c r="M1064" s="3"/>
      <c r="N1064" s="3"/>
      <c r="O1064" s="3"/>
      <c r="W1064" s="5"/>
      <c r="Y1064" s="6"/>
    </row>
    <row r="1065" spans="1:25" ht="18" customHeight="1" x14ac:dyDescent="0.3">
      <c r="A1065" s="1" t="str">
        <f t="shared" si="1138"/>
        <v>\\B-TECH03\soneras network\SONERAS\RAD\RAD 2024\</v>
      </c>
      <c r="C1065" s="44" t="str">
        <f t="shared" si="1137"/>
        <v xml:space="preserve">0- </v>
      </c>
      <c r="D1065" s="17" t="s">
        <v>2450</v>
      </c>
      <c r="E1065" s="20">
        <f t="shared" si="1139"/>
        <v>0</v>
      </c>
      <c r="F1065" s="37"/>
      <c r="H1065" s="13"/>
      <c r="M1065" s="3"/>
      <c r="N1065" s="3"/>
      <c r="O1065" s="3"/>
      <c r="W1065" s="5"/>
      <c r="Y1065" s="6"/>
    </row>
    <row r="1066" spans="1:25" ht="18" customHeight="1" x14ac:dyDescent="0.3">
      <c r="A1066" s="1" t="str">
        <f t="shared" si="1138"/>
        <v>\\B-TECH03\soneras network\SONERAS\RAD\RAD 2024\</v>
      </c>
      <c r="C1066" s="44" t="str">
        <f t="shared" si="1137"/>
        <v xml:space="preserve">0- </v>
      </c>
      <c r="D1066" s="17" t="s">
        <v>2451</v>
      </c>
      <c r="E1066" s="20">
        <f t="shared" si="1139"/>
        <v>0</v>
      </c>
      <c r="F1066" s="37"/>
      <c r="H1066" s="13"/>
      <c r="M1066" s="3"/>
      <c r="N1066" s="3"/>
      <c r="O1066" s="3"/>
      <c r="W1066" s="5"/>
      <c r="Y1066" s="6"/>
    </row>
    <row r="1067" spans="1:25" ht="18" customHeight="1" x14ac:dyDescent="0.3">
      <c r="A1067" s="1" t="str">
        <f t="shared" si="1138"/>
        <v>\\B-TECH03\soneras network\SONERAS\RAD\RAD 2024\</v>
      </c>
      <c r="C1067" s="44" t="str">
        <f t="shared" si="1137"/>
        <v xml:space="preserve">0- </v>
      </c>
      <c r="D1067" s="17" t="s">
        <v>2452</v>
      </c>
      <c r="E1067" s="20">
        <f t="shared" si="1139"/>
        <v>0</v>
      </c>
      <c r="F1067" s="37"/>
      <c r="H1067" s="13"/>
      <c r="M1067" s="3"/>
      <c r="N1067" s="3"/>
      <c r="O1067" s="3"/>
      <c r="W1067" s="5"/>
      <c r="Y1067" s="6"/>
    </row>
    <row r="1068" spans="1:25" ht="18" customHeight="1" x14ac:dyDescent="0.3">
      <c r="A1068" s="1" t="str">
        <f t="shared" si="1138"/>
        <v>\\B-TECH03\soneras network\SONERAS\RAD\RAD 2024\</v>
      </c>
      <c r="C1068" s="44" t="str">
        <f t="shared" si="1137"/>
        <v xml:space="preserve">0- </v>
      </c>
      <c r="D1068" s="17" t="s">
        <v>2453</v>
      </c>
      <c r="E1068" s="20">
        <f t="shared" si="1139"/>
        <v>0</v>
      </c>
      <c r="F1068" s="37"/>
      <c r="H1068" s="13"/>
      <c r="M1068" s="3"/>
      <c r="N1068" s="3"/>
      <c r="O1068" s="3"/>
      <c r="W1068" s="5"/>
      <c r="Y1068" s="6"/>
    </row>
    <row r="1069" spans="1:25" ht="18" customHeight="1" x14ac:dyDescent="0.3">
      <c r="A1069" s="1" t="str">
        <f t="shared" si="1138"/>
        <v>\\B-TECH03\soneras network\SONERAS\RAD\RAD 2024\</v>
      </c>
      <c r="C1069" s="44" t="str">
        <f t="shared" si="1137"/>
        <v xml:space="preserve">0- </v>
      </c>
      <c r="D1069" s="17" t="s">
        <v>2454</v>
      </c>
      <c r="E1069" s="20">
        <f t="shared" si="1139"/>
        <v>0</v>
      </c>
      <c r="F1069" s="37"/>
      <c r="H1069" s="13"/>
      <c r="M1069" s="3"/>
      <c r="N1069" s="3"/>
      <c r="O1069" s="3"/>
      <c r="W1069" s="5"/>
      <c r="Y1069" s="6"/>
    </row>
    <row r="1070" spans="1:25" ht="18" customHeight="1" x14ac:dyDescent="0.3">
      <c r="A1070" s="1" t="str">
        <f t="shared" si="1138"/>
        <v>\\B-TECH03\soneras network\SONERAS\RAD\RAD 2024\</v>
      </c>
      <c r="C1070" s="44" t="str">
        <f t="shared" si="1137"/>
        <v xml:space="preserve">0- </v>
      </c>
      <c r="D1070" s="17" t="s">
        <v>2455</v>
      </c>
      <c r="E1070" s="20">
        <f t="shared" si="1139"/>
        <v>0</v>
      </c>
      <c r="F1070" s="37"/>
      <c r="H1070" s="13"/>
      <c r="M1070" s="3"/>
      <c r="N1070" s="3"/>
      <c r="O1070" s="3"/>
      <c r="W1070" s="5"/>
      <c r="Y1070" s="6"/>
    </row>
    <row r="1071" spans="1:25" ht="18" customHeight="1" x14ac:dyDescent="0.3">
      <c r="A1071" s="1" t="str">
        <f t="shared" si="1138"/>
        <v>\\B-TECH03\soneras network\SONERAS\RAD\RAD 2024\</v>
      </c>
      <c r="C1071" s="44" t="str">
        <f t="shared" si="1137"/>
        <v xml:space="preserve">0- </v>
      </c>
      <c r="D1071" s="17" t="s">
        <v>2456</v>
      </c>
      <c r="E1071" s="20">
        <f t="shared" si="1139"/>
        <v>0</v>
      </c>
      <c r="F1071" s="37"/>
      <c r="H1071" s="13"/>
      <c r="M1071" s="3"/>
      <c r="N1071" s="3"/>
      <c r="O1071" s="3"/>
      <c r="W1071" s="5"/>
      <c r="Y1071" s="6"/>
    </row>
    <row r="1072" spans="1:25" ht="18" customHeight="1" x14ac:dyDescent="0.3">
      <c r="A1072" s="1" t="str">
        <f t="shared" si="1138"/>
        <v>\\B-TECH03\soneras network\SONERAS\RAD\RAD 2024\</v>
      </c>
      <c r="C1072" s="44" t="str">
        <f t="shared" si="1137"/>
        <v xml:space="preserve">0- </v>
      </c>
      <c r="D1072" s="17" t="s">
        <v>2457</v>
      </c>
      <c r="E1072" s="20">
        <f t="shared" si="1139"/>
        <v>0</v>
      </c>
      <c r="F1072" s="37"/>
      <c r="H1072" s="13"/>
      <c r="M1072" s="3"/>
      <c r="N1072" s="3"/>
      <c r="O1072" s="3"/>
      <c r="W1072" s="5"/>
      <c r="Y1072" s="6"/>
    </row>
    <row r="1073" spans="1:25" ht="18" customHeight="1" x14ac:dyDescent="0.3">
      <c r="A1073" s="1" t="str">
        <f t="shared" si="1138"/>
        <v>\\B-TECH03\soneras network\SONERAS\RAD\RAD 2024\</v>
      </c>
      <c r="C1073" s="44" t="str">
        <f t="shared" si="1137"/>
        <v xml:space="preserve">0- </v>
      </c>
      <c r="D1073" s="17" t="s">
        <v>2458</v>
      </c>
      <c r="E1073" s="20">
        <f t="shared" si="1139"/>
        <v>0</v>
      </c>
      <c r="F1073" s="37"/>
      <c r="H1073" s="13"/>
      <c r="M1073" s="3"/>
      <c r="N1073" s="3"/>
      <c r="O1073" s="3"/>
      <c r="W1073" s="5"/>
      <c r="Y1073" s="6"/>
    </row>
    <row r="1074" spans="1:25" ht="18" customHeight="1" x14ac:dyDescent="0.3">
      <c r="A1074" s="1" t="str">
        <f t="shared" si="1138"/>
        <v>\\B-TECH03\soneras network\SONERAS\RAD\RAD 2024\</v>
      </c>
      <c r="C1074" s="44" t="str">
        <f t="shared" si="1137"/>
        <v xml:space="preserve">0- </v>
      </c>
      <c r="D1074" s="17" t="s">
        <v>2459</v>
      </c>
      <c r="E1074" s="20">
        <f t="shared" si="1139"/>
        <v>0</v>
      </c>
      <c r="F1074" s="37"/>
      <c r="H1074" s="13"/>
      <c r="M1074" s="3"/>
      <c r="N1074" s="3"/>
      <c r="O1074" s="3"/>
      <c r="W1074" s="5"/>
      <c r="Y1074" s="6"/>
    </row>
    <row r="1075" spans="1:25" ht="18" customHeight="1" x14ac:dyDescent="0.3">
      <c r="A1075" s="1" t="str">
        <f t="shared" si="1138"/>
        <v>\\B-TECH03\soneras network\SONERAS\RAD\RAD 2024\</v>
      </c>
      <c r="C1075" s="44" t="str">
        <f t="shared" si="1137"/>
        <v xml:space="preserve">0- </v>
      </c>
      <c r="D1075" s="17" t="s">
        <v>2460</v>
      </c>
      <c r="E1075" s="20">
        <f t="shared" si="1139"/>
        <v>0</v>
      </c>
      <c r="F1075" s="37"/>
      <c r="H1075" s="13"/>
      <c r="M1075" s="3"/>
      <c r="N1075" s="3"/>
      <c r="O1075" s="3"/>
      <c r="W1075" s="5"/>
      <c r="Y1075" s="6"/>
    </row>
    <row r="1076" spans="1:25" ht="18" customHeight="1" x14ac:dyDescent="0.3">
      <c r="A1076" s="1" t="str">
        <f t="shared" si="1138"/>
        <v>\\B-TECH03\soneras network\SONERAS\RAD\RAD 2024\</v>
      </c>
      <c r="C1076" s="44" t="str">
        <f t="shared" si="1137"/>
        <v xml:space="preserve">0- </v>
      </c>
      <c r="D1076" s="17" t="s">
        <v>2461</v>
      </c>
      <c r="E1076" s="20">
        <f t="shared" si="1139"/>
        <v>0</v>
      </c>
      <c r="F1076" s="37"/>
      <c r="H1076" s="13"/>
      <c r="M1076" s="3"/>
      <c r="N1076" s="3"/>
      <c r="O1076" s="3"/>
      <c r="W1076" s="5"/>
      <c r="Y1076" s="6"/>
    </row>
    <row r="1077" spans="1:25" ht="18" customHeight="1" x14ac:dyDescent="0.3">
      <c r="A1077" s="1" t="str">
        <f t="shared" si="1138"/>
        <v>\\B-TECH03\soneras network\SONERAS\RAD\RAD 2024\</v>
      </c>
      <c r="C1077" s="44" t="str">
        <f t="shared" si="1137"/>
        <v xml:space="preserve">0- </v>
      </c>
      <c r="D1077" s="17" t="s">
        <v>2462</v>
      </c>
      <c r="E1077" s="20">
        <f t="shared" si="1139"/>
        <v>0</v>
      </c>
      <c r="F1077" s="37"/>
      <c r="H1077" s="13"/>
      <c r="M1077" s="3"/>
      <c r="N1077" s="3"/>
      <c r="O1077" s="3"/>
      <c r="W1077" s="5"/>
      <c r="Y1077" s="6"/>
    </row>
    <row r="1078" spans="1:25" ht="18" customHeight="1" x14ac:dyDescent="0.3">
      <c r="A1078" s="1" t="str">
        <f t="shared" si="1138"/>
        <v>\\B-TECH03\soneras network\SONERAS\RAD\RAD 2024\</v>
      </c>
      <c r="C1078" s="44" t="str">
        <f t="shared" si="1137"/>
        <v xml:space="preserve">0- </v>
      </c>
      <c r="D1078" s="17" t="s">
        <v>2463</v>
      </c>
      <c r="E1078" s="20">
        <f t="shared" si="1139"/>
        <v>0</v>
      </c>
      <c r="F1078" s="37"/>
      <c r="H1078" s="13"/>
      <c r="M1078" s="3"/>
      <c r="N1078" s="3"/>
      <c r="O1078" s="3"/>
      <c r="W1078" s="5"/>
      <c r="Y1078" s="6"/>
    </row>
    <row r="1079" spans="1:25" ht="18" customHeight="1" x14ac:dyDescent="0.3">
      <c r="A1079" s="1" t="str">
        <f t="shared" si="1138"/>
        <v>\\B-TECH03\soneras network\SONERAS\RAD\RAD 2024\</v>
      </c>
      <c r="C1079" s="44" t="str">
        <f t="shared" si="1137"/>
        <v xml:space="preserve">0- </v>
      </c>
      <c r="D1079" s="17" t="s">
        <v>2464</v>
      </c>
      <c r="E1079" s="20">
        <f t="shared" si="1139"/>
        <v>0</v>
      </c>
      <c r="F1079" s="37"/>
      <c r="H1079" s="13"/>
      <c r="M1079" s="3"/>
      <c r="N1079" s="3"/>
      <c r="O1079" s="3"/>
      <c r="W1079" s="5"/>
      <c r="Y1079" s="6"/>
    </row>
    <row r="1080" spans="1:25" ht="18" customHeight="1" x14ac:dyDescent="0.3">
      <c r="A1080" s="1" t="str">
        <f t="shared" si="1138"/>
        <v>\\B-TECH03\soneras network\SONERAS\RAD\RAD 2024\</v>
      </c>
      <c r="C1080" s="44" t="str">
        <f t="shared" si="1137"/>
        <v xml:space="preserve">0- </v>
      </c>
      <c r="D1080" s="17" t="s">
        <v>2465</v>
      </c>
      <c r="E1080" s="20">
        <f t="shared" si="1139"/>
        <v>0</v>
      </c>
      <c r="F1080" s="37"/>
      <c r="H1080" s="13"/>
      <c r="M1080" s="3"/>
      <c r="N1080" s="3"/>
      <c r="O1080" s="3"/>
      <c r="W1080" s="5"/>
      <c r="Y1080" s="6"/>
    </row>
    <row r="1081" spans="1:25" ht="18" customHeight="1" x14ac:dyDescent="0.3">
      <c r="A1081" s="1" t="str">
        <f t="shared" si="1138"/>
        <v>\\B-TECH03\soneras network\SONERAS\RAD\RAD 2024\</v>
      </c>
      <c r="C1081" s="44" t="str">
        <f t="shared" si="1137"/>
        <v xml:space="preserve">0- </v>
      </c>
      <c r="D1081" s="17" t="s">
        <v>2466</v>
      </c>
      <c r="E1081" s="20">
        <f t="shared" si="1139"/>
        <v>0</v>
      </c>
      <c r="F1081" s="37"/>
      <c r="H1081" s="13"/>
      <c r="M1081" s="3"/>
      <c r="N1081" s="3"/>
      <c r="O1081" s="3"/>
      <c r="W1081" s="5"/>
      <c r="Y1081" s="6"/>
    </row>
    <row r="1082" spans="1:25" ht="18" customHeight="1" x14ac:dyDescent="0.3">
      <c r="A1082" s="1" t="str">
        <f t="shared" si="1138"/>
        <v>\\B-TECH03\soneras network\SONERAS\RAD\RAD 2024\</v>
      </c>
      <c r="C1082" s="44" t="str">
        <f t="shared" si="1137"/>
        <v xml:space="preserve">0- </v>
      </c>
      <c r="D1082" s="17" t="s">
        <v>2467</v>
      </c>
      <c r="E1082" s="20">
        <f t="shared" si="1139"/>
        <v>0</v>
      </c>
      <c r="F1082" s="37"/>
      <c r="H1082" s="13"/>
      <c r="M1082" s="3"/>
      <c r="N1082" s="3"/>
      <c r="O1082" s="3"/>
      <c r="W1082" s="5"/>
      <c r="Y1082" s="6"/>
    </row>
    <row r="1083" spans="1:25" ht="18" customHeight="1" x14ac:dyDescent="0.3">
      <c r="A1083" s="1" t="str">
        <f t="shared" si="1138"/>
        <v>\\B-TECH03\soneras network\SONERAS\RAD\RAD 2024\</v>
      </c>
      <c r="C1083" s="44" t="str">
        <f t="shared" si="1137"/>
        <v xml:space="preserve">0- </v>
      </c>
      <c r="D1083" s="17" t="s">
        <v>2468</v>
      </c>
      <c r="E1083" s="20">
        <f t="shared" si="1139"/>
        <v>0</v>
      </c>
      <c r="F1083" s="37"/>
      <c r="H1083" s="13"/>
      <c r="M1083" s="3"/>
      <c r="N1083" s="3"/>
      <c r="O1083" s="3"/>
      <c r="W1083" s="5"/>
      <c r="Y1083" s="6"/>
    </row>
    <row r="1084" spans="1:25" ht="18" customHeight="1" x14ac:dyDescent="0.3">
      <c r="A1084" s="1" t="str">
        <f t="shared" si="1138"/>
        <v>\\B-TECH03\soneras network\SONERAS\RAD\RAD 2024\</v>
      </c>
      <c r="C1084" s="44" t="str">
        <f t="shared" si="1137"/>
        <v xml:space="preserve">0- </v>
      </c>
      <c r="D1084" s="17" t="s">
        <v>2469</v>
      </c>
      <c r="E1084" s="20">
        <f t="shared" si="1139"/>
        <v>0</v>
      </c>
      <c r="F1084" s="37"/>
      <c r="H1084" s="13"/>
      <c r="M1084" s="3"/>
      <c r="N1084" s="3"/>
      <c r="O1084" s="3"/>
      <c r="W1084" s="5"/>
      <c r="Y1084" s="6"/>
    </row>
    <row r="1085" spans="1:25" ht="18" customHeight="1" x14ac:dyDescent="0.3">
      <c r="A1085" s="1" t="str">
        <f t="shared" si="1138"/>
        <v>\\B-TECH03\soneras network\SONERAS\RAD\RAD 2024\</v>
      </c>
      <c r="C1085" s="44" t="str">
        <f t="shared" si="1137"/>
        <v xml:space="preserve">0- </v>
      </c>
      <c r="D1085" s="17" t="s">
        <v>2470</v>
      </c>
      <c r="E1085" s="20">
        <f t="shared" si="1139"/>
        <v>0</v>
      </c>
      <c r="F1085" s="37"/>
      <c r="H1085" s="13"/>
      <c r="M1085" s="3"/>
      <c r="N1085" s="3"/>
      <c r="O1085" s="3"/>
      <c r="W1085" s="5"/>
      <c r="Y1085" s="6"/>
    </row>
    <row r="1086" spans="1:25" ht="18" customHeight="1" x14ac:dyDescent="0.3">
      <c r="A1086" s="1" t="str">
        <f t="shared" si="1138"/>
        <v>\\B-TECH03\soneras network\SONERAS\RAD\RAD 2024\</v>
      </c>
      <c r="C1086" s="44" t="str">
        <f t="shared" si="1137"/>
        <v xml:space="preserve">0- </v>
      </c>
      <c r="D1086" s="17" t="s">
        <v>2471</v>
      </c>
      <c r="E1086" s="20">
        <f t="shared" si="1139"/>
        <v>0</v>
      </c>
      <c r="F1086" s="37"/>
      <c r="H1086" s="13"/>
      <c r="M1086" s="3"/>
      <c r="N1086" s="3"/>
      <c r="O1086" s="3"/>
      <c r="W1086" s="5"/>
      <c r="Y1086" s="6"/>
    </row>
    <row r="1087" spans="1:25" ht="18" customHeight="1" x14ac:dyDescent="0.3">
      <c r="A1087" s="1" t="str">
        <f t="shared" si="1138"/>
        <v>\\B-TECH03\soneras network\SONERAS\RAD\RAD 2024\</v>
      </c>
      <c r="C1087" s="44" t="str">
        <f t="shared" si="1137"/>
        <v xml:space="preserve">0- </v>
      </c>
      <c r="D1087" s="17" t="s">
        <v>2472</v>
      </c>
      <c r="E1087" s="20">
        <f t="shared" si="1139"/>
        <v>0</v>
      </c>
      <c r="F1087" s="37"/>
      <c r="H1087" s="13"/>
      <c r="M1087" s="3"/>
      <c r="N1087" s="3"/>
      <c r="O1087" s="3"/>
      <c r="W1087" s="5"/>
      <c r="Y1087" s="6"/>
    </row>
    <row r="1088" spans="1:25" ht="18" customHeight="1" x14ac:dyDescent="0.3">
      <c r="A1088" s="1" t="str">
        <f t="shared" si="1138"/>
        <v>\\B-TECH03\soneras network\SONERAS\RAD\RAD 2024\</v>
      </c>
      <c r="C1088" s="44" t="str">
        <f t="shared" ref="C1088:C1151" si="1140">IF(H1088="Fx","FE",IF(H1088="Rén","RE",IF(H1088="Con","RA","")))&amp;B1088&amp;0&amp;IF(M1088="TR","1",IF(M1088="NL","2",IF(M1088="Aé","3","")))&amp;O1088&amp;"-"&amp;N1088&amp;" "&amp;IF(Y1088="ET7","E7","")</f>
        <v xml:space="preserve">0- </v>
      </c>
      <c r="D1088" s="17" t="s">
        <v>2473</v>
      </c>
      <c r="E1088" s="20">
        <f t="shared" si="1139"/>
        <v>0</v>
      </c>
      <c r="F1088" s="37"/>
      <c r="H1088" s="13"/>
      <c r="M1088" s="3"/>
      <c r="N1088" s="3"/>
      <c r="O1088" s="3"/>
      <c r="W1088" s="5"/>
      <c r="Y1088" s="6"/>
    </row>
    <row r="1089" spans="1:25" ht="18" customHeight="1" x14ac:dyDescent="0.3">
      <c r="A1089" s="1" t="str">
        <f t="shared" si="1138"/>
        <v>\\B-TECH03\soneras network\SONERAS\RAD\RAD 2024\</v>
      </c>
      <c r="C1089" s="44" t="str">
        <f t="shared" si="1140"/>
        <v xml:space="preserve">0- </v>
      </c>
      <c r="D1089" s="17" t="s">
        <v>2474</v>
      </c>
      <c r="E1089" s="20">
        <f t="shared" si="1139"/>
        <v>0</v>
      </c>
      <c r="F1089" s="37"/>
      <c r="H1089" s="13"/>
      <c r="M1089" s="3"/>
      <c r="N1089" s="3"/>
      <c r="O1089" s="3"/>
      <c r="W1089" s="5"/>
      <c r="Y1089" s="6"/>
    </row>
    <row r="1090" spans="1:25" ht="18" customHeight="1" x14ac:dyDescent="0.3">
      <c r="A1090" s="1" t="str">
        <f t="shared" si="1138"/>
        <v>\\B-TECH03\soneras network\SONERAS\RAD\RAD 2024\</v>
      </c>
      <c r="C1090" s="44" t="str">
        <f t="shared" si="1140"/>
        <v xml:space="preserve">0- </v>
      </c>
      <c r="D1090" s="17" t="s">
        <v>2475</v>
      </c>
      <c r="E1090" s="20">
        <f t="shared" si="1139"/>
        <v>0</v>
      </c>
      <c r="F1090" s="37"/>
      <c r="H1090" s="13"/>
      <c r="M1090" s="3"/>
      <c r="N1090" s="3"/>
      <c r="O1090" s="3"/>
      <c r="W1090" s="5"/>
      <c r="Y1090" s="6"/>
    </row>
    <row r="1091" spans="1:25" ht="18" customHeight="1" x14ac:dyDescent="0.3">
      <c r="A1091" s="1" t="str">
        <f t="shared" si="1138"/>
        <v>\\B-TECH03\soneras network\SONERAS\RAD\RAD 2024\</v>
      </c>
      <c r="C1091" s="44" t="str">
        <f t="shared" si="1140"/>
        <v xml:space="preserve">0- </v>
      </c>
      <c r="D1091" s="17" t="s">
        <v>2476</v>
      </c>
      <c r="E1091" s="20">
        <f t="shared" si="1139"/>
        <v>0</v>
      </c>
      <c r="F1091" s="37"/>
      <c r="H1091" s="13"/>
      <c r="M1091" s="3"/>
      <c r="N1091" s="3"/>
      <c r="O1091" s="3"/>
      <c r="W1091" s="5"/>
      <c r="Y1091" s="6"/>
    </row>
    <row r="1092" spans="1:25" ht="18" customHeight="1" x14ac:dyDescent="0.3">
      <c r="A1092" s="1" t="str">
        <f t="shared" si="1138"/>
        <v>\\B-TECH03\soneras network\SONERAS\RAD\RAD 2024\</v>
      </c>
      <c r="C1092" s="44" t="str">
        <f t="shared" si="1140"/>
        <v xml:space="preserve">0- </v>
      </c>
      <c r="D1092" s="17" t="s">
        <v>2477</v>
      </c>
      <c r="E1092" s="20">
        <f t="shared" si="1139"/>
        <v>0</v>
      </c>
      <c r="F1092" s="37"/>
      <c r="H1092" s="13"/>
      <c r="M1092" s="3"/>
      <c r="N1092" s="3"/>
      <c r="O1092" s="3"/>
      <c r="W1092" s="5"/>
      <c r="Y1092" s="6"/>
    </row>
    <row r="1093" spans="1:25" ht="18" customHeight="1" x14ac:dyDescent="0.3">
      <c r="A1093" s="1" t="str">
        <f t="shared" ref="A1093:A1155" si="1141">"\\B-TECH03\soneras network\SONERAS\RAD\RAD 2024\"&amp;B1093</f>
        <v>\\B-TECH03\soneras network\SONERAS\RAD\RAD 2024\</v>
      </c>
      <c r="C1093" s="44" t="str">
        <f t="shared" si="1140"/>
        <v xml:space="preserve">0- </v>
      </c>
      <c r="D1093" s="17" t="s">
        <v>2478</v>
      </c>
      <c r="E1093" s="20">
        <f t="shared" si="1139"/>
        <v>0</v>
      </c>
      <c r="F1093" s="37"/>
      <c r="H1093" s="13"/>
      <c r="M1093" s="3"/>
      <c r="N1093" s="3"/>
      <c r="O1093" s="3"/>
      <c r="W1093" s="5"/>
      <c r="Y1093" s="6"/>
    </row>
    <row r="1094" spans="1:25" ht="18" customHeight="1" x14ac:dyDescent="0.3">
      <c r="A1094" s="1" t="str">
        <f t="shared" si="1141"/>
        <v>\\B-TECH03\soneras network\SONERAS\RAD\RAD 2024\</v>
      </c>
      <c r="C1094" s="44" t="str">
        <f t="shared" si="1140"/>
        <v xml:space="preserve">0- </v>
      </c>
      <c r="D1094" s="17" t="s">
        <v>2479</v>
      </c>
      <c r="E1094" s="20">
        <f t="shared" si="1139"/>
        <v>0</v>
      </c>
      <c r="F1094" s="37"/>
      <c r="H1094" s="13"/>
      <c r="M1094" s="3"/>
      <c r="N1094" s="3"/>
      <c r="O1094" s="3"/>
      <c r="W1094" s="5"/>
      <c r="Y1094" s="6"/>
    </row>
    <row r="1095" spans="1:25" ht="18" customHeight="1" x14ac:dyDescent="0.3">
      <c r="A1095" s="1" t="str">
        <f t="shared" si="1141"/>
        <v>\\B-TECH03\soneras network\SONERAS\RAD\RAD 2024\</v>
      </c>
      <c r="C1095" s="44" t="str">
        <f t="shared" si="1140"/>
        <v xml:space="preserve">0- </v>
      </c>
      <c r="D1095" s="17" t="s">
        <v>2480</v>
      </c>
      <c r="E1095" s="20">
        <f t="shared" si="1139"/>
        <v>0</v>
      </c>
      <c r="F1095" s="37"/>
      <c r="H1095" s="13"/>
      <c r="M1095" s="3"/>
      <c r="N1095" s="3"/>
      <c r="O1095" s="3"/>
      <c r="W1095" s="5"/>
      <c r="Y1095" s="6"/>
    </row>
    <row r="1096" spans="1:25" ht="18" customHeight="1" x14ac:dyDescent="0.3">
      <c r="A1096" s="1" t="str">
        <f t="shared" si="1141"/>
        <v>\\B-TECH03\soneras network\SONERAS\RAD\RAD 2024\</v>
      </c>
      <c r="C1096" s="44" t="str">
        <f t="shared" si="1140"/>
        <v xml:space="preserve">0- </v>
      </c>
      <c r="D1096" s="17" t="s">
        <v>2481</v>
      </c>
      <c r="E1096" s="20">
        <f t="shared" si="1139"/>
        <v>0</v>
      </c>
      <c r="F1096" s="37"/>
      <c r="H1096" s="13"/>
      <c r="M1096" s="3"/>
      <c r="N1096" s="3"/>
      <c r="O1096" s="3"/>
      <c r="W1096" s="5"/>
      <c r="Y1096" s="6"/>
    </row>
    <row r="1097" spans="1:25" ht="18" customHeight="1" x14ac:dyDescent="0.3">
      <c r="A1097" s="1" t="str">
        <f t="shared" si="1141"/>
        <v>\\B-TECH03\soneras network\SONERAS\RAD\RAD 2024\</v>
      </c>
      <c r="C1097" s="44" t="str">
        <f t="shared" si="1140"/>
        <v xml:space="preserve">0- </v>
      </c>
      <c r="D1097" s="17" t="s">
        <v>2482</v>
      </c>
      <c r="E1097" s="20">
        <f t="shared" si="1139"/>
        <v>0</v>
      </c>
      <c r="F1097" s="37"/>
      <c r="H1097" s="13"/>
      <c r="M1097" s="3"/>
      <c r="N1097" s="3"/>
      <c r="O1097" s="3"/>
      <c r="W1097" s="5"/>
      <c r="Y1097" s="6"/>
    </row>
    <row r="1098" spans="1:25" ht="18" customHeight="1" x14ac:dyDescent="0.3">
      <c r="A1098" s="1" t="str">
        <f t="shared" si="1141"/>
        <v>\\B-TECH03\soneras network\SONERAS\RAD\RAD 2024\</v>
      </c>
      <c r="C1098" s="44" t="str">
        <f t="shared" si="1140"/>
        <v xml:space="preserve">0- </v>
      </c>
      <c r="D1098" s="17" t="s">
        <v>2483</v>
      </c>
      <c r="E1098" s="20">
        <f t="shared" si="1139"/>
        <v>0</v>
      </c>
      <c r="F1098" s="37"/>
      <c r="H1098" s="13"/>
      <c r="M1098" s="3"/>
      <c r="N1098" s="3"/>
      <c r="O1098" s="3"/>
      <c r="W1098" s="5"/>
      <c r="Y1098" s="6"/>
    </row>
    <row r="1099" spans="1:25" ht="18" customHeight="1" x14ac:dyDescent="0.3">
      <c r="A1099" s="1" t="str">
        <f t="shared" si="1141"/>
        <v>\\B-TECH03\soneras network\SONERAS\RAD\RAD 2024\</v>
      </c>
      <c r="C1099" s="44" t="str">
        <f t="shared" si="1140"/>
        <v xml:space="preserve">0- </v>
      </c>
      <c r="D1099" s="17" t="s">
        <v>2484</v>
      </c>
      <c r="E1099" s="20">
        <f t="shared" si="1139"/>
        <v>0</v>
      </c>
      <c r="F1099" s="37"/>
      <c r="H1099" s="13"/>
      <c r="M1099" s="3"/>
      <c r="N1099" s="3"/>
      <c r="O1099" s="3"/>
      <c r="W1099" s="5"/>
      <c r="Y1099" s="6"/>
    </row>
    <row r="1100" spans="1:25" ht="18" customHeight="1" x14ac:dyDescent="0.3">
      <c r="A1100" s="1" t="str">
        <f t="shared" si="1141"/>
        <v>\\B-TECH03\soneras network\SONERAS\RAD\RAD 2024\</v>
      </c>
      <c r="C1100" s="44" t="str">
        <f t="shared" si="1140"/>
        <v xml:space="preserve">0- </v>
      </c>
      <c r="D1100" s="17" t="s">
        <v>2485</v>
      </c>
      <c r="E1100" s="20">
        <f t="shared" si="1139"/>
        <v>0</v>
      </c>
      <c r="F1100" s="37"/>
      <c r="H1100" s="13"/>
      <c r="M1100" s="3"/>
      <c r="N1100" s="3"/>
      <c r="O1100" s="3"/>
      <c r="W1100" s="5"/>
      <c r="Y1100" s="6"/>
    </row>
    <row r="1101" spans="1:25" ht="18" customHeight="1" x14ac:dyDescent="0.3">
      <c r="A1101" s="1" t="str">
        <f t="shared" si="1141"/>
        <v>\\B-TECH03\soneras network\SONERAS\RAD\RAD 2024\</v>
      </c>
      <c r="C1101" s="44" t="str">
        <f t="shared" si="1140"/>
        <v xml:space="preserve">0- </v>
      </c>
      <c r="D1101" s="17" t="s">
        <v>2486</v>
      </c>
      <c r="E1101" s="20">
        <f t="shared" si="1139"/>
        <v>0</v>
      </c>
      <c r="F1101" s="37"/>
      <c r="H1101" s="13"/>
      <c r="M1101" s="3"/>
      <c r="N1101" s="3"/>
      <c r="O1101" s="3"/>
      <c r="W1101" s="5"/>
      <c r="Y1101" s="6"/>
    </row>
    <row r="1102" spans="1:25" ht="18" customHeight="1" x14ac:dyDescent="0.3">
      <c r="A1102" s="1" t="str">
        <f t="shared" si="1141"/>
        <v>\\B-TECH03\soneras network\SONERAS\RAD\RAD 2024\</v>
      </c>
      <c r="C1102" s="44" t="str">
        <f t="shared" si="1140"/>
        <v xml:space="preserve">0- </v>
      </c>
      <c r="D1102" s="17" t="s">
        <v>2487</v>
      </c>
      <c r="E1102" s="20">
        <f t="shared" si="1139"/>
        <v>0</v>
      </c>
      <c r="F1102" s="37"/>
      <c r="H1102" s="13"/>
      <c r="M1102" s="3"/>
      <c r="N1102" s="3"/>
      <c r="O1102" s="3"/>
      <c r="W1102" s="5"/>
      <c r="Y1102" s="6"/>
    </row>
    <row r="1103" spans="1:25" ht="18" customHeight="1" x14ac:dyDescent="0.3">
      <c r="A1103" s="1" t="str">
        <f t="shared" si="1141"/>
        <v>\\B-TECH03\soneras network\SONERAS\RAD\RAD 2024\</v>
      </c>
      <c r="C1103" s="44" t="str">
        <f t="shared" si="1140"/>
        <v xml:space="preserve">0- </v>
      </c>
      <c r="D1103" s="17" t="s">
        <v>2488</v>
      </c>
      <c r="E1103" s="20">
        <f t="shared" ref="E1103:E1155" si="1142">HYPERLINK(A1103,B1103)</f>
        <v>0</v>
      </c>
      <c r="F1103" s="37"/>
      <c r="H1103" s="13"/>
      <c r="M1103" s="3"/>
      <c r="N1103" s="3"/>
      <c r="O1103" s="3"/>
      <c r="W1103" s="5"/>
      <c r="Y1103" s="6"/>
    </row>
    <row r="1104" spans="1:25" ht="18" customHeight="1" x14ac:dyDescent="0.3">
      <c r="A1104" s="1" t="str">
        <f t="shared" si="1141"/>
        <v>\\B-TECH03\soneras network\SONERAS\RAD\RAD 2024\</v>
      </c>
      <c r="C1104" s="44" t="str">
        <f t="shared" si="1140"/>
        <v xml:space="preserve">0- </v>
      </c>
      <c r="D1104" s="17" t="s">
        <v>2489</v>
      </c>
      <c r="E1104" s="20">
        <f t="shared" si="1142"/>
        <v>0</v>
      </c>
      <c r="F1104" s="37"/>
      <c r="H1104" s="13"/>
      <c r="M1104" s="3"/>
      <c r="N1104" s="3"/>
      <c r="O1104" s="3"/>
      <c r="W1104" s="5"/>
      <c r="Y1104" s="6"/>
    </row>
    <row r="1105" spans="1:25" ht="18" customHeight="1" x14ac:dyDescent="0.3">
      <c r="A1105" s="1" t="str">
        <f t="shared" si="1141"/>
        <v>\\B-TECH03\soneras network\SONERAS\RAD\RAD 2024\</v>
      </c>
      <c r="C1105" s="44" t="str">
        <f t="shared" si="1140"/>
        <v xml:space="preserve">0- </v>
      </c>
      <c r="D1105" s="17" t="s">
        <v>2490</v>
      </c>
      <c r="E1105" s="20">
        <f t="shared" si="1142"/>
        <v>0</v>
      </c>
      <c r="F1105" s="37"/>
      <c r="H1105" s="13"/>
      <c r="M1105" s="3"/>
      <c r="N1105" s="3"/>
      <c r="O1105" s="3"/>
      <c r="W1105" s="5"/>
      <c r="Y1105" s="6"/>
    </row>
    <row r="1106" spans="1:25" ht="18" customHeight="1" x14ac:dyDescent="0.3">
      <c r="A1106" s="1" t="str">
        <f t="shared" si="1141"/>
        <v>\\B-TECH03\soneras network\SONERAS\RAD\RAD 2024\</v>
      </c>
      <c r="C1106" s="44" t="str">
        <f t="shared" si="1140"/>
        <v xml:space="preserve">0- </v>
      </c>
      <c r="D1106" s="17" t="s">
        <v>2491</v>
      </c>
      <c r="E1106" s="20">
        <f t="shared" si="1142"/>
        <v>0</v>
      </c>
      <c r="F1106" s="37"/>
      <c r="H1106" s="13"/>
      <c r="M1106" s="3"/>
      <c r="N1106" s="3"/>
      <c r="O1106" s="3"/>
      <c r="W1106" s="5"/>
      <c r="Y1106" s="6"/>
    </row>
    <row r="1107" spans="1:25" ht="18" customHeight="1" x14ac:dyDescent="0.3">
      <c r="A1107" s="1" t="str">
        <f t="shared" si="1141"/>
        <v>\\B-TECH03\soneras network\SONERAS\RAD\RAD 2024\</v>
      </c>
      <c r="C1107" s="44" t="str">
        <f t="shared" si="1140"/>
        <v xml:space="preserve">0- </v>
      </c>
      <c r="D1107" s="17" t="s">
        <v>2492</v>
      </c>
      <c r="E1107" s="20">
        <f t="shared" si="1142"/>
        <v>0</v>
      </c>
      <c r="F1107" s="37"/>
      <c r="H1107" s="13"/>
      <c r="M1107" s="3"/>
      <c r="N1107" s="3"/>
      <c r="O1107" s="3"/>
      <c r="W1107" s="5"/>
      <c r="Y1107" s="6"/>
    </row>
    <row r="1108" spans="1:25" ht="18" customHeight="1" x14ac:dyDescent="0.3">
      <c r="A1108" s="1" t="str">
        <f t="shared" si="1141"/>
        <v>\\B-TECH03\soneras network\SONERAS\RAD\RAD 2024\</v>
      </c>
      <c r="C1108" s="44" t="str">
        <f t="shared" si="1140"/>
        <v xml:space="preserve">0- </v>
      </c>
      <c r="D1108" s="17" t="s">
        <v>2493</v>
      </c>
      <c r="E1108" s="20">
        <f t="shared" si="1142"/>
        <v>0</v>
      </c>
      <c r="F1108" s="37"/>
      <c r="H1108" s="13"/>
      <c r="M1108" s="3"/>
      <c r="N1108" s="3"/>
      <c r="O1108" s="3"/>
      <c r="W1108" s="5"/>
      <c r="Y1108" s="6"/>
    </row>
    <row r="1109" spans="1:25" ht="18" customHeight="1" x14ac:dyDescent="0.3">
      <c r="A1109" s="1" t="str">
        <f t="shared" si="1141"/>
        <v>\\B-TECH03\soneras network\SONERAS\RAD\RAD 2024\</v>
      </c>
      <c r="C1109" s="44" t="str">
        <f t="shared" si="1140"/>
        <v xml:space="preserve">0- </v>
      </c>
      <c r="D1109" s="17" t="s">
        <v>2494</v>
      </c>
      <c r="E1109" s="20">
        <f t="shared" si="1142"/>
        <v>0</v>
      </c>
      <c r="F1109" s="37"/>
      <c r="H1109" s="13"/>
      <c r="M1109" s="3"/>
      <c r="N1109" s="3"/>
      <c r="O1109" s="3"/>
      <c r="W1109" s="5"/>
      <c r="Y1109" s="6"/>
    </row>
    <row r="1110" spans="1:25" ht="18" customHeight="1" x14ac:dyDescent="0.3">
      <c r="A1110" s="1" t="str">
        <f t="shared" si="1141"/>
        <v>\\B-TECH03\soneras network\SONERAS\RAD\RAD 2024\</v>
      </c>
      <c r="C1110" s="44" t="str">
        <f t="shared" si="1140"/>
        <v xml:space="preserve">0- </v>
      </c>
      <c r="D1110" s="17" t="s">
        <v>2495</v>
      </c>
      <c r="E1110" s="20">
        <f t="shared" si="1142"/>
        <v>0</v>
      </c>
      <c r="F1110" s="37"/>
      <c r="H1110" s="13"/>
      <c r="M1110" s="3"/>
      <c r="N1110" s="3"/>
      <c r="O1110" s="3"/>
      <c r="W1110" s="5"/>
      <c r="Y1110" s="6"/>
    </row>
    <row r="1111" spans="1:25" ht="18" customHeight="1" x14ac:dyDescent="0.3">
      <c r="A1111" s="1" t="str">
        <f t="shared" si="1141"/>
        <v>\\B-TECH03\soneras network\SONERAS\RAD\RAD 2024\</v>
      </c>
      <c r="C1111" s="44" t="str">
        <f t="shared" si="1140"/>
        <v xml:space="preserve">0- </v>
      </c>
      <c r="D1111" s="17" t="s">
        <v>2496</v>
      </c>
      <c r="E1111" s="20">
        <f t="shared" si="1142"/>
        <v>0</v>
      </c>
      <c r="F1111" s="37"/>
      <c r="H1111" s="13"/>
      <c r="M1111" s="3"/>
      <c r="N1111" s="3"/>
      <c r="O1111" s="3"/>
      <c r="W1111" s="5"/>
      <c r="Y1111" s="6"/>
    </row>
    <row r="1112" spans="1:25" ht="18" customHeight="1" x14ac:dyDescent="0.3">
      <c r="A1112" s="1" t="str">
        <f t="shared" si="1141"/>
        <v>\\B-TECH03\soneras network\SONERAS\RAD\RAD 2024\</v>
      </c>
      <c r="C1112" s="44" t="str">
        <f t="shared" si="1140"/>
        <v xml:space="preserve">0- </v>
      </c>
      <c r="D1112" s="17" t="s">
        <v>2497</v>
      </c>
      <c r="E1112" s="20">
        <f t="shared" si="1142"/>
        <v>0</v>
      </c>
      <c r="F1112" s="37"/>
      <c r="H1112" s="13"/>
      <c r="M1112" s="3"/>
      <c r="N1112" s="3"/>
      <c r="O1112" s="3"/>
      <c r="W1112" s="5"/>
      <c r="Y1112" s="6"/>
    </row>
    <row r="1113" spans="1:25" ht="18" customHeight="1" x14ac:dyDescent="0.3">
      <c r="A1113" s="1" t="str">
        <f t="shared" si="1141"/>
        <v>\\B-TECH03\soneras network\SONERAS\RAD\RAD 2024\</v>
      </c>
      <c r="C1113" s="44" t="str">
        <f t="shared" si="1140"/>
        <v xml:space="preserve">0- </v>
      </c>
      <c r="D1113" s="17" t="s">
        <v>2498</v>
      </c>
      <c r="E1113" s="20">
        <f t="shared" si="1142"/>
        <v>0</v>
      </c>
      <c r="F1113" s="37"/>
      <c r="H1113" s="13"/>
      <c r="M1113" s="3"/>
      <c r="N1113" s="3"/>
      <c r="O1113" s="3"/>
      <c r="W1113" s="5"/>
      <c r="Y1113" s="6"/>
    </row>
    <row r="1114" spans="1:25" ht="18" customHeight="1" x14ac:dyDescent="0.3">
      <c r="A1114" s="1" t="str">
        <f t="shared" si="1141"/>
        <v>\\B-TECH03\soneras network\SONERAS\RAD\RAD 2024\</v>
      </c>
      <c r="C1114" s="44" t="str">
        <f t="shared" si="1140"/>
        <v xml:space="preserve">0- </v>
      </c>
      <c r="D1114" s="17" t="s">
        <v>2499</v>
      </c>
      <c r="E1114" s="20">
        <f t="shared" si="1142"/>
        <v>0</v>
      </c>
      <c r="F1114" s="37"/>
      <c r="H1114" s="13"/>
      <c r="M1114" s="3"/>
      <c r="N1114" s="3"/>
      <c r="O1114" s="3"/>
      <c r="W1114" s="5"/>
      <c r="Y1114" s="6"/>
    </row>
    <row r="1115" spans="1:25" ht="18" customHeight="1" x14ac:dyDescent="0.3">
      <c r="A1115" s="1" t="str">
        <f t="shared" si="1141"/>
        <v>\\B-TECH03\soneras network\SONERAS\RAD\RAD 2024\</v>
      </c>
      <c r="C1115" s="44" t="str">
        <f t="shared" si="1140"/>
        <v xml:space="preserve">0- </v>
      </c>
      <c r="D1115" s="17" t="s">
        <v>2500</v>
      </c>
      <c r="E1115" s="20">
        <f t="shared" si="1142"/>
        <v>0</v>
      </c>
      <c r="F1115" s="37"/>
      <c r="H1115" s="13"/>
      <c r="M1115" s="3"/>
      <c r="N1115" s="3"/>
      <c r="O1115" s="3"/>
      <c r="W1115" s="5"/>
      <c r="Y1115" s="6"/>
    </row>
    <row r="1116" spans="1:25" ht="18" customHeight="1" x14ac:dyDescent="0.3">
      <c r="A1116" s="1" t="str">
        <f t="shared" si="1141"/>
        <v>\\B-TECH03\soneras network\SONERAS\RAD\RAD 2024\</v>
      </c>
      <c r="C1116" s="44" t="str">
        <f t="shared" si="1140"/>
        <v xml:space="preserve">0- </v>
      </c>
      <c r="D1116" s="17" t="s">
        <v>2501</v>
      </c>
      <c r="E1116" s="20">
        <f t="shared" si="1142"/>
        <v>0</v>
      </c>
      <c r="F1116" s="37"/>
      <c r="H1116" s="13"/>
      <c r="M1116" s="3"/>
      <c r="N1116" s="3"/>
      <c r="O1116" s="3"/>
      <c r="W1116" s="5"/>
      <c r="Y1116" s="6"/>
    </row>
    <row r="1117" spans="1:25" ht="18" customHeight="1" x14ac:dyDescent="0.3">
      <c r="A1117" s="1" t="str">
        <f t="shared" si="1141"/>
        <v>\\B-TECH03\soneras network\SONERAS\RAD\RAD 2024\</v>
      </c>
      <c r="C1117" s="44" t="str">
        <f t="shared" si="1140"/>
        <v xml:space="preserve">0- </v>
      </c>
      <c r="D1117" s="17" t="s">
        <v>2502</v>
      </c>
      <c r="E1117" s="20">
        <f t="shared" si="1142"/>
        <v>0</v>
      </c>
      <c r="F1117" s="37"/>
      <c r="H1117" s="13"/>
      <c r="M1117" s="3"/>
      <c r="N1117" s="3"/>
      <c r="O1117" s="3"/>
      <c r="W1117" s="5"/>
      <c r="Y1117" s="6"/>
    </row>
    <row r="1118" spans="1:25" ht="18" customHeight="1" x14ac:dyDescent="0.3">
      <c r="A1118" s="1" t="str">
        <f t="shared" si="1141"/>
        <v>\\B-TECH03\soneras network\SONERAS\RAD\RAD 2024\</v>
      </c>
      <c r="C1118" s="44" t="str">
        <f t="shared" si="1140"/>
        <v xml:space="preserve">0- </v>
      </c>
      <c r="D1118" s="17" t="s">
        <v>2503</v>
      </c>
      <c r="E1118" s="20">
        <f t="shared" si="1142"/>
        <v>0</v>
      </c>
      <c r="F1118" s="37"/>
      <c r="H1118" s="13"/>
      <c r="M1118" s="3"/>
      <c r="N1118" s="3"/>
      <c r="O1118" s="3"/>
      <c r="W1118" s="5"/>
      <c r="Y1118" s="6"/>
    </row>
    <row r="1119" spans="1:25" ht="18" customHeight="1" x14ac:dyDescent="0.3">
      <c r="A1119" s="1" t="str">
        <f t="shared" si="1141"/>
        <v>\\B-TECH03\soneras network\SONERAS\RAD\RAD 2024\</v>
      </c>
      <c r="C1119" s="44" t="str">
        <f t="shared" si="1140"/>
        <v xml:space="preserve">0- </v>
      </c>
      <c r="D1119" s="17" t="s">
        <v>2504</v>
      </c>
      <c r="E1119" s="20">
        <f t="shared" si="1142"/>
        <v>0</v>
      </c>
      <c r="F1119" s="37"/>
      <c r="H1119" s="13"/>
      <c r="M1119" s="3"/>
      <c r="N1119" s="3"/>
      <c r="O1119" s="3"/>
      <c r="W1119" s="5"/>
      <c r="Y1119" s="6"/>
    </row>
    <row r="1120" spans="1:25" ht="18" customHeight="1" x14ac:dyDescent="0.3">
      <c r="A1120" s="1" t="str">
        <f t="shared" si="1141"/>
        <v>\\B-TECH03\soneras network\SONERAS\RAD\RAD 2024\</v>
      </c>
      <c r="C1120" s="44" t="str">
        <f t="shared" si="1140"/>
        <v xml:space="preserve">0- </v>
      </c>
      <c r="D1120" s="17" t="s">
        <v>2505</v>
      </c>
      <c r="E1120" s="20">
        <f t="shared" si="1142"/>
        <v>0</v>
      </c>
      <c r="F1120" s="37"/>
      <c r="H1120" s="13"/>
      <c r="M1120" s="3"/>
      <c r="N1120" s="3"/>
      <c r="O1120" s="3"/>
      <c r="W1120" s="5"/>
      <c r="Y1120" s="6"/>
    </row>
    <row r="1121" spans="1:25" ht="18" customHeight="1" x14ac:dyDescent="0.3">
      <c r="A1121" s="1" t="str">
        <f t="shared" si="1141"/>
        <v>\\B-TECH03\soneras network\SONERAS\RAD\RAD 2024\</v>
      </c>
      <c r="C1121" s="44" t="str">
        <f t="shared" si="1140"/>
        <v xml:space="preserve">0- </v>
      </c>
      <c r="D1121" s="17" t="s">
        <v>2506</v>
      </c>
      <c r="E1121" s="20">
        <f t="shared" si="1142"/>
        <v>0</v>
      </c>
      <c r="F1121" s="37"/>
      <c r="H1121" s="13"/>
      <c r="M1121" s="3"/>
      <c r="N1121" s="3"/>
      <c r="O1121" s="3"/>
      <c r="W1121" s="5"/>
      <c r="Y1121" s="6"/>
    </row>
    <row r="1122" spans="1:25" ht="18" customHeight="1" x14ac:dyDescent="0.3">
      <c r="A1122" s="1" t="str">
        <f t="shared" si="1141"/>
        <v>\\B-TECH03\soneras network\SONERAS\RAD\RAD 2024\</v>
      </c>
      <c r="C1122" s="44" t="str">
        <f t="shared" si="1140"/>
        <v xml:space="preserve">0- </v>
      </c>
      <c r="D1122" s="17" t="s">
        <v>2507</v>
      </c>
      <c r="E1122" s="20">
        <f t="shared" si="1142"/>
        <v>0</v>
      </c>
      <c r="F1122" s="37"/>
      <c r="H1122" s="13"/>
      <c r="M1122" s="3"/>
      <c r="N1122" s="3"/>
      <c r="O1122" s="3"/>
      <c r="W1122" s="5"/>
      <c r="Y1122" s="6"/>
    </row>
    <row r="1123" spans="1:25" ht="18" customHeight="1" x14ac:dyDescent="0.3">
      <c r="A1123" s="1" t="str">
        <f t="shared" si="1141"/>
        <v>\\B-TECH03\soneras network\SONERAS\RAD\RAD 2024\</v>
      </c>
      <c r="C1123" s="44" t="str">
        <f t="shared" si="1140"/>
        <v xml:space="preserve">0- </v>
      </c>
      <c r="D1123" s="17" t="s">
        <v>2508</v>
      </c>
      <c r="E1123" s="20">
        <f t="shared" si="1142"/>
        <v>0</v>
      </c>
      <c r="F1123" s="37"/>
      <c r="H1123" s="13"/>
      <c r="M1123" s="3"/>
      <c r="N1123" s="3"/>
      <c r="O1123" s="3"/>
      <c r="W1123" s="5"/>
      <c r="Y1123" s="6"/>
    </row>
    <row r="1124" spans="1:25" ht="18" customHeight="1" x14ac:dyDescent="0.3">
      <c r="A1124" s="1" t="str">
        <f t="shared" si="1141"/>
        <v>\\B-TECH03\soneras network\SONERAS\RAD\RAD 2024\</v>
      </c>
      <c r="C1124" s="44" t="str">
        <f t="shared" si="1140"/>
        <v xml:space="preserve">0- </v>
      </c>
      <c r="D1124" s="17" t="s">
        <v>2509</v>
      </c>
      <c r="E1124" s="20">
        <f t="shared" si="1142"/>
        <v>0</v>
      </c>
      <c r="F1124" s="37"/>
      <c r="H1124" s="13"/>
      <c r="M1124" s="3"/>
      <c r="N1124" s="3"/>
      <c r="O1124" s="3"/>
      <c r="W1124" s="5"/>
      <c r="Y1124" s="6"/>
    </row>
    <row r="1125" spans="1:25" ht="18" customHeight="1" x14ac:dyDescent="0.3">
      <c r="A1125" s="1" t="str">
        <f t="shared" si="1141"/>
        <v>\\B-TECH03\soneras network\SONERAS\RAD\RAD 2024\</v>
      </c>
      <c r="C1125" s="44" t="str">
        <f t="shared" si="1140"/>
        <v xml:space="preserve">0- </v>
      </c>
      <c r="D1125" s="17" t="s">
        <v>2510</v>
      </c>
      <c r="E1125" s="20">
        <f t="shared" si="1142"/>
        <v>0</v>
      </c>
      <c r="F1125" s="37"/>
      <c r="H1125" s="13"/>
      <c r="M1125" s="3"/>
      <c r="N1125" s="3"/>
      <c r="O1125" s="3"/>
      <c r="W1125" s="5"/>
      <c r="Y1125" s="6"/>
    </row>
    <row r="1126" spans="1:25" ht="18" customHeight="1" x14ac:dyDescent="0.3">
      <c r="A1126" s="1" t="str">
        <f t="shared" si="1141"/>
        <v>\\B-TECH03\soneras network\SONERAS\RAD\RAD 2024\</v>
      </c>
      <c r="C1126" s="44" t="str">
        <f t="shared" si="1140"/>
        <v xml:space="preserve">0- </v>
      </c>
      <c r="D1126" s="17" t="s">
        <v>2511</v>
      </c>
      <c r="E1126" s="20">
        <f t="shared" si="1142"/>
        <v>0</v>
      </c>
      <c r="F1126" s="37"/>
      <c r="H1126" s="13"/>
      <c r="M1126" s="3"/>
      <c r="N1126" s="3"/>
      <c r="O1126" s="3"/>
      <c r="W1126" s="5"/>
      <c r="Y1126" s="6"/>
    </row>
    <row r="1127" spans="1:25" ht="18" customHeight="1" x14ac:dyDescent="0.3">
      <c r="A1127" s="1" t="str">
        <f t="shared" si="1141"/>
        <v>\\B-TECH03\soneras network\SONERAS\RAD\RAD 2024\</v>
      </c>
      <c r="C1127" s="44" t="str">
        <f t="shared" si="1140"/>
        <v xml:space="preserve">0- </v>
      </c>
      <c r="D1127" s="17" t="s">
        <v>2512</v>
      </c>
      <c r="E1127" s="20">
        <f t="shared" si="1142"/>
        <v>0</v>
      </c>
      <c r="F1127" s="37"/>
      <c r="H1127" s="13"/>
      <c r="M1127" s="3"/>
      <c r="N1127" s="3"/>
      <c r="O1127" s="3"/>
      <c r="W1127" s="5"/>
      <c r="Y1127" s="6"/>
    </row>
    <row r="1128" spans="1:25" ht="18" customHeight="1" x14ac:dyDescent="0.3">
      <c r="A1128" s="1" t="str">
        <f t="shared" si="1141"/>
        <v>\\B-TECH03\soneras network\SONERAS\RAD\RAD 2024\</v>
      </c>
      <c r="C1128" s="44" t="str">
        <f t="shared" si="1140"/>
        <v xml:space="preserve">0- </v>
      </c>
      <c r="D1128" s="17" t="s">
        <v>2513</v>
      </c>
      <c r="E1128" s="20">
        <f t="shared" si="1142"/>
        <v>0</v>
      </c>
      <c r="F1128" s="37"/>
      <c r="H1128" s="13"/>
      <c r="M1128" s="3"/>
      <c r="N1128" s="3"/>
      <c r="O1128" s="3"/>
      <c r="W1128" s="5"/>
      <c r="Y1128" s="6"/>
    </row>
    <row r="1129" spans="1:25" ht="18" customHeight="1" x14ac:dyDescent="0.3">
      <c r="A1129" s="1" t="str">
        <f t="shared" si="1141"/>
        <v>\\B-TECH03\soneras network\SONERAS\RAD\RAD 2024\</v>
      </c>
      <c r="C1129" s="44" t="str">
        <f t="shared" si="1140"/>
        <v xml:space="preserve">0- </v>
      </c>
      <c r="D1129" s="17" t="s">
        <v>2514</v>
      </c>
      <c r="E1129" s="20">
        <f t="shared" si="1142"/>
        <v>0</v>
      </c>
      <c r="F1129" s="37"/>
      <c r="H1129" s="13"/>
      <c r="M1129" s="3"/>
      <c r="N1129" s="3"/>
      <c r="O1129" s="3"/>
      <c r="W1129" s="5"/>
      <c r="Y1129" s="6"/>
    </row>
    <row r="1130" spans="1:25" ht="18" customHeight="1" x14ac:dyDescent="0.3">
      <c r="A1130" s="1" t="str">
        <f t="shared" si="1141"/>
        <v>\\B-TECH03\soneras network\SONERAS\RAD\RAD 2024\</v>
      </c>
      <c r="C1130" s="44" t="str">
        <f t="shared" si="1140"/>
        <v xml:space="preserve">0- </v>
      </c>
      <c r="D1130" s="17" t="s">
        <v>2515</v>
      </c>
      <c r="E1130" s="20">
        <f t="shared" si="1142"/>
        <v>0</v>
      </c>
      <c r="F1130" s="37"/>
      <c r="H1130" s="13"/>
      <c r="M1130" s="3"/>
      <c r="N1130" s="3"/>
      <c r="O1130" s="3"/>
      <c r="W1130" s="5"/>
      <c r="Y1130" s="6"/>
    </row>
    <row r="1131" spans="1:25" ht="18" customHeight="1" x14ac:dyDescent="0.3">
      <c r="A1131" s="1" t="str">
        <f t="shared" si="1141"/>
        <v>\\B-TECH03\soneras network\SONERAS\RAD\RAD 2024\</v>
      </c>
      <c r="C1131" s="44" t="str">
        <f t="shared" si="1140"/>
        <v xml:space="preserve">0- </v>
      </c>
      <c r="D1131" s="17" t="s">
        <v>2516</v>
      </c>
      <c r="E1131" s="20">
        <f t="shared" si="1142"/>
        <v>0</v>
      </c>
      <c r="F1131" s="37"/>
      <c r="H1131" s="13"/>
      <c r="M1131" s="3"/>
      <c r="N1131" s="3"/>
      <c r="O1131" s="3"/>
      <c r="W1131" s="5"/>
      <c r="Y1131" s="6"/>
    </row>
    <row r="1132" spans="1:25" ht="18" customHeight="1" x14ac:dyDescent="0.3">
      <c r="A1132" s="1" t="str">
        <f t="shared" si="1141"/>
        <v>\\B-TECH03\soneras network\SONERAS\RAD\RAD 2024\</v>
      </c>
      <c r="C1132" s="44" t="str">
        <f t="shared" si="1140"/>
        <v xml:space="preserve">0- </v>
      </c>
      <c r="D1132" s="17" t="s">
        <v>2517</v>
      </c>
      <c r="E1132" s="20">
        <f t="shared" si="1142"/>
        <v>0</v>
      </c>
      <c r="F1132" s="37"/>
      <c r="H1132" s="13"/>
      <c r="M1132" s="3"/>
      <c r="N1132" s="3"/>
      <c r="O1132" s="3"/>
      <c r="W1132" s="5"/>
      <c r="Y1132" s="6"/>
    </row>
    <row r="1133" spans="1:25" ht="18" customHeight="1" x14ac:dyDescent="0.3">
      <c r="A1133" s="1" t="str">
        <f t="shared" si="1141"/>
        <v>\\B-TECH03\soneras network\SONERAS\RAD\RAD 2024\</v>
      </c>
      <c r="C1133" s="44" t="str">
        <f t="shared" si="1140"/>
        <v xml:space="preserve">0- </v>
      </c>
      <c r="D1133" s="17" t="s">
        <v>2518</v>
      </c>
      <c r="E1133" s="20">
        <f t="shared" si="1142"/>
        <v>0</v>
      </c>
      <c r="F1133" s="37"/>
      <c r="H1133" s="13"/>
      <c r="M1133" s="3"/>
      <c r="N1133" s="3"/>
      <c r="O1133" s="3"/>
      <c r="W1133" s="5"/>
      <c r="Y1133" s="6"/>
    </row>
    <row r="1134" spans="1:25" ht="18" customHeight="1" x14ac:dyDescent="0.3">
      <c r="A1134" s="1" t="str">
        <f t="shared" si="1141"/>
        <v>\\B-TECH03\soneras network\SONERAS\RAD\RAD 2024\</v>
      </c>
      <c r="C1134" s="44" t="str">
        <f t="shared" si="1140"/>
        <v xml:space="preserve">0- </v>
      </c>
      <c r="D1134" s="17" t="s">
        <v>2519</v>
      </c>
      <c r="E1134" s="20">
        <f t="shared" si="1142"/>
        <v>0</v>
      </c>
      <c r="F1134" s="37"/>
      <c r="H1134" s="13"/>
      <c r="M1134" s="3"/>
      <c r="N1134" s="3"/>
      <c r="O1134" s="3"/>
      <c r="W1134" s="5"/>
      <c r="Y1134" s="6"/>
    </row>
    <row r="1135" spans="1:25" ht="18" customHeight="1" x14ac:dyDescent="0.3">
      <c r="A1135" s="1" t="str">
        <f t="shared" si="1141"/>
        <v>\\B-TECH03\soneras network\SONERAS\RAD\RAD 2024\</v>
      </c>
      <c r="C1135" s="44" t="str">
        <f t="shared" si="1140"/>
        <v xml:space="preserve">0- </v>
      </c>
      <c r="D1135" s="17" t="s">
        <v>2520</v>
      </c>
      <c r="E1135" s="20">
        <f t="shared" si="1142"/>
        <v>0</v>
      </c>
      <c r="F1135" s="37"/>
      <c r="H1135" s="13"/>
      <c r="M1135" s="3"/>
      <c r="N1135" s="3"/>
      <c r="O1135" s="3"/>
      <c r="W1135" s="5"/>
      <c r="Y1135" s="6"/>
    </row>
    <row r="1136" spans="1:25" ht="18" customHeight="1" x14ac:dyDescent="0.3">
      <c r="A1136" s="1" t="str">
        <f t="shared" si="1141"/>
        <v>\\B-TECH03\soneras network\SONERAS\RAD\RAD 2024\</v>
      </c>
      <c r="C1136" s="44" t="str">
        <f t="shared" si="1140"/>
        <v xml:space="preserve">0- </v>
      </c>
      <c r="D1136" s="17" t="s">
        <v>2521</v>
      </c>
      <c r="E1136" s="20">
        <f t="shared" si="1142"/>
        <v>0</v>
      </c>
      <c r="F1136" s="37"/>
      <c r="H1136" s="13"/>
      <c r="M1136" s="3"/>
      <c r="N1136" s="3"/>
      <c r="O1136" s="3"/>
      <c r="W1136" s="5"/>
      <c r="Y1136" s="6"/>
    </row>
    <row r="1137" spans="1:25" ht="18" customHeight="1" x14ac:dyDescent="0.3">
      <c r="A1137" s="1" t="str">
        <f t="shared" si="1141"/>
        <v>\\B-TECH03\soneras network\SONERAS\RAD\RAD 2024\</v>
      </c>
      <c r="C1137" s="44" t="str">
        <f t="shared" si="1140"/>
        <v xml:space="preserve">0- </v>
      </c>
      <c r="D1137" s="17" t="s">
        <v>2522</v>
      </c>
      <c r="E1137" s="20">
        <f t="shared" si="1142"/>
        <v>0</v>
      </c>
      <c r="F1137" s="37"/>
      <c r="H1137" s="13"/>
      <c r="M1137" s="3"/>
      <c r="N1137" s="3"/>
      <c r="O1137" s="3"/>
      <c r="W1137" s="5"/>
      <c r="Y1137" s="6"/>
    </row>
    <row r="1138" spans="1:25" ht="18" customHeight="1" x14ac:dyDescent="0.3">
      <c r="A1138" s="1" t="str">
        <f t="shared" si="1141"/>
        <v>\\B-TECH03\soneras network\SONERAS\RAD\RAD 2024\</v>
      </c>
      <c r="C1138" s="44" t="str">
        <f t="shared" si="1140"/>
        <v xml:space="preserve">0- </v>
      </c>
      <c r="D1138" s="17" t="s">
        <v>2523</v>
      </c>
      <c r="E1138" s="20">
        <f t="shared" si="1142"/>
        <v>0</v>
      </c>
      <c r="F1138" s="37"/>
      <c r="H1138" s="13"/>
      <c r="M1138" s="3"/>
      <c r="N1138" s="3"/>
      <c r="O1138" s="3"/>
      <c r="W1138" s="5"/>
      <c r="Y1138" s="6"/>
    </row>
    <row r="1139" spans="1:25" ht="18" customHeight="1" x14ac:dyDescent="0.3">
      <c r="A1139" s="1" t="str">
        <f t="shared" si="1141"/>
        <v>\\B-TECH03\soneras network\SONERAS\RAD\RAD 2024\</v>
      </c>
      <c r="C1139" s="44" t="str">
        <f t="shared" si="1140"/>
        <v xml:space="preserve">0- </v>
      </c>
      <c r="D1139" s="17" t="s">
        <v>2524</v>
      </c>
      <c r="E1139" s="20">
        <f t="shared" si="1142"/>
        <v>0</v>
      </c>
      <c r="F1139" s="37"/>
      <c r="H1139" s="13"/>
      <c r="M1139" s="3"/>
      <c r="N1139" s="3"/>
      <c r="O1139" s="3"/>
      <c r="W1139" s="5"/>
      <c r="Y1139" s="6"/>
    </row>
    <row r="1140" spans="1:25" ht="18" customHeight="1" x14ac:dyDescent="0.3">
      <c r="A1140" s="1" t="str">
        <f t="shared" si="1141"/>
        <v>\\B-TECH03\soneras network\SONERAS\RAD\RAD 2024\</v>
      </c>
      <c r="C1140" s="44" t="str">
        <f t="shared" si="1140"/>
        <v xml:space="preserve">0- </v>
      </c>
      <c r="D1140" s="17" t="s">
        <v>2525</v>
      </c>
      <c r="E1140" s="20">
        <f t="shared" si="1142"/>
        <v>0</v>
      </c>
      <c r="F1140" s="37"/>
      <c r="H1140" s="13"/>
      <c r="M1140" s="3"/>
      <c r="N1140" s="3"/>
      <c r="O1140" s="3"/>
      <c r="W1140" s="5"/>
      <c r="Y1140" s="6"/>
    </row>
    <row r="1141" spans="1:25" ht="18" customHeight="1" x14ac:dyDescent="0.3">
      <c r="A1141" s="1" t="str">
        <f t="shared" si="1141"/>
        <v>\\B-TECH03\soneras network\SONERAS\RAD\RAD 2024\</v>
      </c>
      <c r="C1141" s="44" t="str">
        <f t="shared" si="1140"/>
        <v xml:space="preserve">0- </v>
      </c>
      <c r="D1141" s="17" t="s">
        <v>2526</v>
      </c>
      <c r="E1141" s="20">
        <f t="shared" si="1142"/>
        <v>0</v>
      </c>
      <c r="F1141" s="37"/>
      <c r="H1141" s="13"/>
      <c r="M1141" s="3"/>
      <c r="N1141" s="3"/>
      <c r="O1141" s="3"/>
      <c r="W1141" s="5"/>
      <c r="Y1141" s="6"/>
    </row>
    <row r="1142" spans="1:25" ht="18" customHeight="1" x14ac:dyDescent="0.3">
      <c r="A1142" s="1" t="str">
        <f t="shared" si="1141"/>
        <v>\\B-TECH03\soneras network\SONERAS\RAD\RAD 2024\</v>
      </c>
      <c r="C1142" s="44" t="str">
        <f t="shared" si="1140"/>
        <v xml:space="preserve">0- </v>
      </c>
      <c r="D1142" s="17" t="s">
        <v>2527</v>
      </c>
      <c r="E1142" s="20">
        <f t="shared" si="1142"/>
        <v>0</v>
      </c>
      <c r="F1142" s="37"/>
      <c r="H1142" s="13"/>
      <c r="M1142" s="3"/>
      <c r="N1142" s="3"/>
      <c r="O1142" s="3"/>
      <c r="W1142" s="5"/>
      <c r="Y1142" s="6"/>
    </row>
    <row r="1143" spans="1:25" ht="18" customHeight="1" x14ac:dyDescent="0.3">
      <c r="A1143" s="1" t="str">
        <f t="shared" si="1141"/>
        <v>\\B-TECH03\soneras network\SONERAS\RAD\RAD 2024\</v>
      </c>
      <c r="C1143" s="44" t="str">
        <f t="shared" si="1140"/>
        <v xml:space="preserve">0- </v>
      </c>
      <c r="D1143" s="17" t="s">
        <v>2528</v>
      </c>
      <c r="E1143" s="20">
        <f t="shared" si="1142"/>
        <v>0</v>
      </c>
      <c r="F1143" s="37"/>
      <c r="H1143" s="13"/>
      <c r="M1143" s="3"/>
      <c r="N1143" s="3"/>
      <c r="O1143" s="3"/>
      <c r="W1143" s="5"/>
      <c r="Y1143" s="6"/>
    </row>
    <row r="1144" spans="1:25" ht="18" customHeight="1" x14ac:dyDescent="0.3">
      <c r="A1144" s="1" t="str">
        <f t="shared" si="1141"/>
        <v>\\B-TECH03\soneras network\SONERAS\RAD\RAD 2024\</v>
      </c>
      <c r="C1144" s="44" t="str">
        <f t="shared" si="1140"/>
        <v xml:space="preserve">0- </v>
      </c>
      <c r="D1144" s="17" t="s">
        <v>2529</v>
      </c>
      <c r="E1144" s="20">
        <f t="shared" si="1142"/>
        <v>0</v>
      </c>
      <c r="F1144" s="37"/>
      <c r="H1144" s="13"/>
      <c r="M1144" s="3"/>
      <c r="N1144" s="3"/>
      <c r="O1144" s="3"/>
      <c r="W1144" s="5"/>
      <c r="Y1144" s="6"/>
    </row>
    <row r="1145" spans="1:25" ht="18" customHeight="1" x14ac:dyDescent="0.3">
      <c r="A1145" s="1" t="str">
        <f t="shared" si="1141"/>
        <v>\\B-TECH03\soneras network\SONERAS\RAD\RAD 2024\</v>
      </c>
      <c r="C1145" s="44" t="str">
        <f t="shared" si="1140"/>
        <v xml:space="preserve">0- </v>
      </c>
      <c r="D1145" s="17" t="s">
        <v>2530</v>
      </c>
      <c r="E1145" s="20">
        <f t="shared" si="1142"/>
        <v>0</v>
      </c>
      <c r="F1145" s="37"/>
      <c r="H1145" s="13"/>
      <c r="M1145" s="3"/>
      <c r="N1145" s="3"/>
      <c r="O1145" s="3"/>
      <c r="W1145" s="5"/>
      <c r="Y1145" s="6"/>
    </row>
    <row r="1146" spans="1:25" ht="18" customHeight="1" x14ac:dyDescent="0.3">
      <c r="A1146" s="1" t="str">
        <f t="shared" si="1141"/>
        <v>\\B-TECH03\soneras network\SONERAS\RAD\RAD 2024\</v>
      </c>
      <c r="C1146" s="44" t="str">
        <f t="shared" si="1140"/>
        <v xml:space="preserve">0- </v>
      </c>
      <c r="D1146" s="17" t="s">
        <v>2531</v>
      </c>
      <c r="E1146" s="20">
        <f t="shared" si="1142"/>
        <v>0</v>
      </c>
      <c r="F1146" s="37"/>
      <c r="H1146" s="13"/>
      <c r="M1146" s="3"/>
      <c r="N1146" s="3"/>
      <c r="O1146" s="3"/>
      <c r="W1146" s="5"/>
      <c r="Y1146" s="6"/>
    </row>
    <row r="1147" spans="1:25" ht="18" customHeight="1" x14ac:dyDescent="0.3">
      <c r="A1147" s="1" t="str">
        <f t="shared" si="1141"/>
        <v>\\B-TECH03\soneras network\SONERAS\RAD\RAD 2024\</v>
      </c>
      <c r="C1147" s="44" t="str">
        <f t="shared" si="1140"/>
        <v xml:space="preserve">0- </v>
      </c>
      <c r="D1147" s="17" t="s">
        <v>2532</v>
      </c>
      <c r="E1147" s="20">
        <f t="shared" si="1142"/>
        <v>0</v>
      </c>
      <c r="F1147" s="37"/>
      <c r="H1147" s="13"/>
      <c r="M1147" s="3"/>
      <c r="N1147" s="3"/>
      <c r="O1147" s="3"/>
      <c r="W1147" s="5"/>
      <c r="Y1147" s="6"/>
    </row>
    <row r="1148" spans="1:25" ht="18" customHeight="1" x14ac:dyDescent="0.3">
      <c r="A1148" s="1" t="str">
        <f t="shared" si="1141"/>
        <v>\\B-TECH03\soneras network\SONERAS\RAD\RAD 2024\</v>
      </c>
      <c r="C1148" s="44" t="str">
        <f t="shared" si="1140"/>
        <v xml:space="preserve">0- </v>
      </c>
      <c r="D1148" s="17" t="s">
        <v>2533</v>
      </c>
      <c r="E1148" s="20">
        <f t="shared" si="1142"/>
        <v>0</v>
      </c>
      <c r="F1148" s="37"/>
      <c r="H1148" s="13"/>
      <c r="M1148" s="3"/>
      <c r="N1148" s="3"/>
      <c r="O1148" s="3"/>
      <c r="W1148" s="5"/>
      <c r="Y1148" s="6"/>
    </row>
    <row r="1149" spans="1:25" ht="18" customHeight="1" x14ac:dyDescent="0.3">
      <c r="A1149" s="1" t="str">
        <f t="shared" si="1141"/>
        <v>\\B-TECH03\soneras network\SONERAS\RAD\RAD 2024\</v>
      </c>
      <c r="C1149" s="44" t="str">
        <f t="shared" si="1140"/>
        <v xml:space="preserve">0- </v>
      </c>
      <c r="D1149" s="17" t="s">
        <v>2534</v>
      </c>
      <c r="E1149" s="20">
        <f t="shared" si="1142"/>
        <v>0</v>
      </c>
      <c r="F1149" s="37"/>
      <c r="H1149" s="13"/>
      <c r="M1149" s="3"/>
      <c r="N1149" s="3"/>
      <c r="O1149" s="3"/>
      <c r="W1149" s="5"/>
      <c r="Y1149" s="6"/>
    </row>
    <row r="1150" spans="1:25" ht="18" customHeight="1" x14ac:dyDescent="0.3">
      <c r="A1150" s="1" t="str">
        <f t="shared" si="1141"/>
        <v>\\B-TECH03\soneras network\SONERAS\RAD\RAD 2024\</v>
      </c>
      <c r="C1150" s="44" t="str">
        <f t="shared" si="1140"/>
        <v xml:space="preserve">0- </v>
      </c>
      <c r="D1150" s="17" t="s">
        <v>2535</v>
      </c>
      <c r="E1150" s="20">
        <f t="shared" si="1142"/>
        <v>0</v>
      </c>
      <c r="F1150" s="37"/>
      <c r="H1150" s="13"/>
      <c r="M1150" s="3"/>
      <c r="N1150" s="3"/>
      <c r="O1150" s="3"/>
      <c r="W1150" s="5"/>
      <c r="Y1150" s="6"/>
    </row>
    <row r="1151" spans="1:25" ht="18" customHeight="1" x14ac:dyDescent="0.3">
      <c r="A1151" s="1" t="str">
        <f t="shared" si="1141"/>
        <v>\\B-TECH03\soneras network\SONERAS\RAD\RAD 2024\</v>
      </c>
      <c r="C1151" s="44" t="str">
        <f t="shared" si="1140"/>
        <v xml:space="preserve">0- </v>
      </c>
      <c r="D1151" s="17" t="s">
        <v>2536</v>
      </c>
      <c r="E1151" s="20">
        <f t="shared" si="1142"/>
        <v>0</v>
      </c>
      <c r="F1151" s="37"/>
      <c r="H1151" s="13"/>
      <c r="M1151" s="3"/>
      <c r="N1151" s="3"/>
      <c r="O1151" s="3"/>
      <c r="W1151" s="5"/>
      <c r="Y1151" s="6"/>
    </row>
    <row r="1152" spans="1:25" ht="18" customHeight="1" x14ac:dyDescent="0.3">
      <c r="A1152" s="1" t="str">
        <f t="shared" si="1141"/>
        <v>\\B-TECH03\soneras network\SONERAS\RAD\RAD 2024\</v>
      </c>
      <c r="C1152" s="44" t="str">
        <f t="shared" ref="C1152:C1155" si="1143">IF(H1152="Fx","FE",IF(H1152="Rén","RE",IF(H1152="Con","RA","")))&amp;B1152&amp;0&amp;IF(M1152="TR","1",IF(M1152="NL","2",IF(M1152="Aé","3","")))&amp;O1152&amp;"-"&amp;N1152&amp;" "&amp;IF(Y1152="ET7","E7","")</f>
        <v xml:space="preserve">0- </v>
      </c>
      <c r="D1152" s="17" t="s">
        <v>2537</v>
      </c>
      <c r="E1152" s="20">
        <f t="shared" si="1142"/>
        <v>0</v>
      </c>
      <c r="F1152" s="37"/>
      <c r="H1152" s="13"/>
      <c r="M1152" s="3"/>
      <c r="N1152" s="3"/>
      <c r="O1152" s="3"/>
      <c r="W1152" s="5"/>
      <c r="Y1152" s="6"/>
    </row>
    <row r="1153" spans="1:25" ht="18" customHeight="1" x14ac:dyDescent="0.3">
      <c r="A1153" s="1" t="str">
        <f t="shared" si="1141"/>
        <v>\\B-TECH03\soneras network\SONERAS\RAD\RAD 2024\</v>
      </c>
      <c r="C1153" s="44" t="str">
        <f t="shared" si="1143"/>
        <v xml:space="preserve">0- </v>
      </c>
      <c r="D1153" s="17" t="s">
        <v>2538</v>
      </c>
      <c r="E1153" s="20">
        <f t="shared" si="1142"/>
        <v>0</v>
      </c>
      <c r="F1153" s="37"/>
      <c r="H1153" s="13"/>
      <c r="M1153" s="3"/>
      <c r="N1153" s="3"/>
      <c r="O1153" s="3"/>
      <c r="W1153" s="5"/>
      <c r="Y1153" s="6"/>
    </row>
    <row r="1154" spans="1:25" ht="18" customHeight="1" x14ac:dyDescent="0.3">
      <c r="A1154" s="1" t="str">
        <f t="shared" si="1141"/>
        <v>\\B-TECH03\soneras network\SONERAS\RAD\RAD 2024\</v>
      </c>
      <c r="C1154" s="44" t="str">
        <f t="shared" si="1143"/>
        <v xml:space="preserve">0- </v>
      </c>
      <c r="D1154" s="17" t="s">
        <v>2539</v>
      </c>
      <c r="E1154" s="20">
        <f t="shared" si="1142"/>
        <v>0</v>
      </c>
      <c r="F1154" s="37"/>
      <c r="H1154" s="13"/>
      <c r="M1154" s="3"/>
      <c r="N1154" s="3"/>
      <c r="O1154" s="3"/>
      <c r="W1154" s="5"/>
      <c r="Y1154" s="6"/>
    </row>
    <row r="1155" spans="1:25" ht="18" customHeight="1" x14ac:dyDescent="0.3">
      <c r="A1155" s="1" t="str">
        <f t="shared" si="1141"/>
        <v>\\B-TECH03\soneras network\SONERAS\RAD\RAD 2024\</v>
      </c>
      <c r="C1155" s="44" t="str">
        <f t="shared" si="1143"/>
        <v xml:space="preserve">0- </v>
      </c>
      <c r="D1155" s="17" t="s">
        <v>2540</v>
      </c>
      <c r="E1155" s="20">
        <f t="shared" si="1142"/>
        <v>0</v>
      </c>
      <c r="F1155" s="37"/>
      <c r="H1155" s="13"/>
      <c r="M1155" s="3"/>
      <c r="N1155" s="3"/>
      <c r="O1155" s="3"/>
      <c r="W1155" s="5"/>
      <c r="Y1155" s="6"/>
    </row>
    <row r="1156" spans="1:25" ht="18" customHeight="1" x14ac:dyDescent="0.3">
      <c r="F1156" s="37"/>
      <c r="H1156" s="13"/>
      <c r="M1156" s="36"/>
      <c r="N1156" s="3"/>
      <c r="O1156" s="3"/>
      <c r="W1156" s="5"/>
      <c r="Y1156" s="6"/>
    </row>
    <row r="1157" spans="1:25" ht="18" customHeight="1" x14ac:dyDescent="0.3">
      <c r="F1157" s="37"/>
      <c r="H1157" s="13"/>
      <c r="M1157" s="36"/>
      <c r="N1157" s="3"/>
      <c r="O1157" s="3"/>
      <c r="W1157" s="5"/>
      <c r="Y1157" s="6"/>
    </row>
    <row r="1158" spans="1:25" ht="18" customHeight="1" x14ac:dyDescent="0.3">
      <c r="F1158" s="37"/>
      <c r="H1158" s="13"/>
      <c r="M1158" s="36"/>
      <c r="N1158" s="3"/>
      <c r="O1158" s="3"/>
      <c r="W1158" s="5"/>
      <c r="Y1158" s="6"/>
    </row>
    <row r="1159" spans="1:25" ht="18" customHeight="1" x14ac:dyDescent="0.3">
      <c r="F1159" s="37"/>
      <c r="H1159" s="13"/>
      <c r="M1159" s="36"/>
      <c r="N1159" s="3"/>
      <c r="O1159" s="3"/>
      <c r="W1159" s="5"/>
      <c r="Y1159" s="6"/>
    </row>
    <row r="1160" spans="1:25" ht="18" customHeight="1" x14ac:dyDescent="0.3">
      <c r="F1160" s="37"/>
      <c r="H1160" s="13"/>
      <c r="M1160" s="36"/>
      <c r="N1160" s="3"/>
      <c r="O1160" s="3"/>
      <c r="W1160" s="5"/>
      <c r="Y1160" s="6"/>
    </row>
    <row r="1161" spans="1:25" ht="18" customHeight="1" x14ac:dyDescent="0.3">
      <c r="F1161" s="37"/>
      <c r="H1161" s="13"/>
      <c r="M1161" s="36"/>
      <c r="N1161" s="3"/>
      <c r="O1161" s="3"/>
      <c r="W1161" s="5"/>
      <c r="Y1161" s="6"/>
    </row>
    <row r="1162" spans="1:25" ht="18" customHeight="1" x14ac:dyDescent="0.3">
      <c r="F1162" s="37"/>
      <c r="H1162" s="13"/>
      <c r="M1162" s="36"/>
    </row>
    <row r="1163" spans="1:25" ht="18" customHeight="1" x14ac:dyDescent="0.3">
      <c r="F1163" s="37"/>
      <c r="H1163" s="13"/>
      <c r="M1163" s="36"/>
    </row>
    <row r="1164" spans="1:25" ht="18" customHeight="1" x14ac:dyDescent="0.3">
      <c r="F1164" s="37"/>
      <c r="H1164" s="13"/>
      <c r="M1164" s="36"/>
    </row>
    <row r="1165" spans="1:25" ht="18" customHeight="1" x14ac:dyDescent="0.3">
      <c r="F1165" s="37"/>
      <c r="H1165" s="13"/>
      <c r="M1165" s="36"/>
    </row>
    <row r="1166" spans="1:25" ht="18" customHeight="1" x14ac:dyDescent="0.3">
      <c r="F1166" s="37"/>
      <c r="H1166" s="13"/>
      <c r="M1166" s="36"/>
    </row>
    <row r="1167" spans="1:25" ht="18" customHeight="1" x14ac:dyDescent="0.3">
      <c r="F1167" s="37"/>
      <c r="H1167" s="13"/>
      <c r="M1167" s="36"/>
    </row>
    <row r="1168" spans="1:25" ht="18" customHeight="1" x14ac:dyDescent="0.3">
      <c r="F1168" s="37"/>
      <c r="H1168" s="13"/>
      <c r="M1168" s="36"/>
    </row>
    <row r="1169" spans="6:13" ht="18" customHeight="1" x14ac:dyDescent="0.3">
      <c r="F1169" s="37"/>
      <c r="H1169" s="13"/>
      <c r="M1169" s="36"/>
    </row>
    <row r="1170" spans="6:13" ht="18" customHeight="1" x14ac:dyDescent="0.3">
      <c r="F1170" s="37"/>
      <c r="H1170" s="13"/>
      <c r="M1170" s="36"/>
    </row>
    <row r="1171" spans="6:13" ht="18" customHeight="1" x14ac:dyDescent="0.3">
      <c r="F1171" s="37"/>
      <c r="H1171" s="13"/>
      <c r="M1171" s="36"/>
    </row>
    <row r="1172" spans="6:13" ht="18" customHeight="1" x14ac:dyDescent="0.3">
      <c r="F1172" s="37"/>
      <c r="H1172" s="13"/>
      <c r="M1172" s="36"/>
    </row>
    <row r="1173" spans="6:13" ht="18" customHeight="1" x14ac:dyDescent="0.3">
      <c r="F1173" s="37"/>
      <c r="H1173" s="13"/>
      <c r="M1173" s="36"/>
    </row>
    <row r="1174" spans="6:13" ht="18" customHeight="1" x14ac:dyDescent="0.3">
      <c r="F1174" s="37"/>
      <c r="H1174" s="13"/>
      <c r="M1174" s="36"/>
    </row>
    <row r="1175" spans="6:13" ht="18" customHeight="1" x14ac:dyDescent="0.3">
      <c r="F1175" s="37"/>
      <c r="H1175" s="13"/>
      <c r="M1175" s="36"/>
    </row>
    <row r="1176" spans="6:13" ht="18" customHeight="1" x14ac:dyDescent="0.3">
      <c r="F1176" s="37"/>
      <c r="H1176" s="13"/>
      <c r="M1176" s="36"/>
    </row>
    <row r="1177" spans="6:13" ht="18" customHeight="1" x14ac:dyDescent="0.3">
      <c r="F1177" s="37"/>
      <c r="H1177" s="13"/>
      <c r="M1177" s="36"/>
    </row>
    <row r="1178" spans="6:13" ht="18" customHeight="1" x14ac:dyDescent="0.3">
      <c r="F1178" s="37"/>
      <c r="H1178" s="13"/>
      <c r="M1178" s="36"/>
    </row>
    <row r="1179" spans="6:13" ht="18" customHeight="1" x14ac:dyDescent="0.3">
      <c r="F1179" s="37"/>
      <c r="H1179" s="13"/>
      <c r="M1179" s="36"/>
    </row>
    <row r="1180" spans="6:13" ht="18" customHeight="1" x14ac:dyDescent="0.3">
      <c r="F1180" s="37"/>
      <c r="H1180" s="13"/>
      <c r="M1180" s="36"/>
    </row>
    <row r="1181" spans="6:13" ht="18" customHeight="1" x14ac:dyDescent="0.3">
      <c r="F1181" s="37"/>
      <c r="H1181" s="13"/>
      <c r="M1181" s="36"/>
    </row>
    <row r="1182" spans="6:13" ht="18" customHeight="1" x14ac:dyDescent="0.3">
      <c r="F1182" s="37"/>
      <c r="H1182" s="13"/>
      <c r="M1182" s="36"/>
    </row>
    <row r="1183" spans="6:13" ht="18" customHeight="1" x14ac:dyDescent="0.3">
      <c r="F1183" s="37"/>
      <c r="H1183" s="13"/>
      <c r="M1183" s="36"/>
    </row>
    <row r="1184" spans="6:13" ht="18" customHeight="1" x14ac:dyDescent="0.3">
      <c r="F1184" s="37"/>
      <c r="H1184" s="13"/>
      <c r="M1184" s="36"/>
    </row>
    <row r="1185" spans="6:13" ht="18" customHeight="1" x14ac:dyDescent="0.3">
      <c r="F1185" s="37"/>
      <c r="H1185" s="13"/>
      <c r="M1185" s="36"/>
    </row>
    <row r="1186" spans="6:13" ht="18" customHeight="1" x14ac:dyDescent="0.3">
      <c r="F1186" s="37"/>
      <c r="H1186" s="13"/>
      <c r="M1186" s="36"/>
    </row>
    <row r="1187" spans="6:13" ht="18" customHeight="1" x14ac:dyDescent="0.3">
      <c r="F1187" s="37"/>
      <c r="H1187" s="13"/>
      <c r="M1187" s="36"/>
    </row>
    <row r="1188" spans="6:13" ht="18" customHeight="1" x14ac:dyDescent="0.3">
      <c r="F1188" s="37"/>
      <c r="H1188" s="13"/>
      <c r="M1188" s="36"/>
    </row>
    <row r="1189" spans="6:13" ht="18" customHeight="1" x14ac:dyDescent="0.3">
      <c r="F1189" s="37"/>
      <c r="H1189" s="13"/>
      <c r="M1189" s="36"/>
    </row>
    <row r="1190" spans="6:13" ht="18" customHeight="1" x14ac:dyDescent="0.3">
      <c r="F1190" s="37"/>
      <c r="H1190" s="13"/>
      <c r="M1190" s="36"/>
    </row>
    <row r="1191" spans="6:13" ht="18" customHeight="1" x14ac:dyDescent="0.3">
      <c r="F1191" s="37"/>
      <c r="H1191" s="13"/>
      <c r="M1191" s="36"/>
    </row>
    <row r="1192" spans="6:13" ht="18" customHeight="1" x14ac:dyDescent="0.3">
      <c r="F1192" s="37"/>
      <c r="H1192" s="13"/>
      <c r="M1192" s="36"/>
    </row>
    <row r="1193" spans="6:13" ht="18" customHeight="1" x14ac:dyDescent="0.3">
      <c r="F1193" s="37"/>
      <c r="H1193" s="13"/>
      <c r="M1193" s="36"/>
    </row>
    <row r="1194" spans="6:13" ht="18" customHeight="1" x14ac:dyDescent="0.3">
      <c r="F1194" s="37"/>
      <c r="H1194" s="13"/>
      <c r="M1194" s="36"/>
    </row>
    <row r="1195" spans="6:13" ht="18" customHeight="1" x14ac:dyDescent="0.3">
      <c r="F1195" s="37"/>
      <c r="H1195" s="13"/>
      <c r="M1195" s="36"/>
    </row>
    <row r="1196" spans="6:13" ht="18" customHeight="1" x14ac:dyDescent="0.3">
      <c r="F1196" s="37"/>
      <c r="H1196" s="13"/>
      <c r="M1196" s="36"/>
    </row>
    <row r="1197" spans="6:13" ht="18" customHeight="1" x14ac:dyDescent="0.3">
      <c r="F1197" s="37"/>
      <c r="H1197" s="13"/>
      <c r="M1197" s="36"/>
    </row>
    <row r="1198" spans="6:13" ht="18" customHeight="1" x14ac:dyDescent="0.3">
      <c r="F1198" s="37"/>
      <c r="H1198" s="13"/>
      <c r="M1198" s="36"/>
    </row>
    <row r="1199" spans="6:13" ht="18" customHeight="1" x14ac:dyDescent="0.3">
      <c r="F1199" s="37"/>
      <c r="H1199" s="13"/>
      <c r="M1199" s="36"/>
    </row>
    <row r="1200" spans="6:13" ht="18" customHeight="1" x14ac:dyDescent="0.3">
      <c r="F1200" s="37"/>
      <c r="H1200" s="13"/>
      <c r="M1200" s="36"/>
    </row>
    <row r="1201" spans="6:13" ht="18" customHeight="1" x14ac:dyDescent="0.3">
      <c r="F1201" s="37"/>
      <c r="H1201" s="13"/>
      <c r="M1201" s="36"/>
    </row>
    <row r="1202" spans="6:13" ht="18" customHeight="1" x14ac:dyDescent="0.3">
      <c r="F1202" s="37"/>
      <c r="H1202" s="13"/>
      <c r="M1202" s="36"/>
    </row>
    <row r="1203" spans="6:13" ht="18" customHeight="1" x14ac:dyDescent="0.3">
      <c r="F1203" s="37"/>
      <c r="H1203" s="13"/>
      <c r="M1203" s="36"/>
    </row>
    <row r="1204" spans="6:13" ht="18" customHeight="1" x14ac:dyDescent="0.3">
      <c r="F1204" s="37"/>
      <c r="H1204" s="13"/>
      <c r="M1204" s="36"/>
    </row>
    <row r="1205" spans="6:13" ht="18" customHeight="1" x14ac:dyDescent="0.3">
      <c r="F1205" s="37"/>
      <c r="H1205" s="13"/>
      <c r="M1205" s="36"/>
    </row>
    <row r="1206" spans="6:13" ht="18" customHeight="1" x14ac:dyDescent="0.3">
      <c r="F1206" s="37"/>
      <c r="H1206" s="13"/>
      <c r="M1206" s="36"/>
    </row>
    <row r="1207" spans="6:13" ht="18" customHeight="1" x14ac:dyDescent="0.3">
      <c r="F1207" s="37"/>
      <c r="H1207" s="13"/>
      <c r="M1207" s="36"/>
    </row>
    <row r="1208" spans="6:13" ht="18" customHeight="1" x14ac:dyDescent="0.3">
      <c r="F1208" s="37"/>
      <c r="H1208" s="13"/>
      <c r="M1208" s="36"/>
    </row>
    <row r="1209" spans="6:13" ht="18" customHeight="1" x14ac:dyDescent="0.3">
      <c r="F1209" s="37"/>
      <c r="H1209" s="13"/>
      <c r="M1209" s="36"/>
    </row>
    <row r="1210" spans="6:13" ht="18" customHeight="1" x14ac:dyDescent="0.3">
      <c r="F1210" s="37"/>
      <c r="H1210" s="13"/>
      <c r="M1210" s="36"/>
    </row>
    <row r="1211" spans="6:13" ht="18" customHeight="1" x14ac:dyDescent="0.3">
      <c r="F1211" s="37"/>
      <c r="H1211" s="13"/>
      <c r="M1211" s="36"/>
    </row>
    <row r="1212" spans="6:13" ht="18" customHeight="1" x14ac:dyDescent="0.3">
      <c r="F1212" s="37"/>
      <c r="H1212" s="13"/>
      <c r="M1212" s="36"/>
    </row>
    <row r="1213" spans="6:13" ht="18" customHeight="1" x14ac:dyDescent="0.3">
      <c r="F1213" s="37"/>
      <c r="H1213" s="13"/>
      <c r="M1213" s="36"/>
    </row>
    <row r="1214" spans="6:13" ht="18" customHeight="1" x14ac:dyDescent="0.3">
      <c r="F1214" s="37"/>
      <c r="H1214" s="13"/>
      <c r="M1214" s="36"/>
    </row>
    <row r="1215" spans="6:13" ht="18" customHeight="1" x14ac:dyDescent="0.3">
      <c r="F1215" s="37"/>
      <c r="H1215" s="13"/>
      <c r="M1215" s="36"/>
    </row>
    <row r="1216" spans="6:13" ht="18" customHeight="1" x14ac:dyDescent="0.3">
      <c r="F1216" s="37"/>
      <c r="H1216" s="13"/>
      <c r="M1216" s="36"/>
    </row>
    <row r="1217" spans="6:13" ht="18" customHeight="1" x14ac:dyDescent="0.3">
      <c r="F1217" s="37"/>
      <c r="H1217" s="13"/>
      <c r="M1217" s="36"/>
    </row>
    <row r="1218" spans="6:13" ht="18" customHeight="1" x14ac:dyDescent="0.3">
      <c r="F1218" s="37"/>
      <c r="H1218" s="13"/>
      <c r="M1218" s="36"/>
    </row>
    <row r="1219" spans="6:13" ht="18" customHeight="1" x14ac:dyDescent="0.3">
      <c r="F1219" s="37"/>
      <c r="H1219" s="13"/>
      <c r="M1219" s="36"/>
    </row>
    <row r="1220" spans="6:13" ht="18" customHeight="1" x14ac:dyDescent="0.3">
      <c r="F1220" s="37"/>
      <c r="H1220" s="13"/>
      <c r="M1220" s="36"/>
    </row>
    <row r="1221" spans="6:13" ht="18" customHeight="1" x14ac:dyDescent="0.3">
      <c r="F1221" s="37"/>
      <c r="H1221" s="13"/>
      <c r="M1221" s="36"/>
    </row>
    <row r="1222" spans="6:13" ht="18" customHeight="1" x14ac:dyDescent="0.3">
      <c r="F1222" s="37"/>
      <c r="H1222" s="13"/>
      <c r="M1222" s="36"/>
    </row>
    <row r="1223" spans="6:13" ht="18" customHeight="1" x14ac:dyDescent="0.3">
      <c r="F1223" s="37"/>
      <c r="H1223" s="13"/>
      <c r="M1223" s="36"/>
    </row>
    <row r="1224" spans="6:13" ht="18" customHeight="1" x14ac:dyDescent="0.3">
      <c r="F1224" s="37"/>
      <c r="H1224" s="13"/>
      <c r="M1224" s="36"/>
    </row>
    <row r="1225" spans="6:13" ht="18" customHeight="1" x14ac:dyDescent="0.3">
      <c r="F1225" s="37"/>
      <c r="M1225" s="36"/>
    </row>
    <row r="1226" spans="6:13" ht="18" customHeight="1" x14ac:dyDescent="0.3">
      <c r="F1226" s="37"/>
      <c r="M1226" s="36"/>
    </row>
    <row r="1227" spans="6:13" ht="18" customHeight="1" x14ac:dyDescent="0.3">
      <c r="F1227" s="37"/>
      <c r="M1227" s="36"/>
    </row>
    <row r="1228" spans="6:13" ht="18" customHeight="1" x14ac:dyDescent="0.3">
      <c r="F1228" s="37"/>
      <c r="M1228" s="36"/>
    </row>
    <row r="1229" spans="6:13" ht="18" customHeight="1" x14ac:dyDescent="0.3">
      <c r="F1229" s="37"/>
      <c r="M1229" s="36"/>
    </row>
    <row r="1230" spans="6:13" ht="18" customHeight="1" x14ac:dyDescent="0.3">
      <c r="F1230" s="37"/>
      <c r="M1230" s="36"/>
    </row>
    <row r="1231" spans="6:13" ht="18" customHeight="1" x14ac:dyDescent="0.3">
      <c r="F1231" s="37"/>
      <c r="M1231" s="36"/>
    </row>
    <row r="1232" spans="6:13" ht="18" customHeight="1" x14ac:dyDescent="0.3">
      <c r="F1232" s="37"/>
      <c r="M1232" s="36"/>
    </row>
    <row r="1233" spans="6:13" ht="18" customHeight="1" x14ac:dyDescent="0.3">
      <c r="F1233" s="37"/>
      <c r="M1233" s="36"/>
    </row>
    <row r="1234" spans="6:13" ht="18" customHeight="1" x14ac:dyDescent="0.3">
      <c r="F1234" s="37"/>
      <c r="M1234" s="36"/>
    </row>
    <row r="1235" spans="6:13" ht="18" customHeight="1" x14ac:dyDescent="0.3">
      <c r="F1235" s="37"/>
      <c r="M1235" s="36"/>
    </row>
    <row r="1236" spans="6:13" ht="18" customHeight="1" x14ac:dyDescent="0.3">
      <c r="F1236" s="37"/>
      <c r="M1236" s="36"/>
    </row>
    <row r="1237" spans="6:13" ht="18" customHeight="1" x14ac:dyDescent="0.3">
      <c r="F1237" s="37"/>
      <c r="M1237" s="36"/>
    </row>
    <row r="1238" spans="6:13" ht="18" customHeight="1" x14ac:dyDescent="0.3">
      <c r="F1238" s="37"/>
      <c r="M1238" s="36"/>
    </row>
    <row r="1239" spans="6:13" ht="18" customHeight="1" x14ac:dyDescent="0.3">
      <c r="F1239" s="37"/>
      <c r="M1239" s="36"/>
    </row>
    <row r="1240" spans="6:13" ht="18" customHeight="1" x14ac:dyDescent="0.3">
      <c r="F1240" s="37"/>
      <c r="M1240" s="36"/>
    </row>
    <row r="1241" spans="6:13" ht="18" customHeight="1" x14ac:dyDescent="0.3">
      <c r="F1241" s="37"/>
      <c r="M1241" s="36"/>
    </row>
    <row r="1242" spans="6:13" ht="18" customHeight="1" x14ac:dyDescent="0.3">
      <c r="F1242" s="37"/>
      <c r="M1242" s="36"/>
    </row>
    <row r="1243" spans="6:13" ht="18" customHeight="1" x14ac:dyDescent="0.3">
      <c r="F1243" s="37"/>
      <c r="M1243" s="36"/>
    </row>
    <row r="1244" spans="6:13" ht="18" customHeight="1" x14ac:dyDescent="0.3">
      <c r="F1244" s="37"/>
      <c r="M1244" s="36"/>
    </row>
    <row r="1245" spans="6:13" ht="18" customHeight="1" x14ac:dyDescent="0.3">
      <c r="F1245" s="37"/>
      <c r="M1245" s="36"/>
    </row>
    <row r="1246" spans="6:13" ht="18" customHeight="1" x14ac:dyDescent="0.3">
      <c r="F1246" s="37"/>
      <c r="M1246" s="36"/>
    </row>
    <row r="1247" spans="6:13" ht="18" customHeight="1" x14ac:dyDescent="0.3">
      <c r="F1247" s="37"/>
      <c r="M1247" s="36"/>
    </row>
    <row r="1248" spans="6:13" ht="18" customHeight="1" x14ac:dyDescent="0.3">
      <c r="F1248" s="37"/>
      <c r="M1248" s="36"/>
    </row>
    <row r="1249" spans="6:13" ht="18" customHeight="1" x14ac:dyDescent="0.3">
      <c r="F1249" s="37"/>
      <c r="M1249" s="36"/>
    </row>
    <row r="1250" spans="6:13" ht="18" customHeight="1" x14ac:dyDescent="0.3">
      <c r="F1250" s="37"/>
      <c r="M1250" s="36"/>
    </row>
    <row r="1251" spans="6:13" ht="18" customHeight="1" x14ac:dyDescent="0.3">
      <c r="F1251" s="37"/>
      <c r="M1251" s="36"/>
    </row>
    <row r="1252" spans="6:13" ht="18" customHeight="1" x14ac:dyDescent="0.3">
      <c r="F1252" s="37"/>
      <c r="M1252" s="36"/>
    </row>
    <row r="1253" spans="6:13" ht="18" customHeight="1" x14ac:dyDescent="0.3">
      <c r="F1253" s="37"/>
      <c r="M1253" s="36"/>
    </row>
    <row r="1254" spans="6:13" ht="18" customHeight="1" x14ac:dyDescent="0.3">
      <c r="F1254" s="37"/>
      <c r="M1254" s="36"/>
    </row>
    <row r="1255" spans="6:13" ht="18" customHeight="1" x14ac:dyDescent="0.3">
      <c r="F1255" s="37"/>
      <c r="M1255" s="36"/>
    </row>
    <row r="1256" spans="6:13" ht="18" customHeight="1" x14ac:dyDescent="0.3">
      <c r="F1256" s="37"/>
      <c r="M1256" s="36"/>
    </row>
    <row r="1257" spans="6:13" ht="18" customHeight="1" x14ac:dyDescent="0.3">
      <c r="F1257" s="37"/>
      <c r="M1257" s="36"/>
    </row>
    <row r="1258" spans="6:13" ht="18" customHeight="1" x14ac:dyDescent="0.3">
      <c r="F1258" s="37"/>
      <c r="M1258" s="36"/>
    </row>
    <row r="1259" spans="6:13" ht="18" customHeight="1" x14ac:dyDescent="0.3">
      <c r="F1259" s="37"/>
      <c r="M1259" s="36"/>
    </row>
    <row r="1260" spans="6:13" ht="18" customHeight="1" x14ac:dyDescent="0.3">
      <c r="F1260" s="37"/>
      <c r="M1260" s="36"/>
    </row>
    <row r="1261" spans="6:13" ht="18" customHeight="1" x14ac:dyDescent="0.3">
      <c r="F1261" s="37"/>
      <c r="M1261" s="36"/>
    </row>
    <row r="1262" spans="6:13" ht="18" customHeight="1" x14ac:dyDescent="0.3">
      <c r="F1262" s="37"/>
      <c r="M1262" s="36"/>
    </row>
    <row r="1263" spans="6:13" ht="18" customHeight="1" x14ac:dyDescent="0.3">
      <c r="F1263" s="37"/>
      <c r="M1263" s="36"/>
    </row>
    <row r="1264" spans="6:13" ht="18" customHeight="1" x14ac:dyDescent="0.3">
      <c r="F1264" s="37"/>
      <c r="M1264" s="36"/>
    </row>
    <row r="1265" spans="6:13" ht="18" customHeight="1" x14ac:dyDescent="0.3">
      <c r="F1265" s="37"/>
      <c r="M1265" s="36"/>
    </row>
    <row r="1266" spans="6:13" ht="18" customHeight="1" x14ac:dyDescent="0.3">
      <c r="F1266" s="37"/>
      <c r="M1266" s="36"/>
    </row>
    <row r="1267" spans="6:13" ht="18" customHeight="1" x14ac:dyDescent="0.3">
      <c r="F1267" s="37"/>
      <c r="M1267" s="36"/>
    </row>
    <row r="1268" spans="6:13" ht="18" customHeight="1" x14ac:dyDescent="0.3">
      <c r="F1268" s="37"/>
      <c r="M1268" s="36"/>
    </row>
    <row r="1269" spans="6:13" ht="18" customHeight="1" x14ac:dyDescent="0.3">
      <c r="F1269" s="37"/>
      <c r="M1269" s="36"/>
    </row>
    <row r="1270" spans="6:13" ht="18" customHeight="1" x14ac:dyDescent="0.3">
      <c r="F1270" s="37"/>
      <c r="M1270" s="36"/>
    </row>
    <row r="1271" spans="6:13" ht="18" customHeight="1" x14ac:dyDescent="0.3">
      <c r="F1271" s="37"/>
      <c r="M1271" s="36"/>
    </row>
    <row r="1272" spans="6:13" ht="18" customHeight="1" x14ac:dyDescent="0.3">
      <c r="F1272" s="37"/>
      <c r="M1272" s="36"/>
    </row>
    <row r="1273" spans="6:13" ht="18" customHeight="1" x14ac:dyDescent="0.3">
      <c r="F1273" s="37"/>
      <c r="M1273" s="36"/>
    </row>
    <row r="1274" spans="6:13" ht="18" customHeight="1" x14ac:dyDescent="0.3">
      <c r="F1274" s="37"/>
      <c r="M1274" s="36"/>
    </row>
    <row r="1275" spans="6:13" ht="18" customHeight="1" x14ac:dyDescent="0.3">
      <c r="F1275" s="37"/>
      <c r="M1275" s="36"/>
    </row>
    <row r="1276" spans="6:13" ht="18" customHeight="1" x14ac:dyDescent="0.3">
      <c r="F1276" s="37"/>
      <c r="M1276" s="36"/>
    </row>
    <row r="1277" spans="6:13" ht="18" customHeight="1" x14ac:dyDescent="0.3">
      <c r="F1277" s="37"/>
      <c r="M1277" s="36"/>
    </row>
    <row r="1278" spans="6:13" ht="18" customHeight="1" x14ac:dyDescent="0.3">
      <c r="F1278" s="37"/>
      <c r="M1278" s="36"/>
    </row>
    <row r="1279" spans="6:13" ht="18" customHeight="1" x14ac:dyDescent="0.3">
      <c r="F1279" s="37"/>
      <c r="M1279" s="36"/>
    </row>
    <row r="1280" spans="6:13" ht="18" customHeight="1" x14ac:dyDescent="0.3">
      <c r="F1280" s="37"/>
      <c r="M1280" s="36"/>
    </row>
    <row r="1281" spans="6:13" ht="18" customHeight="1" x14ac:dyDescent="0.3">
      <c r="F1281" s="37"/>
      <c r="M1281" s="36"/>
    </row>
    <row r="1282" spans="6:13" ht="18" customHeight="1" x14ac:dyDescent="0.3">
      <c r="F1282" s="37"/>
      <c r="M1282" s="36"/>
    </row>
    <row r="1283" spans="6:13" ht="18" customHeight="1" x14ac:dyDescent="0.3">
      <c r="F1283" s="37"/>
      <c r="M1283" s="36"/>
    </row>
    <row r="1284" spans="6:13" ht="18" customHeight="1" x14ac:dyDescent="0.3">
      <c r="F1284" s="37"/>
      <c r="M1284" s="36"/>
    </row>
    <row r="1285" spans="6:13" ht="18" customHeight="1" x14ac:dyDescent="0.3">
      <c r="F1285" s="37"/>
      <c r="M1285" s="36"/>
    </row>
    <row r="1286" spans="6:13" ht="18" customHeight="1" x14ac:dyDescent="0.3">
      <c r="F1286" s="37"/>
      <c r="M1286" s="36"/>
    </row>
    <row r="1287" spans="6:13" ht="18" customHeight="1" x14ac:dyDescent="0.3">
      <c r="F1287" s="37"/>
      <c r="M1287" s="36"/>
    </row>
    <row r="1288" spans="6:13" ht="18" customHeight="1" x14ac:dyDescent="0.3">
      <c r="F1288" s="37"/>
      <c r="M1288" s="36"/>
    </row>
    <row r="1289" spans="6:13" ht="18" customHeight="1" x14ac:dyDescent="0.3">
      <c r="F1289" s="37"/>
      <c r="M1289" s="36"/>
    </row>
    <row r="1290" spans="6:13" ht="18" customHeight="1" x14ac:dyDescent="0.3">
      <c r="F1290" s="37"/>
    </row>
  </sheetData>
  <autoFilter ref="A3:BC1155" xr:uid="{00000000-0001-0000-0000-000000000000}"/>
  <mergeCells count="128">
    <mergeCell ref="B48:B49"/>
    <mergeCell ref="C48:C49"/>
    <mergeCell ref="D48:D49"/>
    <mergeCell ref="E48:E49"/>
    <mergeCell ref="F48:F49"/>
    <mergeCell ref="V48:V49"/>
    <mergeCell ref="W48:W49"/>
    <mergeCell ref="B231:B232"/>
    <mergeCell ref="C231:C232"/>
    <mergeCell ref="D231:D232"/>
    <mergeCell ref="G1:H1"/>
    <mergeCell ref="J1:O1"/>
    <mergeCell ref="Q1:R1"/>
    <mergeCell ref="S1:T1"/>
    <mergeCell ref="U1:V1"/>
    <mergeCell ref="U37:U38"/>
    <mergeCell ref="V37:V38"/>
    <mergeCell ref="W37:W38"/>
    <mergeCell ref="G48:G49"/>
    <mergeCell ref="H48:H49"/>
    <mergeCell ref="J48:J49"/>
    <mergeCell ref="K48:K49"/>
    <mergeCell ref="Y37:Y38"/>
    <mergeCell ref="AA37:AA38"/>
    <mergeCell ref="AV2:AY2"/>
    <mergeCell ref="AZ2:BC2"/>
    <mergeCell ref="B37:B38"/>
    <mergeCell ref="C37:C38"/>
    <mergeCell ref="D37:D38"/>
    <mergeCell ref="E37:E38"/>
    <mergeCell ref="F37:F38"/>
    <mergeCell ref="G37:G38"/>
    <mergeCell ref="H37:H38"/>
    <mergeCell ref="I37:I38"/>
    <mergeCell ref="Q37:Q38"/>
    <mergeCell ref="R37:R38"/>
    <mergeCell ref="S37:S38"/>
    <mergeCell ref="T37:T38"/>
    <mergeCell ref="AE2:AI2"/>
    <mergeCell ref="AJ2:AN2"/>
    <mergeCell ref="AO2:AP2"/>
    <mergeCell ref="AQ2:AR2"/>
    <mergeCell ref="AS2:AT2"/>
    <mergeCell ref="AG37:AG38"/>
    <mergeCell ref="AO37:AO38"/>
    <mergeCell ref="AP37:AP38"/>
    <mergeCell ref="AR37:AR38"/>
    <mergeCell ref="AS37:AS38"/>
    <mergeCell ref="AQ37:AQ38"/>
    <mergeCell ref="AB37:AB38"/>
    <mergeCell ref="AC37:AC38"/>
    <mergeCell ref="AD37:AD38"/>
    <mergeCell ref="AE37:AE38"/>
    <mergeCell ref="AF37:AF38"/>
    <mergeCell ref="AT37:AT38"/>
    <mergeCell ref="AW37:AW38"/>
    <mergeCell ref="AX37:AX38"/>
    <mergeCell ref="AY37:AY38"/>
    <mergeCell ref="BC37:BC38"/>
    <mergeCell ref="BB37:BB38"/>
    <mergeCell ref="BA37:BA38"/>
    <mergeCell ref="AZ37:AZ38"/>
    <mergeCell ref="AV37:AV38"/>
    <mergeCell ref="AU37:AU38"/>
    <mergeCell ref="Y48:Y49"/>
    <mergeCell ref="AA48:AA49"/>
    <mergeCell ref="Q48:Q49"/>
    <mergeCell ref="R48:R49"/>
    <mergeCell ref="S48:S49"/>
    <mergeCell ref="T48:T49"/>
    <mergeCell ref="U48:U49"/>
    <mergeCell ref="AY48:AY49"/>
    <mergeCell ref="AZ48:AZ49"/>
    <mergeCell ref="AB48:AB49"/>
    <mergeCell ref="AO48:AO49"/>
    <mergeCell ref="AP48:AP49"/>
    <mergeCell ref="AQ48:AQ49"/>
    <mergeCell ref="AR48:AR49"/>
    <mergeCell ref="AS48:AS49"/>
    <mergeCell ref="AC48:AC49"/>
    <mergeCell ref="AD48:AD49"/>
    <mergeCell ref="AE48:AE49"/>
    <mergeCell ref="AF48:AF49"/>
    <mergeCell ref="AG48:AG49"/>
    <mergeCell ref="BA48:BA49"/>
    <mergeCell ref="BB48:BB49"/>
    <mergeCell ref="BC48:BC49"/>
    <mergeCell ref="AT48:AT49"/>
    <mergeCell ref="AU48:AU49"/>
    <mergeCell ref="AV48:AV49"/>
    <mergeCell ref="AW48:AW49"/>
    <mergeCell ref="AX48:AX49"/>
    <mergeCell ref="G231:G232"/>
    <mergeCell ref="H231:H232"/>
    <mergeCell ref="I231:I232"/>
    <mergeCell ref="J231:J232"/>
    <mergeCell ref="K231:K232"/>
    <mergeCell ref="AO231:AO232"/>
    <mergeCell ref="AP231:AP232"/>
    <mergeCell ref="AQ231:AQ232"/>
    <mergeCell ref="AR231:AR232"/>
    <mergeCell ref="AS231:AS232"/>
    <mergeCell ref="AC231:AC232"/>
    <mergeCell ref="AE231:AE232"/>
    <mergeCell ref="AF231:AF232"/>
    <mergeCell ref="AG231:AG232"/>
    <mergeCell ref="AY231:AY232"/>
    <mergeCell ref="AZ231:AZ232"/>
    <mergeCell ref="BA231:BA232"/>
    <mergeCell ref="BB231:BB232"/>
    <mergeCell ref="BC231:BC232"/>
    <mergeCell ref="AT231:AT232"/>
    <mergeCell ref="AU231:AU232"/>
    <mergeCell ref="AV231:AV232"/>
    <mergeCell ref="AW231:AW232"/>
    <mergeCell ref="AX231:AX232"/>
    <mergeCell ref="E231:E232"/>
    <mergeCell ref="F231:F232"/>
    <mergeCell ref="V231:V232"/>
    <mergeCell ref="W231:W232"/>
    <mergeCell ref="Y231:Y232"/>
    <mergeCell ref="AA231:AA232"/>
    <mergeCell ref="AB231:AB232"/>
    <mergeCell ref="Q231:Q232"/>
    <mergeCell ref="R231:R232"/>
    <mergeCell ref="S231:S232"/>
    <mergeCell ref="T231:T232"/>
    <mergeCell ref="U231:U232"/>
  </mergeCells>
  <phoneticPr fontId="6" type="noConversion"/>
  <conditionalFormatting sqref="A2">
    <cfRule type="expression" dxfId="145" priority="25">
      <formula>#REF!=TRUE</formula>
    </cfRule>
  </conditionalFormatting>
  <conditionalFormatting sqref="A4:A231">
    <cfRule type="expression" dxfId="144" priority="20">
      <formula>#REF!=TRUE</formula>
    </cfRule>
  </conditionalFormatting>
  <conditionalFormatting sqref="A233:A1155">
    <cfRule type="expression" dxfId="143" priority="19">
      <formula>#REF!=TRUE</formula>
    </cfRule>
  </conditionalFormatting>
  <conditionalFormatting sqref="B752:B853">
    <cfRule type="expression" dxfId="142" priority="78">
      <formula>#REF!=TRUE</formula>
    </cfRule>
  </conditionalFormatting>
  <conditionalFormatting sqref="B862:B872">
    <cfRule type="expression" dxfId="141" priority="76">
      <formula>#REF!=TRUE</formula>
    </cfRule>
  </conditionalFormatting>
  <conditionalFormatting sqref="C225:C231">
    <cfRule type="expression" dxfId="140" priority="212">
      <formula>#REF!=TRUE</formula>
    </cfRule>
  </conditionalFormatting>
  <conditionalFormatting sqref="C233:C299 C322:C415">
    <cfRule type="expression" dxfId="139" priority="201">
      <formula>#REF!=TRUE</formula>
    </cfRule>
  </conditionalFormatting>
  <conditionalFormatting sqref="F10:F37 H233:H465 F233:F693 W426:W428 H484:H531 W588:W653 W655:W682 W684:W686 W688:W697">
    <cfRule type="expression" dxfId="138" priority="243">
      <formula>#REF!=TRUE</formula>
    </cfRule>
  </conditionalFormatting>
  <conditionalFormatting sqref="F50:F231 Y225:Y231 W228:W231">
    <cfRule type="expression" dxfId="137" priority="218">
      <formula>#REF!=TRUE</formula>
    </cfRule>
  </conditionalFormatting>
  <conditionalFormatting sqref="F217:F224">
    <cfRule type="expression" dxfId="136" priority="229">
      <formula>#REF!=TRUE</formula>
    </cfRule>
  </conditionalFormatting>
  <conditionalFormatting sqref="H50:H227">
    <cfRule type="expression" dxfId="135" priority="228">
      <formula>#REF!=TRUE</formula>
    </cfRule>
  </conditionalFormatting>
  <conditionalFormatting sqref="H542:H1224">
    <cfRule type="expression" dxfId="134" priority="36">
      <formula>#REF!=TRUE</formula>
    </cfRule>
  </conditionalFormatting>
  <conditionalFormatting sqref="H4:Y4 F4:F5 H5 W5 Y5:Y6 I6 K6:W6 F6:H9 I7:W9 H10:H37 J48 J50:J51 W51:W56 W59 W61:W63 N174:O183 N185:O189 W223 M223:O224 H230:H231 W233:W235 M234:M279 X282:X285 W287:X290 M292:M400">
    <cfRule type="expression" dxfId="133" priority="260">
      <formula>#REF!=TRUE</formula>
    </cfRule>
  </conditionalFormatting>
  <conditionalFormatting sqref="I594 I596 Q1026:W1026 Y1026">
    <cfRule type="expression" dxfId="132" priority="127">
      <formula>$D594=TRUE</formula>
    </cfRule>
  </conditionalFormatting>
  <conditionalFormatting sqref="J173">
    <cfRule type="expression" dxfId="131" priority="233">
      <formula>#REF!=TRUE</formula>
    </cfRule>
  </conditionalFormatting>
  <conditionalFormatting sqref="J465">
    <cfRule type="expression" dxfId="130" priority="151">
      <formula>#REF!=TRUE</formula>
    </cfRule>
  </conditionalFormatting>
  <conditionalFormatting sqref="J592:V592">
    <cfRule type="expression" dxfId="129" priority="128">
      <formula>$D592=TRUE</formula>
    </cfRule>
  </conditionalFormatting>
  <conditionalFormatting sqref="J283:W283 W284:W285">
    <cfRule type="expression" dxfId="128" priority="205">
      <formula>$D283=TRUE</formula>
    </cfRule>
  </conditionalFormatting>
  <conditionalFormatting sqref="K740:P740">
    <cfRule type="expression" dxfId="127" priority="96">
      <formula>#REF!=TRUE</formula>
    </cfRule>
  </conditionalFormatting>
  <conditionalFormatting sqref="K583:V583">
    <cfRule type="expression" dxfId="126" priority="130">
      <formula>#REF!=TRUE</formula>
    </cfRule>
  </conditionalFormatting>
  <conditionalFormatting sqref="K159:W160">
    <cfRule type="expression" dxfId="125" priority="240">
      <formula>#REF!=TRUE</formula>
    </cfRule>
  </conditionalFormatting>
  <conditionalFormatting sqref="K291:X291 N292:O309 N310:N400">
    <cfRule type="expression" dxfId="124" priority="202">
      <formula>#REF!=TRUE</formula>
    </cfRule>
  </conditionalFormatting>
  <conditionalFormatting sqref="K490:X490 W491:W504 M507:O509 W507:W509 M511:X511 M512:O512 R512:W512 M514:O514 W514 M518:O524 W518:W524 W526:W532 M527:O582 W534:W586 N584:O586 M584:M591 N587 N588:O591 M593:O653">
    <cfRule type="expression" dxfId="123" priority="148">
      <formula>#REF!=TRUE</formula>
    </cfRule>
  </conditionalFormatting>
  <conditionalFormatting sqref="L227">
    <cfRule type="expression" dxfId="122" priority="224">
      <formula>#REF!=TRUE</formula>
    </cfRule>
  </conditionalFormatting>
  <conditionalFormatting sqref="L50:W50 M51:O56 M59:O59">
    <cfRule type="expression" dxfId="121" priority="249">
      <formula>#REF!=TRUE</formula>
    </cfRule>
  </conditionalFormatting>
  <conditionalFormatting sqref="L173:W173">
    <cfRule type="expression" dxfId="120" priority="232">
      <formula>#REF!=TRUE</formula>
    </cfRule>
  </conditionalFormatting>
  <conditionalFormatting sqref="L429:W429">
    <cfRule type="expression" dxfId="119" priority="161">
      <formula>#REF!=TRUE</formula>
    </cfRule>
  </conditionalFormatting>
  <conditionalFormatting sqref="L465:W465 W466:W489">
    <cfRule type="expression" dxfId="118" priority="150">
      <formula>#REF!=TRUE</formula>
    </cfRule>
  </conditionalFormatting>
  <conditionalFormatting sqref="L987:W987">
    <cfRule type="expression" dxfId="117" priority="43">
      <formula>$D987=TRUE</formula>
    </cfRule>
  </conditionalFormatting>
  <conditionalFormatting sqref="L510:X510">
    <cfRule type="expression" dxfId="116" priority="141">
      <formula>#REF!=TRUE</formula>
    </cfRule>
  </conditionalFormatting>
  <conditionalFormatting sqref="L513:X513">
    <cfRule type="expression" dxfId="115" priority="139">
      <formula>#REF!=TRUE</formula>
    </cfRule>
  </conditionalFormatting>
  <conditionalFormatting sqref="L759:X759">
    <cfRule type="expression" dxfId="114" priority="88">
      <formula>#REF!=TRUE</formula>
    </cfRule>
  </conditionalFormatting>
  <conditionalFormatting sqref="L862:X862 W863:W872 W875:W877 W879:W880 W882:W885 W887 W889:W894 W896 W908:W917">
    <cfRule type="expression" dxfId="113" priority="77">
      <formula>#REF!=TRUE</formula>
    </cfRule>
  </conditionalFormatting>
  <conditionalFormatting sqref="M225">
    <cfRule type="expression" dxfId="112" priority="220">
      <formula>#REF!=TRUE</formula>
    </cfRule>
  </conditionalFormatting>
  <conditionalFormatting sqref="M227">
    <cfRule type="expression" dxfId="111" priority="221">
      <formula>#REF!=TRUE</formula>
    </cfRule>
  </conditionalFormatting>
  <conditionalFormatting sqref="M908:M968 M1156:M1289">
    <cfRule type="expression" dxfId="110" priority="116">
      <formula>#REF!=TRUE</formula>
    </cfRule>
  </conditionalFormatting>
  <conditionalFormatting sqref="M5:O5 W67:W152 M161:O172 W161:W172 M174:M189">
    <cfRule type="expression" dxfId="109" priority="257">
      <formula>#REF!=TRUE</formula>
    </cfRule>
  </conditionalFormatting>
  <conditionalFormatting sqref="M65:O65">
    <cfRule type="expression" dxfId="108" priority="235">
      <formula>#REF!=TRUE</formula>
    </cfRule>
  </conditionalFormatting>
  <conditionalFormatting sqref="M154:O158">
    <cfRule type="expression" dxfId="107" priority="236">
      <formula>#REF!=TRUE</formula>
    </cfRule>
  </conditionalFormatting>
  <conditionalFormatting sqref="M190:O221">
    <cfRule type="expression" dxfId="106" priority="225">
      <formula>#REF!=TRUE</formula>
    </cfRule>
  </conditionalFormatting>
  <conditionalFormatting sqref="M280:O281">
    <cfRule type="expression" dxfId="105" priority="206">
      <formula>#REF!=TRUE</formula>
    </cfRule>
  </conditionalFormatting>
  <conditionalFormatting sqref="M430:O450 M466:O489">
    <cfRule type="expression" dxfId="104" priority="157">
      <formula>#REF!=TRUE</formula>
    </cfRule>
  </conditionalFormatting>
  <conditionalFormatting sqref="M491:O505">
    <cfRule type="expression" dxfId="103" priority="144">
      <formula>#REF!=TRUE</formula>
    </cfRule>
  </conditionalFormatting>
  <conditionalFormatting sqref="M655:O739">
    <cfRule type="expression" dxfId="102" priority="93">
      <formula>#REF!=TRUE</formula>
    </cfRule>
  </conditionalFormatting>
  <conditionalFormatting sqref="M741:O758 M760:O764 M770:O795 M887:O887 M889:O894 M896:O896 N908:O913 O914 N914:N968">
    <cfRule type="expression" dxfId="101" priority="115">
      <formula>#REF!=TRUE</formula>
    </cfRule>
  </conditionalFormatting>
  <conditionalFormatting sqref="M768:O768">
    <cfRule type="expression" dxfId="100" priority="82">
      <formula>#REF!=TRUE</formula>
    </cfRule>
  </conditionalFormatting>
  <conditionalFormatting sqref="M797:O861">
    <cfRule type="expression" dxfId="99" priority="89">
      <formula>#REF!=TRUE</formula>
    </cfRule>
  </conditionalFormatting>
  <conditionalFormatting sqref="M863:O877 M879:O885">
    <cfRule type="expression" dxfId="98" priority="72">
      <formula>#REF!=TRUE</formula>
    </cfRule>
  </conditionalFormatting>
  <conditionalFormatting sqref="M898:O898">
    <cfRule type="expression" dxfId="97" priority="65">
      <formula>$D897=TRUE</formula>
    </cfRule>
  </conditionalFormatting>
  <conditionalFormatting sqref="M899:O899">
    <cfRule type="expression" dxfId="96" priority="62">
      <formula>#REF!=TRUE</formula>
    </cfRule>
  </conditionalFormatting>
  <conditionalFormatting sqref="M900:O907">
    <cfRule type="expression" dxfId="95" priority="59">
      <formula>#REF!=TRUE</formula>
    </cfRule>
  </conditionalFormatting>
  <conditionalFormatting sqref="M970:O977 M979:O986 M988:O990">
    <cfRule type="expression" dxfId="94" priority="51">
      <formula>#REF!=TRUE</formula>
    </cfRule>
  </conditionalFormatting>
  <conditionalFormatting sqref="M992:O1044">
    <cfRule type="expression" dxfId="93" priority="4">
      <formula>#REF!=TRUE</formula>
    </cfRule>
  </conditionalFormatting>
  <conditionalFormatting sqref="M1047:O1052">
    <cfRule type="expression" dxfId="92" priority="10">
      <formula>#REF!=TRUE</formula>
    </cfRule>
  </conditionalFormatting>
  <conditionalFormatting sqref="M1055:O1155">
    <cfRule type="expression" dxfId="91" priority="3">
      <formula>#REF!=TRUE</formula>
    </cfRule>
  </conditionalFormatting>
  <conditionalFormatting sqref="M506:P506 W506:X506">
    <cfRule type="expression" dxfId="90" priority="143">
      <formula>$D506=TRUE</formula>
    </cfRule>
  </conditionalFormatting>
  <conditionalFormatting sqref="M515:P515">
    <cfRule type="expression" dxfId="89" priority="138">
      <formula>$D515=TRUE</formula>
    </cfRule>
  </conditionalFormatting>
  <conditionalFormatting sqref="M517:P517">
    <cfRule type="expression" dxfId="88" priority="136">
      <formula>$D517=TRUE</formula>
    </cfRule>
  </conditionalFormatting>
  <conditionalFormatting sqref="M769:P769">
    <cfRule type="expression" dxfId="87" priority="85">
      <formula>#REF!=TRUE</formula>
    </cfRule>
  </conditionalFormatting>
  <conditionalFormatting sqref="M969:V969 N1156:O1161">
    <cfRule type="expression" dxfId="86" priority="56">
      <formula>#REF!=TRUE</formula>
    </cfRule>
  </conditionalFormatting>
  <conditionalFormatting sqref="M48:W48 M49:P49">
    <cfRule type="expression" dxfId="85" priority="251">
      <formula>#REF!=TRUE</formula>
    </cfRule>
  </conditionalFormatting>
  <conditionalFormatting sqref="M57:W58">
    <cfRule type="expression" dxfId="84" priority="248">
      <formula>#REF!=TRUE</formula>
    </cfRule>
  </conditionalFormatting>
  <conditionalFormatting sqref="M60:W60 M61:O63">
    <cfRule type="expression" dxfId="83" priority="247">
      <formula>#REF!=TRUE</formula>
    </cfRule>
  </conditionalFormatting>
  <conditionalFormatting sqref="M64:W64">
    <cfRule type="expression" dxfId="82" priority="246">
      <formula>#REF!=TRUE</formula>
    </cfRule>
  </conditionalFormatting>
  <conditionalFormatting sqref="M66:W66 M67:O152">
    <cfRule type="expression" dxfId="81" priority="245">
      <formula>#REF!=TRUE</formula>
    </cfRule>
  </conditionalFormatting>
  <conditionalFormatting sqref="M69:W69 Y69">
    <cfRule type="expression" dxfId="80" priority="244">
      <formula>$D67=TRUE</formula>
    </cfRule>
  </conditionalFormatting>
  <conditionalFormatting sqref="M153:W153 Y153:Y154">
    <cfRule type="expression" dxfId="79" priority="242">
      <formula>$D153=TRUE</formula>
    </cfRule>
  </conditionalFormatting>
  <conditionalFormatting sqref="M282:W282">
    <cfRule type="expression" dxfId="78" priority="203">
      <formula>$D282=TRUE</formula>
    </cfRule>
  </conditionalFormatting>
  <conditionalFormatting sqref="M452:W452 M453:O463 W453:W463">
    <cfRule type="expression" dxfId="77" priority="155">
      <formula>#REF!=TRUE</formula>
    </cfRule>
  </conditionalFormatting>
  <conditionalFormatting sqref="M464:W464">
    <cfRule type="expression" dxfId="76" priority="154">
      <formula>#REF!=TRUE</formula>
    </cfRule>
  </conditionalFormatting>
  <conditionalFormatting sqref="M516:W516">
    <cfRule type="expression" dxfId="75" priority="134">
      <formula>#REF!=TRUE</formula>
    </cfRule>
  </conditionalFormatting>
  <conditionalFormatting sqref="M654:W654">
    <cfRule type="expression" dxfId="74" priority="126">
      <formula>$D654=TRUE</formula>
    </cfRule>
  </conditionalFormatting>
  <conditionalFormatting sqref="M765:W766">
    <cfRule type="expression" dxfId="73" priority="17">
      <formula>#REF!=TRUE</formula>
    </cfRule>
  </conditionalFormatting>
  <conditionalFormatting sqref="M796:W796 W797:W860">
    <cfRule type="expression" dxfId="72" priority="80">
      <formula>$D796=TRUE</formula>
    </cfRule>
  </conditionalFormatting>
  <conditionalFormatting sqref="M878:W878">
    <cfRule type="expression" dxfId="71" priority="261">
      <formula>#REF!=TRUE</formula>
    </cfRule>
  </conditionalFormatting>
  <conditionalFormatting sqref="M888:W888">
    <cfRule type="expression" dxfId="70" priority="67">
      <formula>#REF!=TRUE</formula>
    </cfRule>
  </conditionalFormatting>
  <conditionalFormatting sqref="M895:W895">
    <cfRule type="expression" dxfId="69" priority="66">
      <formula>#REF!=TRUE</formula>
    </cfRule>
  </conditionalFormatting>
  <conditionalFormatting sqref="M897:W897">
    <cfRule type="expression" dxfId="68" priority="61">
      <formula>$D896=TRUE</formula>
    </cfRule>
  </conditionalFormatting>
  <conditionalFormatting sqref="M991:W991">
    <cfRule type="expression" dxfId="67" priority="39">
      <formula>#REF!=TRUE</formula>
    </cfRule>
  </conditionalFormatting>
  <conditionalFormatting sqref="M1045:W1046">
    <cfRule type="expression" dxfId="66" priority="8">
      <formula>#REF!=TRUE</formula>
    </cfRule>
  </conditionalFormatting>
  <conditionalFormatting sqref="M1053:W1054">
    <cfRule type="expression" dxfId="65" priority="6">
      <formula>#REF!=TRUE</formula>
    </cfRule>
  </conditionalFormatting>
  <conditionalFormatting sqref="M286:X286">
    <cfRule type="expression" dxfId="64" priority="204">
      <formula>$D286=TRUE</formula>
    </cfRule>
  </conditionalFormatting>
  <conditionalFormatting sqref="M451:X451">
    <cfRule type="expression" dxfId="63" priority="156">
      <formula>#REF!=TRUE</formula>
    </cfRule>
  </conditionalFormatting>
  <conditionalFormatting sqref="M525:X525">
    <cfRule type="expression" dxfId="62" priority="132">
      <formula>#REF!=TRUE</formula>
    </cfRule>
  </conditionalFormatting>
  <conditionalFormatting sqref="M767:X767">
    <cfRule type="expression" dxfId="61" priority="87">
      <formula>#REF!=TRUE</formula>
    </cfRule>
  </conditionalFormatting>
  <conditionalFormatting sqref="M886:X886">
    <cfRule type="expression" dxfId="60" priority="68">
      <formula>#REF!=TRUE</formula>
    </cfRule>
  </conditionalFormatting>
  <conditionalFormatting sqref="N225:O279 M284:O285 M287:O290">
    <cfRule type="expression" dxfId="59" priority="214">
      <formula>#REF!=TRUE</formula>
    </cfRule>
  </conditionalFormatting>
  <conditionalFormatting sqref="O312:O318">
    <cfRule type="expression" dxfId="58" priority="199">
      <formula>#REF!=TRUE</formula>
    </cfRule>
  </conditionalFormatting>
  <conditionalFormatting sqref="O320:O400 M403:O428">
    <cfRule type="expression" dxfId="57" priority="198">
      <formula>#REF!=TRUE</formula>
    </cfRule>
  </conditionalFormatting>
  <conditionalFormatting sqref="O967:O968">
    <cfRule type="expression" dxfId="56" priority="57">
      <formula>#REF!=TRUE</formula>
    </cfRule>
  </conditionalFormatting>
  <conditionalFormatting sqref="O587:W587">
    <cfRule type="expression" dxfId="55" priority="129">
      <formula>$D587=TRUE</formula>
    </cfRule>
  </conditionalFormatting>
  <conditionalFormatting sqref="P666:P667 B689">
    <cfRule type="expression" dxfId="54" priority="125">
      <formula>#REF!=TRUE</formula>
    </cfRule>
  </conditionalFormatting>
  <conditionalFormatting sqref="P898:W898">
    <cfRule type="expression" dxfId="53" priority="64">
      <formula>$D898=TRUE</formula>
    </cfRule>
  </conditionalFormatting>
  <conditionalFormatting sqref="Q738:V738">
    <cfRule type="expression" dxfId="52" priority="97">
      <formula>$D738=TRUE</formula>
    </cfRule>
  </conditionalFormatting>
  <conditionalFormatting sqref="Q1002:V1002">
    <cfRule type="expression" dxfId="51" priority="29">
      <formula>$D1002=TRUE</formula>
    </cfRule>
  </conditionalFormatting>
  <conditionalFormatting sqref="Q1024:V1024">
    <cfRule type="expression" dxfId="50" priority="15">
      <formula>#REF!=TRUE</formula>
    </cfRule>
  </conditionalFormatting>
  <conditionalFormatting sqref="Q414:W414 W415:W424">
    <cfRule type="expression" dxfId="49" priority="173">
      <formula>#REF!=TRUE</formula>
    </cfRule>
  </conditionalFormatting>
  <conditionalFormatting sqref="Q430:W431">
    <cfRule type="expression" dxfId="48" priority="163">
      <formula>#REF!=TRUE</formula>
    </cfRule>
  </conditionalFormatting>
  <conditionalFormatting sqref="Q515:W515">
    <cfRule type="expression" dxfId="47" priority="137">
      <formula>$D514=TRUE</formula>
    </cfRule>
  </conditionalFormatting>
  <conditionalFormatting sqref="Q517:W517">
    <cfRule type="expression" dxfId="46" priority="135">
      <formula>$D516=TRUE</formula>
    </cfRule>
  </conditionalFormatting>
  <conditionalFormatting sqref="Q533:W533">
    <cfRule type="expression" dxfId="45" priority="131">
      <formula>#REF!=TRUE</formula>
    </cfRule>
  </conditionalFormatting>
  <conditionalFormatting sqref="Q683:W683">
    <cfRule type="expression" dxfId="44" priority="122">
      <formula>$D682=TRUE</formula>
    </cfRule>
  </conditionalFormatting>
  <conditionalFormatting sqref="Q687:W687">
    <cfRule type="expression" dxfId="43" priority="120">
      <formula>#REF!=TRUE</formula>
    </cfRule>
  </conditionalFormatting>
  <conditionalFormatting sqref="Q728:W728">
    <cfRule type="expression" dxfId="42" priority="108">
      <formula>#REF!=TRUE</formula>
    </cfRule>
  </conditionalFormatting>
  <conditionalFormatting sqref="Q740:W740">
    <cfRule type="expression" dxfId="41" priority="95">
      <formula>$D740=TRUE</formula>
    </cfRule>
  </conditionalFormatting>
  <conditionalFormatting sqref="Q768:W768">
    <cfRule type="expression" dxfId="40" priority="83">
      <formula>#REF!=TRUE</formula>
    </cfRule>
  </conditionalFormatting>
  <conditionalFormatting sqref="Q769:W769">
    <cfRule type="expression" dxfId="39" priority="84">
      <formula>$D769=TRUE</formula>
    </cfRule>
  </conditionalFormatting>
  <conditionalFormatting sqref="Q873:W874">
    <cfRule type="expression" dxfId="38" priority="75">
      <formula>#REF!=TRUE</formula>
    </cfRule>
  </conditionalFormatting>
  <conditionalFormatting sqref="Q881:W881">
    <cfRule type="expression" dxfId="37" priority="73">
      <formula>#REF!=TRUE</formula>
    </cfRule>
  </conditionalFormatting>
  <conditionalFormatting sqref="Q505:X505">
    <cfRule type="expression" dxfId="36" priority="145">
      <formula>#REF!=TRUE</formula>
    </cfRule>
  </conditionalFormatting>
  <conditionalFormatting sqref="R425:W425">
    <cfRule type="expression" dxfId="35" priority="169">
      <formula>$D425=TRUE</formula>
    </cfRule>
  </conditionalFormatting>
  <conditionalFormatting sqref="W154:W158">
    <cfRule type="expression" dxfId="34" priority="237">
      <formula>#REF!=TRUE</formula>
    </cfRule>
  </conditionalFormatting>
  <conditionalFormatting sqref="W699:W727">
    <cfRule type="expression" dxfId="33" priority="113">
      <formula>#REF!=TRUE</formula>
    </cfRule>
  </conditionalFormatting>
  <conditionalFormatting sqref="W729:W739">
    <cfRule type="expression" dxfId="32" priority="92">
      <formula>#REF!=TRUE</formula>
    </cfRule>
  </conditionalFormatting>
  <conditionalFormatting sqref="W741:W758 W760:W764 W770:W795">
    <cfRule type="expression" dxfId="31" priority="104">
      <formula>#REF!=TRUE</formula>
    </cfRule>
  </conditionalFormatting>
  <conditionalFormatting sqref="W861">
    <cfRule type="expression" dxfId="30" priority="90">
      <formula>#REF!=TRUE</formula>
    </cfRule>
  </conditionalFormatting>
  <conditionalFormatting sqref="W899:W906">
    <cfRule type="expression" dxfId="29" priority="63">
      <formula>#REF!=TRUE</formula>
    </cfRule>
  </conditionalFormatting>
  <conditionalFormatting sqref="W924:W977 L978:X978">
    <cfRule type="expression" dxfId="28" priority="49">
      <formula>#REF!=TRUE</formula>
    </cfRule>
  </conditionalFormatting>
  <conditionalFormatting sqref="W979:W986 W988:W990">
    <cfRule type="expression" dxfId="27" priority="44">
      <formula>#REF!=TRUE</formula>
    </cfRule>
  </conditionalFormatting>
  <conditionalFormatting sqref="W992:W1025">
    <cfRule type="expression" dxfId="26" priority="18">
      <formula>#REF!=TRUE</formula>
    </cfRule>
  </conditionalFormatting>
  <conditionalFormatting sqref="W1027:W1044 W1047:W1052">
    <cfRule type="expression" dxfId="25" priority="11">
      <formula>#REF!=TRUE</formula>
    </cfRule>
  </conditionalFormatting>
  <conditionalFormatting sqref="W1055:W1161">
    <cfRule type="expression" dxfId="24" priority="1">
      <formula>#REF!=TRUE</formula>
    </cfRule>
  </conditionalFormatting>
  <conditionalFormatting sqref="W234:X281">
    <cfRule type="expression" dxfId="23" priority="207">
      <formula>#REF!=TRUE</formula>
    </cfRule>
  </conditionalFormatting>
  <conditionalFormatting sqref="W292:X326 X327:X330 W327:W400 W402:W403 W405:W413 W432:W450">
    <cfRule type="expression" dxfId="22" priority="200">
      <formula>#REF!=TRUE</formula>
    </cfRule>
  </conditionalFormatting>
  <conditionalFormatting sqref="W698:X698">
    <cfRule type="expression" dxfId="21" priority="114">
      <formula>#REF!=TRUE</formula>
    </cfRule>
  </conditionalFormatting>
  <conditionalFormatting sqref="W907:X907">
    <cfRule type="expression" dxfId="20" priority="60">
      <formula>#REF!=TRUE</formula>
    </cfRule>
  </conditionalFormatting>
  <conditionalFormatting sqref="X5:X233 M10:O47 W39:W47 F39:F48 H39:H48 Y39:Y48 C171:C180">
    <cfRule type="expression" dxfId="19" priority="230">
      <formula>#REF!=TRUE</formula>
    </cfRule>
  </conditionalFormatting>
  <conditionalFormatting sqref="X414:X415">
    <cfRule type="expression" dxfId="18" priority="172">
      <formula>#REF!=TRUE</formula>
    </cfRule>
  </conditionalFormatting>
  <conditionalFormatting sqref="X425">
    <cfRule type="expression" dxfId="17" priority="168">
      <formula>#REF!=TRUE</formula>
    </cfRule>
  </conditionalFormatting>
  <conditionalFormatting sqref="X429:X431">
    <cfRule type="expression" dxfId="16" priority="160">
      <formula>#REF!=TRUE</formula>
    </cfRule>
  </conditionalFormatting>
  <conditionalFormatting sqref="X464:X465">
    <cfRule type="expression" dxfId="15" priority="149">
      <formula>#REF!=TRUE</formula>
    </cfRule>
  </conditionalFormatting>
  <conditionalFormatting sqref="X687">
    <cfRule type="expression" dxfId="14" priority="119">
      <formula>#REF!=TRUE</formula>
    </cfRule>
  </conditionalFormatting>
  <conditionalFormatting sqref="X700">
    <cfRule type="expression" dxfId="13" priority="111">
      <formula>#REF!=TRUE</formula>
    </cfRule>
  </conditionalFormatting>
  <conditionalFormatting sqref="X736">
    <cfRule type="expression" dxfId="12" priority="91">
      <formula>#REF!=TRUE</formula>
    </cfRule>
  </conditionalFormatting>
  <conditionalFormatting sqref="X739">
    <cfRule type="expression" dxfId="11" priority="101">
      <formula>#REF!=TRUE</formula>
    </cfRule>
  </conditionalFormatting>
  <conditionalFormatting sqref="X796">
    <cfRule type="expression" dxfId="10" priority="79">
      <formula>#REF!=TRUE</formula>
    </cfRule>
  </conditionalFormatting>
  <conditionalFormatting sqref="Y8:Y37 W10:W37">
    <cfRule type="expression" dxfId="9" priority="255">
      <formula>#REF!=TRUE</formula>
    </cfRule>
  </conditionalFormatting>
  <conditionalFormatting sqref="Y50:Y152 W65">
    <cfRule type="expression" dxfId="8" priority="234">
      <formula>#REF!=TRUE</formula>
    </cfRule>
  </conditionalFormatting>
  <conditionalFormatting sqref="Y155:Y183 W174:W183 W185:W221 Y185:Y221">
    <cfRule type="expression" dxfId="7" priority="231">
      <formula>#REF!=TRUE</formula>
    </cfRule>
  </conditionalFormatting>
  <conditionalFormatting sqref="Y233:Y982">
    <cfRule type="expression" dxfId="6" priority="47">
      <formula>#REF!=TRUE</formula>
    </cfRule>
  </conditionalFormatting>
  <conditionalFormatting sqref="Y987:Y1161">
    <cfRule type="expression" dxfId="5" priority="2">
      <formula>#REF!=TRUE</formula>
    </cfRule>
  </conditionalFormatting>
  <conditionalFormatting sqref="Z4:AA37 Z38">
    <cfRule type="expression" dxfId="4" priority="210">
      <formula>#REF!=TRUE</formula>
    </cfRule>
  </conditionalFormatting>
  <conditionalFormatting sqref="Z233:AA291 AC233:AC459 Z292:Z309 AA292:AA443 Z311:Z443 Z444:AA459 Z460:Z461 Z462:AA462 AC462:AC493 AA463:AA493 Z465:Z492 Z493:AA493 Z508:AA509 AC508:AC509 Z535:AA536 AC535:AC536 Z543:AA558 AC543:AC558 Z573:AA577 AC573:AC577 Z593:AA593 AC593 Z606:AA613 AC606:AC613 Z616:AA616 AC616 Z620:AA627 AC620:AC627 Z630:AA630 AC630 Z632:AA645 AC632:AC645 Z655:AA667 AC655:AC667 Z705:AA705 AC705 Z709:Z757 AA709:AA807 AC709:AC807">
    <cfRule type="expression" dxfId="3" priority="208">
      <formula>#REF!=TRUE</formula>
    </cfRule>
  </conditionalFormatting>
  <conditionalFormatting sqref="Z687:AA687 AC687">
    <cfRule type="expression" dxfId="2" priority="121">
      <formula>#REF!=TRUE</formula>
    </cfRule>
  </conditionalFormatting>
  <conditionalFormatting sqref="AA48">
    <cfRule type="expression" dxfId="1" priority="209">
      <formula>#REF!=TRUE</formula>
    </cfRule>
  </conditionalFormatting>
  <conditionalFormatting sqref="AC4:AC37 Z39:AA47 AC39:AC48 Z48:Z49 Z50:AA231 AC50:AC231 Z232">
    <cfRule type="expression" dxfId="0" priority="211">
      <formula>#REF!=TRUE</formula>
    </cfRule>
  </conditionalFormatting>
  <dataValidations count="7">
    <dataValidation type="list" allowBlank="1" showInputMessage="1" showErrorMessage="1" sqref="W223 W1:W2 W50:W221 W4:W37 W39:W48 W228:W231 W233:W917 W924:W1161" xr:uid="{00000000-0002-0000-0000-000000000000}">
      <formula1>"BL,PLi"</formula1>
    </dataValidation>
    <dataValidation type="list" allowBlank="1" showInputMessage="1" showErrorMessage="1" sqref="Y1:Y2 Y50:Y221 Y225:Y231 Y4:Y37 Y39:Y48 X506:Y506 Y233:Y505 Y507:Y982 Y987:Y1161" xr:uid="{00000000-0002-0000-0000-000001000000}">
      <formula1>"Mach-P,Mach-G,ET7,ET9"</formula1>
    </dataValidation>
    <dataValidation type="list" allowBlank="1" showInputMessage="1" showErrorMessage="1" sqref="O4:O221 O1:O2 O223:O309 O312:O318 O320:O914 O967:O1161" xr:uid="{00000000-0002-0000-0000-000002000000}">
      <formula1>"1,2,3,4,5,6,7,8"</formula1>
    </dataValidation>
    <dataValidation type="list" allowBlank="1" showInputMessage="1" showErrorMessage="1" sqref="L6:L9 L50 L159:L160 L173 L1:L4 L283 L291 L465 L429 L490 L510 L513 L583 L592 L740 L759 L862 L978 L987" xr:uid="{00000000-0002-0000-0000-000003000000}">
      <formula1>"EAU,HUILE,TURBO"</formula1>
    </dataValidation>
    <dataValidation type="list" allowBlank="1" showInputMessage="1" showErrorMessage="1" sqref="H50:H216 H222:H227 H230:H231 H220 H3:H37 H39:H48 H233:H1224" xr:uid="{00000000-0002-0000-0000-000004000000}">
      <formula1>"Con,Fx,Rén,Déb"</formula1>
    </dataValidation>
    <dataValidation type="list" allowBlank="1" showInputMessage="1" showErrorMessage="1" sqref="M227 M223:M225 M1:M221 M234:M1289" xr:uid="{00000000-0002-0000-0000-000005000000}">
      <formula1>"NL,TR,Aé"</formula1>
    </dataValidation>
    <dataValidation type="list" allowBlank="1" showInputMessage="1" showErrorMessage="1" sqref="N3:N221 N223:N1161" xr:uid="{00000000-0002-0000-0000-000006000000}">
      <formula1>"8,10,12"</formula1>
    </dataValidation>
  </dataValidations>
  <printOptions horizontalCentered="1"/>
  <pageMargins left="0.19685039370078741" right="0.19685039370078741" top="0.19685039370078741" bottom="0.19685039370078741" header="0.19685039370078741" footer="0.19685039370078741"/>
  <pageSetup paperSize="8" scale="19" fitToHeight="0" orientation="landscape" horizontalDpi="300" verticalDpi="300" r:id="rId1"/>
  <ignoredErrors>
    <ignoredError sqref="C231 A7:A1005" formula="1"/>
    <ignoredError sqref="F746:F750 F751:F768 F769:F791 F792:F807 F857:F861 F808:F856 F862:F869 F870:F880 F881:F882 F883:F884 F885:F969 F971:H975 F970:H970 J970:Y970 J971:Y975 F976:F992 F993:F994 F995:H996 F997 F998:F1002 F1003:F1024 F1025:F1028 F1029:F1031 F1032:F1037 F1038:F1044 F1045:F1046 F1047:F1054 F1055:F1056 F1057:F1058" twoDigitTextYear="1"/>
    <ignoredError sqref="Q938:Q966 O911:O966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5</xdr:col>
                    <xdr:colOff>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5</xdr:col>
                    <xdr:colOff>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0</xdr:colOff>
                    <xdr:row>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dessinateur 02</dc:creator>
  <cp:lastModifiedBy>brahim</cp:lastModifiedBy>
  <cp:lastPrinted>2024-07-27T06:57:16Z</cp:lastPrinted>
  <dcterms:created xsi:type="dcterms:W3CDTF">2024-01-07T09:52:27Z</dcterms:created>
  <dcterms:modified xsi:type="dcterms:W3CDTF">2024-11-03T07:23:36Z</dcterms:modified>
</cp:coreProperties>
</file>