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C57" i="1"/>
  <c r="C58" i="1"/>
  <c r="C59" i="1"/>
  <c r="C60" i="1" s="1"/>
  <c r="C56" i="1"/>
  <c r="M56" i="1" l="1"/>
  <c r="M55" i="1"/>
  <c r="P51" i="1"/>
  <c r="P52" i="1"/>
  <c r="P53" i="1"/>
  <c r="P54" i="1"/>
  <c r="P55" i="1"/>
  <c r="P56" i="1"/>
  <c r="P50" i="1"/>
  <c r="O36" i="1" l="1"/>
  <c r="O35" i="1"/>
  <c r="O34" i="1"/>
  <c r="P36" i="1" s="1"/>
  <c r="R37" i="1"/>
  <c r="Q37" i="1"/>
  <c r="S36" i="1"/>
  <c r="Q36" i="1"/>
  <c r="S35" i="1"/>
  <c r="R35" i="1"/>
  <c r="P35" i="1"/>
  <c r="Q34" i="1"/>
  <c r="Q27" i="1"/>
  <c r="P27" i="1"/>
  <c r="R26" i="1"/>
  <c r="P26" i="1"/>
  <c r="R25" i="1"/>
  <c r="Q25" i="1"/>
  <c r="O27" i="1"/>
  <c r="O26" i="1"/>
  <c r="O25" i="1"/>
  <c r="R34" i="1" l="1"/>
  <c r="P37" i="1"/>
  <c r="S34" i="1"/>
  <c r="H7" i="1"/>
  <c r="H8" i="1" s="1"/>
  <c r="H9" i="1" s="1"/>
  <c r="H10" i="1" s="1"/>
  <c r="H6" i="1"/>
  <c r="H26" i="1" l="1"/>
  <c r="H27" i="1" s="1"/>
  <c r="H28" i="1" s="1"/>
  <c r="H29" i="1" s="1"/>
  <c r="H30" i="1" s="1"/>
  <c r="H31" i="1" s="1"/>
  <c r="C26" i="1"/>
  <c r="C27" i="1" s="1"/>
  <c r="C28" i="1" s="1"/>
  <c r="C29" i="1" s="1"/>
  <c r="C30" i="1" s="1"/>
  <c r="C31" i="1" s="1"/>
  <c r="C6" i="1"/>
  <c r="C7" i="1" s="1"/>
  <c r="C8" i="1" s="1"/>
  <c r="C9" i="1" s="1"/>
  <c r="C10" i="1" s="1"/>
</calcChain>
</file>

<file path=xl/sharedStrings.xml><?xml version="1.0" encoding="utf-8"?>
<sst xmlns="http://schemas.openxmlformats.org/spreadsheetml/2006/main" count="67" uniqueCount="26">
  <si>
    <t>TABLA ALGORITMO MEZCLA (tiempos en milisegundos y SIN_OPTIMIZACIÓN):</t>
  </si>
  <si>
    <t>Pondremos “FdT” para tiempos superiores al minuto y “FdF” los menores a 50 msg.</t>
  </si>
  <si>
    <t>N</t>
  </si>
  <si>
    <t>t ordenado</t>
  </si>
  <si>
    <t>t inverso</t>
  </si>
  <si>
    <t>t aleatorio</t>
  </si>
  <si>
    <t>TABLA ALGORITMO MEZCLA vs. RÁPIDO (caso aleatorio)</t>
  </si>
  <si>
    <t>(tiempos en milisegundos y SIN_OPTIMIZACIÓN):</t>
  </si>
  <si>
    <t>t mezcla(t1)</t>
  </si>
  <si>
    <t>t rapido(t2)</t>
  </si>
  <si>
    <t>t1/t2</t>
  </si>
  <si>
    <t>t (en msg)</t>
  </si>
  <si>
    <t>TABLA DE LA CLASE SUSTRACCION4.JAVA</t>
  </si>
  <si>
    <t>TABLA DE LA CLASE SUSTRACCION5.JAVA</t>
  </si>
  <si>
    <t>TABLA DE LA CLASE DIVISION4.JAVA</t>
  </si>
  <si>
    <t>TABLA DE LA CLASE DIVISION5.JAVA</t>
  </si>
  <si>
    <t>FdT</t>
  </si>
  <si>
    <t>VECTORSUMA.JAVA</t>
  </si>
  <si>
    <t>Metodo1</t>
  </si>
  <si>
    <t>Metodo2</t>
  </si>
  <si>
    <t>Metodo3</t>
  </si>
  <si>
    <t>Eficiencia (comparado con…)</t>
  </si>
  <si>
    <t>--</t>
  </si>
  <si>
    <t>FIBONACCI.JAVA</t>
  </si>
  <si>
    <t>Metodo4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</si>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</sst>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tabSelected="1" topLeftCell="A25" workbookViewId="0">
      <selection activeCell="M49" sqref="M49:P56"/>
    </sheetView>
  </sheetViews>
  <sheetFormatPr baseColWidth="10" defaultColWidth="9.140625" defaultRowHeight="15" x14ac:dyDescent="0.25"/>
  <cols>
    <col min="3" max="3" width="13.7109375" customWidth="1"/>
    <col min="4" max="4" width="11.28515625" customWidth="1"/>
    <col min="5" max="5" width="10.85546875" customWidth="1"/>
    <col min="6" max="6" width="11.28515625" customWidth="1"/>
    <col min="7" max="7" width="11.5703125" customWidth="1"/>
    <col min="8" max="8" width="14.28515625" customWidth="1"/>
    <col min="9" max="9" width="11.5703125" customWidth="1"/>
    <col min="13" max="13" width="10.140625" customWidth="1"/>
    <col min="14" max="14" width="14" customWidth="1"/>
    <col min="15" max="15" width="13.7109375" customWidth="1"/>
    <col min="16" max="16" width="12.7109375" customWidth="1"/>
    <col min="17" max="17" width="12" customWidth="1"/>
    <col min="18" max="18" width="10.85546875" customWidth="1"/>
    <col min="19" max="19" width="11.28515625" customWidth="1"/>
  </cols>
  <sheetData>
    <row r="2" spans="2:9" x14ac:dyDescent="0.25">
      <c r="B2" t="s">
        <v>12</v>
      </c>
      <c r="G2" t="s">
        <v>13</v>
      </c>
    </row>
    <row r="4" spans="2:9" x14ac:dyDescent="0.25">
      <c r="C4" s="2" t="s">
        <v>2</v>
      </c>
      <c r="D4" s="2" t="s">
        <v>11</v>
      </c>
      <c r="H4" s="2" t="s">
        <v>2</v>
      </c>
      <c r="I4" s="2" t="s">
        <v>11</v>
      </c>
    </row>
    <row r="5" spans="2:9" x14ac:dyDescent="0.25">
      <c r="C5" s="2">
        <v>100</v>
      </c>
      <c r="D5" s="1">
        <v>5.6</v>
      </c>
      <c r="H5" s="2">
        <v>30</v>
      </c>
      <c r="I5" s="1">
        <v>627</v>
      </c>
    </row>
    <row r="6" spans="2:9" x14ac:dyDescent="0.25">
      <c r="C6" s="2">
        <f>C5*2</f>
        <v>200</v>
      </c>
      <c r="D6" s="1">
        <v>43.3</v>
      </c>
      <c r="H6" s="2">
        <f>H5+2</f>
        <v>32</v>
      </c>
      <c r="I6" s="1">
        <v>1885</v>
      </c>
    </row>
    <row r="7" spans="2:9" x14ac:dyDescent="0.25">
      <c r="C7" s="2">
        <f t="shared" ref="C7:C10" si="0">C6*2</f>
        <v>400</v>
      </c>
      <c r="D7" s="1">
        <v>343</v>
      </c>
      <c r="H7" s="2">
        <f t="shared" ref="H7:H10" si="1">H6+2</f>
        <v>34</v>
      </c>
      <c r="I7" s="1">
        <v>5637</v>
      </c>
    </row>
    <row r="8" spans="2:9" x14ac:dyDescent="0.25">
      <c r="C8" s="2">
        <f t="shared" si="0"/>
        <v>800</v>
      </c>
      <c r="D8" s="1">
        <v>2735</v>
      </c>
      <c r="H8" s="2">
        <f t="shared" si="1"/>
        <v>36</v>
      </c>
      <c r="I8" s="1">
        <v>16928</v>
      </c>
    </row>
    <row r="9" spans="2:9" x14ac:dyDescent="0.25">
      <c r="C9" s="2">
        <f t="shared" si="0"/>
        <v>1600</v>
      </c>
      <c r="D9" s="1">
        <v>21820</v>
      </c>
      <c r="H9" s="2">
        <f t="shared" si="1"/>
        <v>38</v>
      </c>
      <c r="I9" s="1">
        <v>51270</v>
      </c>
    </row>
    <row r="10" spans="2:9" x14ac:dyDescent="0.25">
      <c r="C10" s="2">
        <f t="shared" si="0"/>
        <v>3200</v>
      </c>
      <c r="D10" s="1" t="s">
        <v>16</v>
      </c>
      <c r="H10" s="2">
        <f t="shared" si="1"/>
        <v>40</v>
      </c>
      <c r="I10" s="1" t="s">
        <v>16</v>
      </c>
    </row>
    <row r="11" spans="2:9" x14ac:dyDescent="0.25">
      <c r="C11" s="2"/>
      <c r="D11" s="1"/>
      <c r="H11" s="2"/>
      <c r="I11" s="1"/>
    </row>
    <row r="12" spans="2:9" x14ac:dyDescent="0.25">
      <c r="C12" s="2"/>
      <c r="D12" s="1"/>
      <c r="H12" s="2"/>
      <c r="I12" s="1"/>
    </row>
    <row r="13" spans="2:9" x14ac:dyDescent="0.25">
      <c r="C13" s="2"/>
      <c r="D13" s="1"/>
      <c r="H13" s="2"/>
      <c r="I13" s="1"/>
    </row>
    <row r="14" spans="2:9" x14ac:dyDescent="0.25">
      <c r="C14" s="2"/>
      <c r="D14" s="1"/>
      <c r="H14" s="2"/>
      <c r="I14" s="1"/>
    </row>
    <row r="15" spans="2:9" x14ac:dyDescent="0.25">
      <c r="C15" s="2"/>
      <c r="D15" s="1"/>
      <c r="H15" s="2"/>
      <c r="I15" s="1"/>
    </row>
    <row r="16" spans="2:9" x14ac:dyDescent="0.25">
      <c r="C16" s="2"/>
      <c r="D16" s="1"/>
      <c r="H16" s="2"/>
      <c r="I16" s="1"/>
    </row>
    <row r="17" spans="2:19" x14ac:dyDescent="0.25">
      <c r="C17" s="2"/>
      <c r="D17" s="1"/>
      <c r="H17" s="2"/>
      <c r="I17" s="1"/>
    </row>
    <row r="18" spans="2:19" x14ac:dyDescent="0.25">
      <c r="C18" s="2"/>
      <c r="D18" s="1"/>
      <c r="H18" s="2"/>
      <c r="I18" s="1"/>
    </row>
    <row r="21" spans="2:19" x14ac:dyDescent="0.25">
      <c r="N21" t="s">
        <v>17</v>
      </c>
    </row>
    <row r="22" spans="2:19" x14ac:dyDescent="0.25">
      <c r="B22" t="s">
        <v>14</v>
      </c>
      <c r="G22" t="s">
        <v>15</v>
      </c>
    </row>
    <row r="23" spans="2:19" x14ac:dyDescent="0.25">
      <c r="N23" s="1"/>
      <c r="O23" s="8" t="s">
        <v>11</v>
      </c>
      <c r="P23" s="8" t="s">
        <v>21</v>
      </c>
      <c r="Q23" s="8"/>
      <c r="R23" s="8"/>
    </row>
    <row r="24" spans="2:19" x14ac:dyDescent="0.25">
      <c r="C24" s="2" t="s">
        <v>2</v>
      </c>
      <c r="D24" s="2" t="s">
        <v>11</v>
      </c>
      <c r="H24" s="2" t="s">
        <v>2</v>
      </c>
      <c r="I24" s="2" t="s">
        <v>11</v>
      </c>
      <c r="N24" s="1"/>
      <c r="O24" s="8"/>
      <c r="P24" s="2" t="s">
        <v>18</v>
      </c>
      <c r="Q24" s="2" t="s">
        <v>19</v>
      </c>
      <c r="R24" s="2" t="s">
        <v>20</v>
      </c>
    </row>
    <row r="25" spans="2:19" x14ac:dyDescent="0.25">
      <c r="C25" s="2">
        <v>1000</v>
      </c>
      <c r="D25" s="1">
        <v>17.2</v>
      </c>
      <c r="H25" s="2">
        <v>1000</v>
      </c>
      <c r="I25" s="3">
        <v>45</v>
      </c>
      <c r="N25" s="2" t="s">
        <v>18</v>
      </c>
      <c r="O25" s="1">
        <f>859*10^-6</f>
        <v>8.5899999999999995E-4</v>
      </c>
      <c r="P25" s="6" t="s">
        <v>22</v>
      </c>
      <c r="Q25" s="1">
        <f>O25/O26</f>
        <v>0.29712902109996542</v>
      </c>
      <c r="R25" s="1">
        <f>O25/O27</f>
        <v>0.1970183486238532</v>
      </c>
    </row>
    <row r="26" spans="2:19" x14ac:dyDescent="0.25">
      <c r="C26" s="2">
        <f>C25*2</f>
        <v>2000</v>
      </c>
      <c r="D26" s="1">
        <v>63</v>
      </c>
      <c r="H26" s="2">
        <f>H25*2</f>
        <v>2000</v>
      </c>
      <c r="I26" s="1">
        <v>172</v>
      </c>
      <c r="N26" s="2" t="s">
        <v>19</v>
      </c>
      <c r="O26" s="1">
        <f>2891*10^-6</f>
        <v>2.8909999999999999E-3</v>
      </c>
      <c r="P26" s="1">
        <f>O26/O25</f>
        <v>3.3655413271245633</v>
      </c>
      <c r="Q26" s="6" t="s">
        <v>22</v>
      </c>
      <c r="R26" s="1">
        <f>O26/O27</f>
        <v>0.6630733944954128</v>
      </c>
    </row>
    <row r="27" spans="2:19" x14ac:dyDescent="0.25">
      <c r="C27" s="2">
        <f t="shared" ref="C27:C31" si="2">C26*2</f>
        <v>4000</v>
      </c>
      <c r="D27" s="1">
        <v>296</v>
      </c>
      <c r="H27" s="2">
        <f t="shared" ref="H27:H31" si="3">H26*2</f>
        <v>4000</v>
      </c>
      <c r="I27" s="1">
        <v>718</v>
      </c>
      <c r="N27" s="2" t="s">
        <v>20</v>
      </c>
      <c r="O27" s="1">
        <f>4360*10^-6</f>
        <v>4.3600000000000002E-3</v>
      </c>
      <c r="P27" s="1">
        <f>O27/O25</f>
        <v>5.0756693830034925</v>
      </c>
      <c r="Q27" s="1">
        <f>O27/O26</f>
        <v>1.5081286751988932</v>
      </c>
      <c r="R27" s="6" t="s">
        <v>22</v>
      </c>
    </row>
    <row r="28" spans="2:19" x14ac:dyDescent="0.25">
      <c r="C28" s="2">
        <f t="shared" si="2"/>
        <v>8000</v>
      </c>
      <c r="D28" s="1">
        <v>1172</v>
      </c>
      <c r="H28" s="2">
        <f t="shared" si="3"/>
        <v>8000</v>
      </c>
      <c r="I28" s="1">
        <v>2781</v>
      </c>
    </row>
    <row r="29" spans="2:19" x14ac:dyDescent="0.25">
      <c r="C29" s="2">
        <f t="shared" si="2"/>
        <v>16000</v>
      </c>
      <c r="D29" s="1">
        <v>4719</v>
      </c>
      <c r="H29" s="2">
        <f t="shared" si="3"/>
        <v>16000</v>
      </c>
      <c r="I29" s="1">
        <v>11281</v>
      </c>
    </row>
    <row r="30" spans="2:19" x14ac:dyDescent="0.25">
      <c r="C30" s="2">
        <f t="shared" si="2"/>
        <v>32000</v>
      </c>
      <c r="D30" s="1">
        <v>19723</v>
      </c>
      <c r="H30" s="2">
        <f t="shared" si="3"/>
        <v>32000</v>
      </c>
      <c r="I30" s="1">
        <v>45719</v>
      </c>
      <c r="N30" s="2" t="s">
        <v>23</v>
      </c>
    </row>
    <row r="31" spans="2:19" x14ac:dyDescent="0.25">
      <c r="C31" s="2">
        <f t="shared" si="2"/>
        <v>64000</v>
      </c>
      <c r="D31" s="1" t="s">
        <v>16</v>
      </c>
      <c r="H31" s="2">
        <f t="shared" si="3"/>
        <v>64000</v>
      </c>
      <c r="I31" s="1" t="s">
        <v>16</v>
      </c>
    </row>
    <row r="32" spans="2:19" x14ac:dyDescent="0.25">
      <c r="C32" s="2"/>
      <c r="D32" s="1"/>
      <c r="H32" s="2"/>
      <c r="I32" s="1"/>
      <c r="N32" s="1"/>
      <c r="O32" s="8" t="s">
        <v>11</v>
      </c>
      <c r="P32" s="8" t="s">
        <v>21</v>
      </c>
      <c r="Q32" s="8"/>
      <c r="R32" s="8"/>
      <c r="S32" s="8"/>
    </row>
    <row r="33" spans="2:19" x14ac:dyDescent="0.25">
      <c r="C33" s="2"/>
      <c r="D33" s="1"/>
      <c r="H33" s="2"/>
      <c r="I33" s="1"/>
      <c r="N33" s="1"/>
      <c r="O33" s="8"/>
      <c r="P33" s="2" t="s">
        <v>18</v>
      </c>
      <c r="Q33" s="2" t="s">
        <v>19</v>
      </c>
      <c r="R33" s="2" t="s">
        <v>20</v>
      </c>
      <c r="S33" s="2" t="s">
        <v>24</v>
      </c>
    </row>
    <row r="34" spans="2:19" x14ac:dyDescent="0.25">
      <c r="C34" s="2"/>
      <c r="D34" s="1"/>
      <c r="H34" s="2"/>
      <c r="I34" s="1"/>
      <c r="N34" s="2" t="s">
        <v>18</v>
      </c>
      <c r="O34" s="1">
        <f>375*10^-6</f>
        <v>3.7500000000000001E-4</v>
      </c>
      <c r="P34" s="4" t="s">
        <v>22</v>
      </c>
      <c r="Q34" s="1">
        <f>O34/O35</f>
        <v>0.6855575868372944</v>
      </c>
      <c r="R34" s="1">
        <f>O34/O36</f>
        <v>0.39978678038379534</v>
      </c>
      <c r="S34" s="1">
        <f>O34/O37</f>
        <v>6.1224489795918367E-8</v>
      </c>
    </row>
    <row r="35" spans="2:19" x14ac:dyDescent="0.25">
      <c r="C35" s="2"/>
      <c r="D35" s="1"/>
      <c r="H35" s="2"/>
      <c r="I35" s="1"/>
      <c r="N35" s="2" t="s">
        <v>19</v>
      </c>
      <c r="O35" s="1">
        <f>547*10^-6</f>
        <v>5.4699999999999996E-4</v>
      </c>
      <c r="P35" s="1">
        <f>O35/O34</f>
        <v>1.4586666666666666</v>
      </c>
      <c r="Q35" s="4" t="s">
        <v>22</v>
      </c>
      <c r="R35" s="1">
        <f>O35/O36</f>
        <v>0.58315565031982941</v>
      </c>
      <c r="S35" s="1">
        <f>O35/O37</f>
        <v>8.9306122448979579E-8</v>
      </c>
    </row>
    <row r="36" spans="2:19" x14ac:dyDescent="0.25">
      <c r="C36" s="2"/>
      <c r="D36" s="1"/>
      <c r="H36" s="2"/>
      <c r="I36" s="1"/>
      <c r="N36" s="2" t="s">
        <v>20</v>
      </c>
      <c r="O36" s="1">
        <f>938*10^-6</f>
        <v>9.3799999999999992E-4</v>
      </c>
      <c r="P36" s="1">
        <f>O36/O34</f>
        <v>2.5013333333333332</v>
      </c>
      <c r="Q36" s="1">
        <f>O36/O35</f>
        <v>1.7148080438756856</v>
      </c>
      <c r="R36" s="4" t="s">
        <v>22</v>
      </c>
      <c r="S36" s="1">
        <f>O36/O37</f>
        <v>1.5314285714285713E-7</v>
      </c>
    </row>
    <row r="37" spans="2:19" x14ac:dyDescent="0.25">
      <c r="C37" s="2"/>
      <c r="D37" s="1"/>
      <c r="H37" s="2"/>
      <c r="I37" s="1"/>
      <c r="N37" s="2" t="s">
        <v>24</v>
      </c>
      <c r="O37" s="1">
        <v>6125</v>
      </c>
      <c r="P37" s="1">
        <f>O37/O34</f>
        <v>16333333.333333332</v>
      </c>
      <c r="Q37" s="1">
        <f>O37/O35</f>
        <v>11197440.585009141</v>
      </c>
      <c r="R37" s="1">
        <f>O37/O36</f>
        <v>6529850.746268657</v>
      </c>
      <c r="S37" s="4" t="s">
        <v>22</v>
      </c>
    </row>
    <row r="38" spans="2:19" x14ac:dyDescent="0.25">
      <c r="C38" s="2"/>
      <c r="D38" s="1"/>
      <c r="H38" s="2"/>
      <c r="I38" s="1"/>
    </row>
    <row r="45" spans="2:19" x14ac:dyDescent="0.25">
      <c r="B45" t="s">
        <v>0</v>
      </c>
      <c r="L45" t="s">
        <v>6</v>
      </c>
    </row>
    <row r="46" spans="2:19" x14ac:dyDescent="0.25">
      <c r="B46" t="s">
        <v>1</v>
      </c>
      <c r="L46" t="s">
        <v>7</v>
      </c>
    </row>
    <row r="47" spans="2:19" x14ac:dyDescent="0.25">
      <c r="L47" t="s">
        <v>1</v>
      </c>
    </row>
    <row r="48" spans="2:19" x14ac:dyDescent="0.25">
      <c r="C48" s="2" t="s">
        <v>2</v>
      </c>
      <c r="D48" s="2" t="s">
        <v>3</v>
      </c>
      <c r="E48" s="2" t="s">
        <v>4</v>
      </c>
      <c r="F48" s="2" t="s">
        <v>5</v>
      </c>
    </row>
    <row r="49" spans="3:16" x14ac:dyDescent="0.25">
      <c r="C49" s="2">
        <v>31250</v>
      </c>
      <c r="D49" s="1" t="s">
        <v>25</v>
      </c>
      <c r="E49" s="1" t="s">
        <v>25</v>
      </c>
      <c r="F49" s="1" t="s">
        <v>25</v>
      </c>
      <c r="M49" s="2" t="s">
        <v>2</v>
      </c>
      <c r="N49" s="2" t="s">
        <v>8</v>
      </c>
      <c r="O49" s="2" t="s">
        <v>9</v>
      </c>
      <c r="P49" s="2" t="s">
        <v>10</v>
      </c>
    </row>
    <row r="50" spans="3:16" x14ac:dyDescent="0.25">
      <c r="C50" s="2">
        <v>62500</v>
      </c>
      <c r="D50" s="1" t="s">
        <v>25</v>
      </c>
      <c r="E50" s="1" t="s">
        <v>25</v>
      </c>
      <c r="F50" s="1" t="s">
        <v>25</v>
      </c>
      <c r="M50" s="2">
        <v>250000</v>
      </c>
      <c r="N50" s="1">
        <v>187</v>
      </c>
      <c r="O50" s="1">
        <v>187</v>
      </c>
      <c r="P50" s="1">
        <f>N50/O50</f>
        <v>1</v>
      </c>
    </row>
    <row r="51" spans="3:16" x14ac:dyDescent="0.25">
      <c r="C51" s="2">
        <v>125000</v>
      </c>
      <c r="D51" s="1">
        <v>82</v>
      </c>
      <c r="E51" s="1">
        <v>81</v>
      </c>
      <c r="F51" s="1">
        <v>87</v>
      </c>
      <c r="M51" s="2">
        <v>500000</v>
      </c>
      <c r="N51" s="1">
        <v>385</v>
      </c>
      <c r="O51" s="1">
        <v>395</v>
      </c>
      <c r="P51" s="1">
        <f t="shared" ref="P51:P58" si="4">N51/O51</f>
        <v>0.97468354430379744</v>
      </c>
    </row>
    <row r="52" spans="3:16" x14ac:dyDescent="0.25">
      <c r="C52" s="2">
        <v>250000</v>
      </c>
      <c r="D52" s="1">
        <v>169</v>
      </c>
      <c r="E52" s="1">
        <v>169</v>
      </c>
      <c r="F52" s="1">
        <v>182</v>
      </c>
      <c r="M52" s="2">
        <v>1000000</v>
      </c>
      <c r="N52" s="1">
        <v>800</v>
      </c>
      <c r="O52" s="1">
        <v>901</v>
      </c>
      <c r="P52" s="1">
        <f t="shared" si="4"/>
        <v>0.88790233074361824</v>
      </c>
    </row>
    <row r="53" spans="3:16" x14ac:dyDescent="0.25">
      <c r="C53" s="2">
        <v>500000</v>
      </c>
      <c r="D53" s="1">
        <v>354</v>
      </c>
      <c r="E53" s="1">
        <v>352</v>
      </c>
      <c r="F53" s="1">
        <v>385</v>
      </c>
      <c r="M53" s="2">
        <v>2000000</v>
      </c>
      <c r="N53" s="1">
        <v>1675</v>
      </c>
      <c r="O53" s="1">
        <v>2219</v>
      </c>
      <c r="P53" s="1">
        <f t="shared" si="4"/>
        <v>0.75484452456061291</v>
      </c>
    </row>
    <row r="54" spans="3:16" x14ac:dyDescent="0.25">
      <c r="C54" s="2">
        <v>1000000</v>
      </c>
      <c r="D54" s="1">
        <v>738</v>
      </c>
      <c r="E54" s="1">
        <v>735</v>
      </c>
      <c r="F54" s="1">
        <v>809</v>
      </c>
      <c r="M54" s="2">
        <v>4000000</v>
      </c>
      <c r="N54" s="1">
        <v>3479</v>
      </c>
      <c r="O54" s="1">
        <v>5901</v>
      </c>
      <c r="P54" s="1">
        <f t="shared" si="4"/>
        <v>0.58956109134045076</v>
      </c>
    </row>
    <row r="55" spans="3:16" x14ac:dyDescent="0.25">
      <c r="C55" s="2">
        <v>2000000</v>
      </c>
      <c r="D55" s="1">
        <v>1558</v>
      </c>
      <c r="E55" s="1">
        <v>1538</v>
      </c>
      <c r="F55" s="1">
        <v>1681</v>
      </c>
      <c r="M55" s="2">
        <f>M54*2</f>
        <v>8000000</v>
      </c>
      <c r="N55" s="1">
        <v>7217</v>
      </c>
      <c r="O55" s="1">
        <v>18082</v>
      </c>
      <c r="P55" s="1">
        <f t="shared" si="4"/>
        <v>0.39912620285366662</v>
      </c>
    </row>
    <row r="56" spans="3:16" x14ac:dyDescent="0.25">
      <c r="C56" s="2">
        <f>2*C55</f>
        <v>4000000</v>
      </c>
      <c r="D56" s="1">
        <v>3209</v>
      </c>
      <c r="E56" s="1">
        <v>3191</v>
      </c>
      <c r="F56" s="1">
        <v>3484</v>
      </c>
      <c r="M56" s="5">
        <f t="shared" ref="M56:M58" si="5">M55*2</f>
        <v>16000000</v>
      </c>
      <c r="N56" s="1">
        <v>15008</v>
      </c>
      <c r="O56" s="1" t="s">
        <v>16</v>
      </c>
      <c r="P56" s="1" t="e">
        <f t="shared" si="4"/>
        <v>#VALUE!</v>
      </c>
    </row>
    <row r="57" spans="3:16" x14ac:dyDescent="0.25">
      <c r="C57" s="7">
        <f t="shared" ref="C57:C61" si="6">2*C56</f>
        <v>8000000</v>
      </c>
      <c r="D57" s="1">
        <v>6646</v>
      </c>
      <c r="E57" s="1">
        <v>6623</v>
      </c>
      <c r="F57" s="1">
        <v>7270</v>
      </c>
      <c r="M57" s="5"/>
      <c r="N57" s="1"/>
      <c r="O57" s="1"/>
      <c r="P57" s="1"/>
    </row>
    <row r="58" spans="3:16" x14ac:dyDescent="0.25">
      <c r="C58" s="7">
        <f t="shared" si="6"/>
        <v>16000000</v>
      </c>
      <c r="D58" s="1">
        <v>13799</v>
      </c>
      <c r="E58" s="1">
        <v>13748</v>
      </c>
      <c r="F58" s="1">
        <v>15089</v>
      </c>
      <c r="M58" s="5"/>
      <c r="N58" s="1"/>
      <c r="O58" s="1"/>
      <c r="P58" s="1"/>
    </row>
    <row r="59" spans="3:16" x14ac:dyDescent="0.25">
      <c r="C59" s="7">
        <f t="shared" si="6"/>
        <v>32000000</v>
      </c>
      <c r="D59" s="1">
        <v>28733</v>
      </c>
      <c r="E59" s="1">
        <v>28633</v>
      </c>
      <c r="F59" s="1">
        <v>31331</v>
      </c>
    </row>
    <row r="60" spans="3:16" x14ac:dyDescent="0.25">
      <c r="C60" s="7">
        <f t="shared" si="6"/>
        <v>64000000</v>
      </c>
      <c r="D60" s="1">
        <v>59557</v>
      </c>
      <c r="E60" s="1">
        <v>59088</v>
      </c>
      <c r="F60" s="1" t="s">
        <v>16</v>
      </c>
    </row>
    <row r="61" spans="3:16" x14ac:dyDescent="0.25">
      <c r="C61" s="7">
        <f t="shared" si="6"/>
        <v>128000000</v>
      </c>
      <c r="D61" s="1" t="s">
        <v>16</v>
      </c>
      <c r="E61" s="1" t="s">
        <v>16</v>
      </c>
      <c r="F61" s="1" t="s">
        <v>16</v>
      </c>
    </row>
  </sheetData>
  <mergeCells count="4">
    <mergeCell ref="P23:R23"/>
    <mergeCell ref="O23:O24"/>
    <mergeCell ref="O32:O33"/>
    <mergeCell ref="P32:S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2024-03-05T18:41:34Z</dcterms:modified>
</cp:coreProperties>
</file>