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ankspeed-my.sharepoint-mil.us/personal/david_b_shoemaker4_mil_us_navy_mil/Documents/Workbooks/Master Templates/"/>
    </mc:Choice>
  </mc:AlternateContent>
  <xr:revisionPtr revIDLastSave="353" documentId="8_{3863A8F3-0FA1-42CB-8187-372273DA8D4C}" xr6:coauthVersionLast="47" xr6:coauthVersionMax="47" xr10:uidLastSave="{57DB44F2-B479-4EBE-BD72-BA21C14EE3CA}"/>
  <workbookProtection workbookAlgorithmName="SHA-512" workbookHashValue="xeENcc4XzWGI8QI7cHryJBUDS9P5YjLrwjVkVenWsfId7VAVll4sWGGFRs7tMF2yndkQUJWc0N7hxsdjFmsKAg==" workbookSaltValue="/0JZSFK3+i4zKETH5mgP0Q==" workbookSpinCount="100000" lockStructure="1"/>
  <bookViews>
    <workbookView xWindow="28680" yWindow="90" windowWidth="29040" windowHeight="15630" firstSheet="8" activeTab="13" xr2:uid="{00000000-000D-0000-FFFF-FFFF00000000}"/>
  </bookViews>
  <sheets>
    <sheet name="Cover Page" sheetId="20" r:id="rId1"/>
    <sheet name="Acft_Inv_Terms_1of2" sheetId="12" r:id="rId2"/>
    <sheet name="Acft_Inv_Terms_2of2" sheetId="13" r:id="rId3"/>
    <sheet name="Input Daily Data" sheetId="7" r:id="rId4"/>
    <sheet name="APDF_ACTIVE_Worksheet" sheetId="3" r:id="rId5"/>
    <sheet name="A-II_ACTIVE_Worksheet" sheetId="6" r:id="rId6"/>
    <sheet name="Active_Graphs" sheetId="9" r:id="rId7"/>
    <sheet name="APDF_RESERVE_Worksheet" sheetId="11" r:id="rId8"/>
    <sheet name="A-II_RESERVE_Worksheet" sheetId="14" r:id="rId9"/>
    <sheet name="Reserve_Graphs" sheetId="15" r:id="rId10"/>
    <sheet name="APDF_COMBINED_Worksheet" sheetId="18" r:id="rId11"/>
    <sheet name="A-II_COMBINED_Worksheet" sheetId="16" r:id="rId12"/>
    <sheet name="Combined_Graphs" sheetId="19" r:id="rId13"/>
    <sheet name="REF" sheetId="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3" l="1"/>
  <c r="H41" i="11" a="1"/>
  <c r="H41" i="11" s="1"/>
  <c r="G41" i="11" a="1"/>
  <c r="G41" i="11" s="1"/>
  <c r="F41" i="11" a="1"/>
  <c r="F41" i="11" s="1"/>
  <c r="E41" i="11" a="1"/>
  <c r="E41" i="11" s="1"/>
  <c r="D41" i="11" a="1"/>
  <c r="D41" i="11" s="1"/>
  <c r="H45" i="3" a="1"/>
  <c r="H45" i="3" s="1"/>
  <c r="G45" i="3" a="1"/>
  <c r="G45" i="3" s="1"/>
  <c r="F45" i="3" a="1"/>
  <c r="F45" i="3" s="1"/>
  <c r="E45" i="3" a="1"/>
  <c r="E45" i="3" s="1"/>
  <c r="D45" i="3" a="1"/>
  <c r="D45" i="3" s="1"/>
  <c r="D13" i="6"/>
  <c r="E14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D14" i="16"/>
  <c r="E7" i="16"/>
  <c r="F7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D7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E11" i="16"/>
  <c r="F11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E12" i="16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F13" i="16"/>
  <c r="H13" i="16"/>
  <c r="J13" i="16"/>
  <c r="L13" i="16"/>
  <c r="N13" i="16"/>
  <c r="P13" i="16"/>
  <c r="R13" i="16"/>
  <c r="T13" i="16"/>
  <c r="V13" i="16"/>
  <c r="X13" i="16"/>
  <c r="Z13" i="16"/>
  <c r="AB13" i="16"/>
  <c r="AD13" i="16"/>
  <c r="AF13" i="16"/>
  <c r="D11" i="16"/>
  <c r="D12" i="16"/>
  <c r="D10" i="16"/>
  <c r="E24" i="15"/>
  <c r="E32" i="15"/>
  <c r="E31" i="15"/>
  <c r="E30" i="15"/>
  <c r="E29" i="15"/>
  <c r="E28" i="15"/>
  <c r="E27" i="15"/>
  <c r="E26" i="15"/>
  <c r="E25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D24" i="16" l="1"/>
  <c r="E24" i="16"/>
  <c r="F24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D25" i="16"/>
  <c r="E25" i="16"/>
  <c r="F25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D26" i="16"/>
  <c r="E26" i="16"/>
  <c r="F26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D27" i="16"/>
  <c r="E27" i="16"/>
  <c r="F27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E23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D19" i="16"/>
  <c r="D16" i="16"/>
  <c r="E16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D17" i="16"/>
  <c r="E17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E19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E15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D15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E47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D41" i="16"/>
  <c r="D42" i="16"/>
  <c r="D43" i="16"/>
  <c r="D44" i="16"/>
  <c r="D45" i="16"/>
  <c r="D46" i="16"/>
  <c r="D47" i="16"/>
  <c r="D48" i="16" s="1"/>
  <c r="D40" i="16"/>
  <c r="D11" i="18" l="1"/>
  <c r="E1" i="3" l="1"/>
  <c r="F1" i="3" s="1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G35" i="3" s="1"/>
  <c r="H35" i="3"/>
  <c r="L35" i="3"/>
  <c r="M35" i="3"/>
  <c r="N35" i="3"/>
  <c r="O35" i="3"/>
  <c r="P35" i="3"/>
  <c r="R35" i="3"/>
  <c r="T35" i="3"/>
  <c r="V35" i="3"/>
  <c r="Z35" i="3"/>
  <c r="AA35" i="3"/>
  <c r="AB35" i="3"/>
  <c r="AF35" i="3"/>
  <c r="D35" i="3"/>
  <c r="AG48" i="16"/>
  <c r="AF48" i="16"/>
  <c r="AE48" i="16"/>
  <c r="AD48" i="16"/>
  <c r="AC48" i="16"/>
  <c r="AB48" i="16"/>
  <c r="AA48" i="16"/>
  <c r="Z48" i="16"/>
  <c r="Y48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K48" i="16"/>
  <c r="J48" i="16"/>
  <c r="I48" i="16"/>
  <c r="H48" i="16"/>
  <c r="G48" i="16"/>
  <c r="F48" i="16"/>
  <c r="E48" i="16"/>
  <c r="AG29" i="16"/>
  <c r="AF29" i="16"/>
  <c r="AE29" i="16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AF21" i="16"/>
  <c r="AD21" i="16"/>
  <c r="AB21" i="16"/>
  <c r="Z21" i="16"/>
  <c r="X21" i="16"/>
  <c r="V21" i="16"/>
  <c r="T21" i="16"/>
  <c r="R21" i="16"/>
  <c r="P21" i="16"/>
  <c r="N21" i="16"/>
  <c r="L21" i="16"/>
  <c r="J21" i="16"/>
  <c r="H21" i="16"/>
  <c r="F21" i="16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K48" i="14"/>
  <c r="J48" i="14"/>
  <c r="I48" i="14"/>
  <c r="H48" i="14"/>
  <c r="G48" i="14"/>
  <c r="F48" i="14"/>
  <c r="E48" i="14"/>
  <c r="D48" i="14"/>
  <c r="W29" i="14"/>
  <c r="K29" i="14"/>
  <c r="AG23" i="14"/>
  <c r="AG29" i="14" s="1"/>
  <c r="AF23" i="14"/>
  <c r="AF29" i="14" s="1"/>
  <c r="AE23" i="14"/>
  <c r="AE29" i="14" s="1"/>
  <c r="AD23" i="14"/>
  <c r="AD29" i="14" s="1"/>
  <c r="AC23" i="14"/>
  <c r="AC29" i="14" s="1"/>
  <c r="AB23" i="14"/>
  <c r="AB29" i="14" s="1"/>
  <c r="AA23" i="14"/>
  <c r="AA29" i="14" s="1"/>
  <c r="Z23" i="14"/>
  <c r="Z29" i="14" s="1"/>
  <c r="Y23" i="14"/>
  <c r="Y29" i="14" s="1"/>
  <c r="X23" i="14"/>
  <c r="X29" i="14" s="1"/>
  <c r="W23" i="14"/>
  <c r="V23" i="14"/>
  <c r="V29" i="14" s="1"/>
  <c r="U23" i="14"/>
  <c r="U29" i="14" s="1"/>
  <c r="T23" i="14"/>
  <c r="T29" i="14" s="1"/>
  <c r="S23" i="14"/>
  <c r="S29" i="14" s="1"/>
  <c r="R23" i="14"/>
  <c r="R29" i="14" s="1"/>
  <c r="Q23" i="14"/>
  <c r="Q29" i="14" s="1"/>
  <c r="P23" i="14"/>
  <c r="P29" i="14" s="1"/>
  <c r="O23" i="14"/>
  <c r="O29" i="14" s="1"/>
  <c r="N23" i="14"/>
  <c r="N29" i="14" s="1"/>
  <c r="M23" i="14"/>
  <c r="M29" i="14" s="1"/>
  <c r="L23" i="14"/>
  <c r="L29" i="14" s="1"/>
  <c r="K23" i="14"/>
  <c r="J23" i="14"/>
  <c r="J29" i="14" s="1"/>
  <c r="I23" i="14"/>
  <c r="I29" i="14" s="1"/>
  <c r="H23" i="14"/>
  <c r="H29" i="14" s="1"/>
  <c r="G23" i="14"/>
  <c r="G29" i="14" s="1"/>
  <c r="F23" i="14"/>
  <c r="F29" i="14" s="1"/>
  <c r="E23" i="14"/>
  <c r="E29" i="14" s="1"/>
  <c r="D23" i="14"/>
  <c r="D29" i="14" s="1"/>
  <c r="AG13" i="14"/>
  <c r="AG21" i="14" s="1"/>
  <c r="AF13" i="14"/>
  <c r="AF21" i="14" s="1"/>
  <c r="AE13" i="14"/>
  <c r="AE21" i="14" s="1"/>
  <c r="AD13" i="14"/>
  <c r="AD21" i="14" s="1"/>
  <c r="AC13" i="14"/>
  <c r="AC21" i="14" s="1"/>
  <c r="AB13" i="14"/>
  <c r="AB21" i="14" s="1"/>
  <c r="AA13" i="14"/>
  <c r="AA21" i="14" s="1"/>
  <c r="Z13" i="14"/>
  <c r="Z21" i="14" s="1"/>
  <c r="Y13" i="14"/>
  <c r="Y21" i="14" s="1"/>
  <c r="X13" i="14"/>
  <c r="X21" i="14" s="1"/>
  <c r="W13" i="14"/>
  <c r="W21" i="14" s="1"/>
  <c r="V13" i="14"/>
  <c r="V21" i="14" s="1"/>
  <c r="U13" i="14"/>
  <c r="U21" i="14" s="1"/>
  <c r="T13" i="14"/>
  <c r="T21" i="14" s="1"/>
  <c r="S13" i="14"/>
  <c r="S21" i="14" s="1"/>
  <c r="R13" i="14"/>
  <c r="R21" i="14" s="1"/>
  <c r="Q13" i="14"/>
  <c r="Q21" i="14" s="1"/>
  <c r="P13" i="14"/>
  <c r="P21" i="14" s="1"/>
  <c r="O13" i="14"/>
  <c r="O21" i="14" s="1"/>
  <c r="N13" i="14"/>
  <c r="N21" i="14" s="1"/>
  <c r="M13" i="14"/>
  <c r="M21" i="14" s="1"/>
  <c r="L13" i="14"/>
  <c r="L21" i="14" s="1"/>
  <c r="K13" i="14"/>
  <c r="K21" i="14" s="1"/>
  <c r="J13" i="14"/>
  <c r="J21" i="14" s="1"/>
  <c r="I13" i="14"/>
  <c r="I21" i="14" s="1"/>
  <c r="H13" i="14"/>
  <c r="H21" i="14" s="1"/>
  <c r="G13" i="14"/>
  <c r="G21" i="14" s="1"/>
  <c r="F13" i="14"/>
  <c r="F21" i="14" s="1"/>
  <c r="E13" i="14"/>
  <c r="E21" i="14" s="1"/>
  <c r="D13" i="14"/>
  <c r="D21" i="14" s="1"/>
  <c r="AG35" i="11"/>
  <c r="AG5" i="14" s="1"/>
  <c r="AF35" i="11"/>
  <c r="AF5" i="14" s="1"/>
  <c r="AE35" i="11"/>
  <c r="AE5" i="14" s="1"/>
  <c r="AD35" i="11"/>
  <c r="AD5" i="14" s="1"/>
  <c r="AC35" i="11"/>
  <c r="AC5" i="14" s="1"/>
  <c r="AB35" i="11"/>
  <c r="AB5" i="14" s="1"/>
  <c r="AA35" i="11"/>
  <c r="AA5" i="14" s="1"/>
  <c r="Z35" i="11"/>
  <c r="Z5" i="14" s="1"/>
  <c r="Y35" i="11"/>
  <c r="Y5" i="14" s="1"/>
  <c r="X35" i="11"/>
  <c r="X5" i="14" s="1"/>
  <c r="W35" i="11"/>
  <c r="W5" i="14" s="1"/>
  <c r="V35" i="11"/>
  <c r="V5" i="14" s="1"/>
  <c r="U35" i="11"/>
  <c r="U5" i="14" s="1"/>
  <c r="T35" i="11"/>
  <c r="T5" i="14" s="1"/>
  <c r="S35" i="11"/>
  <c r="S5" i="14" s="1"/>
  <c r="R35" i="11"/>
  <c r="R5" i="14" s="1"/>
  <c r="Q35" i="11"/>
  <c r="Q5" i="14" s="1"/>
  <c r="P35" i="11"/>
  <c r="P5" i="14" s="1"/>
  <c r="O35" i="11"/>
  <c r="O5" i="14" s="1"/>
  <c r="N35" i="11"/>
  <c r="N5" i="14" s="1"/>
  <c r="M35" i="11"/>
  <c r="M5" i="14" s="1"/>
  <c r="L35" i="11"/>
  <c r="L5" i="14" s="1"/>
  <c r="K35" i="11"/>
  <c r="K5" i="14" s="1"/>
  <c r="J35" i="11"/>
  <c r="J5" i="14" s="1"/>
  <c r="I35" i="11"/>
  <c r="I5" i="14" s="1"/>
  <c r="H35" i="11"/>
  <c r="H44" i="11" s="1"/>
  <c r="G35" i="11"/>
  <c r="G44" i="11" s="1"/>
  <c r="F35" i="11"/>
  <c r="F44" i="11" s="1"/>
  <c r="E35" i="11"/>
  <c r="E44" i="11" s="1"/>
  <c r="D35" i="11"/>
  <c r="D44" i="11" s="1"/>
  <c r="AG34" i="11"/>
  <c r="AG4" i="14" s="1"/>
  <c r="AF34" i="11"/>
  <c r="AF4" i="14" s="1"/>
  <c r="AE34" i="11"/>
  <c r="AE4" i="14" s="1"/>
  <c r="AD34" i="11"/>
  <c r="AD4" i="14" s="1"/>
  <c r="AC34" i="11"/>
  <c r="AC4" i="14" s="1"/>
  <c r="AB34" i="11"/>
  <c r="AB4" i="14" s="1"/>
  <c r="AA34" i="11"/>
  <c r="AA4" i="14" s="1"/>
  <c r="Z34" i="11"/>
  <c r="Z4" i="14" s="1"/>
  <c r="Y34" i="11"/>
  <c r="Y4" i="14" s="1"/>
  <c r="X34" i="11"/>
  <c r="X4" i="14" s="1"/>
  <c r="W34" i="11"/>
  <c r="W4" i="14" s="1"/>
  <c r="V34" i="11"/>
  <c r="V4" i="14" s="1"/>
  <c r="U34" i="11"/>
  <c r="U4" i="14" s="1"/>
  <c r="T34" i="11"/>
  <c r="T4" i="14" s="1"/>
  <c r="S34" i="11"/>
  <c r="S4" i="14" s="1"/>
  <c r="R34" i="11"/>
  <c r="R4" i="14" s="1"/>
  <c r="Q34" i="11"/>
  <c r="Q4" i="14" s="1"/>
  <c r="P34" i="11"/>
  <c r="P4" i="14" s="1"/>
  <c r="O34" i="11"/>
  <c r="O4" i="14" s="1"/>
  <c r="N34" i="11"/>
  <c r="N4" i="14" s="1"/>
  <c r="M34" i="11"/>
  <c r="M4" i="14" s="1"/>
  <c r="L34" i="11"/>
  <c r="L4" i="14" s="1"/>
  <c r="K34" i="11"/>
  <c r="K4" i="14" s="1"/>
  <c r="J34" i="11"/>
  <c r="J4" i="14" s="1"/>
  <c r="I34" i="11"/>
  <c r="I4" i="14" s="1"/>
  <c r="H34" i="11"/>
  <c r="H43" i="11" s="1"/>
  <c r="G34" i="11"/>
  <c r="G43" i="11" s="1"/>
  <c r="F34" i="11"/>
  <c r="F43" i="11" s="1"/>
  <c r="E34" i="11"/>
  <c r="E43" i="11" s="1"/>
  <c r="D34" i="11"/>
  <c r="D43" i="11" s="1"/>
  <c r="AG33" i="11"/>
  <c r="AG3" i="14" s="1"/>
  <c r="AF33" i="11"/>
  <c r="AF3" i="14" s="1"/>
  <c r="AE33" i="11"/>
  <c r="AE3" i="14" s="1"/>
  <c r="AD33" i="11"/>
  <c r="AD3" i="14" s="1"/>
  <c r="AC33" i="11"/>
  <c r="AC3" i="14" s="1"/>
  <c r="AB33" i="11"/>
  <c r="AB3" i="14" s="1"/>
  <c r="AA33" i="11"/>
  <c r="AA3" i="14" s="1"/>
  <c r="Z33" i="11"/>
  <c r="Z3" i="14" s="1"/>
  <c r="Y33" i="11"/>
  <c r="Y3" i="14" s="1"/>
  <c r="X33" i="11"/>
  <c r="X3" i="14" s="1"/>
  <c r="W33" i="11"/>
  <c r="W3" i="14" s="1"/>
  <c r="V33" i="11"/>
  <c r="V3" i="14" s="1"/>
  <c r="U33" i="11"/>
  <c r="U3" i="14" s="1"/>
  <c r="T33" i="11"/>
  <c r="T3" i="14" s="1"/>
  <c r="S33" i="11"/>
  <c r="S3" i="14" s="1"/>
  <c r="R33" i="11"/>
  <c r="R3" i="14" s="1"/>
  <c r="Q33" i="11"/>
  <c r="Q3" i="14" s="1"/>
  <c r="P33" i="11"/>
  <c r="P3" i="14" s="1"/>
  <c r="O33" i="11"/>
  <c r="O3" i="14" s="1"/>
  <c r="N33" i="11"/>
  <c r="N3" i="14" s="1"/>
  <c r="M33" i="11"/>
  <c r="M3" i="14" s="1"/>
  <c r="L33" i="11"/>
  <c r="L3" i="14" s="1"/>
  <c r="K33" i="11"/>
  <c r="K3" i="14" s="1"/>
  <c r="J33" i="11"/>
  <c r="J3" i="14" s="1"/>
  <c r="I33" i="11"/>
  <c r="I3" i="14" s="1"/>
  <c r="H33" i="11"/>
  <c r="H3" i="14" s="1"/>
  <c r="G33" i="11"/>
  <c r="G3" i="14" s="1"/>
  <c r="F33" i="11"/>
  <c r="F3" i="14" s="1"/>
  <c r="E33" i="11"/>
  <c r="E3" i="14" s="1"/>
  <c r="D33" i="11"/>
  <c r="D3" i="14" s="1"/>
  <c r="AG32" i="11"/>
  <c r="AG2" i="14" s="1"/>
  <c r="AF32" i="11"/>
  <c r="AE32" i="11"/>
  <c r="AE2" i="14" s="1"/>
  <c r="AD32" i="11"/>
  <c r="AD2" i="14" s="1"/>
  <c r="AC32" i="11"/>
  <c r="AC2" i="14" s="1"/>
  <c r="AB32" i="11"/>
  <c r="AB2" i="14" s="1"/>
  <c r="AA32" i="11"/>
  <c r="AA2" i="14" s="1"/>
  <c r="Z32" i="11"/>
  <c r="Y32" i="11"/>
  <c r="X32" i="11"/>
  <c r="W32" i="11"/>
  <c r="V32" i="11"/>
  <c r="U32" i="11"/>
  <c r="T32" i="11"/>
  <c r="S32" i="11"/>
  <c r="R32" i="11"/>
  <c r="R2" i="14" s="1"/>
  <c r="Q32" i="11"/>
  <c r="Q2" i="14" s="1"/>
  <c r="P32" i="11"/>
  <c r="P2" i="14" s="1"/>
  <c r="O32" i="11"/>
  <c r="O2" i="14" s="1"/>
  <c r="N32" i="11"/>
  <c r="M32" i="11"/>
  <c r="L32" i="11"/>
  <c r="K32" i="11"/>
  <c r="J32" i="11"/>
  <c r="I32" i="11"/>
  <c r="H32" i="11"/>
  <c r="G32" i="11"/>
  <c r="F32" i="11"/>
  <c r="F2" i="14" s="1"/>
  <c r="E32" i="11"/>
  <c r="E2" i="14" s="1"/>
  <c r="D32" i="11"/>
  <c r="D2" i="14" s="1"/>
  <c r="E13" i="6"/>
  <c r="E13" i="16" s="1"/>
  <c r="E21" i="16" s="1"/>
  <c r="F13" i="6"/>
  <c r="G13" i="6"/>
  <c r="G13" i="16" s="1"/>
  <c r="G21" i="16" s="1"/>
  <c r="H13" i="6"/>
  <c r="I13" i="6"/>
  <c r="I13" i="16" s="1"/>
  <c r="I21" i="16" s="1"/>
  <c r="J13" i="6"/>
  <c r="K13" i="6"/>
  <c r="K13" i="16" s="1"/>
  <c r="K21" i="16" s="1"/>
  <c r="L13" i="6"/>
  <c r="M13" i="6"/>
  <c r="M13" i="16" s="1"/>
  <c r="M21" i="16" s="1"/>
  <c r="N13" i="6"/>
  <c r="O13" i="6"/>
  <c r="O13" i="16" s="1"/>
  <c r="O21" i="16" s="1"/>
  <c r="P13" i="6"/>
  <c r="Q13" i="6"/>
  <c r="Q13" i="16" s="1"/>
  <c r="Q21" i="16" s="1"/>
  <c r="R13" i="6"/>
  <c r="S13" i="6"/>
  <c r="S13" i="16" s="1"/>
  <c r="S21" i="16" s="1"/>
  <c r="T13" i="6"/>
  <c r="U13" i="6"/>
  <c r="U13" i="16" s="1"/>
  <c r="U21" i="16" s="1"/>
  <c r="V13" i="6"/>
  <c r="W13" i="6"/>
  <c r="W13" i="16" s="1"/>
  <c r="W21" i="16" s="1"/>
  <c r="X13" i="6"/>
  <c r="Y13" i="6"/>
  <c r="Y13" i="16" s="1"/>
  <c r="Y21" i="16" s="1"/>
  <c r="Z13" i="6"/>
  <c r="AA13" i="6"/>
  <c r="AA13" i="16" s="1"/>
  <c r="AA21" i="16" s="1"/>
  <c r="AB13" i="6"/>
  <c r="AC13" i="6"/>
  <c r="AC13" i="16" s="1"/>
  <c r="AC21" i="16" s="1"/>
  <c r="AD13" i="6"/>
  <c r="AE13" i="6"/>
  <c r="AE13" i="16" s="1"/>
  <c r="AE21" i="16" s="1"/>
  <c r="AF13" i="6"/>
  <c r="AG13" i="6"/>
  <c r="AG13" i="16" s="1"/>
  <c r="AG21" i="16" s="1"/>
  <c r="D13" i="16"/>
  <c r="D21" i="16" s="1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D23" i="6"/>
  <c r="D23" i="16" s="1"/>
  <c r="D29" i="16" s="1"/>
  <c r="E48" i="6"/>
  <c r="E4" i="9" s="1"/>
  <c r="F48" i="6"/>
  <c r="E5" i="9" s="1"/>
  <c r="G48" i="6"/>
  <c r="E6" i="9" s="1"/>
  <c r="H48" i="6"/>
  <c r="I48" i="6"/>
  <c r="E8" i="9" s="1"/>
  <c r="E8" i="19" s="1"/>
  <c r="J48" i="6"/>
  <c r="E9" i="9" s="1"/>
  <c r="E9" i="19" s="1"/>
  <c r="K48" i="6"/>
  <c r="E10" i="9" s="1"/>
  <c r="L48" i="6"/>
  <c r="E11" i="9" s="1"/>
  <c r="M48" i="6"/>
  <c r="E12" i="9" s="1"/>
  <c r="N48" i="6"/>
  <c r="O48" i="6"/>
  <c r="P48" i="6"/>
  <c r="Q48" i="6"/>
  <c r="E16" i="9" s="1"/>
  <c r="R48" i="6"/>
  <c r="E17" i="9" s="1"/>
  <c r="S48" i="6"/>
  <c r="E18" i="9" s="1"/>
  <c r="T48" i="6"/>
  <c r="E19" i="9" s="1"/>
  <c r="U48" i="6"/>
  <c r="V48" i="6"/>
  <c r="E21" i="9" s="1"/>
  <c r="W48" i="6"/>
  <c r="X48" i="6"/>
  <c r="E23" i="9" s="1"/>
  <c r="Y48" i="6"/>
  <c r="Z48" i="6"/>
  <c r="E25" i="9" s="1"/>
  <c r="AA48" i="6"/>
  <c r="AB48" i="6"/>
  <c r="E27" i="9" s="1"/>
  <c r="AC48" i="6"/>
  <c r="AD48" i="6"/>
  <c r="E29" i="9" s="1"/>
  <c r="AE48" i="6"/>
  <c r="E30" i="9" s="1"/>
  <c r="E30" i="19" s="1"/>
  <c r="AF48" i="6"/>
  <c r="E31" i="9" s="1"/>
  <c r="E31" i="19" s="1"/>
  <c r="AG48" i="6"/>
  <c r="D48" i="6"/>
  <c r="E3" i="9" s="1"/>
  <c r="N36" i="11" l="1"/>
  <c r="N6" i="14" s="1"/>
  <c r="N8" i="14" s="1"/>
  <c r="N9" i="14" s="1"/>
  <c r="C13" i="15" s="1"/>
  <c r="Z36" i="11"/>
  <c r="Z6" i="14" s="1"/>
  <c r="Z8" i="14" s="1"/>
  <c r="Z9" i="14" s="1"/>
  <c r="C25" i="15" s="1"/>
  <c r="W36" i="11"/>
  <c r="W6" i="14" s="1"/>
  <c r="W8" i="14" s="1"/>
  <c r="W9" i="14" s="1"/>
  <c r="C22" i="15" s="1"/>
  <c r="Y35" i="3"/>
  <c r="K35" i="3"/>
  <c r="X35" i="3"/>
  <c r="X1" i="18" s="1"/>
  <c r="J35" i="3"/>
  <c r="W35" i="3"/>
  <c r="I35" i="3"/>
  <c r="U35" i="3"/>
  <c r="F35" i="3"/>
  <c r="AE35" i="3"/>
  <c r="AE1" i="16" s="1"/>
  <c r="S35" i="3"/>
  <c r="S1" i="16" s="1"/>
  <c r="G35" i="3"/>
  <c r="AD35" i="3"/>
  <c r="AD1" i="16" s="1"/>
  <c r="AC35" i="3"/>
  <c r="Q35" i="3"/>
  <c r="E35" i="3"/>
  <c r="S36" i="11"/>
  <c r="S6" i="14" s="1"/>
  <c r="S8" i="14" s="1"/>
  <c r="S9" i="14" s="1"/>
  <c r="C18" i="15" s="1"/>
  <c r="V36" i="11"/>
  <c r="V6" i="14" s="1"/>
  <c r="V8" i="14" s="1"/>
  <c r="V9" i="14" s="1"/>
  <c r="C21" i="15" s="1"/>
  <c r="G36" i="11"/>
  <c r="G40" i="11" s="1" a="1"/>
  <c r="G40" i="11" s="1"/>
  <c r="E29" i="19"/>
  <c r="E32" i="9"/>
  <c r="E32" i="19" s="1"/>
  <c r="E25" i="19"/>
  <c r="E28" i="9"/>
  <c r="E28" i="19" s="1"/>
  <c r="E27" i="19"/>
  <c r="E23" i="19"/>
  <c r="E26" i="9"/>
  <c r="E26" i="19" s="1"/>
  <c r="E21" i="19"/>
  <c r="E24" i="9"/>
  <c r="E24" i="19" s="1"/>
  <c r="E19" i="19"/>
  <c r="E22" i="9"/>
  <c r="E22" i="19" s="1"/>
  <c r="E17" i="19"/>
  <c r="E20" i="9"/>
  <c r="E20" i="19" s="1"/>
  <c r="E18" i="19"/>
  <c r="E16" i="19"/>
  <c r="E12" i="19"/>
  <c r="E15" i="9"/>
  <c r="E15" i="19" s="1"/>
  <c r="E11" i="19"/>
  <c r="E14" i="9"/>
  <c r="E14" i="19" s="1"/>
  <c r="E10" i="19"/>
  <c r="E13" i="9"/>
  <c r="E13" i="19" s="1"/>
  <c r="E4" i="19"/>
  <c r="E7" i="9"/>
  <c r="E7" i="19" s="1"/>
  <c r="E6" i="19"/>
  <c r="E5" i="19"/>
  <c r="E3" i="19"/>
  <c r="X36" i="11"/>
  <c r="X6" i="14" s="1"/>
  <c r="X8" i="14" s="1"/>
  <c r="X9" i="14" s="1"/>
  <c r="C23" i="15" s="1"/>
  <c r="Y36" i="11"/>
  <c r="Y6" i="14" s="1"/>
  <c r="Y8" i="14" s="1"/>
  <c r="Y9" i="14" s="1"/>
  <c r="C24" i="15" s="1"/>
  <c r="M36" i="11"/>
  <c r="M6" i="14" s="1"/>
  <c r="M8" i="14" s="1"/>
  <c r="M9" i="14" s="1"/>
  <c r="C12" i="15" s="1"/>
  <c r="U36" i="11"/>
  <c r="U6" i="14" s="1"/>
  <c r="U8" i="14" s="1"/>
  <c r="U9" i="14" s="1"/>
  <c r="C20" i="15" s="1"/>
  <c r="L36" i="11"/>
  <c r="L6" i="14" s="1"/>
  <c r="L8" i="14" s="1"/>
  <c r="L9" i="14" s="1"/>
  <c r="C11" i="15" s="1"/>
  <c r="B25" i="15"/>
  <c r="B22" i="15"/>
  <c r="B13" i="15"/>
  <c r="H11" i="18"/>
  <c r="G11" i="18"/>
  <c r="F11" i="18"/>
  <c r="E11" i="18"/>
  <c r="D1" i="16"/>
  <c r="D1" i="18"/>
  <c r="D1" i="14"/>
  <c r="D31" i="11"/>
  <c r="D1" i="11"/>
  <c r="D1" i="6"/>
  <c r="A3" i="9" s="1"/>
  <c r="AG1" i="16"/>
  <c r="AG1" i="18"/>
  <c r="AG1" i="14"/>
  <c r="AG31" i="11"/>
  <c r="AG1" i="11"/>
  <c r="AG1" i="6"/>
  <c r="A32" i="9" s="1"/>
  <c r="AF1" i="16"/>
  <c r="AF1" i="18"/>
  <c r="AF1" i="14"/>
  <c r="AF31" i="11"/>
  <c r="AF1" i="11"/>
  <c r="AF1" i="6"/>
  <c r="A31" i="9" s="1"/>
  <c r="AE1" i="14"/>
  <c r="AE31" i="11"/>
  <c r="AE1" i="11"/>
  <c r="AE1" i="6"/>
  <c r="A30" i="9" s="1"/>
  <c r="AC1" i="16"/>
  <c r="AC1" i="18"/>
  <c r="AC1" i="14"/>
  <c r="AC31" i="11"/>
  <c r="AC1" i="11"/>
  <c r="AC1" i="6"/>
  <c r="A28" i="9" s="1"/>
  <c r="AB1" i="16"/>
  <c r="AB1" i="18"/>
  <c r="AB1" i="14"/>
  <c r="AB31" i="11"/>
  <c r="AB1" i="11"/>
  <c r="AB1" i="6"/>
  <c r="A27" i="9" s="1"/>
  <c r="AA1" i="16"/>
  <c r="AA1" i="18"/>
  <c r="AA1" i="14"/>
  <c r="AA31" i="11"/>
  <c r="AA1" i="11"/>
  <c r="AA1" i="6"/>
  <c r="A26" i="9" s="1"/>
  <c r="Z1" i="16"/>
  <c r="Z1" i="18"/>
  <c r="Z1" i="14"/>
  <c r="Z31" i="11"/>
  <c r="Z1" i="11"/>
  <c r="Z1" i="6"/>
  <c r="A25" i="9" s="1"/>
  <c r="Y1" i="16"/>
  <c r="Y1" i="18"/>
  <c r="Y1" i="14"/>
  <c r="Y31" i="11"/>
  <c r="Y1" i="11"/>
  <c r="Y1" i="6"/>
  <c r="A24" i="9" s="1"/>
  <c r="X1" i="16"/>
  <c r="X1" i="14"/>
  <c r="W1" i="16"/>
  <c r="W1" i="18"/>
  <c r="W1" i="14"/>
  <c r="W31" i="11"/>
  <c r="W1" i="11"/>
  <c r="W1" i="6"/>
  <c r="A22" i="9" s="1"/>
  <c r="V1" i="16"/>
  <c r="V1" i="18"/>
  <c r="V1" i="14"/>
  <c r="V31" i="11"/>
  <c r="V1" i="11"/>
  <c r="V1" i="6"/>
  <c r="A21" i="9" s="1"/>
  <c r="U1" i="16"/>
  <c r="U1" i="18"/>
  <c r="U1" i="14"/>
  <c r="U31" i="11"/>
  <c r="U1" i="11"/>
  <c r="U1" i="6"/>
  <c r="A20" i="9" s="1"/>
  <c r="T1" i="16"/>
  <c r="T1" i="18"/>
  <c r="T1" i="14"/>
  <c r="T31" i="11"/>
  <c r="T1" i="11"/>
  <c r="T1" i="6"/>
  <c r="A19" i="9" s="1"/>
  <c r="S1" i="14"/>
  <c r="S31" i="11"/>
  <c r="S1" i="6"/>
  <c r="A18" i="9" s="1"/>
  <c r="R1" i="16"/>
  <c r="R1" i="18"/>
  <c r="R1" i="14"/>
  <c r="R31" i="11"/>
  <c r="R1" i="11"/>
  <c r="R1" i="6"/>
  <c r="A17" i="9" s="1"/>
  <c r="Q1" i="16"/>
  <c r="Q1" i="18"/>
  <c r="Q1" i="14"/>
  <c r="Q31" i="11"/>
  <c r="Q1" i="11"/>
  <c r="Q1" i="6"/>
  <c r="A16" i="9" s="1"/>
  <c r="P1" i="16"/>
  <c r="P1" i="18"/>
  <c r="P1" i="14"/>
  <c r="P31" i="11"/>
  <c r="P1" i="11"/>
  <c r="P1" i="6"/>
  <c r="A15" i="9" s="1"/>
  <c r="O1" i="16"/>
  <c r="O1" i="18"/>
  <c r="O1" i="14"/>
  <c r="O31" i="11"/>
  <c r="O1" i="11"/>
  <c r="O1" i="6"/>
  <c r="A14" i="9" s="1"/>
  <c r="N1" i="16"/>
  <c r="N1" i="18"/>
  <c r="N1" i="14"/>
  <c r="N31" i="11"/>
  <c r="N1" i="11"/>
  <c r="N1" i="6"/>
  <c r="A13" i="9" s="1"/>
  <c r="M1" i="16"/>
  <c r="M1" i="18"/>
  <c r="M1" i="14"/>
  <c r="M31" i="11"/>
  <c r="M1" i="11"/>
  <c r="M1" i="6"/>
  <c r="A12" i="9" s="1"/>
  <c r="L1" i="16"/>
  <c r="L1" i="18"/>
  <c r="L1" i="14"/>
  <c r="L31" i="11"/>
  <c r="L1" i="11"/>
  <c r="L1" i="6"/>
  <c r="A11" i="9" s="1"/>
  <c r="K1" i="16"/>
  <c r="K1" i="18"/>
  <c r="K1" i="14"/>
  <c r="K31" i="11"/>
  <c r="K1" i="11"/>
  <c r="K1" i="6"/>
  <c r="A10" i="9" s="1"/>
  <c r="J1" i="16"/>
  <c r="J1" i="18"/>
  <c r="J1" i="14"/>
  <c r="J31" i="11"/>
  <c r="J1" i="11"/>
  <c r="J1" i="6"/>
  <c r="A9" i="9" s="1"/>
  <c r="I1" i="16"/>
  <c r="I1" i="18"/>
  <c r="I1" i="14"/>
  <c r="I31" i="11"/>
  <c r="I1" i="11"/>
  <c r="I1" i="6"/>
  <c r="A8" i="9" s="1"/>
  <c r="H1" i="16"/>
  <c r="H1" i="18"/>
  <c r="H1" i="14"/>
  <c r="H31" i="11"/>
  <c r="H1" i="11"/>
  <c r="H1" i="6"/>
  <c r="A7" i="9" s="1"/>
  <c r="G1" i="16"/>
  <c r="G1" i="18"/>
  <c r="G1" i="14"/>
  <c r="G31" i="11"/>
  <c r="G1" i="11"/>
  <c r="G1" i="6"/>
  <c r="A6" i="9" s="1"/>
  <c r="F1" i="16"/>
  <c r="F1" i="18"/>
  <c r="F1" i="14"/>
  <c r="F31" i="11"/>
  <c r="F1" i="11"/>
  <c r="F1" i="6"/>
  <c r="A5" i="9" s="1"/>
  <c r="E1" i="16"/>
  <c r="E1" i="18"/>
  <c r="E1" i="14"/>
  <c r="E31" i="11"/>
  <c r="E1" i="11"/>
  <c r="E1" i="6"/>
  <c r="A4" i="9" s="1"/>
  <c r="J36" i="11"/>
  <c r="J6" i="14" s="1"/>
  <c r="I36" i="11"/>
  <c r="I6" i="14" s="1"/>
  <c r="S2" i="14"/>
  <c r="G2" i="14"/>
  <c r="G4" i="14"/>
  <c r="F4" i="14"/>
  <c r="K36" i="11"/>
  <c r="K6" i="14" s="1"/>
  <c r="E4" i="14"/>
  <c r="H36" i="11"/>
  <c r="H40" i="11" s="1" a="1"/>
  <c r="H40" i="11" s="1"/>
  <c r="T36" i="11"/>
  <c r="T6" i="14" s="1"/>
  <c r="AF36" i="11"/>
  <c r="AF6" i="14" s="1"/>
  <c r="D5" i="14"/>
  <c r="Z2" i="14"/>
  <c r="N2" i="14"/>
  <c r="H5" i="14"/>
  <c r="Y2" i="14"/>
  <c r="M2" i="14"/>
  <c r="G5" i="14"/>
  <c r="X2" i="14"/>
  <c r="L2" i="14"/>
  <c r="F5" i="14"/>
  <c r="W2" i="14"/>
  <c r="K2" i="14"/>
  <c r="E5" i="14"/>
  <c r="V2" i="14"/>
  <c r="J2" i="14"/>
  <c r="D4" i="14"/>
  <c r="U2" i="14"/>
  <c r="I2" i="14"/>
  <c r="AF2" i="14"/>
  <c r="T2" i="14"/>
  <c r="H2" i="14"/>
  <c r="H4" i="14"/>
  <c r="AG36" i="11"/>
  <c r="AG6" i="14" s="1"/>
  <c r="F36" i="11"/>
  <c r="F40" i="11" s="1" a="1"/>
  <c r="F40" i="11" s="1"/>
  <c r="R36" i="11"/>
  <c r="R6" i="14" s="1"/>
  <c r="AD36" i="11"/>
  <c r="AD6" i="14" s="1"/>
  <c r="AE36" i="11"/>
  <c r="AE6" i="14" s="1"/>
  <c r="O36" i="11"/>
  <c r="O6" i="14" s="1"/>
  <c r="AA36" i="11"/>
  <c r="AA6" i="14" s="1"/>
  <c r="D36" i="11"/>
  <c r="D40" i="11" s="1" a="1"/>
  <c r="D40" i="11" s="1"/>
  <c r="P36" i="11"/>
  <c r="P6" i="14" s="1"/>
  <c r="AB36" i="11"/>
  <c r="AB6" i="14" s="1"/>
  <c r="E36" i="11"/>
  <c r="E40" i="11" s="1" a="1"/>
  <c r="E40" i="11" s="1"/>
  <c r="Q36" i="11"/>
  <c r="Q6" i="14" s="1"/>
  <c r="AC36" i="11"/>
  <c r="AC6" i="14" s="1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D29" i="6"/>
  <c r="E3" i="7"/>
  <c r="F3" i="7" s="1"/>
  <c r="D20" i="14" s="1"/>
  <c r="B18" i="15" l="1"/>
  <c r="G6" i="14"/>
  <c r="B21" i="15"/>
  <c r="S1" i="11"/>
  <c r="S1" i="18"/>
  <c r="AE1" i="18"/>
  <c r="X1" i="6"/>
  <c r="A23" i="9" s="1"/>
  <c r="AD1" i="6"/>
  <c r="A29" i="9" s="1"/>
  <c r="X1" i="11"/>
  <c r="AD1" i="11"/>
  <c r="X31" i="11"/>
  <c r="AD31" i="11"/>
  <c r="AD1" i="14"/>
  <c r="A29" i="15" s="1"/>
  <c r="AD1" i="18"/>
  <c r="B24" i="15"/>
  <c r="B23" i="15"/>
  <c r="B12" i="15"/>
  <c r="D22" i="14"/>
  <c r="G45" i="11"/>
  <c r="F6" i="15" s="1"/>
  <c r="B11" i="15"/>
  <c r="B20" i="15"/>
  <c r="AE8" i="14"/>
  <c r="AE9" i="14" s="1"/>
  <c r="C30" i="15" s="1"/>
  <c r="B30" i="15"/>
  <c r="AD8" i="14"/>
  <c r="AD9" i="14" s="1"/>
  <c r="C29" i="15" s="1"/>
  <c r="B29" i="15"/>
  <c r="AF8" i="14"/>
  <c r="AF9" i="14" s="1"/>
  <c r="C31" i="15" s="1"/>
  <c r="B31" i="15"/>
  <c r="AG8" i="14"/>
  <c r="AG9" i="14" s="1"/>
  <c r="C32" i="15" s="1"/>
  <c r="B32" i="15"/>
  <c r="D28" i="14"/>
  <c r="D30" i="14" s="1"/>
  <c r="AC8" i="14"/>
  <c r="AC9" i="14" s="1"/>
  <c r="C28" i="15" s="1"/>
  <c r="B28" i="15"/>
  <c r="AB8" i="14"/>
  <c r="AB9" i="14" s="1"/>
  <c r="C27" i="15" s="1"/>
  <c r="B27" i="15"/>
  <c r="AA8" i="14"/>
  <c r="AA9" i="14" s="1"/>
  <c r="C26" i="15" s="1"/>
  <c r="B26" i="15"/>
  <c r="T8" i="14"/>
  <c r="T9" i="14" s="1"/>
  <c r="C19" i="15" s="1"/>
  <c r="B19" i="15"/>
  <c r="R8" i="14"/>
  <c r="R9" i="14" s="1"/>
  <c r="C17" i="15" s="1"/>
  <c r="B17" i="15"/>
  <c r="Q8" i="14"/>
  <c r="Q9" i="14" s="1"/>
  <c r="C16" i="15" s="1"/>
  <c r="B16" i="15"/>
  <c r="P8" i="14"/>
  <c r="P9" i="14" s="1"/>
  <c r="C15" i="15" s="1"/>
  <c r="B15" i="15"/>
  <c r="O8" i="14"/>
  <c r="O9" i="14" s="1"/>
  <c r="C14" i="15" s="1"/>
  <c r="B14" i="15"/>
  <c r="K8" i="14"/>
  <c r="K9" i="14" s="1"/>
  <c r="C10" i="15" s="1"/>
  <c r="B10" i="15"/>
  <c r="J8" i="14"/>
  <c r="J9" i="14" s="1"/>
  <c r="C9" i="15" s="1"/>
  <c r="B9" i="15"/>
  <c r="I8" i="14"/>
  <c r="I9" i="14" s="1"/>
  <c r="C8" i="15" s="1"/>
  <c r="B8" i="15"/>
  <c r="G8" i="14"/>
  <c r="G9" i="14" s="1"/>
  <c r="C6" i="15" s="1"/>
  <c r="B6" i="15"/>
  <c r="A4" i="19"/>
  <c r="A4" i="15"/>
  <c r="A5" i="19"/>
  <c r="A5" i="15"/>
  <c r="A6" i="19"/>
  <c r="A6" i="15"/>
  <c r="A7" i="19"/>
  <c r="A7" i="15"/>
  <c r="A8" i="19"/>
  <c r="A8" i="15"/>
  <c r="A9" i="19"/>
  <c r="A9" i="15"/>
  <c r="A10" i="19"/>
  <c r="A10" i="15"/>
  <c r="A11" i="19"/>
  <c r="A11" i="15"/>
  <c r="A12" i="19"/>
  <c r="A12" i="15"/>
  <c r="A13" i="19"/>
  <c r="A13" i="15"/>
  <c r="A14" i="19"/>
  <c r="A14" i="15"/>
  <c r="A15" i="19"/>
  <c r="A15" i="15"/>
  <c r="A16" i="19"/>
  <c r="A16" i="15"/>
  <c r="A17" i="19"/>
  <c r="A17" i="15"/>
  <c r="A18" i="19"/>
  <c r="A18" i="15"/>
  <c r="A19" i="19"/>
  <c r="A19" i="15"/>
  <c r="A20" i="19"/>
  <c r="A20" i="15"/>
  <c r="A21" i="19"/>
  <c r="A21" i="15"/>
  <c r="A22" i="19"/>
  <c r="A22" i="15"/>
  <c r="A23" i="19"/>
  <c r="A23" i="15"/>
  <c r="A24" i="19"/>
  <c r="A24" i="15"/>
  <c r="A25" i="19"/>
  <c r="A25" i="15"/>
  <c r="A26" i="19"/>
  <c r="A26" i="15"/>
  <c r="A27" i="19"/>
  <c r="A27" i="15"/>
  <c r="A28" i="19"/>
  <c r="A28" i="15"/>
  <c r="A30" i="19"/>
  <c r="A30" i="15"/>
  <c r="A31" i="19"/>
  <c r="A31" i="15"/>
  <c r="A32" i="19"/>
  <c r="A32" i="15"/>
  <c r="A3" i="19"/>
  <c r="A3" i="15"/>
  <c r="E45" i="11"/>
  <c r="F4" i="15" s="1"/>
  <c r="E6" i="14"/>
  <c r="D45" i="11"/>
  <c r="F3" i="15" s="1"/>
  <c r="D6" i="14"/>
  <c r="H45" i="11"/>
  <c r="F7" i="15" s="1"/>
  <c r="H6" i="14"/>
  <c r="F45" i="11"/>
  <c r="F5" i="15" s="1"/>
  <c r="F6" i="14"/>
  <c r="D31" i="14" l="1"/>
  <c r="D32" i="14" s="1"/>
  <c r="D37" i="11"/>
  <c r="A29" i="19"/>
  <c r="E20" i="14"/>
  <c r="E22" i="14" s="1"/>
  <c r="H8" i="14"/>
  <c r="H9" i="14" s="1"/>
  <c r="C7" i="15" s="1"/>
  <c r="B7" i="15"/>
  <c r="F8" i="14"/>
  <c r="F9" i="14" s="1"/>
  <c r="C5" i="15" s="1"/>
  <c r="B5" i="15"/>
  <c r="E8" i="14"/>
  <c r="E9" i="14" s="1"/>
  <c r="C4" i="15" s="1"/>
  <c r="B4" i="15"/>
  <c r="B3" i="15"/>
  <c r="D8" i="14"/>
  <c r="D9" i="14" s="1"/>
  <c r="C3" i="15" s="1"/>
  <c r="E28" i="14"/>
  <c r="E30" i="14" s="1"/>
  <c r="F28" i="14" s="1"/>
  <c r="F30" i="14" s="1"/>
  <c r="G28" i="14" s="1"/>
  <c r="G30" i="14" s="1"/>
  <c r="H28" i="14" s="1"/>
  <c r="H30" i="14" s="1"/>
  <c r="I28" i="14" s="1"/>
  <c r="I30" i="14" s="1"/>
  <c r="J28" i="14" s="1"/>
  <c r="J30" i="14" s="1"/>
  <c r="K28" i="14" s="1"/>
  <c r="K30" i="14" s="1"/>
  <c r="L28" i="14" s="1"/>
  <c r="L30" i="14" s="1"/>
  <c r="M28" i="14" s="1"/>
  <c r="M30" i="14" s="1"/>
  <c r="N28" i="14" s="1"/>
  <c r="N30" i="14" s="1"/>
  <c r="O28" i="14" s="1"/>
  <c r="O30" i="14" s="1"/>
  <c r="P28" i="14" s="1"/>
  <c r="P30" i="14" s="1"/>
  <c r="Q28" i="14" s="1"/>
  <c r="Q30" i="14" s="1"/>
  <c r="R28" i="14" s="1"/>
  <c r="R30" i="14" s="1"/>
  <c r="S28" i="14" s="1"/>
  <c r="S30" i="14" s="1"/>
  <c r="T28" i="14" s="1"/>
  <c r="T30" i="14" s="1"/>
  <c r="U28" i="14" s="1"/>
  <c r="U30" i="14" s="1"/>
  <c r="V28" i="14" s="1"/>
  <c r="V30" i="14" s="1"/>
  <c r="W28" i="14" s="1"/>
  <c r="W30" i="14" s="1"/>
  <c r="X28" i="14" s="1"/>
  <c r="X30" i="14" s="1"/>
  <c r="Y28" i="14" s="1"/>
  <c r="Y30" i="14" s="1"/>
  <c r="Z28" i="14" s="1"/>
  <c r="Z30" i="14" s="1"/>
  <c r="AA28" i="14" s="1"/>
  <c r="AA30" i="14" s="1"/>
  <c r="AB28" i="14" s="1"/>
  <c r="AB30" i="14" s="1"/>
  <c r="AC28" i="14" s="1"/>
  <c r="AC30" i="14" s="1"/>
  <c r="AD28" i="14" s="1"/>
  <c r="AD30" i="14" s="1"/>
  <c r="AE28" i="14" s="1"/>
  <c r="AE30" i="14" s="1"/>
  <c r="AF28" i="14" s="1"/>
  <c r="AF30" i="14" s="1"/>
  <c r="AG28" i="14" s="1"/>
  <c r="AG30" i="14" s="1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D21" i="6"/>
  <c r="G3" i="7"/>
  <c r="H3" i="7" s="1"/>
  <c r="I3" i="7" s="1"/>
  <c r="D20" i="16" s="1"/>
  <c r="D22" i="16" s="1"/>
  <c r="D37" i="3"/>
  <c r="D38" i="3"/>
  <c r="E39" i="3"/>
  <c r="E48" i="3" s="1"/>
  <c r="F39" i="3"/>
  <c r="F48" i="3" s="1"/>
  <c r="G39" i="3"/>
  <c r="G48" i="3" s="1"/>
  <c r="H39" i="3"/>
  <c r="H48" i="3" s="1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D39" i="3"/>
  <c r="D48" i="3" s="1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D33" i="14" l="1"/>
  <c r="D34" i="14" s="1"/>
  <c r="E31" i="14"/>
  <c r="E32" i="14" s="1"/>
  <c r="D7" i="18"/>
  <c r="F20" i="14"/>
  <c r="F22" i="14" s="1"/>
  <c r="E37" i="11"/>
  <c r="D47" i="3"/>
  <c r="D13" i="18" s="1"/>
  <c r="H47" i="3"/>
  <c r="H13" i="18" s="1"/>
  <c r="F47" i="3"/>
  <c r="F13" i="18" s="1"/>
  <c r="G47" i="3"/>
  <c r="G13" i="18" s="1"/>
  <c r="E47" i="3"/>
  <c r="E13" i="18" s="1"/>
  <c r="D35" i="14"/>
  <c r="D36" i="14" s="1"/>
  <c r="D38" i="14" s="1"/>
  <c r="D39" i="14" s="1"/>
  <c r="D14" i="18"/>
  <c r="E20" i="16"/>
  <c r="E22" i="16" s="1"/>
  <c r="D28" i="16"/>
  <c r="D30" i="16" s="1"/>
  <c r="E28" i="16" s="1"/>
  <c r="E30" i="16" s="1"/>
  <c r="F28" i="16" s="1"/>
  <c r="F30" i="16" s="1"/>
  <c r="G28" i="16" s="1"/>
  <c r="G30" i="16" s="1"/>
  <c r="H28" i="16" s="1"/>
  <c r="H30" i="16" s="1"/>
  <c r="I28" i="16" s="1"/>
  <c r="I30" i="16" s="1"/>
  <c r="J28" i="16" s="1"/>
  <c r="J30" i="16" s="1"/>
  <c r="K28" i="16" s="1"/>
  <c r="K30" i="16" s="1"/>
  <c r="L28" i="16" s="1"/>
  <c r="L30" i="16" s="1"/>
  <c r="M28" i="16" s="1"/>
  <c r="M30" i="16" s="1"/>
  <c r="N28" i="16" s="1"/>
  <c r="N30" i="16" s="1"/>
  <c r="O28" i="16" s="1"/>
  <c r="O30" i="16" s="1"/>
  <c r="P28" i="16" s="1"/>
  <c r="P30" i="16" s="1"/>
  <c r="Q28" i="16" s="1"/>
  <c r="Q30" i="16" s="1"/>
  <c r="R28" i="16" s="1"/>
  <c r="R30" i="16" s="1"/>
  <c r="S28" i="16" s="1"/>
  <c r="S30" i="16" s="1"/>
  <c r="T28" i="16" s="1"/>
  <c r="T30" i="16" s="1"/>
  <c r="U28" i="16" s="1"/>
  <c r="U30" i="16" s="1"/>
  <c r="V28" i="16" s="1"/>
  <c r="V30" i="16" s="1"/>
  <c r="W28" i="16" s="1"/>
  <c r="W30" i="16" s="1"/>
  <c r="X28" i="16" s="1"/>
  <c r="X30" i="16" s="1"/>
  <c r="Y28" i="16" s="1"/>
  <c r="Y30" i="16" s="1"/>
  <c r="Z28" i="16" s="1"/>
  <c r="Z30" i="16" s="1"/>
  <c r="AA28" i="16" s="1"/>
  <c r="AA30" i="16" s="1"/>
  <c r="AB28" i="16" s="1"/>
  <c r="AB30" i="16" s="1"/>
  <c r="AC28" i="16" s="1"/>
  <c r="AC30" i="16" s="1"/>
  <c r="AD28" i="16" s="1"/>
  <c r="AD30" i="16" s="1"/>
  <c r="AE28" i="16" s="1"/>
  <c r="AE30" i="16" s="1"/>
  <c r="AF28" i="16" s="1"/>
  <c r="AF30" i="16" s="1"/>
  <c r="AG28" i="16" s="1"/>
  <c r="AG30" i="16" s="1"/>
  <c r="D20" i="6"/>
  <c r="D22" i="6" s="1"/>
  <c r="E2" i="18"/>
  <c r="E2" i="16"/>
  <c r="H3" i="16"/>
  <c r="H3" i="18"/>
  <c r="X4" i="18"/>
  <c r="X4" i="16"/>
  <c r="AD5" i="18"/>
  <c r="AD5" i="16"/>
  <c r="R5" i="18"/>
  <c r="R5" i="16"/>
  <c r="F5" i="18"/>
  <c r="F5" i="16"/>
  <c r="AC2" i="18"/>
  <c r="AC2" i="16"/>
  <c r="AG5" i="18"/>
  <c r="AG5" i="16"/>
  <c r="I3" i="18"/>
  <c r="I3" i="16"/>
  <c r="AF3" i="16"/>
  <c r="AF3" i="18"/>
  <c r="Z2" i="16"/>
  <c r="Z2" i="18"/>
  <c r="G3" i="16"/>
  <c r="G3" i="18"/>
  <c r="L4" i="18"/>
  <c r="L4" i="16"/>
  <c r="Y2" i="16"/>
  <c r="Y2" i="18"/>
  <c r="M2" i="16"/>
  <c r="M2" i="18"/>
  <c r="AD3" i="16"/>
  <c r="AD3" i="18"/>
  <c r="R3" i="16"/>
  <c r="R3" i="18"/>
  <c r="F3" i="16"/>
  <c r="F3" i="18"/>
  <c r="W4" i="18"/>
  <c r="W4" i="16"/>
  <c r="K4" i="18"/>
  <c r="K4" i="16"/>
  <c r="AC5" i="18"/>
  <c r="AC5" i="16"/>
  <c r="Q5" i="18"/>
  <c r="Q5" i="16"/>
  <c r="E5" i="18"/>
  <c r="E5" i="16"/>
  <c r="D2" i="16"/>
  <c r="D31" i="16" s="1"/>
  <c r="D2" i="18"/>
  <c r="J3" i="18"/>
  <c r="J3" i="16"/>
  <c r="P2" i="18"/>
  <c r="P2" i="16"/>
  <c r="AF5" i="18"/>
  <c r="AF5" i="16"/>
  <c r="AE5" i="18"/>
  <c r="AE5" i="16"/>
  <c r="X2" i="16"/>
  <c r="X2" i="18"/>
  <c r="V4" i="18"/>
  <c r="V4" i="16"/>
  <c r="AB5" i="18"/>
  <c r="AB5" i="16"/>
  <c r="P5" i="18"/>
  <c r="P5" i="16"/>
  <c r="W2" i="16"/>
  <c r="W2" i="18"/>
  <c r="K2" i="16"/>
  <c r="K2" i="18"/>
  <c r="AB3" i="16"/>
  <c r="AB3" i="18"/>
  <c r="P3" i="16"/>
  <c r="P3" i="18"/>
  <c r="AG4" i="18"/>
  <c r="AG4" i="16"/>
  <c r="U4" i="18"/>
  <c r="U4" i="16"/>
  <c r="I4" i="18"/>
  <c r="I4" i="16"/>
  <c r="AA5" i="18"/>
  <c r="AA5" i="16"/>
  <c r="O5" i="18"/>
  <c r="O5" i="16"/>
  <c r="D4" i="18"/>
  <c r="D4" i="16"/>
  <c r="O4" i="18"/>
  <c r="O4" i="16"/>
  <c r="N4" i="18"/>
  <c r="N4" i="16"/>
  <c r="Y4" i="18"/>
  <c r="Y4" i="16"/>
  <c r="L2" i="16"/>
  <c r="L2" i="18"/>
  <c r="J2" i="16"/>
  <c r="J2" i="18"/>
  <c r="AA3" i="16"/>
  <c r="AA3" i="18"/>
  <c r="O3" i="16"/>
  <c r="O3" i="18"/>
  <c r="AF4" i="16"/>
  <c r="AF4" i="18"/>
  <c r="T4" i="16"/>
  <c r="T4" i="18"/>
  <c r="H4" i="16"/>
  <c r="H4" i="18"/>
  <c r="Z5" i="16"/>
  <c r="Z5" i="18"/>
  <c r="N5" i="16"/>
  <c r="N5" i="18"/>
  <c r="D3" i="18"/>
  <c r="D3" i="16"/>
  <c r="V3" i="18"/>
  <c r="V3" i="16"/>
  <c r="Z4" i="18"/>
  <c r="Z4" i="16"/>
  <c r="T3" i="16"/>
  <c r="T3" i="18"/>
  <c r="S3" i="16"/>
  <c r="S3" i="18"/>
  <c r="V2" i="16"/>
  <c r="V2" i="18"/>
  <c r="I2" i="16"/>
  <c r="I2" i="18"/>
  <c r="Z3" i="16"/>
  <c r="Z3" i="18"/>
  <c r="N3" i="16"/>
  <c r="N3" i="18"/>
  <c r="AE4" i="16"/>
  <c r="AE4" i="18"/>
  <c r="S4" i="16"/>
  <c r="S4" i="18"/>
  <c r="G4" i="16"/>
  <c r="G4" i="18"/>
  <c r="Y5" i="16"/>
  <c r="Y5" i="18"/>
  <c r="M5" i="16"/>
  <c r="M5" i="18"/>
  <c r="U5" i="18"/>
  <c r="U5" i="16"/>
  <c r="U3" i="18"/>
  <c r="U3" i="16"/>
  <c r="O2" i="18"/>
  <c r="O2" i="16"/>
  <c r="S5" i="18"/>
  <c r="S5" i="16"/>
  <c r="AC3" i="16"/>
  <c r="AC3" i="18"/>
  <c r="J4" i="18"/>
  <c r="J4" i="16"/>
  <c r="U2" i="16"/>
  <c r="U2" i="18"/>
  <c r="T2" i="16"/>
  <c r="T2" i="18"/>
  <c r="H2" i="16"/>
  <c r="H2" i="18"/>
  <c r="Y3" i="16"/>
  <c r="Y3" i="18"/>
  <c r="M3" i="16"/>
  <c r="M3" i="18"/>
  <c r="AD4" i="16"/>
  <c r="AD4" i="18"/>
  <c r="R4" i="16"/>
  <c r="R4" i="18"/>
  <c r="F4" i="16"/>
  <c r="F4" i="18"/>
  <c r="X5" i="16"/>
  <c r="X5" i="18"/>
  <c r="L5" i="16"/>
  <c r="L5" i="18"/>
  <c r="Q2" i="18"/>
  <c r="Q2" i="16"/>
  <c r="AB2" i="18"/>
  <c r="AB2" i="16"/>
  <c r="T5" i="18"/>
  <c r="T5" i="16"/>
  <c r="M4" i="18"/>
  <c r="M4" i="16"/>
  <c r="AE3" i="16"/>
  <c r="AE3" i="18"/>
  <c r="E3" i="16"/>
  <c r="E3" i="18"/>
  <c r="AG2" i="16"/>
  <c r="AG2" i="18"/>
  <c r="AF2" i="16"/>
  <c r="AF2" i="18"/>
  <c r="AE2" i="16"/>
  <c r="AE2" i="18"/>
  <c r="S2" i="16"/>
  <c r="S2" i="18"/>
  <c r="G2" i="16"/>
  <c r="G2" i="18"/>
  <c r="X3" i="16"/>
  <c r="X3" i="18"/>
  <c r="L3" i="16"/>
  <c r="L3" i="18"/>
  <c r="AC4" i="18"/>
  <c r="AC4" i="16"/>
  <c r="Q4" i="18"/>
  <c r="Q4" i="16"/>
  <c r="E4" i="18"/>
  <c r="E4" i="16"/>
  <c r="W5" i="18"/>
  <c r="W5" i="16"/>
  <c r="K5" i="18"/>
  <c r="K5" i="16"/>
  <c r="AA4" i="18"/>
  <c r="AA4" i="16"/>
  <c r="AG3" i="18"/>
  <c r="AG3" i="16"/>
  <c r="AA2" i="18"/>
  <c r="AA2" i="16"/>
  <c r="N2" i="16"/>
  <c r="N2" i="18"/>
  <c r="Q3" i="16"/>
  <c r="Q3" i="18"/>
  <c r="AD2" i="16"/>
  <c r="AD2" i="18"/>
  <c r="R2" i="16"/>
  <c r="R2" i="18"/>
  <c r="F2" i="16"/>
  <c r="F2" i="18"/>
  <c r="W3" i="18"/>
  <c r="W3" i="16"/>
  <c r="K3" i="18"/>
  <c r="K3" i="16"/>
  <c r="AB4" i="18"/>
  <c r="AB4" i="16"/>
  <c r="P4" i="18"/>
  <c r="P4" i="16"/>
  <c r="D5" i="18"/>
  <c r="D5" i="16"/>
  <c r="V5" i="18"/>
  <c r="V5" i="16"/>
  <c r="J5" i="18"/>
  <c r="J5" i="16"/>
  <c r="I5" i="18"/>
  <c r="I5" i="16"/>
  <c r="H5" i="18"/>
  <c r="H5" i="16"/>
  <c r="G5" i="18"/>
  <c r="G5" i="16"/>
  <c r="I3" i="6"/>
  <c r="AE2" i="6"/>
  <c r="G2" i="6"/>
  <c r="L3" i="6"/>
  <c r="Q4" i="6"/>
  <c r="W5" i="6"/>
  <c r="AC2" i="6"/>
  <c r="Q2" i="6"/>
  <c r="E2" i="6"/>
  <c r="V3" i="6"/>
  <c r="J3" i="6"/>
  <c r="AA4" i="6"/>
  <c r="O4" i="6"/>
  <c r="AG5" i="6"/>
  <c r="U5" i="6"/>
  <c r="I5" i="6"/>
  <c r="H5" i="6"/>
  <c r="G5" i="6"/>
  <c r="AG3" i="6"/>
  <c r="N4" i="6"/>
  <c r="T5" i="6"/>
  <c r="AF3" i="6"/>
  <c r="M4" i="6"/>
  <c r="Z2" i="6"/>
  <c r="N2" i="6"/>
  <c r="AE3" i="6"/>
  <c r="S3" i="6"/>
  <c r="G3" i="6"/>
  <c r="X4" i="6"/>
  <c r="L4" i="6"/>
  <c r="AD5" i="6"/>
  <c r="R5" i="6"/>
  <c r="F5" i="6"/>
  <c r="Z4" i="6"/>
  <c r="AF5" i="6"/>
  <c r="AA2" i="6"/>
  <c r="T3" i="6"/>
  <c r="Y4" i="6"/>
  <c r="S5" i="6"/>
  <c r="Y2" i="6"/>
  <c r="M2" i="6"/>
  <c r="AD3" i="6"/>
  <c r="R3" i="6"/>
  <c r="F3" i="6"/>
  <c r="W4" i="6"/>
  <c r="K4" i="6"/>
  <c r="AC5" i="6"/>
  <c r="Q5" i="6"/>
  <c r="E5" i="6"/>
  <c r="O2" i="6"/>
  <c r="H3" i="6"/>
  <c r="AE5" i="6"/>
  <c r="X2" i="6"/>
  <c r="L2" i="6"/>
  <c r="AC3" i="6"/>
  <c r="Q3" i="6"/>
  <c r="E3" i="6"/>
  <c r="V4" i="6"/>
  <c r="J4" i="6"/>
  <c r="AB5" i="6"/>
  <c r="P5" i="6"/>
  <c r="D2" i="6"/>
  <c r="D4" i="6"/>
  <c r="P2" i="6"/>
  <c r="K2" i="6"/>
  <c r="U4" i="6"/>
  <c r="V2" i="6"/>
  <c r="O3" i="6"/>
  <c r="AF4" i="6"/>
  <c r="Z5" i="6"/>
  <c r="N5" i="6"/>
  <c r="D3" i="6"/>
  <c r="U3" i="6"/>
  <c r="AB3" i="6"/>
  <c r="AG4" i="6"/>
  <c r="AA5" i="6"/>
  <c r="J2" i="6"/>
  <c r="H4" i="6"/>
  <c r="AG2" i="6"/>
  <c r="U2" i="6"/>
  <c r="I2" i="6"/>
  <c r="Z3" i="6"/>
  <c r="N3" i="6"/>
  <c r="AE4" i="6"/>
  <c r="S4" i="6"/>
  <c r="G4" i="6"/>
  <c r="Y5" i="6"/>
  <c r="M5" i="6"/>
  <c r="W2" i="6"/>
  <c r="P3" i="6"/>
  <c r="I4" i="6"/>
  <c r="O5" i="6"/>
  <c r="AA3" i="6"/>
  <c r="T4" i="6"/>
  <c r="AF2" i="6"/>
  <c r="T2" i="6"/>
  <c r="H2" i="6"/>
  <c r="Y3" i="6"/>
  <c r="M3" i="6"/>
  <c r="AD4" i="6"/>
  <c r="R4" i="6"/>
  <c r="F4" i="6"/>
  <c r="X5" i="6"/>
  <c r="L5" i="6"/>
  <c r="K5" i="6"/>
  <c r="AB2" i="6"/>
  <c r="S2" i="6"/>
  <c r="X3" i="6"/>
  <c r="AC4" i="6"/>
  <c r="E4" i="6"/>
  <c r="AD2" i="6"/>
  <c r="R2" i="6"/>
  <c r="F2" i="6"/>
  <c r="W3" i="6"/>
  <c r="K3" i="6"/>
  <c r="AB4" i="6"/>
  <c r="P4" i="6"/>
  <c r="D5" i="6"/>
  <c r="V5" i="6"/>
  <c r="J5" i="6"/>
  <c r="J3" i="7"/>
  <c r="D28" i="6"/>
  <c r="D30" i="6" s="1"/>
  <c r="E28" i="6" s="1"/>
  <c r="E30" i="6" s="1"/>
  <c r="F28" i="6" s="1"/>
  <c r="F30" i="6" s="1"/>
  <c r="G28" i="6" s="1"/>
  <c r="G30" i="6" s="1"/>
  <c r="H28" i="6" s="1"/>
  <c r="H30" i="6" s="1"/>
  <c r="I28" i="6" s="1"/>
  <c r="I30" i="6" s="1"/>
  <c r="J28" i="6" s="1"/>
  <c r="J30" i="6" s="1"/>
  <c r="K28" i="6" s="1"/>
  <c r="K30" i="6" s="1"/>
  <c r="L28" i="6" s="1"/>
  <c r="L30" i="6" s="1"/>
  <c r="M28" i="6" s="1"/>
  <c r="M30" i="6" s="1"/>
  <c r="N28" i="6" s="1"/>
  <c r="N30" i="6" s="1"/>
  <c r="O28" i="6" s="1"/>
  <c r="O30" i="6" s="1"/>
  <c r="P28" i="6" s="1"/>
  <c r="P30" i="6" s="1"/>
  <c r="Q28" i="6" s="1"/>
  <c r="Q30" i="6" s="1"/>
  <c r="R28" i="6" s="1"/>
  <c r="R30" i="6" s="1"/>
  <c r="S28" i="6" s="1"/>
  <c r="S30" i="6" s="1"/>
  <c r="T28" i="6" s="1"/>
  <c r="T30" i="6" s="1"/>
  <c r="U28" i="6" s="1"/>
  <c r="U30" i="6" s="1"/>
  <c r="V28" i="6" s="1"/>
  <c r="V30" i="6" s="1"/>
  <c r="W28" i="6" s="1"/>
  <c r="W30" i="6" s="1"/>
  <c r="X28" i="6" s="1"/>
  <c r="X30" i="6" s="1"/>
  <c r="Y28" i="6" s="1"/>
  <c r="Y30" i="6" s="1"/>
  <c r="Z28" i="6" s="1"/>
  <c r="Z30" i="6" s="1"/>
  <c r="AA28" i="6" s="1"/>
  <c r="AA30" i="6" s="1"/>
  <c r="AB28" i="6" s="1"/>
  <c r="AB30" i="6" s="1"/>
  <c r="AC28" i="6" s="1"/>
  <c r="AC30" i="6" s="1"/>
  <c r="AD28" i="6" s="1"/>
  <c r="AD30" i="6" s="1"/>
  <c r="AE28" i="6" s="1"/>
  <c r="AE30" i="6" s="1"/>
  <c r="AF28" i="6" s="1"/>
  <c r="AF30" i="6" s="1"/>
  <c r="AG28" i="6" s="1"/>
  <c r="AG30" i="6" s="1"/>
  <c r="G40" i="3"/>
  <c r="G44" i="3" s="1" a="1"/>
  <c r="G44" i="3" s="1"/>
  <c r="G10" i="18" s="1"/>
  <c r="D40" i="3"/>
  <c r="D44" i="3" s="1" a="1"/>
  <c r="D44" i="3" s="1"/>
  <c r="D10" i="18" s="1"/>
  <c r="I40" i="3"/>
  <c r="I6" i="16" s="1"/>
  <c r="H40" i="3"/>
  <c r="H44" i="3" s="1" a="1"/>
  <c r="H44" i="3" s="1"/>
  <c r="F40" i="3"/>
  <c r="F44" i="3" s="1" a="1"/>
  <c r="F44" i="3" s="1"/>
  <c r="E40" i="3"/>
  <c r="E44" i="3" s="1" a="1"/>
  <c r="E44" i="3" s="1"/>
  <c r="E10" i="18" s="1"/>
  <c r="D37" i="14" l="1"/>
  <c r="E33" i="14"/>
  <c r="E34" i="14" s="1"/>
  <c r="F31" i="14"/>
  <c r="F32" i="14" s="1"/>
  <c r="F33" i="14" s="1"/>
  <c r="F34" i="14" s="1"/>
  <c r="D41" i="3"/>
  <c r="D31" i="6"/>
  <c r="E31" i="16"/>
  <c r="E32" i="16" s="1"/>
  <c r="E33" i="16" s="1"/>
  <c r="E34" i="16" s="1"/>
  <c r="D32" i="16"/>
  <c r="F20" i="16"/>
  <c r="F22" i="16" s="1"/>
  <c r="E7" i="18"/>
  <c r="G20" i="14"/>
  <c r="G22" i="14" s="1"/>
  <c r="F37" i="11"/>
  <c r="D6" i="18"/>
  <c r="E14" i="18"/>
  <c r="D49" i="14"/>
  <c r="D3" i="15"/>
  <c r="O6" i="18"/>
  <c r="K6" i="18"/>
  <c r="AD6" i="18"/>
  <c r="V6" i="18"/>
  <c r="J6" i="18"/>
  <c r="U6" i="18"/>
  <c r="S6" i="18"/>
  <c r="N6" i="18"/>
  <c r="H6" i="18"/>
  <c r="G6" i="18"/>
  <c r="X6" i="18"/>
  <c r="Z6" i="18"/>
  <c r="G6" i="16"/>
  <c r="H6" i="16"/>
  <c r="T6" i="18"/>
  <c r="AE6" i="18"/>
  <c r="W6" i="18"/>
  <c r="M6" i="18"/>
  <c r="D6" i="16"/>
  <c r="AA6" i="18"/>
  <c r="F6" i="18"/>
  <c r="AF6" i="18"/>
  <c r="Y6" i="18"/>
  <c r="L6" i="18"/>
  <c r="AB6" i="18"/>
  <c r="P6" i="18"/>
  <c r="R6" i="18"/>
  <c r="AG6" i="18"/>
  <c r="I6" i="18"/>
  <c r="E6" i="16"/>
  <c r="F6" i="16"/>
  <c r="Q6" i="18"/>
  <c r="AC6" i="18"/>
  <c r="E6" i="18"/>
  <c r="D6" i="6"/>
  <c r="D8" i="6" s="1"/>
  <c r="D8" i="16" s="1"/>
  <c r="F6" i="6"/>
  <c r="F8" i="6" s="1"/>
  <c r="F8" i="16" s="1"/>
  <c r="G6" i="6"/>
  <c r="H6" i="6"/>
  <c r="H8" i="6" s="1"/>
  <c r="H8" i="16" s="1"/>
  <c r="I6" i="6"/>
  <c r="I8" i="6" s="1"/>
  <c r="I8" i="16" s="1"/>
  <c r="I9" i="16" s="1"/>
  <c r="E6" i="6"/>
  <c r="E20" i="6"/>
  <c r="E22" i="6" s="1"/>
  <c r="J40" i="3"/>
  <c r="J6" i="16" s="1"/>
  <c r="K40" i="3"/>
  <c r="K6" i="16" s="1"/>
  <c r="L40" i="3"/>
  <c r="L6" i="16" s="1"/>
  <c r="E35" i="14" l="1"/>
  <c r="G31" i="14"/>
  <c r="G32" i="14" s="1"/>
  <c r="F35" i="14"/>
  <c r="E41" i="3"/>
  <c r="E31" i="6"/>
  <c r="F31" i="16"/>
  <c r="D33" i="16"/>
  <c r="D34" i="16" s="1"/>
  <c r="D35" i="16" s="1"/>
  <c r="D37" i="16" s="1"/>
  <c r="D32" i="6"/>
  <c r="H20" i="14"/>
  <c r="H22" i="14" s="1"/>
  <c r="G37" i="11"/>
  <c r="G20" i="16"/>
  <c r="G22" i="16" s="1"/>
  <c r="F7" i="18"/>
  <c r="D9" i="16"/>
  <c r="H9" i="16"/>
  <c r="F9" i="16"/>
  <c r="F14" i="18"/>
  <c r="G49" i="3"/>
  <c r="F6" i="9" s="1"/>
  <c r="E35" i="16"/>
  <c r="E37" i="16" s="1"/>
  <c r="G8" i="6"/>
  <c r="G8" i="16" s="1"/>
  <c r="G9" i="16" s="1"/>
  <c r="F9" i="6"/>
  <c r="B5" i="9"/>
  <c r="B5" i="19" s="1"/>
  <c r="B3" i="9"/>
  <c r="B3" i="19" s="1"/>
  <c r="D9" i="6"/>
  <c r="C3" i="9" s="1"/>
  <c r="D15" i="18"/>
  <c r="F3" i="19" s="1"/>
  <c r="D49" i="3"/>
  <c r="F3" i="9" s="1"/>
  <c r="E8" i="6"/>
  <c r="E8" i="16" s="1"/>
  <c r="E9" i="16" s="1"/>
  <c r="F10" i="18"/>
  <c r="F49" i="3"/>
  <c r="F5" i="9" s="1"/>
  <c r="H10" i="18"/>
  <c r="E15" i="18"/>
  <c r="F4" i="19" s="1"/>
  <c r="E49" i="3"/>
  <c r="F4" i="9" s="1"/>
  <c r="B4" i="9"/>
  <c r="B4" i="19" s="1"/>
  <c r="B6" i="9"/>
  <c r="B6" i="19" s="1"/>
  <c r="H9" i="6"/>
  <c r="B7" i="9"/>
  <c r="B7" i="19" s="1"/>
  <c r="K6" i="6"/>
  <c r="K8" i="6" s="1"/>
  <c r="K8" i="16" s="1"/>
  <c r="K9" i="16" s="1"/>
  <c r="L6" i="6"/>
  <c r="L8" i="6" s="1"/>
  <c r="L8" i="16" s="1"/>
  <c r="L9" i="16" s="1"/>
  <c r="I9" i="6"/>
  <c r="B8" i="9"/>
  <c r="B8" i="19" s="1"/>
  <c r="J6" i="6"/>
  <c r="J8" i="6" s="1"/>
  <c r="J8" i="16" s="1"/>
  <c r="J9" i="16" s="1"/>
  <c r="F20" i="6"/>
  <c r="F22" i="6" s="1"/>
  <c r="M40" i="3"/>
  <c r="M6" i="16" s="1"/>
  <c r="N40" i="3"/>
  <c r="N6" i="16" s="1"/>
  <c r="O40" i="3"/>
  <c r="O6" i="16" s="1"/>
  <c r="G33" i="14" l="1"/>
  <c r="G34" i="14" s="1"/>
  <c r="G35" i="14" s="1"/>
  <c r="E36" i="14"/>
  <c r="E38" i="14" s="1"/>
  <c r="E39" i="14" s="1"/>
  <c r="E37" i="14"/>
  <c r="H31" i="14"/>
  <c r="H32" i="14" s="1"/>
  <c r="H33" i="14" s="1"/>
  <c r="H34" i="14" s="1"/>
  <c r="F37" i="14"/>
  <c r="F36" i="14"/>
  <c r="F38" i="14" s="1"/>
  <c r="F39" i="14" s="1"/>
  <c r="F41" i="3"/>
  <c r="F31" i="6"/>
  <c r="G31" i="16"/>
  <c r="D33" i="6"/>
  <c r="D34" i="6" s="1"/>
  <c r="F32" i="16"/>
  <c r="E32" i="6"/>
  <c r="H20" i="16"/>
  <c r="H22" i="16" s="1"/>
  <c r="G7" i="18"/>
  <c r="I20" i="14"/>
  <c r="I22" i="14" s="1"/>
  <c r="H37" i="11"/>
  <c r="F15" i="18"/>
  <c r="F5" i="19" s="1"/>
  <c r="G14" i="18"/>
  <c r="G15" i="18" s="1"/>
  <c r="F6" i="19" s="1"/>
  <c r="C7" i="9"/>
  <c r="C7" i="19" s="1"/>
  <c r="C5" i="9"/>
  <c r="C8" i="9"/>
  <c r="E36" i="16"/>
  <c r="E38" i="16" s="1"/>
  <c r="E39" i="16" s="1"/>
  <c r="E49" i="16" s="1"/>
  <c r="D36" i="16"/>
  <c r="D38" i="16" s="1"/>
  <c r="D39" i="16" s="1"/>
  <c r="D49" i="16" s="1"/>
  <c r="E9" i="6"/>
  <c r="G9" i="6"/>
  <c r="L9" i="6"/>
  <c r="B11" i="9"/>
  <c r="B11" i="19" s="1"/>
  <c r="N6" i="6"/>
  <c r="N8" i="6" s="1"/>
  <c r="N8" i="16" s="1"/>
  <c r="N9" i="16" s="1"/>
  <c r="M6" i="6"/>
  <c r="M8" i="6" s="1"/>
  <c r="M8" i="16" s="1"/>
  <c r="M9" i="16" s="1"/>
  <c r="O6" i="6"/>
  <c r="O8" i="6" s="1"/>
  <c r="O8" i="16" s="1"/>
  <c r="O9" i="16" s="1"/>
  <c r="J9" i="6"/>
  <c r="B9" i="9"/>
  <c r="B9" i="19" s="1"/>
  <c r="K9" i="6"/>
  <c r="B10" i="9"/>
  <c r="B10" i="19" s="1"/>
  <c r="G20" i="6"/>
  <c r="G22" i="6" s="1"/>
  <c r="P40" i="3"/>
  <c r="P6" i="16" s="1"/>
  <c r="R40" i="3"/>
  <c r="R6" i="16" s="1"/>
  <c r="Q40" i="3"/>
  <c r="Q6" i="16" s="1"/>
  <c r="D4" i="15" l="1"/>
  <c r="E49" i="14"/>
  <c r="I31" i="14"/>
  <c r="I32" i="14" s="1"/>
  <c r="I33" i="14" s="1"/>
  <c r="I34" i="14" s="1"/>
  <c r="D5" i="15"/>
  <c r="F49" i="14"/>
  <c r="G41" i="3"/>
  <c r="G31" i="6"/>
  <c r="H31" i="16"/>
  <c r="E33" i="6"/>
  <c r="F33" i="16"/>
  <c r="G32" i="16"/>
  <c r="F32" i="6"/>
  <c r="H35" i="14"/>
  <c r="J20" i="14"/>
  <c r="J22" i="14" s="1"/>
  <c r="I37" i="11"/>
  <c r="G37" i="14"/>
  <c r="G36" i="14"/>
  <c r="G38" i="14" s="1"/>
  <c r="G39" i="14" s="1"/>
  <c r="D6" i="15" s="1"/>
  <c r="H7" i="18"/>
  <c r="I20" i="16"/>
  <c r="I22" i="16" s="1"/>
  <c r="H14" i="18"/>
  <c r="H15" i="18" s="1"/>
  <c r="F7" i="19" s="1"/>
  <c r="H49" i="3"/>
  <c r="F7" i="9" s="1"/>
  <c r="C8" i="19"/>
  <c r="C9" i="9"/>
  <c r="C9" i="19" s="1"/>
  <c r="C3" i="19"/>
  <c r="C4" i="9"/>
  <c r="C4" i="19" s="1"/>
  <c r="C5" i="19"/>
  <c r="C6" i="9"/>
  <c r="C6" i="19" s="1"/>
  <c r="C11" i="9"/>
  <c r="C10" i="9"/>
  <c r="C10" i="19" s="1"/>
  <c r="O9" i="6"/>
  <c r="B14" i="9"/>
  <c r="B14" i="19" s="1"/>
  <c r="M9" i="6"/>
  <c r="B12" i="9"/>
  <c r="B12" i="19" s="1"/>
  <c r="N9" i="6"/>
  <c r="B13" i="9"/>
  <c r="B13" i="19" s="1"/>
  <c r="Q6" i="6"/>
  <c r="Q8" i="6" s="1"/>
  <c r="Q8" i="16" s="1"/>
  <c r="Q9" i="16" s="1"/>
  <c r="R6" i="6"/>
  <c r="R8" i="6" s="1"/>
  <c r="R8" i="16" s="1"/>
  <c r="R9" i="16" s="1"/>
  <c r="P6" i="6"/>
  <c r="P8" i="6" s="1"/>
  <c r="P8" i="16" s="1"/>
  <c r="P9" i="16" s="1"/>
  <c r="H20" i="6"/>
  <c r="H22" i="6" s="1"/>
  <c r="S40" i="3"/>
  <c r="S6" i="16" s="1"/>
  <c r="U40" i="3"/>
  <c r="U6" i="16" s="1"/>
  <c r="T40" i="3"/>
  <c r="T6" i="16" s="1"/>
  <c r="G49" i="14" l="1"/>
  <c r="J31" i="14"/>
  <c r="J32" i="14" s="1"/>
  <c r="H41" i="3"/>
  <c r="H31" i="6"/>
  <c r="I31" i="16"/>
  <c r="F33" i="6"/>
  <c r="G33" i="16"/>
  <c r="F34" i="16"/>
  <c r="F35" i="16" s="1"/>
  <c r="E34" i="6"/>
  <c r="E35" i="6" s="1"/>
  <c r="H32" i="16"/>
  <c r="G32" i="6"/>
  <c r="I7" i="18"/>
  <c r="J20" i="16"/>
  <c r="J22" i="16" s="1"/>
  <c r="I35" i="14"/>
  <c r="K20" i="14"/>
  <c r="K22" i="14" s="1"/>
  <c r="J37" i="11"/>
  <c r="H37" i="14"/>
  <c r="H36" i="14"/>
  <c r="C11" i="19"/>
  <c r="C12" i="9"/>
  <c r="C12" i="19" s="1"/>
  <c r="C13" i="9"/>
  <c r="C13" i="19" s="1"/>
  <c r="C14" i="9"/>
  <c r="S6" i="6"/>
  <c r="S8" i="6" s="1"/>
  <c r="S8" i="16" s="1"/>
  <c r="S9" i="16" s="1"/>
  <c r="U6" i="6"/>
  <c r="U8" i="6" s="1"/>
  <c r="U8" i="16" s="1"/>
  <c r="U9" i="16" s="1"/>
  <c r="Q9" i="6"/>
  <c r="B16" i="9"/>
  <c r="B16" i="19" s="1"/>
  <c r="P9" i="6"/>
  <c r="B15" i="9"/>
  <c r="B15" i="19" s="1"/>
  <c r="R9" i="6"/>
  <c r="B17" i="9"/>
  <c r="B17" i="19" s="1"/>
  <c r="T6" i="6"/>
  <c r="T8" i="6" s="1"/>
  <c r="T8" i="16" s="1"/>
  <c r="T9" i="16" s="1"/>
  <c r="I20" i="6"/>
  <c r="I22" i="6" s="1"/>
  <c r="V40" i="3"/>
  <c r="V6" i="16" s="1"/>
  <c r="W40" i="3"/>
  <c r="W6" i="16" s="1"/>
  <c r="X40" i="3"/>
  <c r="X6" i="16" s="1"/>
  <c r="J33" i="14" l="1"/>
  <c r="J34" i="14" s="1"/>
  <c r="K31" i="14"/>
  <c r="K32" i="14" s="1"/>
  <c r="K33" i="14" s="1"/>
  <c r="K34" i="14" s="1"/>
  <c r="I41" i="3"/>
  <c r="I31" i="6"/>
  <c r="J31" i="16"/>
  <c r="G33" i="6"/>
  <c r="H33" i="16"/>
  <c r="E37" i="6"/>
  <c r="E36" i="6"/>
  <c r="E38" i="6" s="1"/>
  <c r="E39" i="6" s="1"/>
  <c r="D4" i="9" s="1"/>
  <c r="F36" i="16"/>
  <c r="F38" i="16" s="1"/>
  <c r="F39" i="16" s="1"/>
  <c r="F49" i="16" s="1"/>
  <c r="F37" i="16"/>
  <c r="G34" i="16"/>
  <c r="G35" i="16" s="1"/>
  <c r="F34" i="6"/>
  <c r="F35" i="6" s="1"/>
  <c r="I32" i="16"/>
  <c r="H32" i="6"/>
  <c r="H38" i="14"/>
  <c r="H39" i="14" s="1"/>
  <c r="L20" i="14"/>
  <c r="L22" i="14" s="1"/>
  <c r="K37" i="11"/>
  <c r="I36" i="14"/>
  <c r="I38" i="14" s="1"/>
  <c r="I37" i="14"/>
  <c r="J7" i="18"/>
  <c r="K20" i="16"/>
  <c r="K22" i="16" s="1"/>
  <c r="C14" i="19"/>
  <c r="C15" i="9"/>
  <c r="C15" i="19" s="1"/>
  <c r="C16" i="9"/>
  <c r="C16" i="19" s="1"/>
  <c r="C17" i="9"/>
  <c r="X6" i="6"/>
  <c r="X8" i="6" s="1"/>
  <c r="X8" i="16" s="1"/>
  <c r="X9" i="16" s="1"/>
  <c r="T9" i="6"/>
  <c r="B19" i="9"/>
  <c r="B19" i="19" s="1"/>
  <c r="U9" i="6"/>
  <c r="B20" i="9"/>
  <c r="B20" i="19" s="1"/>
  <c r="W6" i="6"/>
  <c r="W8" i="6" s="1"/>
  <c r="W8" i="16" s="1"/>
  <c r="W9" i="16" s="1"/>
  <c r="V6" i="6"/>
  <c r="V8" i="6" s="1"/>
  <c r="V8" i="16" s="1"/>
  <c r="V9" i="16" s="1"/>
  <c r="S9" i="6"/>
  <c r="B18" i="9"/>
  <c r="B18" i="19" s="1"/>
  <c r="J20" i="6"/>
  <c r="J22" i="6" s="1"/>
  <c r="Y40" i="3"/>
  <c r="Y6" i="16" s="1"/>
  <c r="AA40" i="3"/>
  <c r="AA6" i="16" s="1"/>
  <c r="Z40" i="3"/>
  <c r="Z6" i="16" s="1"/>
  <c r="J35" i="14" l="1"/>
  <c r="I39" i="14"/>
  <c r="E49" i="6"/>
  <c r="L31" i="14"/>
  <c r="L32" i="14" s="1"/>
  <c r="J41" i="3"/>
  <c r="J31" i="6"/>
  <c r="K31" i="16"/>
  <c r="H33" i="6"/>
  <c r="I33" i="16"/>
  <c r="F37" i="6"/>
  <c r="F36" i="6"/>
  <c r="F38" i="6" s="1"/>
  <c r="F39" i="6" s="1"/>
  <c r="F49" i="6" s="1"/>
  <c r="G37" i="16"/>
  <c r="G36" i="16"/>
  <c r="G38" i="16" s="1"/>
  <c r="G39" i="16" s="1"/>
  <c r="G49" i="16" s="1"/>
  <c r="H34" i="16"/>
  <c r="H35" i="16" s="1"/>
  <c r="G34" i="6"/>
  <c r="G35" i="6" s="1"/>
  <c r="J32" i="16"/>
  <c r="I32" i="6"/>
  <c r="K7" i="18"/>
  <c r="L20" i="16"/>
  <c r="L22" i="16" s="1"/>
  <c r="D8" i="15"/>
  <c r="I49" i="14"/>
  <c r="K35" i="14"/>
  <c r="M20" i="14"/>
  <c r="M22" i="14" s="1"/>
  <c r="L37" i="11"/>
  <c r="J37" i="14"/>
  <c r="J36" i="14"/>
  <c r="J38" i="14" s="1"/>
  <c r="J39" i="14" s="1"/>
  <c r="D9" i="15" s="1"/>
  <c r="D7" i="15"/>
  <c r="H49" i="14"/>
  <c r="C20" i="9"/>
  <c r="C19" i="9"/>
  <c r="C19" i="19" s="1"/>
  <c r="C17" i="19"/>
  <c r="C18" i="9"/>
  <c r="C18" i="19" s="1"/>
  <c r="Z6" i="6"/>
  <c r="Z8" i="6" s="1"/>
  <c r="Z8" i="16" s="1"/>
  <c r="Z9" i="16" s="1"/>
  <c r="AA6" i="6"/>
  <c r="AA8" i="6" s="1"/>
  <c r="AA8" i="16" s="1"/>
  <c r="AA9" i="16" s="1"/>
  <c r="Y6" i="6"/>
  <c r="Y8" i="6" s="1"/>
  <c r="Y8" i="16" s="1"/>
  <c r="Y9" i="16" s="1"/>
  <c r="V9" i="6"/>
  <c r="B21" i="9"/>
  <c r="B21" i="19" s="1"/>
  <c r="W9" i="6"/>
  <c r="B22" i="9"/>
  <c r="B22" i="19" s="1"/>
  <c r="X9" i="6"/>
  <c r="B23" i="9"/>
  <c r="B23" i="19" s="1"/>
  <c r="K20" i="6"/>
  <c r="K22" i="6" s="1"/>
  <c r="AE40" i="3"/>
  <c r="AE6" i="16" s="1"/>
  <c r="AB40" i="3"/>
  <c r="AB6" i="16" s="1"/>
  <c r="AG40" i="3"/>
  <c r="AG6" i="16" s="1"/>
  <c r="AD40" i="3"/>
  <c r="AD6" i="16" s="1"/>
  <c r="AF40" i="3"/>
  <c r="AF6" i="16" s="1"/>
  <c r="AC40" i="3"/>
  <c r="AC6" i="16" s="1"/>
  <c r="J49" i="14" l="1"/>
  <c r="L33" i="14"/>
  <c r="L34" i="14" s="1"/>
  <c r="L35" i="14" s="1"/>
  <c r="D5" i="9"/>
  <c r="M31" i="14"/>
  <c r="M32" i="14" s="1"/>
  <c r="K41" i="3"/>
  <c r="K31" i="6"/>
  <c r="L31" i="16"/>
  <c r="I33" i="6"/>
  <c r="J33" i="16"/>
  <c r="G37" i="6"/>
  <c r="G36" i="6"/>
  <c r="G38" i="6" s="1"/>
  <c r="G39" i="6" s="1"/>
  <c r="D6" i="9" s="1"/>
  <c r="H37" i="16"/>
  <c r="H36" i="16"/>
  <c r="H38" i="16" s="1"/>
  <c r="H39" i="16" s="1"/>
  <c r="H49" i="16" s="1"/>
  <c r="I34" i="16"/>
  <c r="I35" i="16" s="1"/>
  <c r="H34" i="6"/>
  <c r="H35" i="6" s="1"/>
  <c r="K32" i="16"/>
  <c r="J32" i="6"/>
  <c r="N20" i="14"/>
  <c r="N22" i="14" s="1"/>
  <c r="M37" i="11"/>
  <c r="K36" i="14"/>
  <c r="K38" i="14" s="1"/>
  <c r="K39" i="14" s="1"/>
  <c r="D10" i="15" s="1"/>
  <c r="K37" i="14"/>
  <c r="L7" i="18"/>
  <c r="M20" i="16"/>
  <c r="M22" i="16" s="1"/>
  <c r="C22" i="9"/>
  <c r="C22" i="19" s="1"/>
  <c r="C20" i="19"/>
  <c r="C21" i="9"/>
  <c r="C21" i="19" s="1"/>
  <c r="C23" i="9"/>
  <c r="AB6" i="6"/>
  <c r="AB8" i="6" s="1"/>
  <c r="AB8" i="16" s="1"/>
  <c r="AB9" i="16" s="1"/>
  <c r="Y9" i="6"/>
  <c r="B24" i="9"/>
  <c r="B24" i="19" s="1"/>
  <c r="AG6" i="6"/>
  <c r="AG8" i="6" s="1"/>
  <c r="AG8" i="16" s="1"/>
  <c r="AG9" i="16" s="1"/>
  <c r="AA9" i="6"/>
  <c r="B26" i="9"/>
  <c r="B26" i="19" s="1"/>
  <c r="D4" i="19"/>
  <c r="AE6" i="6"/>
  <c r="AE8" i="6" s="1"/>
  <c r="AE8" i="16" s="1"/>
  <c r="AE9" i="16" s="1"/>
  <c r="AC6" i="6"/>
  <c r="AC8" i="6" s="1"/>
  <c r="AC8" i="16" s="1"/>
  <c r="AC9" i="16" s="1"/>
  <c r="AF6" i="6"/>
  <c r="AF8" i="6" s="1"/>
  <c r="AF8" i="16" s="1"/>
  <c r="AF9" i="16" s="1"/>
  <c r="AD6" i="6"/>
  <c r="AD8" i="6" s="1"/>
  <c r="AD8" i="16" s="1"/>
  <c r="AD9" i="16" s="1"/>
  <c r="Z9" i="6"/>
  <c r="B25" i="9"/>
  <c r="B25" i="19" s="1"/>
  <c r="L20" i="6"/>
  <c r="L22" i="6" s="1"/>
  <c r="G49" i="6" l="1"/>
  <c r="M33" i="14"/>
  <c r="M34" i="14" s="1"/>
  <c r="M35" i="14" s="1"/>
  <c r="K49" i="14"/>
  <c r="L37" i="14"/>
  <c r="L36" i="14"/>
  <c r="L38" i="14" s="1"/>
  <c r="L39" i="14" s="1"/>
  <c r="D11" i="15" s="1"/>
  <c r="N31" i="14"/>
  <c r="L31" i="6"/>
  <c r="M31" i="16"/>
  <c r="J33" i="6"/>
  <c r="K33" i="16"/>
  <c r="H37" i="6"/>
  <c r="H36" i="6"/>
  <c r="H38" i="6" s="1"/>
  <c r="H39" i="6" s="1"/>
  <c r="D7" i="9" s="1"/>
  <c r="I37" i="16"/>
  <c r="I36" i="16"/>
  <c r="I38" i="16" s="1"/>
  <c r="I39" i="16" s="1"/>
  <c r="I49" i="16" s="1"/>
  <c r="J34" i="16"/>
  <c r="J35" i="16" s="1"/>
  <c r="I34" i="6"/>
  <c r="I35" i="6" s="1"/>
  <c r="L32" i="16"/>
  <c r="K32" i="6"/>
  <c r="L41" i="3"/>
  <c r="M7" i="18"/>
  <c r="N20" i="16"/>
  <c r="N22" i="16" s="1"/>
  <c r="O20" i="14"/>
  <c r="O22" i="14" s="1"/>
  <c r="N37" i="11"/>
  <c r="C26" i="9"/>
  <c r="C23" i="19"/>
  <c r="C24" i="9"/>
  <c r="C24" i="19" s="1"/>
  <c r="C25" i="9"/>
  <c r="C25" i="19" s="1"/>
  <c r="AE9" i="6"/>
  <c r="B30" i="9"/>
  <c r="B30" i="19" s="1"/>
  <c r="AD9" i="6"/>
  <c r="B29" i="9"/>
  <c r="B29" i="19" s="1"/>
  <c r="AG9" i="6"/>
  <c r="B32" i="9"/>
  <c r="B32" i="19" s="1"/>
  <c r="AF9" i="6"/>
  <c r="B31" i="9"/>
  <c r="B31" i="19" s="1"/>
  <c r="AC9" i="6"/>
  <c r="B28" i="9"/>
  <c r="B28" i="19" s="1"/>
  <c r="AB9" i="6"/>
  <c r="B27" i="9"/>
  <c r="B27" i="19" s="1"/>
  <c r="D5" i="19"/>
  <c r="M20" i="6"/>
  <c r="M22" i="6" s="1"/>
  <c r="L49" i="14" l="1"/>
  <c r="H49" i="6"/>
  <c r="N32" i="14"/>
  <c r="M36" i="14"/>
  <c r="M37" i="14"/>
  <c r="O31" i="14"/>
  <c r="M41" i="3"/>
  <c r="M31" i="6"/>
  <c r="N31" i="16"/>
  <c r="K33" i="6"/>
  <c r="L33" i="16"/>
  <c r="I37" i="6"/>
  <c r="I36" i="6"/>
  <c r="I38" i="6" s="1"/>
  <c r="I39" i="6" s="1"/>
  <c r="D8" i="9" s="1"/>
  <c r="J37" i="16"/>
  <c r="J36" i="16"/>
  <c r="J38" i="16" s="1"/>
  <c r="J39" i="16" s="1"/>
  <c r="J49" i="16" s="1"/>
  <c r="K34" i="16"/>
  <c r="K35" i="16" s="1"/>
  <c r="J34" i="6"/>
  <c r="J35" i="6" s="1"/>
  <c r="M32" i="16"/>
  <c r="L32" i="6"/>
  <c r="P20" i="14"/>
  <c r="P22" i="14" s="1"/>
  <c r="O37" i="11"/>
  <c r="N7" i="18"/>
  <c r="O20" i="16"/>
  <c r="O22" i="16" s="1"/>
  <c r="C31" i="9"/>
  <c r="C31" i="19" s="1"/>
  <c r="C28" i="9"/>
  <c r="C28" i="19" s="1"/>
  <c r="C32" i="9"/>
  <c r="C32" i="19" s="1"/>
  <c r="C29" i="9"/>
  <c r="C29" i="19" s="1"/>
  <c r="C30" i="9"/>
  <c r="C30" i="19" s="1"/>
  <c r="C26" i="19"/>
  <c r="C27" i="9"/>
  <c r="C27" i="19" s="1"/>
  <c r="D6" i="19"/>
  <c r="N20" i="6"/>
  <c r="N22" i="6" s="1"/>
  <c r="O32" i="14" l="1"/>
  <c r="O33" i="14" s="1"/>
  <c r="M38" i="14"/>
  <c r="M39" i="14" s="1"/>
  <c r="I49" i="6"/>
  <c r="N33" i="14"/>
  <c r="N34" i="14" s="1"/>
  <c r="P31" i="14"/>
  <c r="P32" i="14" s="1"/>
  <c r="N41" i="3"/>
  <c r="N31" i="6"/>
  <c r="O31" i="16"/>
  <c r="L33" i="6"/>
  <c r="M33" i="16"/>
  <c r="J37" i="6"/>
  <c r="J36" i="6"/>
  <c r="J38" i="6" s="1"/>
  <c r="J39" i="6" s="1"/>
  <c r="D9" i="9" s="1"/>
  <c r="K37" i="16"/>
  <c r="K36" i="16"/>
  <c r="K38" i="16" s="1"/>
  <c r="K39" i="16" s="1"/>
  <c r="K49" i="16" s="1"/>
  <c r="L34" i="16"/>
  <c r="L35" i="16" s="1"/>
  <c r="K34" i="6"/>
  <c r="K35" i="6" s="1"/>
  <c r="N32" i="16"/>
  <c r="M32" i="6"/>
  <c r="O7" i="18"/>
  <c r="P20" i="16"/>
  <c r="P22" i="16" s="1"/>
  <c r="Q20" i="14"/>
  <c r="Q22" i="14" s="1"/>
  <c r="P37" i="11"/>
  <c r="D7" i="19"/>
  <c r="O20" i="6"/>
  <c r="O22" i="6" s="1"/>
  <c r="O34" i="14" l="1"/>
  <c r="O35" i="14" s="1"/>
  <c r="P33" i="14"/>
  <c r="P34" i="14" s="1"/>
  <c r="J49" i="6"/>
  <c r="D12" i="15"/>
  <c r="M49" i="14"/>
  <c r="N35" i="14"/>
  <c r="Q31" i="14"/>
  <c r="Q32" i="14" s="1"/>
  <c r="Q33" i="14" s="1"/>
  <c r="Q34" i="14" s="1"/>
  <c r="O41" i="3"/>
  <c r="O31" i="6"/>
  <c r="P31" i="16"/>
  <c r="M33" i="6"/>
  <c r="N33" i="16"/>
  <c r="K37" i="6"/>
  <c r="K36" i="6"/>
  <c r="K38" i="6" s="1"/>
  <c r="K39" i="6" s="1"/>
  <c r="D10" i="9" s="1"/>
  <c r="L37" i="16"/>
  <c r="L36" i="16"/>
  <c r="L38" i="16" s="1"/>
  <c r="L39" i="16" s="1"/>
  <c r="L49" i="16" s="1"/>
  <c r="M34" i="16"/>
  <c r="M35" i="16" s="1"/>
  <c r="L34" i="6"/>
  <c r="L35" i="6" s="1"/>
  <c r="O32" i="16"/>
  <c r="N32" i="6"/>
  <c r="R20" i="14"/>
  <c r="R22" i="14" s="1"/>
  <c r="Q37" i="11"/>
  <c r="P7" i="18"/>
  <c r="Q20" i="16"/>
  <c r="Q22" i="16" s="1"/>
  <c r="D8" i="19"/>
  <c r="P20" i="6"/>
  <c r="P22" i="6" s="1"/>
  <c r="P35" i="14" l="1"/>
  <c r="P37" i="14" s="1"/>
  <c r="K49" i="6"/>
  <c r="O37" i="14"/>
  <c r="O36" i="14"/>
  <c r="O38" i="14" s="1"/>
  <c r="O39" i="14" s="1"/>
  <c r="N36" i="14"/>
  <c r="N38" i="14" s="1"/>
  <c r="N39" i="14" s="1"/>
  <c r="N37" i="14"/>
  <c r="R31" i="14"/>
  <c r="R32" i="14" s="1"/>
  <c r="P41" i="3"/>
  <c r="P31" i="6"/>
  <c r="Q31" i="16"/>
  <c r="N33" i="6"/>
  <c r="O33" i="16"/>
  <c r="L37" i="6"/>
  <c r="L36" i="6"/>
  <c r="L38" i="6" s="1"/>
  <c r="L39" i="6" s="1"/>
  <c r="D11" i="9" s="1"/>
  <c r="M36" i="16"/>
  <c r="M38" i="16" s="1"/>
  <c r="M39" i="16" s="1"/>
  <c r="M49" i="16" s="1"/>
  <c r="M37" i="16"/>
  <c r="N34" i="16"/>
  <c r="N35" i="16" s="1"/>
  <c r="M34" i="6"/>
  <c r="M35" i="6" s="1"/>
  <c r="P32" i="16"/>
  <c r="O32" i="6"/>
  <c r="Q7" i="18"/>
  <c r="R20" i="16"/>
  <c r="R22" i="16" s="1"/>
  <c r="Q35" i="14"/>
  <c r="S20" i="14"/>
  <c r="S22" i="14" s="1"/>
  <c r="R37" i="11"/>
  <c r="D9" i="19"/>
  <c r="Q20" i="6"/>
  <c r="Q22" i="6" s="1"/>
  <c r="L49" i="6" l="1"/>
  <c r="P36" i="14"/>
  <c r="P38" i="14" s="1"/>
  <c r="P39" i="14" s="1"/>
  <c r="D14" i="15"/>
  <c r="O49" i="14"/>
  <c r="R33" i="14"/>
  <c r="R34" i="14" s="1"/>
  <c r="R35" i="14" s="1"/>
  <c r="D13" i="15"/>
  <c r="N49" i="14"/>
  <c r="S31" i="14"/>
  <c r="S32" i="14" s="1"/>
  <c r="S33" i="14" s="1"/>
  <c r="S34" i="14" s="1"/>
  <c r="Q41" i="3"/>
  <c r="Q31" i="6"/>
  <c r="R31" i="16"/>
  <c r="O33" i="6"/>
  <c r="P33" i="16"/>
  <c r="M37" i="6"/>
  <c r="M36" i="6"/>
  <c r="M38" i="6" s="1"/>
  <c r="M39" i="6" s="1"/>
  <c r="D12" i="9" s="1"/>
  <c r="N37" i="16"/>
  <c r="N36" i="16"/>
  <c r="N38" i="16" s="1"/>
  <c r="N39" i="16" s="1"/>
  <c r="N49" i="16" s="1"/>
  <c r="O34" i="16"/>
  <c r="O35" i="16" s="1"/>
  <c r="N34" i="6"/>
  <c r="N35" i="6" s="1"/>
  <c r="Q32" i="16"/>
  <c r="P32" i="6"/>
  <c r="D15" i="15"/>
  <c r="P49" i="14"/>
  <c r="T20" i="14"/>
  <c r="T22" i="14" s="1"/>
  <c r="S37" i="11"/>
  <c r="Q37" i="14"/>
  <c r="Q36" i="14"/>
  <c r="Q38" i="14" s="1"/>
  <c r="Q39" i="14" s="1"/>
  <c r="R7" i="18"/>
  <c r="S20" i="16"/>
  <c r="S22" i="16" s="1"/>
  <c r="D10" i="19"/>
  <c r="R20" i="6"/>
  <c r="R22" i="6" s="1"/>
  <c r="M49" i="6" l="1"/>
  <c r="T31" i="14"/>
  <c r="T32" i="14" s="1"/>
  <c r="R41" i="3"/>
  <c r="R31" i="6"/>
  <c r="S31" i="16"/>
  <c r="P33" i="6"/>
  <c r="Q33" i="16"/>
  <c r="N37" i="6"/>
  <c r="N36" i="6"/>
  <c r="N38" i="6" s="1"/>
  <c r="N39" i="6" s="1"/>
  <c r="D13" i="9" s="1"/>
  <c r="O37" i="16"/>
  <c r="O36" i="16"/>
  <c r="O38" i="16" s="1"/>
  <c r="P34" i="16"/>
  <c r="P35" i="16" s="1"/>
  <c r="O34" i="6"/>
  <c r="O35" i="6" s="1"/>
  <c r="R32" i="16"/>
  <c r="Q32" i="6"/>
  <c r="S7" i="18"/>
  <c r="T20" i="16"/>
  <c r="T22" i="16" s="1"/>
  <c r="D16" i="15"/>
  <c r="Q49" i="14"/>
  <c r="S35" i="14"/>
  <c r="U20" i="14"/>
  <c r="U22" i="14" s="1"/>
  <c r="T37" i="11"/>
  <c r="R37" i="14"/>
  <c r="R36" i="14"/>
  <c r="R38" i="14" s="1"/>
  <c r="R39" i="14" s="1"/>
  <c r="D17" i="15" s="1"/>
  <c r="D11" i="19"/>
  <c r="S20" i="6"/>
  <c r="S22" i="6" s="1"/>
  <c r="T33" i="14" l="1"/>
  <c r="T34" i="14" s="1"/>
  <c r="R49" i="14"/>
  <c r="O39" i="16"/>
  <c r="O49" i="16" s="1"/>
  <c r="N49" i="6"/>
  <c r="U31" i="14"/>
  <c r="U32" i="14" s="1"/>
  <c r="U33" i="14" s="1"/>
  <c r="U34" i="14" s="1"/>
  <c r="S41" i="3"/>
  <c r="S31" i="6"/>
  <c r="T31" i="16"/>
  <c r="Q33" i="6"/>
  <c r="R33" i="16"/>
  <c r="O37" i="6"/>
  <c r="O36" i="6"/>
  <c r="O38" i="6" s="1"/>
  <c r="O39" i="6" s="1"/>
  <c r="D14" i="9" s="1"/>
  <c r="P37" i="16"/>
  <c r="P36" i="16"/>
  <c r="P38" i="16" s="1"/>
  <c r="P39" i="16" s="1"/>
  <c r="P49" i="16" s="1"/>
  <c r="Q34" i="16"/>
  <c r="Q35" i="16" s="1"/>
  <c r="P34" i="6"/>
  <c r="P35" i="6" s="1"/>
  <c r="S32" i="16"/>
  <c r="R32" i="6"/>
  <c r="V20" i="14"/>
  <c r="V22" i="14" s="1"/>
  <c r="U37" i="11"/>
  <c r="S37" i="14"/>
  <c r="S36" i="14"/>
  <c r="S38" i="14" s="1"/>
  <c r="S39" i="14" s="1"/>
  <c r="T7" i="18"/>
  <c r="U20" i="16"/>
  <c r="U22" i="16" s="1"/>
  <c r="D12" i="19"/>
  <c r="T20" i="6"/>
  <c r="T22" i="6" s="1"/>
  <c r="T35" i="14" l="1"/>
  <c r="O49" i="6"/>
  <c r="V31" i="14"/>
  <c r="V32" i="14" s="1"/>
  <c r="T41" i="3"/>
  <c r="T31" i="6"/>
  <c r="U31" i="16"/>
  <c r="R33" i="6"/>
  <c r="S33" i="16"/>
  <c r="P37" i="6"/>
  <c r="P36" i="6"/>
  <c r="P38" i="6" s="1"/>
  <c r="P39" i="6" s="1"/>
  <c r="D15" i="9" s="1"/>
  <c r="Q37" i="16"/>
  <c r="Q36" i="16"/>
  <c r="Q38" i="16" s="1"/>
  <c r="Q39" i="16" s="1"/>
  <c r="Q49" i="16" s="1"/>
  <c r="R34" i="16"/>
  <c r="R35" i="16" s="1"/>
  <c r="Q34" i="6"/>
  <c r="Q35" i="6" s="1"/>
  <c r="T32" i="16"/>
  <c r="S32" i="6"/>
  <c r="U7" i="18"/>
  <c r="V20" i="16"/>
  <c r="V22" i="16" s="1"/>
  <c r="D18" i="15"/>
  <c r="S49" i="14"/>
  <c r="U35" i="14"/>
  <c r="W20" i="14"/>
  <c r="W22" i="14" s="1"/>
  <c r="V37" i="11"/>
  <c r="T37" i="14"/>
  <c r="T36" i="14"/>
  <c r="D13" i="19"/>
  <c r="U20" i="6"/>
  <c r="U22" i="6" s="1"/>
  <c r="V33" i="14" l="1"/>
  <c r="V34" i="14" s="1"/>
  <c r="P49" i="6"/>
  <c r="W31" i="14"/>
  <c r="W32" i="14" s="1"/>
  <c r="U41" i="3"/>
  <c r="U31" i="6"/>
  <c r="V31" i="16"/>
  <c r="S33" i="6"/>
  <c r="T33" i="16"/>
  <c r="Q37" i="6"/>
  <c r="Q36" i="6"/>
  <c r="Q38" i="6" s="1"/>
  <c r="Q39" i="6" s="1"/>
  <c r="D16" i="9" s="1"/>
  <c r="R36" i="16"/>
  <c r="R38" i="16" s="1"/>
  <c r="R37" i="16"/>
  <c r="S34" i="16"/>
  <c r="S35" i="16" s="1"/>
  <c r="R34" i="6"/>
  <c r="R35" i="6" s="1"/>
  <c r="U32" i="16"/>
  <c r="T32" i="6"/>
  <c r="T38" i="14"/>
  <c r="T39" i="14" s="1"/>
  <c r="X20" i="14"/>
  <c r="X22" i="14" s="1"/>
  <c r="W37" i="11"/>
  <c r="U36" i="14"/>
  <c r="U38" i="14" s="1"/>
  <c r="U37" i="14"/>
  <c r="V7" i="18"/>
  <c r="W20" i="16"/>
  <c r="W22" i="16" s="1"/>
  <c r="D14" i="19"/>
  <c r="V20" i="6"/>
  <c r="V22" i="6" s="1"/>
  <c r="Q49" i="6" l="1"/>
  <c r="W33" i="14"/>
  <c r="W34" i="14" s="1"/>
  <c r="U39" i="14"/>
  <c r="R39" i="16"/>
  <c r="R49" i="16" s="1"/>
  <c r="V35" i="14"/>
  <c r="X31" i="14"/>
  <c r="V31" i="6"/>
  <c r="W31" i="16"/>
  <c r="T33" i="6"/>
  <c r="U33" i="16"/>
  <c r="R37" i="6"/>
  <c r="R36" i="6"/>
  <c r="R38" i="6" s="1"/>
  <c r="R39" i="6" s="1"/>
  <c r="D17" i="9" s="1"/>
  <c r="S37" i="16"/>
  <c r="S36" i="16"/>
  <c r="S38" i="16" s="1"/>
  <c r="S39" i="16" s="1"/>
  <c r="S49" i="16" s="1"/>
  <c r="T34" i="16"/>
  <c r="T35" i="16" s="1"/>
  <c r="S34" i="6"/>
  <c r="S35" i="6" s="1"/>
  <c r="V32" i="16"/>
  <c r="U32" i="6"/>
  <c r="V41" i="3"/>
  <c r="W7" i="18"/>
  <c r="X20" i="16"/>
  <c r="X22" i="16" s="1"/>
  <c r="D20" i="15"/>
  <c r="U49" i="14"/>
  <c r="Y20" i="14"/>
  <c r="Y22" i="14" s="1"/>
  <c r="X37" i="11"/>
  <c r="D19" i="15"/>
  <c r="T49" i="14"/>
  <c r="D15" i="19"/>
  <c r="W20" i="6"/>
  <c r="W22" i="6" s="1"/>
  <c r="R49" i="6" l="1"/>
  <c r="X32" i="14"/>
  <c r="V37" i="14"/>
  <c r="V36" i="14"/>
  <c r="V38" i="14" s="1"/>
  <c r="V39" i="14" s="1"/>
  <c r="W35" i="14"/>
  <c r="Y31" i="14"/>
  <c r="W41" i="3"/>
  <c r="W31" i="6"/>
  <c r="X31" i="16"/>
  <c r="U33" i="6"/>
  <c r="V33" i="16"/>
  <c r="S37" i="6"/>
  <c r="S36" i="6"/>
  <c r="S38" i="6" s="1"/>
  <c r="S39" i="6" s="1"/>
  <c r="D18" i="9" s="1"/>
  <c r="T37" i="16"/>
  <c r="T36" i="16"/>
  <c r="T38" i="16" s="1"/>
  <c r="T39" i="16" s="1"/>
  <c r="T49" i="16" s="1"/>
  <c r="U34" i="16"/>
  <c r="U35" i="16" s="1"/>
  <c r="T34" i="6"/>
  <c r="T35" i="6" s="1"/>
  <c r="W32" i="16"/>
  <c r="V32" i="6"/>
  <c r="Z20" i="14"/>
  <c r="Z22" i="14" s="1"/>
  <c r="Y37" i="11"/>
  <c r="X7" i="18"/>
  <c r="Y20" i="16"/>
  <c r="Y22" i="16" s="1"/>
  <c r="D16" i="19"/>
  <c r="X20" i="6"/>
  <c r="X22" i="6" s="1"/>
  <c r="S49" i="6" l="1"/>
  <c r="Y32" i="14"/>
  <c r="W36" i="14"/>
  <c r="W38" i="14" s="1"/>
  <c r="W39" i="14" s="1"/>
  <c r="W37" i="14"/>
  <c r="D21" i="15"/>
  <c r="V49" i="14"/>
  <c r="X33" i="14"/>
  <c r="X34" i="14" s="1"/>
  <c r="Z31" i="14"/>
  <c r="X41" i="3"/>
  <c r="X31" i="6"/>
  <c r="Y31" i="16"/>
  <c r="V33" i="6"/>
  <c r="W33" i="16"/>
  <c r="T37" i="6"/>
  <c r="T36" i="6"/>
  <c r="T38" i="6" s="1"/>
  <c r="T39" i="6" s="1"/>
  <c r="D19" i="9" s="1"/>
  <c r="U36" i="16"/>
  <c r="U38" i="16" s="1"/>
  <c r="U39" i="16" s="1"/>
  <c r="U49" i="16" s="1"/>
  <c r="U37" i="16"/>
  <c r="V34" i="16"/>
  <c r="V35" i="16" s="1"/>
  <c r="U34" i="6"/>
  <c r="U35" i="6" s="1"/>
  <c r="X32" i="16"/>
  <c r="W32" i="6"/>
  <c r="Y7" i="18"/>
  <c r="Z20" i="16"/>
  <c r="Z22" i="16" s="1"/>
  <c r="AA20" i="14"/>
  <c r="AA22" i="14" s="1"/>
  <c r="Z37" i="11"/>
  <c r="D17" i="19"/>
  <c r="Y20" i="6"/>
  <c r="Y22" i="6" s="1"/>
  <c r="T49" i="6" l="1"/>
  <c r="Z32" i="14"/>
  <c r="Z33" i="14" s="1"/>
  <c r="D22" i="15"/>
  <c r="W49" i="14"/>
  <c r="Y33" i="14"/>
  <c r="Y34" i="14" s="1"/>
  <c r="X35" i="14"/>
  <c r="AA31" i="14"/>
  <c r="AA32" i="14" s="1"/>
  <c r="AA33" i="14" s="1"/>
  <c r="AA34" i="14" s="1"/>
  <c r="Y41" i="3"/>
  <c r="Y31" i="6"/>
  <c r="Z31" i="16"/>
  <c r="W33" i="6"/>
  <c r="X33" i="16"/>
  <c r="U37" i="6"/>
  <c r="U36" i="6"/>
  <c r="U38" i="6" s="1"/>
  <c r="U39" i="6" s="1"/>
  <c r="D20" i="9" s="1"/>
  <c r="V36" i="16"/>
  <c r="V38" i="16" s="1"/>
  <c r="V39" i="16" s="1"/>
  <c r="V49" i="16" s="1"/>
  <c r="V37" i="16"/>
  <c r="W34" i="16"/>
  <c r="W35" i="16" s="1"/>
  <c r="V34" i="6"/>
  <c r="V35" i="6" s="1"/>
  <c r="Y32" i="16"/>
  <c r="X32" i="6"/>
  <c r="AB20" i="14"/>
  <c r="AB22" i="14" s="1"/>
  <c r="AA37" i="11"/>
  <c r="Z7" i="18"/>
  <c r="AA20" i="16"/>
  <c r="AA22" i="16" s="1"/>
  <c r="D18" i="19"/>
  <c r="Z20" i="6"/>
  <c r="Z22" i="6" s="1"/>
  <c r="U49" i="6" l="1"/>
  <c r="AA35" i="14"/>
  <c r="Z34" i="14"/>
  <c r="Z35" i="14" s="1"/>
  <c r="X36" i="14"/>
  <c r="X38" i="14" s="1"/>
  <c r="X37" i="14"/>
  <c r="Y35" i="14"/>
  <c r="AB31" i="14"/>
  <c r="AB32" i="14" s="1"/>
  <c r="AB33" i="14" s="1"/>
  <c r="AB34" i="14" s="1"/>
  <c r="Z41" i="3"/>
  <c r="Z31" i="6"/>
  <c r="AA31" i="16"/>
  <c r="X33" i="6"/>
  <c r="Y33" i="16"/>
  <c r="V37" i="6"/>
  <c r="V36" i="6"/>
  <c r="V38" i="6" s="1"/>
  <c r="V39" i="6" s="1"/>
  <c r="D21" i="9" s="1"/>
  <c r="W37" i="16"/>
  <c r="W36" i="16"/>
  <c r="W38" i="16" s="1"/>
  <c r="W39" i="16" s="1"/>
  <c r="W49" i="16" s="1"/>
  <c r="X34" i="16"/>
  <c r="X35" i="16" s="1"/>
  <c r="W34" i="6"/>
  <c r="W35" i="6" s="1"/>
  <c r="Z32" i="16"/>
  <c r="Y32" i="6"/>
  <c r="AA7" i="18"/>
  <c r="AB20" i="16"/>
  <c r="AB22" i="16" s="1"/>
  <c r="AC20" i="14"/>
  <c r="AC22" i="14" s="1"/>
  <c r="AB37" i="11"/>
  <c r="D19" i="19"/>
  <c r="AA20" i="6"/>
  <c r="AA22" i="6" s="1"/>
  <c r="X39" i="14" l="1"/>
  <c r="D23" i="15" s="1"/>
  <c r="Z37" i="14"/>
  <c r="Z36" i="14"/>
  <c r="Z38" i="14" s="1"/>
  <c r="Z39" i="14" s="1"/>
  <c r="Y37" i="14"/>
  <c r="Y36" i="14"/>
  <c r="Y38" i="14" s="1"/>
  <c r="Y39" i="14" s="1"/>
  <c r="V49" i="6"/>
  <c r="AA37" i="14"/>
  <c r="AA36" i="14"/>
  <c r="AA38" i="14" s="1"/>
  <c r="AA39" i="14" s="1"/>
  <c r="AC31" i="14"/>
  <c r="AC32" i="14" s="1"/>
  <c r="AA41" i="3"/>
  <c r="AA31" i="6"/>
  <c r="AB31" i="16"/>
  <c r="Y33" i="6"/>
  <c r="Z33" i="16"/>
  <c r="W37" i="6"/>
  <c r="W36" i="6"/>
  <c r="W38" i="6" s="1"/>
  <c r="W39" i="6" s="1"/>
  <c r="D22" i="9" s="1"/>
  <c r="X37" i="16"/>
  <c r="X36" i="16"/>
  <c r="X38" i="16" s="1"/>
  <c r="X39" i="16" s="1"/>
  <c r="X49" i="16" s="1"/>
  <c r="Y34" i="16"/>
  <c r="Y35" i="16" s="1"/>
  <c r="X34" i="6"/>
  <c r="X35" i="6" s="1"/>
  <c r="AA32" i="16"/>
  <c r="Z32" i="6"/>
  <c r="AB35" i="14"/>
  <c r="AD20" i="14"/>
  <c r="AD22" i="14" s="1"/>
  <c r="AC37" i="11"/>
  <c r="AB7" i="18"/>
  <c r="AC20" i="16"/>
  <c r="AC22" i="16" s="1"/>
  <c r="D20" i="19"/>
  <c r="AB20" i="6"/>
  <c r="AB22" i="6" s="1"/>
  <c r="X49" i="14" l="1"/>
  <c r="D26" i="15"/>
  <c r="AA49" i="14"/>
  <c r="W49" i="6"/>
  <c r="D24" i="15"/>
  <c r="Y49" i="14"/>
  <c r="D25" i="15"/>
  <c r="Z49" i="14"/>
  <c r="AC33" i="14"/>
  <c r="AC34" i="14" s="1"/>
  <c r="AD31" i="14"/>
  <c r="AD32" i="14" s="1"/>
  <c r="AB41" i="3"/>
  <c r="AB31" i="6"/>
  <c r="AC31" i="16"/>
  <c r="Z33" i="6"/>
  <c r="AA33" i="16"/>
  <c r="X37" i="6"/>
  <c r="X36" i="6"/>
  <c r="X38" i="6" s="1"/>
  <c r="X39" i="6" s="1"/>
  <c r="D23" i="9" s="1"/>
  <c r="Y37" i="16"/>
  <c r="Y36" i="16"/>
  <c r="Y38" i="16" s="1"/>
  <c r="Y39" i="16" s="1"/>
  <c r="Y49" i="16" s="1"/>
  <c r="Z34" i="16"/>
  <c r="Z35" i="16" s="1"/>
  <c r="Y34" i="6"/>
  <c r="Y35" i="6" s="1"/>
  <c r="AB32" i="16"/>
  <c r="AA32" i="6"/>
  <c r="AC7" i="18"/>
  <c r="AD20" i="16"/>
  <c r="AD22" i="16" s="1"/>
  <c r="AE20" i="14"/>
  <c r="AE22" i="14" s="1"/>
  <c r="AD37" i="11"/>
  <c r="AB36" i="14"/>
  <c r="AB37" i="14"/>
  <c r="D21" i="19"/>
  <c r="AC20" i="6"/>
  <c r="AC22" i="6" s="1"/>
  <c r="X49" i="6" l="1"/>
  <c r="AC35" i="14"/>
  <c r="AD33" i="14"/>
  <c r="AD34" i="14" s="1"/>
  <c r="AD35" i="14" s="1"/>
  <c r="AE31" i="14"/>
  <c r="AE32" i="14" s="1"/>
  <c r="AE33" i="14" s="1"/>
  <c r="AE34" i="14" s="1"/>
  <c r="AC41" i="3"/>
  <c r="AC31" i="6"/>
  <c r="AD31" i="16"/>
  <c r="AA33" i="6"/>
  <c r="AB33" i="16"/>
  <c r="Y37" i="6"/>
  <c r="Y36" i="6"/>
  <c r="Y38" i="6" s="1"/>
  <c r="Y39" i="6" s="1"/>
  <c r="D24" i="9" s="1"/>
  <c r="Z36" i="16"/>
  <c r="Z38" i="16" s="1"/>
  <c r="Z39" i="16" s="1"/>
  <c r="Z49" i="16" s="1"/>
  <c r="Z37" i="16"/>
  <c r="AA34" i="16"/>
  <c r="AA35" i="16" s="1"/>
  <c r="Z34" i="6"/>
  <c r="Z35" i="6" s="1"/>
  <c r="AC32" i="16"/>
  <c r="AB32" i="6"/>
  <c r="AB38" i="14"/>
  <c r="AB39" i="14" s="1"/>
  <c r="AF20" i="14"/>
  <c r="AF22" i="14" s="1"/>
  <c r="AE37" i="11"/>
  <c r="AC37" i="14"/>
  <c r="AC36" i="14"/>
  <c r="AC38" i="14" s="1"/>
  <c r="AC39" i="14" s="1"/>
  <c r="AD7" i="18"/>
  <c r="AE20" i="16"/>
  <c r="AE22" i="16" s="1"/>
  <c r="D22" i="19"/>
  <c r="AD20" i="6"/>
  <c r="AD22" i="6" s="1"/>
  <c r="Y49" i="6" l="1"/>
  <c r="AF31" i="14"/>
  <c r="AF32" i="14" s="1"/>
  <c r="AF33" i="14" s="1"/>
  <c r="AF34" i="14" s="1"/>
  <c r="AD41" i="3"/>
  <c r="AD31" i="6"/>
  <c r="AE31" i="16"/>
  <c r="AB33" i="6"/>
  <c r="AC33" i="16"/>
  <c r="Z37" i="6"/>
  <c r="Z36" i="6"/>
  <c r="Z38" i="6" s="1"/>
  <c r="Z39" i="6" s="1"/>
  <c r="D25" i="9" s="1"/>
  <c r="AA36" i="16"/>
  <c r="AA38" i="16" s="1"/>
  <c r="AA37" i="16"/>
  <c r="AB34" i="16"/>
  <c r="AB35" i="16" s="1"/>
  <c r="AA34" i="6"/>
  <c r="AA35" i="6" s="1"/>
  <c r="AD32" i="16"/>
  <c r="AC32" i="6"/>
  <c r="AE7" i="18"/>
  <c r="AF20" i="16"/>
  <c r="AF22" i="16" s="1"/>
  <c r="D28" i="15"/>
  <c r="AC49" i="14"/>
  <c r="AE35" i="14"/>
  <c r="AG20" i="14"/>
  <c r="AG22" i="14" s="1"/>
  <c r="AF37" i="11"/>
  <c r="AD36" i="14"/>
  <c r="AD38" i="14" s="1"/>
  <c r="AD39" i="14" s="1"/>
  <c r="D29" i="15" s="1"/>
  <c r="AD37" i="14"/>
  <c r="D27" i="15"/>
  <c r="AB49" i="14"/>
  <c r="D23" i="19"/>
  <c r="AE20" i="6"/>
  <c r="AE22" i="6" s="1"/>
  <c r="AD49" i="14" l="1"/>
  <c r="AA39" i="16"/>
  <c r="AA49" i="16" s="1"/>
  <c r="Z49" i="6"/>
  <c r="AG31" i="14"/>
  <c r="AG32" i="14" s="1"/>
  <c r="AG33" i="14" s="1"/>
  <c r="AG34" i="14" s="1"/>
  <c r="AE41" i="3"/>
  <c r="AE31" i="6"/>
  <c r="AF31" i="16"/>
  <c r="AC33" i="6"/>
  <c r="AD33" i="16"/>
  <c r="AA37" i="6"/>
  <c r="AA36" i="6"/>
  <c r="AA38" i="6" s="1"/>
  <c r="AA39" i="6" s="1"/>
  <c r="D26" i="9" s="1"/>
  <c r="AB36" i="16"/>
  <c r="AB38" i="16" s="1"/>
  <c r="AB39" i="16" s="1"/>
  <c r="AB49" i="16" s="1"/>
  <c r="AB37" i="16"/>
  <c r="AC34" i="16"/>
  <c r="AC35" i="16" s="1"/>
  <c r="AB34" i="6"/>
  <c r="AB35" i="6" s="1"/>
  <c r="AE32" i="16"/>
  <c r="AD32" i="6"/>
  <c r="AF35" i="14"/>
  <c r="AG37" i="11"/>
  <c r="AE36" i="14"/>
  <c r="AE38" i="14" s="1"/>
  <c r="AE39" i="14" s="1"/>
  <c r="AE37" i="14"/>
  <c r="AF7" i="18"/>
  <c r="AG20" i="16"/>
  <c r="AG22" i="16" s="1"/>
  <c r="D24" i="19"/>
  <c r="AF20" i="6"/>
  <c r="AF22" i="6" s="1"/>
  <c r="AA49" i="6" l="1"/>
  <c r="AF41" i="3"/>
  <c r="AF31" i="6"/>
  <c r="AG31" i="16"/>
  <c r="AD33" i="6"/>
  <c r="AE33" i="16"/>
  <c r="AB37" i="6"/>
  <c r="AB36" i="6"/>
  <c r="AB38" i="6" s="1"/>
  <c r="AB39" i="6" s="1"/>
  <c r="D27" i="9" s="1"/>
  <c r="AC36" i="16"/>
  <c r="AC38" i="16" s="1"/>
  <c r="AC39" i="16" s="1"/>
  <c r="AC49" i="16" s="1"/>
  <c r="AC37" i="16"/>
  <c r="AD34" i="16"/>
  <c r="AD35" i="16" s="1"/>
  <c r="AC34" i="6"/>
  <c r="AC35" i="6" s="1"/>
  <c r="AF32" i="16"/>
  <c r="AE32" i="6"/>
  <c r="AG7" i="18"/>
  <c r="D30" i="15"/>
  <c r="AE49" i="14"/>
  <c r="AG35" i="14"/>
  <c r="AF37" i="14"/>
  <c r="AF36" i="14"/>
  <c r="AF38" i="14" s="1"/>
  <c r="AF39" i="14" s="1"/>
  <c r="D31" i="15" s="1"/>
  <c r="D25" i="19"/>
  <c r="AG20" i="6"/>
  <c r="AG22" i="6" s="1"/>
  <c r="AB49" i="6" l="1"/>
  <c r="AF49" i="14"/>
  <c r="AG41" i="3"/>
  <c r="AG31" i="6"/>
  <c r="AE33" i="6"/>
  <c r="AF33" i="16"/>
  <c r="AC37" i="6"/>
  <c r="AC36" i="6"/>
  <c r="AC38" i="6" s="1"/>
  <c r="AC39" i="6" s="1"/>
  <c r="D28" i="9" s="1"/>
  <c r="AD36" i="16"/>
  <c r="AD38" i="16" s="1"/>
  <c r="AD39" i="16" s="1"/>
  <c r="AD49" i="16" s="1"/>
  <c r="AD37" i="16"/>
  <c r="AE34" i="16"/>
  <c r="AE35" i="16" s="1"/>
  <c r="AD34" i="6"/>
  <c r="AD35" i="6" s="1"/>
  <c r="AG32" i="16"/>
  <c r="AF32" i="6"/>
  <c r="AG37" i="14"/>
  <c r="AG36" i="14"/>
  <c r="AG38" i="14" s="1"/>
  <c r="AG39" i="14" s="1"/>
  <c r="D32" i="15" s="1"/>
  <c r="D26" i="19"/>
  <c r="AC49" i="6" l="1"/>
  <c r="AG49" i="14"/>
  <c r="AF33" i="6"/>
  <c r="AG33" i="16"/>
  <c r="AD37" i="6"/>
  <c r="AD36" i="6"/>
  <c r="AD38" i="6" s="1"/>
  <c r="AD39" i="6" s="1"/>
  <c r="D29" i="9" s="1"/>
  <c r="AE36" i="16"/>
  <c r="AE38" i="16" s="1"/>
  <c r="AE39" i="16" s="1"/>
  <c r="AE49" i="16" s="1"/>
  <c r="AE37" i="16"/>
  <c r="AF34" i="16"/>
  <c r="AF35" i="16" s="1"/>
  <c r="AE34" i="6"/>
  <c r="AE35" i="6" s="1"/>
  <c r="AG32" i="6"/>
  <c r="D27" i="19"/>
  <c r="AD49" i="6" l="1"/>
  <c r="AG33" i="6"/>
  <c r="AE37" i="6"/>
  <c r="AE36" i="6"/>
  <c r="AE38" i="6" s="1"/>
  <c r="AE39" i="6" s="1"/>
  <c r="D30" i="9" s="1"/>
  <c r="AF37" i="16"/>
  <c r="AF36" i="16"/>
  <c r="AF38" i="16" s="1"/>
  <c r="AF39" i="16" s="1"/>
  <c r="AF49" i="16" s="1"/>
  <c r="AG34" i="16"/>
  <c r="AG35" i="16" s="1"/>
  <c r="AF34" i="6"/>
  <c r="AF35" i="6" s="1"/>
  <c r="D28" i="19"/>
  <c r="AE49" i="6" l="1"/>
  <c r="AF37" i="6"/>
  <c r="AF36" i="6"/>
  <c r="AF38" i="6" s="1"/>
  <c r="AF39" i="6" s="1"/>
  <c r="D31" i="9" s="1"/>
  <c r="D31" i="19" s="1"/>
  <c r="AG37" i="16"/>
  <c r="AG36" i="16"/>
  <c r="AG38" i="16" s="1"/>
  <c r="AG39" i="16" s="1"/>
  <c r="AG49" i="16" s="1"/>
  <c r="AG34" i="6"/>
  <c r="AG35" i="6" s="1"/>
  <c r="D29" i="19"/>
  <c r="AF49" i="6" l="1"/>
  <c r="AG37" i="6"/>
  <c r="AG36" i="6"/>
  <c r="AG38" i="6" s="1"/>
  <c r="AG39" i="6" s="1"/>
  <c r="D32" i="9" s="1"/>
  <c r="D32" i="19" s="1"/>
  <c r="D30" i="19"/>
  <c r="D35" i="6"/>
  <c r="D36" i="6" s="1"/>
  <c r="AG49" i="6" l="1"/>
  <c r="D38" i="6"/>
  <c r="D39" i="6" s="1"/>
  <c r="D37" i="6"/>
  <c r="D3" i="9" l="1"/>
  <c r="D3" i="19" s="1"/>
  <c r="D4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Shoemaker, David Bernard CPO USN DCNO N9 (USA)</author>
  </authors>
  <commentList>
    <comment ref="G3" authorId="0" shapeId="0" xr:uid="{0FE6039D-59B7-490D-B225-5F20802DD1D5}">
      <text>
        <r>
          <rPr>
            <b/>
            <sz val="9"/>
            <color indexed="81"/>
            <rFont val="Tahoma"/>
            <family val="2"/>
          </rPr>
          <t>Shoemaker, David Bernard CPO USN DCNO N9 (USA):</t>
        </r>
        <r>
          <rPr>
            <sz val="9"/>
            <color indexed="81"/>
            <rFont val="Tahoma"/>
            <family val="2"/>
          </rPr>
          <t xml:space="preserve">
Remember to not remove this line in these four columns!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<sst xmlns="http://schemas.openxmlformats.org/spreadsheetml/2006/main" count="883" uniqueCount="247">
  <si>
    <t>Service</t>
  </si>
  <si>
    <t>Category Type</t>
  </si>
  <si>
    <t>TMS</t>
  </si>
  <si>
    <t>Squadron Name</t>
  </si>
  <si>
    <t>Location Name</t>
  </si>
  <si>
    <t>PTAA</t>
  </si>
  <si>
    <t>PMAA</t>
  </si>
  <si>
    <t>PDAA</t>
  </si>
  <si>
    <t>S40</t>
  </si>
  <si>
    <t>NAVAIR</t>
  </si>
  <si>
    <t>POAA</t>
  </si>
  <si>
    <t>KGK</t>
  </si>
  <si>
    <t>AJ1</t>
  </si>
  <si>
    <t>A21</t>
  </si>
  <si>
    <t>H11</t>
  </si>
  <si>
    <t>H40</t>
  </si>
  <si>
    <t>AM0</t>
  </si>
  <si>
    <t>C10</t>
  </si>
  <si>
    <t>AN1</t>
  </si>
  <si>
    <t>WA1</t>
  </si>
  <si>
    <t>E10</t>
  </si>
  <si>
    <t>AS1</t>
  </si>
  <si>
    <t>CNATRA</t>
  </si>
  <si>
    <t>STORAGE</t>
  </si>
  <si>
    <t>RECON RESERVE</t>
  </si>
  <si>
    <t>PTAI</t>
  </si>
  <si>
    <t>PMAI</t>
  </si>
  <si>
    <t>PDAI</t>
  </si>
  <si>
    <t>BAILMENT</t>
  </si>
  <si>
    <t>BAI</t>
  </si>
  <si>
    <t>TOTAL PAA</t>
  </si>
  <si>
    <t>Aircraft Terminology</t>
  </si>
  <si>
    <t>TOAI (TAI + TII)</t>
  </si>
  <si>
    <t>TII</t>
  </si>
  <si>
    <t>RECLAMATION</t>
  </si>
  <si>
    <t>MAINT TRAINING</t>
  </si>
  <si>
    <t>LOAN</t>
  </si>
  <si>
    <t>LEASE</t>
  </si>
  <si>
    <t>FMS</t>
  </si>
  <si>
    <t>DRONES</t>
  </si>
  <si>
    <t>TAI</t>
  </si>
  <si>
    <t>RECONSTITUTION</t>
  </si>
  <si>
    <t>ATTRITION</t>
  </si>
  <si>
    <t>PAI</t>
  </si>
  <si>
    <t>POAI</t>
  </si>
  <si>
    <t>END OF FY TII</t>
  </si>
  <si>
    <t>NET GAIN/LOSS</t>
  </si>
  <si>
    <t>BEGINNING OF FY TII</t>
  </si>
  <si>
    <t>LOSSES STRIKES</t>
  </si>
  <si>
    <t>LOSSES OTHER</t>
  </si>
  <si>
    <t>LOSSES TO ACTIVE INVENTORY</t>
  </si>
  <si>
    <t>GAIN OTHER</t>
  </si>
  <si>
    <t>GAIN FROM ACTIVE INVENTORY</t>
  </si>
  <si>
    <t>END OF FY TAI</t>
  </si>
  <si>
    <t>BEGINNING OF FY TAI</t>
  </si>
  <si>
    <t>LOSS TO INACTIVE INVENTORY</t>
  </si>
  <si>
    <t>LOSS TO CONVERSION</t>
  </si>
  <si>
    <t>GAINS FROM INACTIVE INVENTORY</t>
  </si>
  <si>
    <t>GAIN FROM CONVERSION</t>
  </si>
  <si>
    <t>Inventory Breakdown</t>
  </si>
  <si>
    <t>ACTIVE</t>
  </si>
  <si>
    <t>ATTRITION PLANNING FACTOR (Percentage)</t>
  </si>
  <si>
    <t>Column B</t>
  </si>
  <si>
    <t>BUNO</t>
  </si>
  <si>
    <t>Column D</t>
  </si>
  <si>
    <t>Acft Status Code</t>
  </si>
  <si>
    <t>AJ2</t>
  </si>
  <si>
    <t>AJ0</t>
  </si>
  <si>
    <t>D41</t>
  </si>
  <si>
    <t>A10</t>
  </si>
  <si>
    <t>RR0</t>
  </si>
  <si>
    <t>Column N</t>
  </si>
  <si>
    <t>ACC Code</t>
  </si>
  <si>
    <t>Column H</t>
  </si>
  <si>
    <t>USN</t>
  </si>
  <si>
    <t>USMC</t>
  </si>
  <si>
    <t>USN RES</t>
  </si>
  <si>
    <t>USMC RES</t>
  </si>
  <si>
    <t>Misc</t>
  </si>
  <si>
    <t>ACFT Inv Term</t>
  </si>
  <si>
    <t>SECNAV SUBCAT 1</t>
  </si>
  <si>
    <t>SECNAV SUBCAT 2</t>
  </si>
  <si>
    <t>SECNAV SUBCAT 3</t>
  </si>
  <si>
    <t>1S0</t>
  </si>
  <si>
    <t>STRICKEN ASSET</t>
  </si>
  <si>
    <t>2S0</t>
  </si>
  <si>
    <t>3S0</t>
  </si>
  <si>
    <t>4S0</t>
  </si>
  <si>
    <t>TOAI</t>
  </si>
  <si>
    <t>A11</t>
  </si>
  <si>
    <t>A12</t>
  </si>
  <si>
    <t>A20</t>
  </si>
  <si>
    <t>A22</t>
  </si>
  <si>
    <t>A30</t>
  </si>
  <si>
    <t>A31</t>
  </si>
  <si>
    <t>A32</t>
  </si>
  <si>
    <t>A40</t>
  </si>
  <si>
    <t>A41</t>
  </si>
  <si>
    <t>A42</t>
  </si>
  <si>
    <t>A50</t>
  </si>
  <si>
    <t>A52</t>
  </si>
  <si>
    <t>A60</t>
  </si>
  <si>
    <t>A61</t>
  </si>
  <si>
    <t>A62</t>
  </si>
  <si>
    <t>A70</t>
  </si>
  <si>
    <t>A71</t>
  </si>
  <si>
    <t>A72</t>
  </si>
  <si>
    <t>A80</t>
  </si>
  <si>
    <t>A81</t>
  </si>
  <si>
    <t>A82</t>
  </si>
  <si>
    <t>A90</t>
  </si>
  <si>
    <t>A91</t>
  </si>
  <si>
    <t>A92</t>
  </si>
  <si>
    <t>AK0</t>
  </si>
  <si>
    <t>AK1</t>
  </si>
  <si>
    <t>AL0</t>
  </si>
  <si>
    <t>AL1</t>
  </si>
  <si>
    <t>AN0</t>
  </si>
  <si>
    <t>AN2</t>
  </si>
  <si>
    <t>AR0</t>
  </si>
  <si>
    <t>AS0</t>
  </si>
  <si>
    <t>AS2</t>
  </si>
  <si>
    <t>BA0</t>
  </si>
  <si>
    <t>BX0</t>
  </si>
  <si>
    <t>BY1</t>
  </si>
  <si>
    <t>BY3</t>
  </si>
  <si>
    <t>CA0</t>
  </si>
  <si>
    <t>D10</t>
  </si>
  <si>
    <t>D20</t>
  </si>
  <si>
    <t>D40</t>
  </si>
  <si>
    <t>D50</t>
  </si>
  <si>
    <t>E20</t>
  </si>
  <si>
    <t>E40</t>
  </si>
  <si>
    <t>E41</t>
  </si>
  <si>
    <t>E50</t>
  </si>
  <si>
    <t>E51</t>
  </si>
  <si>
    <t>EA0</t>
  </si>
  <si>
    <t>EB0</t>
  </si>
  <si>
    <t>ED0</t>
  </si>
  <si>
    <t>EE0</t>
  </si>
  <si>
    <t>F10</t>
  </si>
  <si>
    <t>F20</t>
  </si>
  <si>
    <t>F30</t>
  </si>
  <si>
    <t>F40</t>
  </si>
  <si>
    <t>F50</t>
  </si>
  <si>
    <t>FA0</t>
  </si>
  <si>
    <t>FB0</t>
  </si>
  <si>
    <t>FD0</t>
  </si>
  <si>
    <t>FE0</t>
  </si>
  <si>
    <t>G10</t>
  </si>
  <si>
    <t>G30</t>
  </si>
  <si>
    <t>G31</t>
  </si>
  <si>
    <t>G40</t>
  </si>
  <si>
    <t>G41</t>
  </si>
  <si>
    <t>G50</t>
  </si>
  <si>
    <t>G60</t>
  </si>
  <si>
    <t>G61</t>
  </si>
  <si>
    <t>H10</t>
  </si>
  <si>
    <t>H30</t>
  </si>
  <si>
    <t>H31</t>
  </si>
  <si>
    <t>H41</t>
  </si>
  <si>
    <t>HA0</t>
  </si>
  <si>
    <t>HC0</t>
  </si>
  <si>
    <t>HC1</t>
  </si>
  <si>
    <t>HD0</t>
  </si>
  <si>
    <t>HD1</t>
  </si>
  <si>
    <t>I10</t>
  </si>
  <si>
    <t>I30</t>
  </si>
  <si>
    <t>I40</t>
  </si>
  <si>
    <t>IC0</t>
  </si>
  <si>
    <t>ID0</t>
  </si>
  <si>
    <t>J10</t>
  </si>
  <si>
    <t>KLK</t>
  </si>
  <si>
    <t>M10</t>
  </si>
  <si>
    <t>M30</t>
  </si>
  <si>
    <t>N10</t>
  </si>
  <si>
    <t>PC0</t>
  </si>
  <si>
    <t>PD0</t>
  </si>
  <si>
    <t>R00</t>
  </si>
  <si>
    <t>Q00</t>
  </si>
  <si>
    <t>DRONE</t>
  </si>
  <si>
    <t>S20</t>
  </si>
  <si>
    <t>S30</t>
  </si>
  <si>
    <t>TV0</t>
  </si>
  <si>
    <t>U00</t>
  </si>
  <si>
    <t>U10</t>
  </si>
  <si>
    <t>U60</t>
  </si>
  <si>
    <t>U70</t>
  </si>
  <si>
    <t>VF0</t>
  </si>
  <si>
    <t>Y00</t>
  </si>
  <si>
    <t>Do Not Edit</t>
  </si>
  <si>
    <t>Active</t>
  </si>
  <si>
    <t>Active/ResFor</t>
  </si>
  <si>
    <t>ResFor</t>
  </si>
  <si>
    <t>Projected Requirement</t>
  </si>
  <si>
    <t>Projected Active Inventory (Gain/Loss)</t>
  </si>
  <si>
    <t>Projected Inactive Inventory</t>
  </si>
  <si>
    <t xml:space="preserve">Projected Active Inventory </t>
  </si>
  <si>
    <t>Projected Total Overall Aircraft Inventory</t>
  </si>
  <si>
    <t xml:space="preserve"> </t>
  </si>
  <si>
    <t>Active/RESFOR</t>
  </si>
  <si>
    <t>FY</t>
  </si>
  <si>
    <t>PAA</t>
  </si>
  <si>
    <t>Total RQMT</t>
  </si>
  <si>
    <t>Active - PAA &amp; Total RQMT over TAI &amp; TII</t>
  </si>
  <si>
    <t>MCAR Projections</t>
  </si>
  <si>
    <t>Fleet: 80% of PAA (rounded up)</t>
  </si>
  <si>
    <t>Training - FRS:</t>
  </si>
  <si>
    <t>As determined by PPFs</t>
  </si>
  <si>
    <t>TOTAL MCAR GOAL</t>
  </si>
  <si>
    <t>Active / Reserve</t>
  </si>
  <si>
    <t>MCAR GOAL</t>
  </si>
  <si>
    <t>RESERVE</t>
  </si>
  <si>
    <t>Reserve - PAA &amp; Total RQMT over TAI &amp; TII</t>
  </si>
  <si>
    <t>COMBINED</t>
  </si>
  <si>
    <t>Combined - PAA &amp; Total RQMT over TAI &amp; TII</t>
  </si>
  <si>
    <t>Fleet: % of PAA (rounded up)</t>
  </si>
  <si>
    <t>Training - NAWDC: % PAA (rounded up)</t>
  </si>
  <si>
    <t>Test: 100% of PAA (rounded up)</t>
  </si>
  <si>
    <t>Other: % of PAA (rounded up)</t>
  </si>
  <si>
    <t>Test: % of PAA (rounded up)</t>
  </si>
  <si>
    <t>Other: % of PAA</t>
  </si>
  <si>
    <t>Test: % of PAA</t>
  </si>
  <si>
    <r>
      <t>GAINS - PURCHASE YEAR (</t>
    </r>
    <r>
      <rPr>
        <b/>
        <sz val="12"/>
        <color rgb="FF000000"/>
        <rFont val="Times New Roman"/>
        <family val="1"/>
      </rPr>
      <t>PBIS - Procurement, no effect on data</t>
    </r>
    <r>
      <rPr>
        <sz val="12"/>
        <color rgb="FF000000"/>
        <rFont val="Times New Roman"/>
        <family val="1"/>
      </rPr>
      <t>)</t>
    </r>
  </si>
  <si>
    <t>Helper for Inventory Assocation Column</t>
  </si>
  <si>
    <r>
      <t>GAIN DELIVERY YEAR (</t>
    </r>
    <r>
      <rPr>
        <b/>
        <sz val="12"/>
        <color rgb="FF000000"/>
        <rFont val="Times New Roman"/>
        <family val="1"/>
      </rPr>
      <t>DoN Delivery</t>
    </r>
    <r>
      <rPr>
        <sz val="12"/>
        <color rgb="FF000000"/>
        <rFont val="Times New Roman"/>
        <family val="1"/>
      </rPr>
      <t>)</t>
    </r>
  </si>
  <si>
    <r>
      <t>CAT I STRIKES (</t>
    </r>
    <r>
      <rPr>
        <b/>
        <sz val="12"/>
        <color rgb="FF000000"/>
        <rFont val="Times New Roman"/>
        <family val="1"/>
      </rPr>
      <t>Add in as necessary</t>
    </r>
    <r>
      <rPr>
        <sz val="12"/>
        <color rgb="FF000000"/>
        <rFont val="Times New Roman"/>
        <family val="1"/>
      </rPr>
      <t>)</t>
    </r>
  </si>
  <si>
    <r>
      <t>CAT II,III STRIKES (</t>
    </r>
    <r>
      <rPr>
        <b/>
        <sz val="12"/>
        <color rgb="FF000000"/>
        <rFont val="Times New Roman"/>
        <family val="1"/>
      </rPr>
      <t>Use Strike Board inputs/Service plans</t>
    </r>
    <r>
      <rPr>
        <sz val="12"/>
        <color rgb="FF000000"/>
        <rFont val="Times New Roman"/>
        <family val="1"/>
      </rPr>
      <t>)</t>
    </r>
  </si>
  <si>
    <r>
      <t>CAT IV STRIKES (</t>
    </r>
    <r>
      <rPr>
        <b/>
        <sz val="12"/>
        <color rgb="FF000000"/>
        <rFont val="Times New Roman"/>
        <family val="1"/>
      </rPr>
      <t>Use Strike Board inputs/Service plans</t>
    </r>
    <r>
      <rPr>
        <sz val="12"/>
        <color rgb="FF000000"/>
        <rFont val="Times New Roman"/>
        <family val="1"/>
      </rPr>
      <t>)</t>
    </r>
  </si>
  <si>
    <r>
      <t>PIPELINE PLANNING FACTOR (</t>
    </r>
    <r>
      <rPr>
        <b/>
        <sz val="12"/>
        <color rgb="FF000000"/>
        <rFont val="Times New Roman"/>
        <family val="1"/>
      </rPr>
      <t>Percentage</t>
    </r>
    <r>
      <rPr>
        <sz val="12"/>
        <color rgb="FF000000"/>
        <rFont val="Times New Roman"/>
        <family val="1"/>
      </rPr>
      <t>)</t>
    </r>
  </si>
  <si>
    <r>
      <t>BACK AIRCRAFT AUTHORIZED (</t>
    </r>
    <r>
      <rPr>
        <b/>
        <sz val="12"/>
        <color rgb="FF000000"/>
        <rFont val="Times New Roman"/>
        <family val="1"/>
      </rPr>
      <t>Rounds up</t>
    </r>
    <r>
      <rPr>
        <sz val="12"/>
        <color rgb="FF000000"/>
        <rFont val="Times New Roman"/>
        <family val="1"/>
      </rPr>
      <t>)</t>
    </r>
  </si>
  <si>
    <r>
      <t>TOTAL REQUIREMENT(</t>
    </r>
    <r>
      <rPr>
        <b/>
        <sz val="12"/>
        <color rgb="FF000000"/>
        <rFont val="Times New Roman"/>
        <family val="1"/>
      </rPr>
      <t>PAA &amp; BAA</t>
    </r>
    <r>
      <rPr>
        <sz val="12"/>
        <color rgb="FF000000"/>
        <rFont val="Times New Roman"/>
        <family val="1"/>
      </rPr>
      <t>)</t>
    </r>
  </si>
  <si>
    <r>
      <t>GAIN DELIVERY YEAR(</t>
    </r>
    <r>
      <rPr>
        <b/>
        <sz val="12"/>
        <color rgb="FF000000"/>
        <rFont val="Times New Roman"/>
        <family val="1"/>
      </rPr>
      <t>DoN Delivery</t>
    </r>
    <r>
      <rPr>
        <sz val="12"/>
        <color rgb="FF000000"/>
        <rFont val="Times New Roman"/>
        <family val="1"/>
      </rPr>
      <t>)</t>
    </r>
  </si>
  <si>
    <r>
      <t>ATTRITION PLANNING FACTOR (</t>
    </r>
    <r>
      <rPr>
        <b/>
        <sz val="12"/>
        <color rgb="FF000000"/>
        <rFont val="Times New Roman"/>
        <family val="1"/>
      </rPr>
      <t>Percentage</t>
    </r>
    <r>
      <rPr>
        <sz val="12"/>
        <color rgb="FF000000"/>
        <rFont val="Times New Roman"/>
        <family val="1"/>
      </rPr>
      <t>)</t>
    </r>
  </si>
  <si>
    <r>
      <t>TOTAL REQUIREMENT (</t>
    </r>
    <r>
      <rPr>
        <b/>
        <sz val="12"/>
        <color rgb="FF000000"/>
        <rFont val="Times New Roman"/>
        <family val="1"/>
      </rPr>
      <t>PAA &amp;BAA</t>
    </r>
    <r>
      <rPr>
        <sz val="12"/>
        <color rgb="FF000000"/>
        <rFont val="Times New Roman"/>
        <family val="1"/>
      </rPr>
      <t>)</t>
    </r>
  </si>
  <si>
    <t/>
  </si>
  <si>
    <t>CUI</t>
  </si>
  <si>
    <t>Created by: AZC David Shoemaker for updates please email: david.b.shoemaker4.mil@us.navy.mil</t>
  </si>
  <si>
    <r>
      <t>All items in "</t>
    </r>
    <r>
      <rPr>
        <sz val="11"/>
        <color rgb="FFFFFF00"/>
        <rFont val="Calibri"/>
        <family val="2"/>
      </rPr>
      <t>Yellow</t>
    </r>
    <r>
      <rPr>
        <sz val="11"/>
        <color theme="0"/>
        <rFont val="Calibri"/>
        <family val="2"/>
      </rPr>
      <t>" are editable</t>
    </r>
  </si>
  <si>
    <r>
      <t xml:space="preserve">This workbook is designed to work "offline" of the APDF 2.0 system. All aircraft distributions and constraints are extracted from the SECNAVINST 5442.3. MCAR Goals were built using the ARC-N Methodology from the MOC website. Have fun and remember to stay </t>
    </r>
    <r>
      <rPr>
        <b/>
        <sz val="14"/>
        <color rgb="FF000000"/>
        <rFont val="Calibri"/>
        <family val="2"/>
      </rPr>
      <t>RAD</t>
    </r>
    <r>
      <rPr>
        <sz val="14"/>
        <color rgb="FF000000"/>
        <rFont val="Calibri"/>
        <family val="2"/>
      </rPr>
      <t>!</t>
    </r>
  </si>
  <si>
    <t>TAI from Budget A-II</t>
  </si>
  <si>
    <t>HMLA-167</t>
  </si>
  <si>
    <t>New River</t>
  </si>
  <si>
    <t>HMLA-773 (-)</t>
  </si>
  <si>
    <t>McGuire</t>
  </si>
  <si>
    <t>APDF &amp; Budget A-II Workbook
PAA constrained to TAI version</t>
  </si>
  <si>
    <t>MQ-9A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</si>
</sst>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rgb="FF000000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8"/>
      <color theme="1"/>
      <name val="Tahoma"/>
      <family val="2"/>
    </font>
    <font>
      <b/>
      <sz val="15"/>
      <color rgb="FFFFFFFF"/>
      <name val="Calibri"/>
      <family val="2"/>
    </font>
    <font>
      <sz val="11"/>
      <color theme="0"/>
      <name val="Calibri"/>
      <family val="2"/>
    </font>
    <font>
      <sz val="11"/>
      <color rgb="FFFFFF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22"/>
      <color rgb="FF000000"/>
      <name val="Calibri"/>
      <family val="2"/>
    </font>
    <font>
      <sz val="19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738CAB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AA00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70">
    <xf numFmtId="0" fontId="0" fillId="0" borderId="0" xfId="0"/>
    <xf numFmtId="0" fontId="6" fillId="0" borderId="0" xfId="1"/>
    <xf numFmtId="0" fontId="8" fillId="0" borderId="0" xfId="1" applyFont="1" applyAlignment="1">
      <alignment horizontal="left"/>
    </xf>
    <xf numFmtId="0" fontId="8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9" fillId="2" borderId="0" xfId="1" applyFont="1" applyFill="1" applyAlignment="1">
      <alignment horizontal="center"/>
    </xf>
    <xf numFmtId="0" fontId="10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11" fillId="0" borderId="2" xfId="0" applyFont="1" applyBorder="1"/>
    <xf numFmtId="0" fontId="11" fillId="0" borderId="4" xfId="0" applyFont="1" applyBorder="1"/>
    <xf numFmtId="0" fontId="12" fillId="3" borderId="5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11" fillId="0" borderId="8" xfId="0" applyFont="1" applyBorder="1"/>
    <xf numFmtId="0" fontId="12" fillId="3" borderId="9" xfId="0" applyFont="1" applyFill="1" applyBorder="1" applyAlignment="1">
      <alignment horizontal="left"/>
    </xf>
    <xf numFmtId="0" fontId="12" fillId="0" borderId="9" xfId="0" applyFont="1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8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0" xfId="0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22" xfId="0" applyFont="1" applyBorder="1"/>
    <xf numFmtId="0" fontId="0" fillId="0" borderId="0" xfId="0"/>
    <xf numFmtId="0" fontId="6" fillId="0" borderId="0" xfId="1" applyAlignment="1">
      <alignment horizontal="center"/>
    </xf>
    <xf numFmtId="0" fontId="10" fillId="2" borderId="0" xfId="1" applyFont="1" applyFill="1" applyAlignment="1">
      <alignment horizontal="center"/>
    </xf>
    <xf numFmtId="0" fontId="6" fillId="0" borderId="0" xfId="1" applyAlignment="1">
      <alignment horizontal="center"/>
    </xf>
    <xf numFmtId="0" fontId="10" fillId="2" borderId="0" xfId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5" fillId="0" borderId="27" xfId="1" applyFont="1" applyBorder="1" applyAlignment="1">
      <alignment horizontal="center"/>
    </xf>
    <xf numFmtId="0" fontId="6" fillId="7" borderId="0" xfId="1" applyFill="1" applyAlignment="1">
      <alignment horizontal="center"/>
    </xf>
    <xf numFmtId="0" fontId="15" fillId="7" borderId="0" xfId="1" applyFont="1" applyFill="1" applyAlignment="1">
      <alignment horizontal="center"/>
    </xf>
    <xf numFmtId="0" fontId="5" fillId="0" borderId="0" xfId="1" applyFont="1"/>
    <xf numFmtId="0" fontId="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8" fillId="3" borderId="26" xfId="0" applyFont="1" applyFill="1" applyBorder="1"/>
    <xf numFmtId="0" fontId="18" fillId="0" borderId="0" xfId="0" applyFont="1"/>
    <xf numFmtId="0" fontId="18" fillId="3" borderId="2" xfId="0" applyFont="1" applyFill="1" applyBorder="1"/>
    <xf numFmtId="0" fontId="18" fillId="3" borderId="8" xfId="0" applyFont="1" applyFill="1" applyBorder="1"/>
    <xf numFmtId="0" fontId="18" fillId="3" borderId="3" xfId="0" applyFont="1" applyFill="1" applyBorder="1"/>
    <xf numFmtId="0" fontId="18" fillId="3" borderId="4" xfId="0" applyFont="1" applyFill="1" applyBorder="1"/>
    <xf numFmtId="0" fontId="18" fillId="3" borderId="22" xfId="0" applyFont="1" applyFill="1" applyBorder="1"/>
    <xf numFmtId="0" fontId="18" fillId="3" borderId="21" xfId="0" applyFont="1" applyFill="1" applyBorder="1"/>
    <xf numFmtId="10" fontId="18" fillId="7" borderId="21" xfId="0" applyNumberFormat="1" applyFont="1" applyFill="1" applyBorder="1"/>
    <xf numFmtId="0" fontId="18" fillId="3" borderId="5" xfId="0" applyFont="1" applyFill="1" applyBorder="1"/>
    <xf numFmtId="0" fontId="18" fillId="3" borderId="9" xfId="0" applyFont="1" applyFill="1" applyBorder="1"/>
    <xf numFmtId="0" fontId="18" fillId="3" borderId="6" xfId="0" applyFont="1" applyFill="1" applyBorder="1"/>
    <xf numFmtId="0" fontId="18" fillId="3" borderId="7" xfId="0" applyFont="1" applyFill="1" applyBorder="1"/>
    <xf numFmtId="0" fontId="18" fillId="5" borderId="2" xfId="0" applyFont="1" applyFill="1" applyBorder="1"/>
    <xf numFmtId="0" fontId="18" fillId="7" borderId="3" xfId="0" applyFont="1" applyFill="1" applyBorder="1"/>
    <xf numFmtId="0" fontId="18" fillId="7" borderId="4" xfId="0" applyFont="1" applyFill="1" applyBorder="1"/>
    <xf numFmtId="0" fontId="18" fillId="5" borderId="22" xfId="0" applyFont="1" applyFill="1" applyBorder="1"/>
    <xf numFmtId="0" fontId="18" fillId="7" borderId="21" xfId="0" applyFont="1" applyFill="1" applyBorder="1"/>
    <xf numFmtId="0" fontId="18" fillId="5" borderId="21" xfId="0" applyFont="1" applyFill="1" applyBorder="1"/>
    <xf numFmtId="0" fontId="18" fillId="5" borderId="5" xfId="0" applyFont="1" applyFill="1" applyBorder="1"/>
    <xf numFmtId="0" fontId="18" fillId="5" borderId="6" xfId="0" applyFont="1" applyFill="1" applyBorder="1"/>
    <xf numFmtId="0" fontId="18" fillId="5" borderId="7" xfId="0" applyFont="1" applyFill="1" applyBorder="1"/>
    <xf numFmtId="0" fontId="18" fillId="6" borderId="2" xfId="0" applyFont="1" applyFill="1" applyBorder="1"/>
    <xf numFmtId="0" fontId="18" fillId="6" borderId="3" xfId="0" applyFont="1" applyFill="1" applyBorder="1"/>
    <xf numFmtId="0" fontId="18" fillId="6" borderId="22" xfId="0" applyFont="1" applyFill="1" applyBorder="1"/>
    <xf numFmtId="0" fontId="18" fillId="6" borderId="5" xfId="0" applyFont="1" applyFill="1" applyBorder="1"/>
    <xf numFmtId="0" fontId="18" fillId="6" borderId="6" xfId="0" applyFont="1" applyFill="1" applyBorder="1"/>
    <xf numFmtId="0" fontId="18" fillId="3" borderId="0" xfId="0" applyFont="1" applyFill="1" applyBorder="1"/>
    <xf numFmtId="0" fontId="18" fillId="5" borderId="23" xfId="0" applyFont="1" applyFill="1" applyBorder="1"/>
    <xf numFmtId="0" fontId="18" fillId="5" borderId="24" xfId="0" applyFont="1" applyFill="1" applyBorder="1"/>
    <xf numFmtId="0" fontId="18" fillId="5" borderId="25" xfId="0" applyFont="1" applyFill="1" applyBorder="1"/>
    <xf numFmtId="0" fontId="20" fillId="5" borderId="1" xfId="0" applyFont="1" applyFill="1" applyBorder="1"/>
    <xf numFmtId="0" fontId="18" fillId="3" borderId="1" xfId="0" applyFont="1" applyFill="1" applyBorder="1"/>
    <xf numFmtId="0" fontId="10" fillId="2" borderId="0" xfId="1" applyFont="1" applyFill="1" applyAlignment="1">
      <alignment horizontal="center"/>
    </xf>
    <xf numFmtId="0" fontId="0" fillId="9" borderId="0" xfId="0" applyFill="1"/>
    <xf numFmtId="0" fontId="6" fillId="0" borderId="0" xfId="1" applyAlignment="1">
      <alignment horizontal="center"/>
    </xf>
    <xf numFmtId="0" fontId="5" fillId="0" borderId="27" xfId="1" applyFont="1" applyBorder="1" applyAlignment="1">
      <alignment horizontal="center"/>
    </xf>
    <xf numFmtId="0" fontId="0" fillId="7" borderId="0" xfId="0" applyFill="1"/>
    <xf numFmtId="0" fontId="6" fillId="10" borderId="0" xfId="1" applyFill="1"/>
    <xf numFmtId="0" fontId="6" fillId="0" borderId="0" xfId="1" applyAlignment="1">
      <alignment horizontal="center"/>
    </xf>
    <xf numFmtId="0" fontId="3" fillId="0" borderId="0" xfId="1" applyFont="1"/>
    <xf numFmtId="9" fontId="5" fillId="7" borderId="0" xfId="1" applyNumberFormat="1" applyFont="1" applyFill="1" applyAlignment="1">
      <alignment horizontal="center"/>
    </xf>
    <xf numFmtId="9" fontId="6" fillId="7" borderId="0" xfId="1" applyNumberFormat="1" applyFill="1" applyAlignment="1">
      <alignment horizontal="center"/>
    </xf>
    <xf numFmtId="9" fontId="5" fillId="7" borderId="27" xfId="1" applyNumberFormat="1" applyFont="1" applyFill="1" applyBorder="1" applyAlignment="1">
      <alignment horizontal="center"/>
    </xf>
    <xf numFmtId="0" fontId="18" fillId="8" borderId="21" xfId="0" applyFont="1" applyFill="1" applyBorder="1"/>
    <xf numFmtId="0" fontId="18" fillId="8" borderId="0" xfId="0" applyFont="1" applyFill="1" applyBorder="1"/>
    <xf numFmtId="10" fontId="18" fillId="7" borderId="0" xfId="0" applyNumberFormat="1" applyFont="1" applyFill="1" applyBorder="1"/>
    <xf numFmtId="0" fontId="18" fillId="7" borderId="0" xfId="0" applyFont="1" applyFill="1" applyBorder="1"/>
    <xf numFmtId="0" fontId="18" fillId="5" borderId="0" xfId="0" applyFont="1" applyFill="1" applyBorder="1"/>
    <xf numFmtId="0" fontId="18" fillId="6" borderId="4" xfId="0" applyFont="1" applyFill="1" applyBorder="1"/>
    <xf numFmtId="0" fontId="18" fillId="6" borderId="0" xfId="0" applyFont="1" applyFill="1" applyBorder="1"/>
    <xf numFmtId="0" fontId="18" fillId="6" borderId="21" xfId="0" applyFont="1" applyFill="1" applyBorder="1"/>
    <xf numFmtId="0" fontId="18" fillId="6" borderId="7" xfId="0" applyFont="1" applyFill="1" applyBorder="1"/>
    <xf numFmtId="0" fontId="19" fillId="2" borderId="2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8" fillId="11" borderId="3" xfId="0" applyFont="1" applyFill="1" applyBorder="1"/>
    <xf numFmtId="0" fontId="18" fillId="11" borderId="0" xfId="0" applyFont="1" applyFill="1" applyBorder="1"/>
    <xf numFmtId="0" fontId="18" fillId="11" borderId="21" xfId="0" applyFont="1" applyFill="1" applyBorder="1"/>
    <xf numFmtId="10" fontId="18" fillId="11" borderId="0" xfId="0" applyNumberFormat="1" applyFont="1" applyFill="1" applyBorder="1"/>
    <xf numFmtId="10" fontId="18" fillId="11" borderId="21" xfId="0" applyNumberFormat="1" applyFont="1" applyFill="1" applyBorder="1"/>
    <xf numFmtId="0" fontId="18" fillId="11" borderId="4" xfId="0" applyFont="1" applyFill="1" applyBorder="1"/>
    <xf numFmtId="0" fontId="18" fillId="11" borderId="6" xfId="0" applyFont="1" applyFill="1" applyBorder="1"/>
    <xf numFmtId="0" fontId="18" fillId="11" borderId="7" xfId="0" applyFont="1" applyFill="1" applyBorder="1"/>
    <xf numFmtId="0" fontId="18" fillId="11" borderId="2" xfId="0" applyFont="1" applyFill="1" applyBorder="1"/>
    <xf numFmtId="0" fontId="18" fillId="11" borderId="22" xfId="0" applyFont="1" applyFill="1" applyBorder="1"/>
    <xf numFmtId="0" fontId="18" fillId="11" borderId="5" xfId="0" applyFont="1" applyFill="1" applyBorder="1"/>
    <xf numFmtId="0" fontId="19" fillId="2" borderId="1" xfId="0" applyFont="1" applyFill="1" applyBorder="1" applyAlignment="1">
      <alignment horizontal="center"/>
    </xf>
    <xf numFmtId="0" fontId="0" fillId="7" borderId="0" xfId="0" applyNumberFormat="1" applyFill="1"/>
    <xf numFmtId="0" fontId="0" fillId="0" borderId="0" xfId="0" applyNumberFormat="1"/>
    <xf numFmtId="0" fontId="18" fillId="8" borderId="22" xfId="0" applyFont="1" applyFill="1" applyBorder="1"/>
    <xf numFmtId="10" fontId="18" fillId="11" borderId="22" xfId="0" applyNumberFormat="1" applyFont="1" applyFill="1" applyBorder="1"/>
    <xf numFmtId="0" fontId="21" fillId="0" borderId="28" xfId="0" applyFont="1" applyBorder="1" applyAlignment="1">
      <alignment horizontal="left" vertical="top"/>
    </xf>
    <xf numFmtId="0" fontId="18" fillId="12" borderId="2" xfId="0" applyFont="1" applyFill="1" applyBorder="1"/>
    <xf numFmtId="0" fontId="18" fillId="12" borderId="22" xfId="0" applyFont="1" applyFill="1" applyBorder="1"/>
    <xf numFmtId="0" fontId="18" fillId="12" borderId="5" xfId="0" applyFont="1" applyFill="1" applyBorder="1"/>
    <xf numFmtId="0" fontId="18" fillId="12" borderId="8" xfId="0" applyFont="1" applyFill="1" applyBorder="1"/>
    <xf numFmtId="0" fontId="18" fillId="12" borderId="26" xfId="0" applyFont="1" applyFill="1" applyBorder="1"/>
    <xf numFmtId="0" fontId="18" fillId="12" borderId="9" xfId="0" applyFont="1" applyFill="1" applyBorder="1"/>
    <xf numFmtId="0" fontId="18" fillId="12" borderId="3" xfId="0" applyFont="1" applyFill="1" applyBorder="1"/>
    <xf numFmtId="0" fontId="18" fillId="12" borderId="4" xfId="0" applyFont="1" applyFill="1" applyBorder="1"/>
    <xf numFmtId="0" fontId="18" fillId="12" borderId="0" xfId="0" applyFont="1" applyFill="1" applyBorder="1"/>
    <xf numFmtId="0" fontId="18" fillId="12" borderId="21" xfId="0" applyFont="1" applyFill="1" applyBorder="1"/>
    <xf numFmtId="0" fontId="18" fillId="12" borderId="6" xfId="0" applyFont="1" applyFill="1" applyBorder="1"/>
    <xf numFmtId="0" fontId="18" fillId="12" borderId="7" xfId="0" applyFont="1" applyFill="1" applyBorder="1"/>
    <xf numFmtId="0" fontId="18" fillId="4" borderId="2" xfId="0" applyFont="1" applyFill="1" applyBorder="1"/>
    <xf numFmtId="0" fontId="18" fillId="4" borderId="22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26" xfId="0" applyFont="1" applyFill="1" applyBorder="1"/>
    <xf numFmtId="0" fontId="18" fillId="4" borderId="9" xfId="0" applyFont="1" applyFill="1" applyBorder="1"/>
    <xf numFmtId="0" fontId="18" fillId="4" borderId="0" xfId="0" applyFont="1" applyFill="1" applyBorder="1"/>
    <xf numFmtId="0" fontId="18" fillId="4" borderId="21" xfId="0" applyFont="1" applyFill="1" applyBorder="1"/>
    <xf numFmtId="0" fontId="22" fillId="13" borderId="0" xfId="0" applyFont="1" applyFill="1" applyAlignment="1">
      <alignment horizontal="center"/>
    </xf>
    <xf numFmtId="0" fontId="11" fillId="0" borderId="0" xfId="0" applyFont="1"/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1" fillId="0" borderId="0" xfId="1" applyFont="1"/>
    <xf numFmtId="0" fontId="0" fillId="10" borderId="0" xfId="0" applyFill="1"/>
    <xf numFmtId="0" fontId="0" fillId="7" borderId="0" xfId="0" applyFill="1" applyBorder="1"/>
    <xf numFmtId="0" fontId="0" fillId="7" borderId="21" xfId="0" applyFill="1" applyBorder="1"/>
    <xf numFmtId="0" fontId="25" fillId="0" borderId="0" xfId="0" applyFont="1" applyAlignment="1">
      <alignment horizontal="center" vertical="center" wrapText="1"/>
    </xf>
    <xf numFmtId="0" fontId="23" fillId="14" borderId="0" xfId="0" applyFont="1" applyFill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10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27" xfId="1" applyFont="1" applyBorder="1" applyAlignment="1">
      <alignment horizontal="center"/>
    </xf>
    <xf numFmtId="0" fontId="8" fillId="0" borderId="27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Normal" xfId="0" builtinId="0"/>
    <cellStyle name="Normal 2" xfId="1" xr:uid="{8DD66F7B-D6FF-4850-8068-D278133D6BB4}"/>
  </cellStyles>
  <dxfs count="540"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ont>
        <color rgb="FF9C0006"/>
      </font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  <dxf>
      <fill>
        <patternFill>
          <bgColor theme="5"/>
        </patternFill>
      </fill>
    </dxf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Invisible" pivot="0" table="0" count="0" xr9:uid="{53FCDACF-FF38-40C1-81E3-43D2C8AF9F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- 30 Year: Projected TAI</a:t>
            </a:r>
            <a:r>
              <a:rPr lang="en-US" baseline="0"/>
              <a:t> Inventory Distributions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'A-II_ACTIVE_Worksheet'!$A$31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'A-II_ACTIVE_Worksheet'!$D$31:$AG$31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B-4718-B38D-DEB3D63DB484}"/>
            </c:ext>
          </c:extLst>
        </c:ser>
        <c:ser>
          <c:idx val="1"/>
          <c:order val="1"/>
          <c:tx>
            <c:strRef>
              <c:f>'A-II_ACTIVE_Worksheet'!$A$32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'A-II_ACTIVE_Worksheet'!$D$32:$AG$32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DB-4718-B38D-DEB3D63DB484}"/>
            </c:ext>
          </c:extLst>
        </c:ser>
        <c:ser>
          <c:idx val="2"/>
          <c:order val="2"/>
          <c:tx>
            <c:strRef>
              <c:f>'A-II_ACTIVE_Worksheet'!$A$33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'A-II_ACTIVE_Worksheet'!$D$33:$AG$33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DB-4718-B38D-DEB3D63DB484}"/>
            </c:ext>
          </c:extLst>
        </c:ser>
        <c:ser>
          <c:idx val="3"/>
          <c:order val="3"/>
          <c:tx>
            <c:strRef>
              <c:f>'A-II_ACTIVE_Worksheet'!$A$34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DB-4718-B38D-DEB3D63DB484}"/>
            </c:ext>
          </c:extLst>
        </c:ser>
        <c:ser>
          <c:idx val="4"/>
          <c:order val="4"/>
          <c:tx>
            <c:strRef>
              <c:f>'A-II_ACTIVE_Worksheet'!$A$36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'A-II_ACTIVE_Worksheet'!$D$36:$AG$36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DB-4718-B38D-DEB3D63DB484}"/>
            </c:ext>
          </c:extLst>
        </c:ser>
        <c:ser>
          <c:idx val="5"/>
          <c:order val="5"/>
          <c:tx>
            <c:strRef>
              <c:f>'A-II_ACTIVE_Worksheet'!$A$37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DB-4718-B38D-DEB3D63DB484}"/>
            </c:ext>
          </c:extLst>
        </c:ser>
        <c:ser>
          <c:idx val="6"/>
          <c:order val="6"/>
          <c:tx>
            <c:strRef>
              <c:f>'A-II_ACTIVE_Worksheet'!$A$38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'A-II_ACTIVE_Worksheet'!$D$1:$AG$1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'A-II_ACTIVE_Worksheet'!$D$38:$AG$38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DB-4718-B38D-DEB3D63DB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5209536"/>
        <c:axId val="815205696"/>
      </c:barChart>
      <c:catAx>
        <c:axId val="81520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5696"/>
        <c:crosses val="autoZero"/>
        <c:auto val="1"/>
        <c:lblAlgn val="ctr"/>
        <c:lblOffset val="100"/>
        <c:noMultiLvlLbl val="0"/>
      </c:catAx>
      <c:valAx>
        <c:axId val="8152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2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- 30 Year: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Active_Graphs!$D$2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Active_Graphs!$D$3:$D$32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 formatCode="0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08-4C39-9E5B-D22E6ACCDB82}"/>
            </c:ext>
          </c:extLst>
        </c:ser>
        <c:ser>
          <c:idx val="3"/>
          <c:order val="3"/>
          <c:tx>
            <c:strRef>
              <c:f>Active_Graphs!$E$2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Active_Graphs!$E$3:$E$32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08-4C39-9E5B-D22E6ACC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108428992"/>
        <c:axId val="1108437632"/>
      </c:barChart>
      <c:lineChart>
        <c:grouping val="standard"/>
        <c:varyColors val="0"/>
        <c:ser>
          <c:idx val="0"/>
          <c:order val="0"/>
          <c:tx>
            <c:strRef>
              <c:f>Active_Graphs!$B$2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Active_Graphs!$B$3:$B$32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8-4C39-9E5B-D22E6ACCDB82}"/>
            </c:ext>
          </c:extLst>
        </c:ser>
        <c:ser>
          <c:idx val="1"/>
          <c:order val="1"/>
          <c:tx>
            <c:strRef>
              <c:f>Active_Graphs!$C$2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Active_Graphs!$C$3:$C$32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8-4C39-9E5B-D22E6ACCDB82}"/>
            </c:ext>
          </c:extLst>
        </c:ser>
        <c:ser>
          <c:idx val="4"/>
          <c:order val="4"/>
          <c:tx>
            <c:strRef>
              <c:f>Active_Graphs!$F$2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Active_Graphs!$A$3:$A$32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Active_Graphs!$F$3:$F$32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08-4C39-9E5B-D22E6ACCD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445312"/>
        <c:axId val="1108430432"/>
      </c:lineChart>
      <c:catAx>
        <c:axId val="110842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37632"/>
        <c:crosses val="autoZero"/>
        <c:auto val="1"/>
        <c:lblAlgn val="ctr"/>
        <c:lblOffset val="100"/>
        <c:noMultiLvlLbl val="0"/>
      </c:catAx>
      <c:valAx>
        <c:axId val="11084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28992"/>
        <c:crosses val="autoZero"/>
        <c:crossBetween val="between"/>
      </c:valAx>
      <c:valAx>
        <c:axId val="11084304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45312"/>
        <c:crosses val="max"/>
        <c:crossBetween val="between"/>
      </c:valAx>
      <c:catAx>
        <c:axId val="1108445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8430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Active - 10 Year: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Active_Graphs!$D$2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Active_Graphs!$D$3:$D$13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 formatCode="0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46-44D2-9299-D65D13D279A6}"/>
            </c:ext>
          </c:extLst>
        </c:ser>
        <c:ser>
          <c:idx val="3"/>
          <c:order val="3"/>
          <c:tx>
            <c:strRef>
              <c:f>Active_Graphs!$E$2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Active_Graphs!$E$3:$E$13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46-44D2-9299-D65D13D27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9163344"/>
        <c:axId val="209156144"/>
      </c:barChart>
      <c:lineChart>
        <c:grouping val="standard"/>
        <c:varyColors val="0"/>
        <c:ser>
          <c:idx val="0"/>
          <c:order val="0"/>
          <c:tx>
            <c:strRef>
              <c:f>Active_Graphs!$B$2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'A-II_ACTIVE_Worksheet'!$D$1:$N$1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Active_Graphs!$B$3:$B$13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6-44D2-9299-D65D13D279A6}"/>
            </c:ext>
          </c:extLst>
        </c:ser>
        <c:ser>
          <c:idx val="1"/>
          <c:order val="1"/>
          <c:tx>
            <c:strRef>
              <c:f>Active_Graphs!$C$2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'A-II_ACTIVE_Worksheet'!$D$1:$N$1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Active_Graphs!$C$3:$C$13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6-44D2-9299-D65D13D279A6}"/>
            </c:ext>
          </c:extLst>
        </c:ser>
        <c:ser>
          <c:idx val="4"/>
          <c:order val="4"/>
          <c:tx>
            <c:strRef>
              <c:f>Active_Graphs!$F$2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'A-II_ACTIVE_Worksheet'!$D$1:$N$1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Active_Graphs!$F$3:$F$13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46-44D2-9299-D65D13D27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73424"/>
        <c:axId val="209172464"/>
      </c:lineChart>
      <c:catAx>
        <c:axId val="209163344"/>
        <c:scaling>
          <c:orientation val="minMax"/>
        </c:scaling>
        <c:delete val="1"/>
        <c:axPos val="b"/>
        <c:majorTickMark val="out"/>
        <c:minorTickMark val="none"/>
        <c:tickLblPos val="nextTo"/>
        <c:crossAx val="209156144"/>
        <c:crosses val="autoZero"/>
        <c:auto val="0"/>
        <c:lblAlgn val="ctr"/>
        <c:lblOffset val="100"/>
        <c:noMultiLvlLbl val="0"/>
      </c:catAx>
      <c:valAx>
        <c:axId val="20915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63344"/>
        <c:crosses val="autoZero"/>
        <c:crossBetween val="between"/>
      </c:valAx>
      <c:valAx>
        <c:axId val="20917246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209173424"/>
        <c:crosses val="max"/>
        <c:crossBetween val="midCat"/>
      </c:valAx>
      <c:catAx>
        <c:axId val="20917342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72464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Active - 10 Year: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'A-II_ACTIVE_Worksheet'!$A$31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'A-II_ACTIVE_Worksheet'!$D$31:$N$31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5-4490-B798-55149B3FE891}"/>
            </c:ext>
          </c:extLst>
        </c:ser>
        <c:ser>
          <c:idx val="1"/>
          <c:order val="1"/>
          <c:tx>
            <c:strRef>
              <c:f>'A-II_ACTIVE_Worksheet'!$A$32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'A-II_ACTIVE_Worksheet'!$D$32:$N$32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C5-4490-B798-55149B3FE891}"/>
            </c:ext>
          </c:extLst>
        </c:ser>
        <c:ser>
          <c:idx val="2"/>
          <c:order val="2"/>
          <c:tx>
            <c:strRef>
              <c:f>'A-II_ACTIVE_Worksheet'!$A$33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'A-II_ACTIVE_Worksheet'!$D$33:$N$33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C5-4490-B798-55149B3FE891}"/>
            </c:ext>
          </c:extLst>
        </c:ser>
        <c:ser>
          <c:idx val="3"/>
          <c:order val="3"/>
          <c:tx>
            <c:strRef>
              <c:f>'A-II_ACTIVE_Worksheet'!$A$34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'A-II_ACTIVE_Worksheet'!$D$34:$N$34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C5-4490-B798-55149B3FE891}"/>
            </c:ext>
          </c:extLst>
        </c:ser>
        <c:ser>
          <c:idx val="4"/>
          <c:order val="4"/>
          <c:tx>
            <c:strRef>
              <c:f>'A-II_ACTIVE_Worksheet'!$A$36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'A-II_ACTIVE_Worksheet'!$D$36:$N$36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C5-4490-B798-55149B3FE891}"/>
            </c:ext>
          </c:extLst>
        </c:ser>
        <c:ser>
          <c:idx val="5"/>
          <c:order val="5"/>
          <c:tx>
            <c:strRef>
              <c:f>'A-II_ACTIVE_Worksheet'!$A$37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'A-II_ACTIVE_Worksheet'!$D$37:$N$37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C5-4490-B798-55149B3FE891}"/>
            </c:ext>
          </c:extLst>
        </c:ser>
        <c:ser>
          <c:idx val="6"/>
          <c:order val="6"/>
          <c:tx>
            <c:strRef>
              <c:f>'A-II_ACTIVE_Worksheet'!$A$38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Active_Graphs!$A$3:$A$13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'A-II_ACTIVE_Worksheet'!$D$38:$N$38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C5-4490-B798-55149B3FE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921216"/>
        <c:axId val="365912576"/>
      </c:barChart>
      <c:catAx>
        <c:axId val="36592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12576"/>
        <c:crosses val="autoZero"/>
        <c:auto val="1"/>
        <c:lblAlgn val="ctr"/>
        <c:lblOffset val="100"/>
        <c:noMultiLvlLbl val="0"/>
      </c:catAx>
      <c:valAx>
        <c:axId val="36591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Reserve - 30 Year: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'A-II_RESERVE_Worksheet'!$A$31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'A-II_RESERVE_Worksheet'!$D$31:$AG$31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B-424B-A182-B9B7B76E0860}"/>
            </c:ext>
          </c:extLst>
        </c:ser>
        <c:ser>
          <c:idx val="1"/>
          <c:order val="1"/>
          <c:tx>
            <c:strRef>
              <c:f>'A-II_RESERVE_Worksheet'!$A$32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'A-II_RESERVE_Worksheet'!$D$32:$AG$32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8B-424B-A182-B9B7B76E0860}"/>
            </c:ext>
          </c:extLst>
        </c:ser>
        <c:ser>
          <c:idx val="2"/>
          <c:order val="2"/>
          <c:tx>
            <c:strRef>
              <c:f>'A-II_RESERVE_Worksheet'!$A$33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'A-II_RESERVE_Worksheet'!$D$33:$AG$33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8B-424B-A182-B9B7B76E0860}"/>
            </c:ext>
          </c:extLst>
        </c:ser>
        <c:ser>
          <c:idx val="3"/>
          <c:order val="3"/>
          <c:tx>
            <c:strRef>
              <c:f>'A-II_RESERVE_Worksheet'!$A$34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8B-424B-A182-B9B7B76E0860}"/>
            </c:ext>
          </c:extLst>
        </c:ser>
        <c:ser>
          <c:idx val="4"/>
          <c:order val="4"/>
          <c:tx>
            <c:strRef>
              <c:f>'A-II_RESERVE_Worksheet'!$A$36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'A-II_RESERVE_Worksheet'!$D$36:$AG$36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8B-424B-A182-B9B7B76E0860}"/>
            </c:ext>
          </c:extLst>
        </c:ser>
        <c:ser>
          <c:idx val="5"/>
          <c:order val="5"/>
          <c:tx>
            <c:strRef>
              <c:f>'A-II_RESERVE_Worksheet'!$A$37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8B-424B-A182-B9B7B76E0860}"/>
            </c:ext>
          </c:extLst>
        </c:ser>
        <c:ser>
          <c:idx val="6"/>
          <c:order val="6"/>
          <c:tx>
            <c:strRef>
              <c:f>'A-II_RESERVE_Worksheet'!$A$38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'A-II_RESERVE_Worksheet'!$D$1:$AG$1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'A-II_RESERVE_Worksheet'!$D$38:$AG$38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8B-424B-A182-B9B7B76E0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0174800"/>
        <c:axId val="1550172400"/>
      </c:barChart>
      <c:catAx>
        <c:axId val="155017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2400"/>
        <c:crosses val="autoZero"/>
        <c:auto val="1"/>
        <c:lblAlgn val="ctr"/>
        <c:lblOffset val="100"/>
        <c:noMultiLvlLbl val="0"/>
      </c:catAx>
      <c:valAx>
        <c:axId val="15501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17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Reserve - 30</a:t>
            </a:r>
            <a:r>
              <a:rPr lang="en-US" baseline="0"/>
              <a:t> Year:</a:t>
            </a:r>
            <a:r>
              <a:rPr lang="en-US"/>
              <a:t>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Reserve_Graphs!$D$2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Reserve_Graphs!$D$3:$D$32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4C-4F44-9D49-0182BCCD3665}"/>
            </c:ext>
          </c:extLst>
        </c:ser>
        <c:ser>
          <c:idx val="3"/>
          <c:order val="3"/>
          <c:tx>
            <c:strRef>
              <c:f>Reserve_Graphs!$E$2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Reserve_Graphs!$E$3:$E$32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4C-4F44-9D49-0182BCCD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204175"/>
        <c:axId val="612201295"/>
      </c:barChart>
      <c:lineChart>
        <c:grouping val="standard"/>
        <c:varyColors val="0"/>
        <c:ser>
          <c:idx val="0"/>
          <c:order val="0"/>
          <c:tx>
            <c:strRef>
              <c:f>Reserve_Graphs!$B$2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Reserve_Graphs!$B$3:$B$32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C-4F44-9D49-0182BCCD3665}"/>
            </c:ext>
          </c:extLst>
        </c:ser>
        <c:ser>
          <c:idx val="1"/>
          <c:order val="1"/>
          <c:tx>
            <c:strRef>
              <c:f>Reserve_Graphs!$C$2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Reserve_Graphs!$C$3:$C$32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C-4F44-9D49-0182BCCD3665}"/>
            </c:ext>
          </c:extLst>
        </c:ser>
        <c:ser>
          <c:idx val="4"/>
          <c:order val="4"/>
          <c:tx>
            <c:strRef>
              <c:f>Reserve_Graphs!$F$2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Reserve_Graphs!$A$3:$A$32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Reserve_Graphs!$F$3:$F$32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4C-4F44-9D49-0182BCCD3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168928"/>
        <c:axId val="1494167008"/>
      </c:lineChart>
      <c:catAx>
        <c:axId val="6122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1295"/>
        <c:crosses val="autoZero"/>
        <c:auto val="1"/>
        <c:lblAlgn val="ctr"/>
        <c:lblOffset val="100"/>
        <c:noMultiLvlLbl val="0"/>
      </c:catAx>
      <c:valAx>
        <c:axId val="612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175"/>
        <c:crosses val="autoZero"/>
        <c:crossBetween val="between"/>
      </c:valAx>
      <c:valAx>
        <c:axId val="14941670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68928"/>
        <c:crosses val="max"/>
        <c:crossBetween val="between"/>
      </c:valAx>
      <c:catAx>
        <c:axId val="1494168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941670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Reserve - 10 Year: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Reserve_Graphs!$D$2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Reserve_Graphs!$D$3:$D$13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2-4E91-A139-15A50FCCB673}"/>
            </c:ext>
          </c:extLst>
        </c:ser>
        <c:ser>
          <c:idx val="3"/>
          <c:order val="3"/>
          <c:tx>
            <c:strRef>
              <c:f>Reserve_Graphs!$E$2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Reserve_Graphs!$E$3:$E$13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2-4E91-A139-15A50FCCB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5913056"/>
        <c:axId val="365923616"/>
      </c:barChart>
      <c:lineChart>
        <c:grouping val="standard"/>
        <c:varyColors val="0"/>
        <c:ser>
          <c:idx val="0"/>
          <c:order val="0"/>
          <c:tx>
            <c:strRef>
              <c:f>Reserve_Graphs!$B$2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Reserve_Graphs!$B$3:$B$13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2-4E91-A139-15A50FCCB673}"/>
            </c:ext>
          </c:extLst>
        </c:ser>
        <c:ser>
          <c:idx val="1"/>
          <c:order val="1"/>
          <c:tx>
            <c:strRef>
              <c:f>Reserve_Graphs!$C$2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Reserve_Graphs!$C$3:$C$13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0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2-4E91-A139-15A50FCCB673}"/>
            </c:ext>
          </c:extLst>
        </c:ser>
        <c:ser>
          <c:idx val="4"/>
          <c:order val="4"/>
          <c:tx>
            <c:strRef>
              <c:f>Reserve_Graphs!$F$2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Reserve_Graphs!$F$3:$F$13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BF2-4E91-A139-15A50FCCB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42336"/>
        <c:axId val="365940896"/>
      </c:lineChart>
      <c:catAx>
        <c:axId val="365913056"/>
        <c:scaling>
          <c:orientation val="minMax"/>
        </c:scaling>
        <c:delete val="1"/>
        <c:axPos val="b"/>
        <c:majorTickMark val="out"/>
        <c:minorTickMark val="none"/>
        <c:tickLblPos val="nextTo"/>
        <c:crossAx val="365923616"/>
        <c:crosses val="autoZero"/>
        <c:auto val="1"/>
        <c:lblAlgn val="ctr"/>
        <c:lblOffset val="100"/>
        <c:noMultiLvlLbl val="0"/>
      </c:catAx>
      <c:valAx>
        <c:axId val="36592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13056"/>
        <c:crosses val="autoZero"/>
        <c:crossBetween val="between"/>
      </c:valAx>
      <c:valAx>
        <c:axId val="365940896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365942336"/>
        <c:crosses val="max"/>
        <c:crossBetween val="between"/>
      </c:valAx>
      <c:catAx>
        <c:axId val="365942336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4089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Reserve - 10 Year: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'A-II_RESERVE_Worksheet'!$A$31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'A-II_RESERVE_Worksheet'!$D$31:$N$31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AF-4C03-BCEB-8B154D3FDFE2}"/>
            </c:ext>
          </c:extLst>
        </c:ser>
        <c:ser>
          <c:idx val="1"/>
          <c:order val="1"/>
          <c:tx>
            <c:strRef>
              <c:f>'A-II_RESERVE_Worksheet'!$A$32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'A-II_RESERVE_Worksheet'!$D$32:$N$32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AF-4C03-BCEB-8B154D3FDFE2}"/>
            </c:ext>
          </c:extLst>
        </c:ser>
        <c:ser>
          <c:idx val="2"/>
          <c:order val="2"/>
          <c:tx>
            <c:strRef>
              <c:f>'A-II_RESERVE_Worksheet'!$A$33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'A-II_RESERVE_Worksheet'!$D$33:$N$33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AF-4C03-BCEB-8B154D3FDFE2}"/>
            </c:ext>
          </c:extLst>
        </c:ser>
        <c:ser>
          <c:idx val="3"/>
          <c:order val="3"/>
          <c:tx>
            <c:strRef>
              <c:f>'A-II_RESERVE_Worksheet'!$A$34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'A-II_RESERVE_Worksheet'!$D$34:$N$34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AF-4C03-BCEB-8B154D3FDFE2}"/>
            </c:ext>
          </c:extLst>
        </c:ser>
        <c:ser>
          <c:idx val="4"/>
          <c:order val="4"/>
          <c:tx>
            <c:strRef>
              <c:f>'A-II_RESERVE_Worksheet'!$A$36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'A-II_RESERVE_Worksheet'!$D$36:$N$36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AF-4C03-BCEB-8B154D3FDFE2}"/>
            </c:ext>
          </c:extLst>
        </c:ser>
        <c:ser>
          <c:idx val="5"/>
          <c:order val="5"/>
          <c:tx>
            <c:strRef>
              <c:f>'A-II_RESERVE_Worksheet'!$A$37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'A-II_RESERVE_Worksheet'!$D$37:$N$37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AF-4C03-BCEB-8B154D3FDFE2}"/>
            </c:ext>
          </c:extLst>
        </c:ser>
        <c:ser>
          <c:idx val="6"/>
          <c:order val="6"/>
          <c:tx>
            <c:strRef>
              <c:f>'A-II_RESERVE_Worksheet'!$A$38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Reserve_Graphs!$A$3:$A$13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'A-II_RESERVE_Worksheet'!$D$38:$N$38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7AF-4C03-BCEB-8B154D3FD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903456"/>
        <c:axId val="365903936"/>
      </c:barChart>
      <c:catAx>
        <c:axId val="36590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03936"/>
        <c:crosses val="autoZero"/>
        <c:auto val="1"/>
        <c:lblAlgn val="ctr"/>
        <c:lblOffset val="100"/>
        <c:noMultiLvlLbl val="0"/>
      </c:catAx>
      <c:valAx>
        <c:axId val="3659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0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- 30 Year: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Combined_Graphs!$D$2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Combined_Graphs!$D$3:$D$32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3-48FD-853A-BD0FE66699D9}"/>
            </c:ext>
          </c:extLst>
        </c:ser>
        <c:ser>
          <c:idx val="3"/>
          <c:order val="3"/>
          <c:tx>
            <c:strRef>
              <c:f>Combined_Graphs!$E$2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Combined_Graphs!$E$3:$E$32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E3-48FD-853A-BD0FE666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12204175"/>
        <c:axId val="612201295"/>
      </c:barChart>
      <c:lineChart>
        <c:grouping val="standard"/>
        <c:varyColors val="0"/>
        <c:ser>
          <c:idx val="0"/>
          <c:order val="0"/>
          <c:tx>
            <c:strRef>
              <c:f>Combined_Graphs!$B$2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Combined_Graphs!$B$3:$B$32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E3-48FD-853A-BD0FE66699D9}"/>
            </c:ext>
          </c:extLst>
        </c:ser>
        <c:ser>
          <c:idx val="1"/>
          <c:order val="1"/>
          <c:tx>
            <c:strRef>
              <c:f>Combined_Graphs!$C$2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Combined_Graphs!$C$3:$C$32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E3-48FD-853A-BD0FE66699D9}"/>
            </c:ext>
          </c:extLst>
        </c:ser>
        <c:ser>
          <c:idx val="4"/>
          <c:order val="4"/>
          <c:tx>
            <c:strRef>
              <c:f>Combined_Graphs!$F$2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Combined_Graphs!$A$3:$A$32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Combined_Graphs!$F$3:$F$32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5E3-48FD-853A-BD0FE6669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4168928"/>
        <c:axId val="1494167008"/>
      </c:lineChart>
      <c:catAx>
        <c:axId val="6122041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12201295"/>
        <c:crosses val="autoZero"/>
        <c:auto val="1"/>
        <c:lblAlgn val="ctr"/>
        <c:lblOffset val="100"/>
        <c:noMultiLvlLbl val="0"/>
      </c:catAx>
      <c:valAx>
        <c:axId val="612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4175"/>
        <c:crosses val="autoZero"/>
        <c:crossBetween val="between"/>
      </c:valAx>
      <c:valAx>
        <c:axId val="149416700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494168928"/>
        <c:crosses val="max"/>
        <c:crossBetween val="between"/>
      </c:valAx>
      <c:catAx>
        <c:axId val="149416892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167008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Combined - 30 Year: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'A-II_COMBINED_Worksheet'!$A$31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'A-II_COMBINED_Worksheet'!$D$31:$AG$31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E-4839-A3F2-8640CB514032}"/>
            </c:ext>
          </c:extLst>
        </c:ser>
        <c:ser>
          <c:idx val="1"/>
          <c:order val="1"/>
          <c:tx>
            <c:strRef>
              <c:f>'A-II_COMBINED_Worksheet'!$A$32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'A-II_COMBINED_Worksheet'!$D$32:$AG$32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E-4839-A3F2-8640CB514032}"/>
            </c:ext>
          </c:extLst>
        </c:ser>
        <c:ser>
          <c:idx val="2"/>
          <c:order val="2"/>
          <c:tx>
            <c:strRef>
              <c:f>'A-II_COMBINED_Worksheet'!$A$33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'A-II_COMBINED_Worksheet'!$D$33:$AG$33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6E-4839-A3F2-8640CB514032}"/>
            </c:ext>
          </c:extLst>
        </c:ser>
        <c:ser>
          <c:idx val="3"/>
          <c:order val="3"/>
          <c:tx>
            <c:strRef>
              <c:f>'A-II_COMBINED_Worksheet'!$A$34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'A-II_COMBINED_Worksheet'!$D$34:$AG$34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6E-4839-A3F2-8640CB514032}"/>
            </c:ext>
          </c:extLst>
        </c:ser>
        <c:ser>
          <c:idx val="4"/>
          <c:order val="4"/>
          <c:tx>
            <c:strRef>
              <c:f>'A-II_COMBINED_Worksheet'!$A$36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'A-II_COMBINED_Worksheet'!$D$36:$AG$36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6E-4839-A3F2-8640CB514032}"/>
            </c:ext>
          </c:extLst>
        </c:ser>
        <c:ser>
          <c:idx val="5"/>
          <c:order val="5"/>
          <c:tx>
            <c:strRef>
              <c:f>'A-II_COMBINED_Worksheet'!$A$37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'A-II_COMBINED_Worksheet'!$D$37:$AG$37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6E-4839-A3F2-8640CB514032}"/>
            </c:ext>
          </c:extLst>
        </c:ser>
        <c:ser>
          <c:idx val="6"/>
          <c:order val="6"/>
          <c:tx>
            <c:strRef>
              <c:f>'A-II_COMBINED_Worksheet'!$A$38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'A-II_COMBINED_Worksheet'!$D$1:$AG$1</c:f>
              <c:numCache>
                <c:formatCode>General</c:formatCode>
                <c:ptCount val="30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  <c:pt idx="12">
                  <c:v>2037</c:v>
                </c:pt>
                <c:pt idx="13">
                  <c:v>2038</c:v>
                </c:pt>
                <c:pt idx="14">
                  <c:v>2039</c:v>
                </c:pt>
                <c:pt idx="15">
                  <c:v>2040</c:v>
                </c:pt>
                <c:pt idx="16">
                  <c:v>2041</c:v>
                </c:pt>
                <c:pt idx="17">
                  <c:v>2042</c:v>
                </c:pt>
                <c:pt idx="18">
                  <c:v>2043</c:v>
                </c:pt>
                <c:pt idx="19">
                  <c:v>2044</c:v>
                </c:pt>
                <c:pt idx="20">
                  <c:v>2045</c:v>
                </c:pt>
                <c:pt idx="21">
                  <c:v>2046</c:v>
                </c:pt>
                <c:pt idx="22">
                  <c:v>2047</c:v>
                </c:pt>
                <c:pt idx="23">
                  <c:v>2048</c:v>
                </c:pt>
                <c:pt idx="24">
                  <c:v>2049</c:v>
                </c:pt>
                <c:pt idx="25">
                  <c:v>2050</c:v>
                </c:pt>
                <c:pt idx="26">
                  <c:v>2051</c:v>
                </c:pt>
                <c:pt idx="27">
                  <c:v>2052</c:v>
                </c:pt>
                <c:pt idx="28">
                  <c:v>2053</c:v>
                </c:pt>
                <c:pt idx="29">
                  <c:v>2054</c:v>
                </c:pt>
              </c:numCache>
            </c:numRef>
          </c:cat>
          <c:val>
            <c:numRef>
              <c:f>'A-II_COMBINED_Worksheet'!$D$38:$AG$38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6E-4839-A3F2-8640CB514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6570480"/>
        <c:axId val="1486569040"/>
      </c:barChart>
      <c:catAx>
        <c:axId val="148657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69040"/>
        <c:crosses val="autoZero"/>
        <c:auto val="1"/>
        <c:lblAlgn val="ctr"/>
        <c:lblOffset val="100"/>
        <c:noMultiLvlLbl val="0"/>
      </c:catAx>
      <c:valAx>
        <c:axId val="148656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7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Combined - 10 Year: PAA &amp; Total RQMT over TAI &amp; TII with MCAR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Combined_Graphs!$D$2</c:f>
              <c:strCache>
                <c:ptCount val="1"/>
                <c:pt idx="0">
                  <c:v>TAI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Combined_Graphs!$D$3:$D$13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0-48A0-A4CD-834923C13E6B}"/>
            </c:ext>
          </c:extLst>
        </c:ser>
        <c:ser>
          <c:idx val="3"/>
          <c:order val="3"/>
          <c:tx>
            <c:strRef>
              <c:f>Combined_Graphs!$E$2</c:f>
              <c:strCache>
                <c:ptCount val="1"/>
                <c:pt idx="0">
                  <c:v>TII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Combined_Graphs!$E$3:$E$13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80-48A0-A4CD-834923C13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9770720"/>
        <c:axId val="539792320"/>
      </c:barChart>
      <c:lineChart>
        <c:grouping val="standard"/>
        <c:varyColors val="0"/>
        <c:ser>
          <c:idx val="0"/>
          <c:order val="0"/>
          <c:tx>
            <c:strRef>
              <c:f>Combined_Graphs!$B$2</c:f>
              <c:strCache>
                <c:ptCount val="1"/>
                <c:pt idx="0">
                  <c:v>PAA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Combined_Graphs!$B$3:$B$13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0-48A0-A4CD-834923C13E6B}"/>
            </c:ext>
          </c:extLst>
        </c:ser>
        <c:ser>
          <c:idx val="1"/>
          <c:order val="1"/>
          <c:tx>
            <c:strRef>
              <c:f>Combined_Graphs!$C$2</c:f>
              <c:strCache>
                <c:ptCount val="1"/>
                <c:pt idx="0">
                  <c:v>Total RQMT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Combined_Graphs!$C$3:$C$13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0-48A0-A4CD-834923C13E6B}"/>
            </c:ext>
          </c:extLst>
        </c:ser>
        <c:ser>
          <c:idx val="4"/>
          <c:order val="4"/>
          <c:tx>
            <c:strRef>
              <c:f>Combined_Graphs!$F$2</c:f>
              <c:strCache>
                <c:ptCount val="1"/>
                <c:pt idx="0">
                  <c:v>MCAR GOAL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Combined_Graphs!$F$3:$F$13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80-48A0-A4CD-834923C13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9780800"/>
        <c:axId val="539779840"/>
      </c:lineChart>
      <c:catAx>
        <c:axId val="539770720"/>
        <c:scaling>
          <c:orientation val="minMax"/>
        </c:scaling>
        <c:delete val="1"/>
        <c:axPos val="b"/>
        <c:majorTickMark val="out"/>
        <c:minorTickMark val="none"/>
        <c:tickLblPos val="nextTo"/>
        <c:crossAx val="539792320"/>
        <c:crosses val="autoZero"/>
        <c:auto val="1"/>
        <c:lblAlgn val="ctr"/>
        <c:lblOffset val="100"/>
        <c:noMultiLvlLbl val="0"/>
      </c:catAx>
      <c:valAx>
        <c:axId val="5397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70720"/>
        <c:crosses val="autoZero"/>
        <c:crossBetween val="between"/>
      </c:valAx>
      <c:valAx>
        <c:axId val="53977984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39780800"/>
        <c:crosses val="max"/>
        <c:crossBetween val="between"/>
      </c:valAx>
      <c:catAx>
        <c:axId val="53978080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7984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Combined - 10 Year: Projected TAI Inventory Distributions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'A-II_COMBINED_Worksheet'!$A$31</c:f>
              <c:strCache>
                <c:ptCount val="1"/>
                <c:pt idx="0">
                  <c:v>PMAI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'A-II_COMBINED_Worksheet'!$D$31:$N$31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D-4FDB-9313-F54A264DBC60}"/>
            </c:ext>
          </c:extLst>
        </c:ser>
        <c:ser>
          <c:idx val="1"/>
          <c:order val="1"/>
          <c:tx>
            <c:strRef>
              <c:f>'A-II_COMBINED_Worksheet'!$A$32</c:f>
              <c:strCache>
                <c:ptCount val="1"/>
                <c:pt idx="0">
                  <c:v>PTAI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'A-II_COMBINED_Worksheet'!$D$32:$N$32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6D-4FDB-9313-F54A264DBC60}"/>
            </c:ext>
          </c:extLst>
        </c:ser>
        <c:ser>
          <c:idx val="2"/>
          <c:order val="2"/>
          <c:tx>
            <c:strRef>
              <c:f>'A-II_COMBINED_Worksheet'!$A$33</c:f>
              <c:strCache>
                <c:ptCount val="1"/>
                <c:pt idx="0">
                  <c:v>PDAI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'A-II_COMBINED_Worksheet'!$D$33:$N$33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6D-4FDB-9313-F54A264DBC60}"/>
            </c:ext>
          </c:extLst>
        </c:ser>
        <c:ser>
          <c:idx val="3"/>
          <c:order val="3"/>
          <c:tx>
            <c:strRef>
              <c:f>'A-II_COMBINED_Worksheet'!$A$34</c:f>
              <c:strCache>
                <c:ptCount val="1"/>
                <c:pt idx="0">
                  <c:v>POAI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'A-II_COMBINED_Worksheet'!$D$34:$N$34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6D-4FDB-9313-F54A264DBC60}"/>
            </c:ext>
          </c:extLst>
        </c:ser>
        <c:ser>
          <c:idx val="4"/>
          <c:order val="4"/>
          <c:tx>
            <c:strRef>
              <c:f>'A-II_COMBINED_Worksheet'!$A$36</c:f>
              <c:strCache>
                <c:ptCount val="1"/>
                <c:pt idx="0">
                  <c:v>BAI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'A-II_COMBINED_Worksheet'!$D$36:$N$36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6D-4FDB-9313-F54A264DBC60}"/>
            </c:ext>
          </c:extLst>
        </c:ser>
        <c:ser>
          <c:idx val="5"/>
          <c:order val="5"/>
          <c:tx>
            <c:strRef>
              <c:f>'A-II_COMBINED_Worksheet'!$A$37</c:f>
              <c:strCache>
                <c:ptCount val="1"/>
                <c:pt idx="0">
                  <c:v>ATTRITION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'A-II_COMBINED_Worksheet'!$D$37:$N$37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6D-4FDB-9313-F54A264DBC60}"/>
            </c:ext>
          </c:extLst>
        </c:ser>
        <c:ser>
          <c:idx val="6"/>
          <c:order val="6"/>
          <c:tx>
            <c:strRef>
              <c:f>'A-II_COMBINED_Worksheet'!$A$38</c:f>
              <c:strCache>
                <c:ptCount val="1"/>
                <c:pt idx="0">
                  <c:v>RECONSTITUTION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Combined_Graphs!$A$3:$A$13</c:f>
              <c:numCache>
                <c:formatCode>General</c:formatCode>
                <c:ptCount val="11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</c:numCache>
            </c:numRef>
          </c:cat>
          <c:val>
            <c:numRef>
              <c:f>'A-II_COMBINED_Worksheet'!$D$38:$N$38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6D-4FDB-9313-F54A264DB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5902496"/>
        <c:axId val="365909696"/>
      </c:barChart>
      <c:catAx>
        <c:axId val="36590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09696"/>
        <c:crosses val="autoZero"/>
        <c:auto val="1"/>
        <c:lblAlgn val="ctr"/>
        <c:lblOffset val="100"/>
        <c:noMultiLvlLbl val="0"/>
      </c:catAx>
      <c:valAx>
        <c:axId val="36590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0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68321</xdr:colOff>
      <xdr:row>40</xdr:row>
      <xdr:rowOff>21167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B3A35-D676-1EFB-DBEE-711638E3F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31154" cy="76411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222249</xdr:colOff>
      <xdr:row>41</xdr:row>
      <xdr:rowOff>31544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0F4002-9C3B-25CA-596F-64E614A02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7416" cy="78420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607483</xdr:colOff>
      <xdr:row>24</xdr:row>
      <xdr:rowOff>17992</xdr:rowOff>
    </xdr:from>
    <xdr:to>
      <xdr:col>37</xdr:col>
      <xdr:colOff>607483</xdr:colOff>
      <xdr:row>41</xdr:row>
      <xdr:rowOff>157294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2A3526-AB6C-4966-8ABA-6C23CBA82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187853</xdr:rowOff>
    </xdr:from>
    <xdr:to>
      <xdr:col>38</xdr:col>
      <xdr:colOff>0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8ADEDA-90D2-0A07-1361-C575B98F7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613832</xdr:colOff>
      <xdr:row>0</xdr:row>
      <xdr:rowOff>184150</xdr:rowOff>
    </xdr:from>
    <xdr:to>
      <xdr:col>20</xdr:col>
      <xdr:colOff>613832</xdr:colOff>
      <xdr:row>22</xdr:row>
      <xdr:rowOff>169333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8172C46-A360-FD19-DEC3-41238B681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613833</xdr:colOff>
      <xdr:row>24</xdr:row>
      <xdr:rowOff>0</xdr:rowOff>
    </xdr:from>
    <xdr:to>
      <xdr:col>20</xdr:col>
      <xdr:colOff>603249</xdr:colOff>
      <xdr:row>42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0EE29BA-C550-416A-962A-C560E6CF61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613831</xdr:colOff>
      <xdr:row>26</xdr:row>
      <xdr:rowOff>21166</xdr:rowOff>
    </xdr:from>
    <xdr:to>
      <xdr:col>36</xdr:col>
      <xdr:colOff>472941</xdr:colOff>
      <xdr:row>49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852B13-86A5-481C-9280-1C846D0ED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31750</xdr:colOff>
      <xdr:row>1</xdr:row>
      <xdr:rowOff>14817</xdr:rowOff>
    </xdr:from>
    <xdr:to>
      <xdr:col>35</xdr:col>
      <xdr:colOff>486832</xdr:colOff>
      <xdr:row>24</xdr:row>
      <xdr:rowOff>179917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52A5DB-2435-2E78-D247-4EE75681A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613833</xdr:colOff>
      <xdr:row>1</xdr:row>
      <xdr:rowOff>4232</xdr:rowOff>
    </xdr:from>
    <xdr:to>
      <xdr:col>21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DEDCBF-40B7-FCF4-9A4F-0F4B022B4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26</xdr:row>
      <xdr:rowOff>10583</xdr:rowOff>
    </xdr:from>
    <xdr:to>
      <xdr:col>21</xdr:col>
      <xdr:colOff>0</xdr:colOff>
      <xdr:row>48</xdr:row>
      <xdr:rowOff>149887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15C517-FD98-4DE8-818F-7C75DA2EA1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</xdr:row>
      <xdr:rowOff>14817</xdr:rowOff>
    </xdr:from>
    <xdr:to>
      <xdr:col>40</xdr:col>
      <xdr:colOff>603250</xdr:colOff>
      <xdr:row>21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950B5-299C-4379-A1D0-B4A319645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21</xdr:row>
      <xdr:rowOff>179917</xdr:rowOff>
    </xdr:from>
    <xdr:to>
      <xdr:col>40</xdr:col>
      <xdr:colOff>603250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CBC445-F9FA-437E-9BE3-5F521FAA2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603251</xdr:colOff>
      <xdr:row>1</xdr:row>
      <xdr:rowOff>14815</xdr:rowOff>
    </xdr:from>
    <xdr:to>
      <xdr:col>20</xdr:col>
      <xdr:colOff>603250</xdr:colOff>
      <xdr:row>20</xdr:row>
      <xdr:rowOff>179916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A0723-5C22-AFEC-E421-4B6343583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21</xdr:row>
      <xdr:rowOff>190499</xdr:rowOff>
    </xdr:from>
    <xdr:to>
      <xdr:col>21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5D163C-753F-4156-9F5E-AF43EC277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05AA-3436-4487-B60A-1B100BC08B8D}">
  <dimension ref="A1:C11"/>
  <sheetViews>
    <sheetView showGridLines="0" workbookViewId="0">
      <selection activeCell="A27" sqref="A27"/>
    </sheetView>
  </sheetViews>
  <sheetFormatPr defaultColWidth="9.140625" defaultRowHeight="15" x14ac:dyDescent="0.25"/>
  <cols>
    <col min="1" max="1" width="55" style="39" customWidth="1"/>
    <col min="2" max="2" width="57.28515625" style="39" customWidth="1"/>
    <col min="3" max="3" width="55" style="39" customWidth="1"/>
    <col min="4" max="16384" width="9.140625" style="39"/>
  </cols>
  <sheetData>
    <row r="1" spans="1:3" ht="19.5" x14ac:dyDescent="0.3">
      <c r="A1" s="148" t="s">
        <v>235</v>
      </c>
      <c r="B1" s="148" t="s">
        <v>236</v>
      </c>
      <c r="C1" s="148" t="s">
        <v>235</v>
      </c>
    </row>
    <row r="2" spans="1:3" ht="24.75" x14ac:dyDescent="0.25">
      <c r="B2" s="151" t="s">
        <v>199</v>
      </c>
    </row>
    <row r="3" spans="1:3" ht="114" x14ac:dyDescent="0.25">
      <c r="B3" s="150" t="s">
        <v>245</v>
      </c>
    </row>
    <row r="5" spans="1:3" x14ac:dyDescent="0.25">
      <c r="A5" s="156" t="s">
        <v>239</v>
      </c>
      <c r="B5" s="156"/>
      <c r="C5" s="156"/>
    </row>
    <row r="6" spans="1:3" ht="24.75" customHeight="1" x14ac:dyDescent="0.25">
      <c r="A6" s="156"/>
      <c r="B6" s="156"/>
      <c r="C6" s="156"/>
    </row>
    <row r="7" spans="1:3" x14ac:dyDescent="0.25">
      <c r="A7" s="157" t="s">
        <v>238</v>
      </c>
      <c r="B7" s="157"/>
      <c r="C7" s="157"/>
    </row>
    <row r="9" spans="1:3" x14ac:dyDescent="0.25">
      <c r="A9" s="149" t="s">
        <v>237</v>
      </c>
    </row>
    <row r="10" spans="1:3" x14ac:dyDescent="0.25">
      <c r="A10" s="149"/>
    </row>
    <row r="11" spans="1:3" ht="19.5" x14ac:dyDescent="0.3">
      <c r="A11" s="148"/>
      <c r="B11" s="148" t="s">
        <v>236</v>
      </c>
      <c r="C11" s="148" t="s">
        <v>235</v>
      </c>
    </row>
  </sheetData>
  <mergeCells count="2">
    <mergeCell ref="A5:C6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CA82-DE25-4589-9D5B-7173D187C5BB}">
  <dimension ref="A1"/>
  <sheetViews>
    <sheetView showGridLines="0" zoomScale="90" zoomScaleNormal="90" workbookViewId="0">
      <selection activeCell="X11" sqref="X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12AA-6B69-4069-8D77-605E89A21036}">
  <dimension ref="A1"/>
  <sheetViews>
    <sheetView showGridLines="0" zoomScale="90" zoomScaleNormal="90" workbookViewId="0">
      <selection activeCell="T32" sqref="T32"/>
    </sheetView>
  </sheetViews>
  <sheetFormatPr defaultColWidth="9.140625" defaultRowHeight="15" x14ac:dyDescent="0.25"/>
  <cols>
    <col min="1" max="16384" width="9.140625" style="39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C9EF-D7D6-4765-8E7D-6B1C7BF7AE73}">
  <dimension ref="A1:J1100"/>
  <sheetViews>
    <sheetView workbookViewId="0">
      <selection activeCell="B27" sqref="B27"/>
    </sheetView>
  </sheetViews>
  <sheetFormatPr defaultRowHeight="15" x14ac:dyDescent="0.25"/>
  <cols>
    <col min="1" max="1" width="13.42578125" customWidth="1"/>
    <col min="2" max="3" width="11.42578125" customWidth="1"/>
    <col min="4" max="6" width="21.85546875" customWidth="1"/>
    <col min="7" max="7" width="16.42578125" customWidth="1"/>
    <col min="8" max="8" width="20.85546875" customWidth="1"/>
    <col min="9" max="9" width="16.28515625" customWidth="1"/>
    <col min="10" max="10" width="23.7109375" customWidth="1"/>
    <col min="11" max="11" width="14.42578125" customWidth="1"/>
  </cols>
  <sheetData>
    <row r="1" spans="1:10" ht="15.75" thickBot="1" x14ac:dyDescent="0.3">
      <c r="A1" s="8" t="s">
        <v>62</v>
      </c>
      <c r="B1" s="13" t="s">
        <v>64</v>
      </c>
      <c r="C1" s="13" t="s">
        <v>73</v>
      </c>
      <c r="D1" s="9" t="s">
        <v>71</v>
      </c>
      <c r="E1" s="38" t="s">
        <v>190</v>
      </c>
      <c r="F1" s="37"/>
      <c r="G1" s="37"/>
      <c r="H1" s="37"/>
      <c r="I1" s="37"/>
      <c r="J1" s="37"/>
    </row>
    <row r="2" spans="1:10" ht="16.5" thickBot="1" x14ac:dyDescent="0.3">
      <c r="A2" s="10" t="s">
        <v>2</v>
      </c>
      <c r="B2" s="14" t="s">
        <v>63</v>
      </c>
      <c r="C2" s="15" t="s">
        <v>72</v>
      </c>
      <c r="D2" s="12" t="s">
        <v>65</v>
      </c>
      <c r="E2" s="11" t="s">
        <v>0</v>
      </c>
      <c r="F2" s="11" t="s">
        <v>200</v>
      </c>
      <c r="G2" s="19" t="s">
        <v>79</v>
      </c>
      <c r="H2" s="20" t="s">
        <v>80</v>
      </c>
      <c r="I2" s="20" t="s">
        <v>81</v>
      </c>
      <c r="J2" s="21" t="s">
        <v>82</v>
      </c>
    </row>
    <row r="3" spans="1:10" ht="15.75" thickBot="1" x14ac:dyDescent="0.3">
      <c r="A3" s="92" t="s">
        <v>246</v>
      </c>
      <c r="B3" s="92">
        <v>170046</v>
      </c>
      <c r="C3" s="123">
        <v>21</v>
      </c>
      <c r="D3" s="127" t="s">
        <v>91</v>
      </c>
      <c r="E3" s="89" t="str">
        <f>VLOOKUP(C3,REF!$A$2:$B$11,2,FALSE)</f>
        <v>USMC</v>
      </c>
      <c r="F3" s="89" t="str">
        <f>VLOOKUP(E3,REF!$B$2:$C$11,2,FALSE)</f>
        <v>Active</v>
      </c>
      <c r="G3" s="89" t="str">
        <f>VLOOKUP('Input Daily Data'!D3,REF!$F$2:$G$122,2,FALSE)</f>
        <v>PMAI</v>
      </c>
      <c r="H3" s="89" t="str">
        <f>VLOOKUP(G3,REF!$J$2:$K$15,2,FALSE)</f>
        <v>PAI</v>
      </c>
      <c r="I3" s="89" t="str">
        <f>VLOOKUP(H3,REF!$N$2:$O$13,2,FALSE)</f>
        <v>TAI</v>
      </c>
      <c r="J3" s="89" t="str">
        <f>VLOOKUP(I3,REF!$R$2:$S$4,2,FALSE)</f>
        <v>TOAI</v>
      </c>
    </row>
    <row r="4" spans="1:10" ht="15.75" thickBot="1" x14ac:dyDescent="0.3">
      <c r="C4" s="124"/>
      <c r="D4" s="127"/>
      <c r="E4" s="89"/>
      <c r="F4" s="89"/>
      <c r="G4" s="89"/>
      <c r="H4" s="89"/>
      <c r="I4" s="89"/>
      <c r="J4" s="89"/>
    </row>
    <row r="5" spans="1:10" ht="15.75" thickBot="1" x14ac:dyDescent="0.3">
      <c r="C5" s="124"/>
      <c r="D5" s="127"/>
      <c r="E5" s="89"/>
      <c r="F5" s="89"/>
      <c r="G5" s="89"/>
      <c r="H5" s="89"/>
      <c r="I5" s="89"/>
      <c r="J5" s="89"/>
    </row>
    <row r="6" spans="1:10" ht="15.75" thickBot="1" x14ac:dyDescent="0.3">
      <c r="C6" s="124"/>
      <c r="D6" s="127"/>
      <c r="E6" s="89"/>
      <c r="F6" s="89"/>
      <c r="G6" s="89"/>
      <c r="H6" s="89"/>
      <c r="I6" s="89"/>
      <c r="J6" s="89"/>
    </row>
    <row r="7" spans="1:10" ht="15.75" thickBot="1" x14ac:dyDescent="0.3">
      <c r="C7" s="124"/>
      <c r="D7" s="127"/>
      <c r="E7" s="89"/>
      <c r="F7" s="89"/>
      <c r="G7" s="89"/>
      <c r="H7" s="89"/>
      <c r="I7" s="89"/>
      <c r="J7" s="89"/>
    </row>
    <row r="8" spans="1:10" ht="15.75" thickBot="1" x14ac:dyDescent="0.3">
      <c r="C8" s="124"/>
      <c r="D8" s="127"/>
      <c r="E8" s="89"/>
      <c r="F8" s="89"/>
      <c r="G8" s="89"/>
      <c r="H8" s="89"/>
      <c r="I8" s="89"/>
      <c r="J8" s="89"/>
    </row>
    <row r="9" spans="1:10" ht="15.75" thickBot="1" x14ac:dyDescent="0.3">
      <c r="C9" s="124"/>
      <c r="D9" s="127"/>
      <c r="E9" s="89"/>
      <c r="F9" s="89"/>
      <c r="G9" s="89"/>
      <c r="H9" s="89"/>
      <c r="I9" s="89"/>
      <c r="J9" s="89"/>
    </row>
    <row r="10" spans="1:10" ht="15.75" thickBot="1" x14ac:dyDescent="0.3">
      <c r="C10" s="124"/>
      <c r="D10" s="127"/>
      <c r="E10" s="89"/>
      <c r="F10" s="89"/>
      <c r="G10" s="89"/>
      <c r="H10" s="89"/>
      <c r="I10" s="89"/>
      <c r="J10" s="89"/>
    </row>
    <row r="11" spans="1:10" ht="15.75" thickBot="1" x14ac:dyDescent="0.3">
      <c r="C11" s="124"/>
      <c r="D11" s="127"/>
      <c r="E11" s="89"/>
      <c r="F11" s="89"/>
      <c r="G11" s="89"/>
      <c r="H11" s="89"/>
      <c r="I11" s="89"/>
      <c r="J11" s="89"/>
    </row>
    <row r="12" spans="1:10" ht="15.75" thickBot="1" x14ac:dyDescent="0.3">
      <c r="C12" s="124"/>
      <c r="D12" s="127"/>
      <c r="E12" s="89"/>
      <c r="F12" s="89"/>
      <c r="G12" s="89"/>
      <c r="H12" s="89"/>
      <c r="I12" s="89"/>
      <c r="J12" s="89"/>
    </row>
    <row r="13" spans="1:10" ht="15.75" thickBot="1" x14ac:dyDescent="0.3">
      <c r="C13" s="124"/>
      <c r="D13" s="127"/>
      <c r="E13" s="89"/>
      <c r="F13" s="89"/>
      <c r="G13" s="89"/>
      <c r="H13" s="89"/>
      <c r="I13" s="89"/>
      <c r="J13" s="89"/>
    </row>
    <row r="14" spans="1:10" ht="15.75" thickBot="1" x14ac:dyDescent="0.3">
      <c r="C14" s="124"/>
      <c r="D14" s="127"/>
      <c r="E14" s="89"/>
      <c r="F14" s="89"/>
      <c r="G14" s="89"/>
      <c r="H14" s="89"/>
      <c r="I14" s="89"/>
      <c r="J14" s="89"/>
    </row>
    <row r="15" spans="1:10" ht="15.75" thickBot="1" x14ac:dyDescent="0.3">
      <c r="C15" s="124"/>
      <c r="D15" s="127"/>
      <c r="E15" s="89"/>
      <c r="F15" s="89"/>
      <c r="G15" s="89"/>
      <c r="H15" s="89"/>
      <c r="I15" s="89"/>
      <c r="J15" s="89"/>
    </row>
    <row r="16" spans="1:10" ht="15.75" thickBot="1" x14ac:dyDescent="0.3">
      <c r="C16" s="124"/>
      <c r="D16" s="127"/>
      <c r="E16" s="89"/>
      <c r="F16" s="89"/>
      <c r="G16" s="89"/>
      <c r="H16" s="89"/>
      <c r="I16" s="89"/>
      <c r="J16" s="89"/>
    </row>
    <row r="17" spans="3:10" ht="15.75" thickBot="1" x14ac:dyDescent="0.3">
      <c r="C17" s="169"/>
      <c r="D17" s="127"/>
      <c r="E17" s="89"/>
      <c r="F17" s="89"/>
      <c r="G17" s="89"/>
      <c r="H17" s="89"/>
      <c r="I17" s="89"/>
      <c r="J17" s="89"/>
    </row>
    <row r="18" spans="3:10" ht="15.75" thickBot="1" x14ac:dyDescent="0.3">
      <c r="C18" s="169"/>
      <c r="D18" s="127"/>
      <c r="E18" s="89"/>
      <c r="F18" s="89"/>
      <c r="G18" s="89"/>
      <c r="H18" s="89"/>
      <c r="I18" s="89"/>
      <c r="J18" s="89"/>
    </row>
    <row r="19" spans="3:10" ht="15.75" thickBot="1" x14ac:dyDescent="0.3">
      <c r="C19" s="169"/>
      <c r="D19" s="127"/>
      <c r="E19" s="89"/>
      <c r="F19" s="89"/>
      <c r="G19" s="89"/>
      <c r="H19" s="89"/>
      <c r="I19" s="89"/>
      <c r="J19" s="89"/>
    </row>
    <row r="20" spans="3:10" ht="15.75" thickBot="1" x14ac:dyDescent="0.3">
      <c r="C20" s="169"/>
      <c r="D20" s="127"/>
      <c r="E20" s="89"/>
      <c r="F20" s="89"/>
      <c r="G20" s="89"/>
      <c r="H20" s="89"/>
      <c r="I20" s="89"/>
      <c r="J20" s="89"/>
    </row>
    <row r="21" spans="3:10" ht="15.75" thickBot="1" x14ac:dyDescent="0.3">
      <c r="C21" s="169"/>
      <c r="D21" s="127"/>
      <c r="E21" s="89"/>
      <c r="F21" s="89"/>
      <c r="G21" s="89"/>
      <c r="H21" s="89"/>
      <c r="I21" s="89"/>
      <c r="J21" s="89"/>
    </row>
    <row r="22" spans="3:10" ht="15.75" thickBot="1" x14ac:dyDescent="0.3">
      <c r="C22" s="169"/>
      <c r="D22" s="127"/>
      <c r="E22" s="89"/>
      <c r="F22" s="89"/>
      <c r="G22" s="89"/>
      <c r="H22" s="89"/>
      <c r="I22" s="89"/>
      <c r="J22" s="89"/>
    </row>
    <row r="23" spans="3:10" ht="15.75" thickBot="1" x14ac:dyDescent="0.3">
      <c r="C23" s="169"/>
      <c r="D23" s="127"/>
      <c r="E23" s="89"/>
      <c r="F23" s="89"/>
      <c r="G23" s="89"/>
      <c r="H23" s="89"/>
      <c r="I23" s="89"/>
      <c r="J23" s="89"/>
    </row>
    <row r="24" spans="3:10" ht="15.75" thickBot="1" x14ac:dyDescent="0.3">
      <c r="C24" s="169"/>
      <c r="D24" s="127"/>
      <c r="E24" s="89"/>
      <c r="F24" s="89"/>
      <c r="G24" s="89"/>
      <c r="H24" s="89"/>
      <c r="I24" s="89"/>
      <c r="J24" s="89"/>
    </row>
    <row r="25" spans="3:10" ht="15.75" thickBot="1" x14ac:dyDescent="0.3">
      <c r="C25" s="169"/>
      <c r="D25" s="127"/>
      <c r="E25" s="89"/>
      <c r="F25" s="89"/>
      <c r="G25" s="89"/>
      <c r="H25" s="89"/>
      <c r="I25" s="89"/>
      <c r="J25" s="89"/>
    </row>
    <row r="26" spans="3:10" ht="15.75" thickBot="1" x14ac:dyDescent="0.3">
      <c r="C26" s="169"/>
      <c r="D26" s="127"/>
      <c r="E26" s="89"/>
      <c r="F26" s="89"/>
      <c r="G26" s="89"/>
      <c r="H26" s="89"/>
      <c r="I26" s="89"/>
      <c r="J26" s="89"/>
    </row>
    <row r="27" spans="3:10" ht="15.75" thickBot="1" x14ac:dyDescent="0.3">
      <c r="C27" s="169"/>
      <c r="D27" s="127"/>
      <c r="E27" s="89"/>
      <c r="F27" s="89"/>
      <c r="G27" s="89"/>
      <c r="H27" s="89"/>
      <c r="I27" s="89"/>
      <c r="J27" s="89"/>
    </row>
    <row r="28" spans="3:10" x14ac:dyDescent="0.25">
      <c r="C28" s="169"/>
      <c r="E28" s="89"/>
      <c r="F28" s="89"/>
      <c r="G28" s="89"/>
      <c r="H28" s="89"/>
      <c r="I28" s="89"/>
      <c r="J28" s="89"/>
    </row>
    <row r="29" spans="3:10" x14ac:dyDescent="0.25">
      <c r="C29" s="169"/>
      <c r="E29" s="89"/>
      <c r="F29" s="89"/>
      <c r="G29" s="89"/>
      <c r="H29" s="89"/>
      <c r="I29" s="89"/>
      <c r="J29" s="89"/>
    </row>
    <row r="30" spans="3:10" x14ac:dyDescent="0.25">
      <c r="C30" s="169"/>
      <c r="E30" s="89"/>
      <c r="F30" s="89"/>
      <c r="G30" s="89"/>
      <c r="H30" s="89"/>
      <c r="I30" s="89"/>
      <c r="J30" s="89"/>
    </row>
    <row r="31" spans="3:10" x14ac:dyDescent="0.25">
      <c r="C31" s="169"/>
      <c r="E31" s="89"/>
      <c r="F31" s="89"/>
      <c r="G31" s="89"/>
      <c r="H31" s="89"/>
      <c r="I31" s="89"/>
      <c r="J31" s="89"/>
    </row>
    <row r="32" spans="3:10" x14ac:dyDescent="0.25">
      <c r="C32" s="169"/>
      <c r="E32" s="89"/>
      <c r="F32" s="89"/>
      <c r="G32" s="89"/>
      <c r="H32" s="89"/>
      <c r="I32" s="89"/>
      <c r="J32" s="89"/>
    </row>
    <row r="33" spans="3:10" x14ac:dyDescent="0.25">
      <c r="C33" s="169"/>
      <c r="E33" s="89"/>
      <c r="F33" s="89"/>
      <c r="G33" s="89"/>
      <c r="H33" s="89"/>
      <c r="I33" s="89"/>
      <c r="J33" s="89"/>
    </row>
    <row r="34" spans="3:10" x14ac:dyDescent="0.25">
      <c r="C34" s="169"/>
      <c r="E34" s="89"/>
      <c r="F34" s="89"/>
      <c r="G34" s="89"/>
      <c r="H34" s="89"/>
      <c r="I34" s="89"/>
      <c r="J34" s="89"/>
    </row>
    <row r="35" spans="3:10" x14ac:dyDescent="0.25">
      <c r="C35" s="169"/>
      <c r="E35" s="89"/>
      <c r="F35" s="89"/>
      <c r="G35" s="89"/>
      <c r="H35" s="89"/>
      <c r="I35" s="89"/>
      <c r="J35" s="89"/>
    </row>
    <row r="36" spans="3:10" x14ac:dyDescent="0.25">
      <c r="C36" s="169"/>
      <c r="E36" s="89"/>
      <c r="F36" s="89"/>
      <c r="G36" s="89"/>
      <c r="H36" s="89"/>
      <c r="I36" s="89"/>
      <c r="J36" s="89"/>
    </row>
    <row r="37" spans="3:10" x14ac:dyDescent="0.25">
      <c r="C37" s="169"/>
      <c r="E37" s="89"/>
      <c r="F37" s="89"/>
      <c r="G37" s="89"/>
      <c r="H37" s="89"/>
      <c r="I37" s="89"/>
      <c r="J37" s="89"/>
    </row>
    <row r="38" spans="3:10" x14ac:dyDescent="0.25">
      <c r="C38" s="169"/>
      <c r="E38" s="89"/>
      <c r="F38" s="89"/>
      <c r="G38" s="89"/>
      <c r="H38" s="89"/>
      <c r="I38" s="89"/>
      <c r="J38" s="89"/>
    </row>
    <row r="39" spans="3:10" x14ac:dyDescent="0.25">
      <c r="C39" s="169"/>
      <c r="E39" s="89"/>
      <c r="F39" s="89"/>
      <c r="G39" s="89"/>
      <c r="H39" s="89"/>
      <c r="I39" s="89"/>
      <c r="J39" s="89"/>
    </row>
    <row r="40" spans="3:10" x14ac:dyDescent="0.25">
      <c r="C40" s="169"/>
      <c r="E40" s="89"/>
      <c r="F40" s="89"/>
      <c r="G40" s="89"/>
      <c r="H40" s="89"/>
      <c r="I40" s="89"/>
      <c r="J40" s="89"/>
    </row>
    <row r="41" spans="3:10" x14ac:dyDescent="0.25">
      <c r="C41" s="169"/>
      <c r="E41" s="89"/>
      <c r="F41" s="89"/>
      <c r="G41" s="89"/>
      <c r="H41" s="89"/>
      <c r="I41" s="89"/>
      <c r="J41" s="89"/>
    </row>
    <row r="42" spans="3:10" x14ac:dyDescent="0.25">
      <c r="C42" s="169"/>
      <c r="E42" s="89"/>
      <c r="F42" s="89"/>
      <c r="G42" s="89"/>
      <c r="H42" s="89"/>
      <c r="I42" s="89"/>
      <c r="J42" s="89"/>
    </row>
    <row r="43" spans="3:10" x14ac:dyDescent="0.25">
      <c r="C43" s="169"/>
      <c r="E43" s="89"/>
      <c r="F43" s="89"/>
      <c r="G43" s="89"/>
      <c r="H43" s="89"/>
      <c r="I43" s="89"/>
      <c r="J43" s="89"/>
    </row>
    <row r="44" spans="3:10" x14ac:dyDescent="0.25">
      <c r="C44" s="169"/>
      <c r="E44" s="89"/>
      <c r="F44" s="89"/>
      <c r="G44" s="89"/>
      <c r="H44" s="89"/>
      <c r="I44" s="89"/>
      <c r="J44" s="89"/>
    </row>
    <row r="45" spans="3:10" x14ac:dyDescent="0.25">
      <c r="C45" s="169"/>
      <c r="E45" s="89"/>
      <c r="F45" s="89"/>
      <c r="G45" s="89"/>
      <c r="H45" s="89"/>
      <c r="I45" s="89"/>
      <c r="J45" s="89"/>
    </row>
    <row r="46" spans="3:10" x14ac:dyDescent="0.25">
      <c r="C46" s="169"/>
      <c r="E46" s="89"/>
      <c r="F46" s="89"/>
      <c r="G46" s="89"/>
      <c r="H46" s="89"/>
      <c r="I46" s="89"/>
      <c r="J46" s="89"/>
    </row>
    <row r="47" spans="3:10" x14ac:dyDescent="0.25">
      <c r="C47" s="169"/>
      <c r="E47" s="89"/>
      <c r="F47" s="89"/>
      <c r="G47" s="89"/>
      <c r="H47" s="89"/>
      <c r="I47" s="89"/>
      <c r="J47" s="89"/>
    </row>
    <row r="48" spans="3:10" x14ac:dyDescent="0.25">
      <c r="C48" s="169"/>
      <c r="E48" s="89"/>
      <c r="F48" s="89"/>
      <c r="G48" s="89"/>
      <c r="H48" s="89"/>
      <c r="I48" s="89"/>
      <c r="J48" s="89"/>
    </row>
    <row r="49" spans="3:10" x14ac:dyDescent="0.25">
      <c r="C49" s="169"/>
      <c r="E49" s="89"/>
      <c r="F49" s="89"/>
      <c r="G49" s="89"/>
      <c r="H49" s="89"/>
      <c r="I49" s="89"/>
      <c r="J49" s="89"/>
    </row>
    <row r="50" spans="3:10" x14ac:dyDescent="0.25">
      <c r="C50" s="169"/>
      <c r="E50" s="89"/>
      <c r="F50" s="89"/>
      <c r="G50" s="89"/>
      <c r="H50" s="89"/>
      <c r="I50" s="89"/>
      <c r="J50" s="89"/>
    </row>
    <row r="51" spans="3:10" x14ac:dyDescent="0.25">
      <c r="C51" s="169"/>
      <c r="E51" s="89"/>
      <c r="F51" s="89"/>
      <c r="G51" s="89"/>
      <c r="H51" s="89"/>
      <c r="I51" s="89"/>
      <c r="J51" s="89"/>
    </row>
    <row r="52" spans="3:10" x14ac:dyDescent="0.25">
      <c r="C52" s="169"/>
      <c r="E52" s="89"/>
      <c r="F52" s="89"/>
      <c r="G52" s="89"/>
      <c r="H52" s="89"/>
      <c r="I52" s="89"/>
      <c r="J52" s="89"/>
    </row>
    <row r="53" spans="3:10" x14ac:dyDescent="0.25">
      <c r="C53" s="169"/>
      <c r="E53" s="89"/>
      <c r="F53" s="89"/>
      <c r="G53" s="89"/>
      <c r="H53" s="89"/>
      <c r="I53" s="89"/>
      <c r="J53" s="89"/>
    </row>
    <row r="54" spans="3:10" x14ac:dyDescent="0.25">
      <c r="C54" s="169"/>
      <c r="E54" s="89"/>
      <c r="F54" s="89"/>
      <c r="G54" s="89"/>
      <c r="H54" s="89"/>
      <c r="I54" s="89"/>
      <c r="J54" s="89"/>
    </row>
    <row r="55" spans="3:10" x14ac:dyDescent="0.25">
      <c r="C55" s="169"/>
      <c r="E55" s="89"/>
      <c r="F55" s="89"/>
      <c r="G55" s="89"/>
      <c r="H55" s="89"/>
      <c r="I55" s="89"/>
      <c r="J55" s="89"/>
    </row>
    <row r="56" spans="3:10" x14ac:dyDescent="0.25">
      <c r="C56" s="169"/>
      <c r="E56" s="89"/>
      <c r="F56" s="89"/>
      <c r="G56" s="89"/>
      <c r="H56" s="89"/>
      <c r="I56" s="89"/>
      <c r="J56" s="89"/>
    </row>
    <row r="57" spans="3:10" x14ac:dyDescent="0.25">
      <c r="C57" s="169"/>
      <c r="E57" s="89"/>
      <c r="F57" s="89"/>
      <c r="G57" s="89"/>
      <c r="H57" s="89"/>
      <c r="I57" s="89"/>
      <c r="J57" s="89"/>
    </row>
    <row r="58" spans="3:10" x14ac:dyDescent="0.25">
      <c r="C58" s="169"/>
      <c r="E58" s="89"/>
      <c r="F58" s="89"/>
      <c r="G58" s="89"/>
      <c r="H58" s="89"/>
      <c r="I58" s="89"/>
      <c r="J58" s="89"/>
    </row>
    <row r="59" spans="3:10" x14ac:dyDescent="0.25">
      <c r="C59" s="169"/>
      <c r="E59" s="89"/>
      <c r="F59" s="89"/>
      <c r="G59" s="89"/>
      <c r="H59" s="89"/>
      <c r="I59" s="89"/>
      <c r="J59" s="89"/>
    </row>
    <row r="60" spans="3:10" x14ac:dyDescent="0.25">
      <c r="C60" s="169"/>
      <c r="E60" s="89"/>
      <c r="F60" s="89"/>
      <c r="G60" s="89"/>
      <c r="H60" s="89"/>
      <c r="I60" s="89"/>
      <c r="J60" s="89"/>
    </row>
    <row r="61" spans="3:10" x14ac:dyDescent="0.25">
      <c r="C61" s="169"/>
      <c r="E61" s="89"/>
      <c r="F61" s="89"/>
      <c r="G61" s="89"/>
      <c r="H61" s="89"/>
      <c r="I61" s="89"/>
      <c r="J61" s="89"/>
    </row>
    <row r="62" spans="3:10" x14ac:dyDescent="0.25">
      <c r="C62" s="169"/>
      <c r="E62" s="89"/>
      <c r="F62" s="89"/>
      <c r="G62" s="89"/>
      <c r="H62" s="89"/>
      <c r="I62" s="89"/>
      <c r="J62" s="89"/>
    </row>
    <row r="63" spans="3:10" x14ac:dyDescent="0.25">
      <c r="C63" s="169"/>
      <c r="E63" s="89"/>
      <c r="F63" s="89"/>
      <c r="G63" s="89"/>
      <c r="H63" s="89"/>
      <c r="I63" s="89"/>
      <c r="J63" s="89"/>
    </row>
    <row r="64" spans="3:10" x14ac:dyDescent="0.25">
      <c r="C64" s="169"/>
      <c r="E64" s="89"/>
      <c r="F64" s="89"/>
      <c r="G64" s="89"/>
      <c r="H64" s="89"/>
      <c r="I64" s="89"/>
      <c r="J64" s="89"/>
    </row>
    <row r="65" spans="3:10" x14ac:dyDescent="0.25">
      <c r="C65" s="169"/>
      <c r="E65" s="89"/>
      <c r="F65" s="89"/>
      <c r="G65" s="89"/>
      <c r="H65" s="89"/>
      <c r="I65" s="89"/>
      <c r="J65" s="89"/>
    </row>
    <row r="66" spans="3:10" x14ac:dyDescent="0.25">
      <c r="C66" s="169"/>
      <c r="E66" s="89"/>
      <c r="F66" s="89"/>
      <c r="G66" s="89"/>
      <c r="H66" s="89"/>
      <c r="I66" s="89"/>
      <c r="J66" s="89"/>
    </row>
    <row r="67" spans="3:10" x14ac:dyDescent="0.25">
      <c r="C67" s="169"/>
      <c r="E67" s="89"/>
      <c r="F67" s="89"/>
      <c r="G67" s="89"/>
      <c r="H67" s="89"/>
      <c r="I67" s="89"/>
      <c r="J67" s="89"/>
    </row>
    <row r="68" spans="3:10" x14ac:dyDescent="0.25">
      <c r="C68" s="169"/>
      <c r="E68" s="89"/>
      <c r="F68" s="89"/>
      <c r="G68" s="89"/>
      <c r="H68" s="89"/>
      <c r="I68" s="89"/>
      <c r="J68" s="89"/>
    </row>
    <row r="69" spans="3:10" x14ac:dyDescent="0.25">
      <c r="C69" s="169"/>
      <c r="E69" s="89"/>
      <c r="F69" s="89"/>
      <c r="G69" s="89"/>
      <c r="H69" s="89"/>
      <c r="I69" s="89"/>
      <c r="J69" s="89"/>
    </row>
    <row r="70" spans="3:10" x14ac:dyDescent="0.25">
      <c r="C70" s="169"/>
      <c r="E70" s="89"/>
      <c r="F70" s="89"/>
      <c r="G70" s="89"/>
      <c r="H70" s="89"/>
      <c r="I70" s="89"/>
      <c r="J70" s="89"/>
    </row>
    <row r="71" spans="3:10" x14ac:dyDescent="0.25">
      <c r="C71" s="169"/>
      <c r="E71" s="89"/>
      <c r="F71" s="89"/>
      <c r="G71" s="89"/>
      <c r="H71" s="89"/>
      <c r="I71" s="89"/>
      <c r="J71" s="89"/>
    </row>
    <row r="72" spans="3:10" x14ac:dyDescent="0.25">
      <c r="C72" s="169"/>
      <c r="E72" s="89"/>
      <c r="F72" s="89"/>
      <c r="G72" s="89"/>
      <c r="H72" s="89"/>
      <c r="I72" s="89"/>
      <c r="J72" s="89"/>
    </row>
    <row r="73" spans="3:10" x14ac:dyDescent="0.25">
      <c r="C73" s="169"/>
      <c r="E73" s="89"/>
      <c r="F73" s="89"/>
      <c r="G73" s="89"/>
      <c r="H73" s="89"/>
      <c r="I73" s="89"/>
      <c r="J73" s="89"/>
    </row>
    <row r="74" spans="3:10" x14ac:dyDescent="0.25">
      <c r="C74" s="169"/>
      <c r="E74" s="89"/>
      <c r="F74" s="89"/>
      <c r="G74" s="89"/>
      <c r="H74" s="89"/>
      <c r="I74" s="89"/>
      <c r="J74" s="89"/>
    </row>
    <row r="75" spans="3:10" x14ac:dyDescent="0.25">
      <c r="C75" s="169"/>
      <c r="E75" s="89"/>
      <c r="F75" s="89"/>
      <c r="G75" s="89"/>
      <c r="H75" s="89"/>
      <c r="I75" s="89"/>
      <c r="J75" s="89"/>
    </row>
    <row r="76" spans="3:10" x14ac:dyDescent="0.25">
      <c r="C76" s="169"/>
      <c r="E76" s="89"/>
      <c r="F76" s="89"/>
      <c r="G76" s="89"/>
      <c r="H76" s="89"/>
      <c r="I76" s="89"/>
      <c r="J76" s="89"/>
    </row>
    <row r="77" spans="3:10" x14ac:dyDescent="0.25">
      <c r="C77" s="169"/>
      <c r="E77" s="89"/>
      <c r="F77" s="89"/>
      <c r="G77" s="89"/>
      <c r="H77" s="89"/>
      <c r="I77" s="89"/>
      <c r="J77" s="89"/>
    </row>
    <row r="78" spans="3:10" x14ac:dyDescent="0.25">
      <c r="C78" s="169"/>
      <c r="E78" s="89"/>
      <c r="F78" s="89"/>
      <c r="G78" s="89"/>
      <c r="H78" s="89"/>
      <c r="I78" s="89"/>
      <c r="J78" s="89"/>
    </row>
    <row r="79" spans="3:10" x14ac:dyDescent="0.25">
      <c r="C79" s="169"/>
      <c r="E79" s="89"/>
      <c r="F79" s="89"/>
      <c r="G79" s="89"/>
      <c r="H79" s="89"/>
      <c r="I79" s="89"/>
      <c r="J79" s="89"/>
    </row>
    <row r="80" spans="3:10" x14ac:dyDescent="0.25">
      <c r="C80" s="169"/>
      <c r="E80" s="89"/>
      <c r="F80" s="89"/>
      <c r="G80" s="89"/>
      <c r="H80" s="89"/>
      <c r="I80" s="89"/>
      <c r="J80" s="89"/>
    </row>
    <row r="81" spans="3:10" x14ac:dyDescent="0.25">
      <c r="C81" s="169"/>
      <c r="E81" s="89"/>
      <c r="F81" s="89"/>
      <c r="G81" s="89"/>
      <c r="H81" s="89"/>
      <c r="I81" s="89"/>
      <c r="J81" s="89"/>
    </row>
    <row r="82" spans="3:10" x14ac:dyDescent="0.25">
      <c r="C82" s="169"/>
      <c r="E82" s="89"/>
      <c r="F82" s="89"/>
      <c r="G82" s="89"/>
      <c r="H82" s="89"/>
      <c r="I82" s="89"/>
      <c r="J82" s="89"/>
    </row>
    <row r="83" spans="3:10" x14ac:dyDescent="0.25">
      <c r="C83" s="169"/>
      <c r="E83" s="89"/>
      <c r="F83" s="89"/>
      <c r="G83" s="89"/>
      <c r="H83" s="89"/>
      <c r="I83" s="89"/>
      <c r="J83" s="89"/>
    </row>
    <row r="84" spans="3:10" x14ac:dyDescent="0.25">
      <c r="C84" s="169"/>
      <c r="E84" s="89"/>
      <c r="F84" s="89"/>
      <c r="G84" s="89"/>
      <c r="H84" s="89"/>
      <c r="I84" s="89"/>
      <c r="J84" s="89"/>
    </row>
    <row r="85" spans="3:10" x14ac:dyDescent="0.25">
      <c r="C85" s="169"/>
      <c r="E85" s="89"/>
      <c r="F85" s="89"/>
      <c r="G85" s="89"/>
      <c r="H85" s="89"/>
      <c r="I85" s="89"/>
      <c r="J85" s="89"/>
    </row>
    <row r="86" spans="3:10" x14ac:dyDescent="0.25">
      <c r="C86" s="169"/>
      <c r="E86" s="89"/>
      <c r="F86" s="89"/>
      <c r="G86" s="89"/>
      <c r="H86" s="89"/>
      <c r="I86" s="89"/>
      <c r="J86" s="89"/>
    </row>
    <row r="87" spans="3:10" x14ac:dyDescent="0.25">
      <c r="C87" s="169"/>
      <c r="E87" s="89"/>
      <c r="F87" s="89"/>
      <c r="G87" s="89"/>
      <c r="H87" s="89"/>
      <c r="I87" s="89"/>
      <c r="J87" s="89"/>
    </row>
    <row r="88" spans="3:10" x14ac:dyDescent="0.25">
      <c r="C88" s="169"/>
      <c r="E88" s="89"/>
      <c r="F88" s="89"/>
      <c r="G88" s="89"/>
      <c r="H88" s="89"/>
      <c r="I88" s="89"/>
      <c r="J88" s="89"/>
    </row>
    <row r="89" spans="3:10" x14ac:dyDescent="0.25">
      <c r="C89" s="169"/>
      <c r="E89" s="89"/>
      <c r="F89" s="89"/>
      <c r="G89" s="89"/>
      <c r="H89" s="89"/>
      <c r="I89" s="89"/>
      <c r="J89" s="89"/>
    </row>
    <row r="90" spans="3:10" x14ac:dyDescent="0.25">
      <c r="C90" s="169"/>
      <c r="E90" s="89"/>
      <c r="F90" s="89"/>
      <c r="G90" s="89"/>
      <c r="H90" s="89"/>
      <c r="I90" s="89"/>
      <c r="J90" s="89"/>
    </row>
    <row r="91" spans="3:10" x14ac:dyDescent="0.25">
      <c r="C91" s="169"/>
      <c r="E91" s="89"/>
      <c r="F91" s="89"/>
      <c r="G91" s="89"/>
      <c r="H91" s="89"/>
      <c r="I91" s="89"/>
      <c r="J91" s="89"/>
    </row>
    <row r="92" spans="3:10" x14ac:dyDescent="0.25">
      <c r="C92" s="169"/>
      <c r="E92" s="89"/>
      <c r="F92" s="89"/>
      <c r="G92" s="89"/>
      <c r="H92" s="89"/>
      <c r="I92" s="89"/>
      <c r="J92" s="89"/>
    </row>
    <row r="93" spans="3:10" x14ac:dyDescent="0.25">
      <c r="C93" s="169"/>
      <c r="E93" s="89"/>
      <c r="F93" s="89"/>
      <c r="G93" s="89"/>
      <c r="H93" s="89"/>
      <c r="I93" s="89"/>
      <c r="J93" s="89"/>
    </row>
    <row r="94" spans="3:10" x14ac:dyDescent="0.25">
      <c r="C94" s="169"/>
      <c r="E94" s="89"/>
      <c r="F94" s="89"/>
      <c r="G94" s="89"/>
      <c r="H94" s="89"/>
      <c r="I94" s="89"/>
      <c r="J94" s="89"/>
    </row>
    <row r="95" spans="3:10" x14ac:dyDescent="0.25">
      <c r="C95" s="169"/>
      <c r="E95" s="89"/>
      <c r="F95" s="89"/>
      <c r="G95" s="89"/>
      <c r="H95" s="89"/>
      <c r="I95" s="89"/>
      <c r="J95" s="89"/>
    </row>
    <row r="96" spans="3:10" x14ac:dyDescent="0.25">
      <c r="C96" s="169"/>
      <c r="E96" s="89"/>
      <c r="F96" s="89"/>
      <c r="G96" s="89"/>
      <c r="H96" s="89"/>
      <c r="I96" s="89"/>
      <c r="J96" s="89"/>
    </row>
    <row r="97" spans="3:10" x14ac:dyDescent="0.25">
      <c r="C97" s="169"/>
      <c r="E97" s="89"/>
      <c r="F97" s="89"/>
      <c r="G97" s="89"/>
      <c r="H97" s="89"/>
      <c r="I97" s="89"/>
      <c r="J97" s="89"/>
    </row>
    <row r="98" spans="3:10" x14ac:dyDescent="0.25">
      <c r="C98" s="169"/>
      <c r="E98" s="89"/>
      <c r="F98" s="89"/>
      <c r="G98" s="89"/>
      <c r="H98" s="89"/>
      <c r="I98" s="89"/>
      <c r="J98" s="89"/>
    </row>
    <row r="99" spans="3:10" x14ac:dyDescent="0.25">
      <c r="C99" s="169"/>
      <c r="E99" s="89"/>
      <c r="F99" s="89"/>
      <c r="G99" s="89"/>
      <c r="H99" s="89"/>
      <c r="I99" s="89"/>
      <c r="J99" s="89"/>
    </row>
    <row r="100" spans="3:10" x14ac:dyDescent="0.25">
      <c r="C100" s="169"/>
      <c r="E100" s="89"/>
      <c r="F100" s="89"/>
      <c r="G100" s="89"/>
      <c r="H100" s="89"/>
      <c r="I100" s="89"/>
      <c r="J100" s="89"/>
    </row>
    <row r="101" spans="3:10" x14ac:dyDescent="0.25">
      <c r="C101" s="169"/>
      <c r="E101" s="89"/>
      <c r="F101" s="89"/>
      <c r="G101" s="89"/>
      <c r="H101" s="89"/>
      <c r="I101" s="89"/>
      <c r="J101" s="89"/>
    </row>
    <row r="102" spans="3:10" x14ac:dyDescent="0.25">
      <c r="C102" s="169"/>
      <c r="E102" s="89"/>
      <c r="F102" s="89"/>
      <c r="G102" s="89"/>
      <c r="H102" s="89"/>
      <c r="I102" s="89"/>
      <c r="J102" s="89"/>
    </row>
    <row r="103" spans="3:10" x14ac:dyDescent="0.25">
      <c r="C103" s="169"/>
      <c r="E103" s="89"/>
      <c r="F103" s="89"/>
      <c r="G103" s="89"/>
      <c r="H103" s="89"/>
      <c r="I103" s="89"/>
      <c r="J103" s="89"/>
    </row>
    <row r="104" spans="3:10" x14ac:dyDescent="0.25">
      <c r="C104" s="169"/>
      <c r="E104" s="89"/>
      <c r="F104" s="89"/>
      <c r="G104" s="89"/>
      <c r="H104" s="89"/>
      <c r="I104" s="89"/>
      <c r="J104" s="89"/>
    </row>
    <row r="105" spans="3:10" x14ac:dyDescent="0.25">
      <c r="C105" s="169"/>
      <c r="E105" s="89"/>
      <c r="F105" s="89"/>
      <c r="G105" s="89"/>
      <c r="H105" s="89"/>
      <c r="I105" s="89"/>
      <c r="J105" s="89"/>
    </row>
    <row r="106" spans="3:10" x14ac:dyDescent="0.25">
      <c r="C106" s="169"/>
      <c r="E106" s="89"/>
      <c r="F106" s="89"/>
      <c r="G106" s="89"/>
      <c r="H106" s="89"/>
      <c r="I106" s="89"/>
      <c r="J106" s="89"/>
    </row>
    <row r="107" spans="3:10" x14ac:dyDescent="0.25">
      <c r="C107" s="169"/>
      <c r="E107" s="89"/>
      <c r="F107" s="89"/>
      <c r="G107" s="89"/>
      <c r="H107" s="89"/>
      <c r="I107" s="89"/>
      <c r="J107" s="89"/>
    </row>
    <row r="108" spans="3:10" x14ac:dyDescent="0.25">
      <c r="C108" s="169"/>
      <c r="E108" s="89"/>
      <c r="F108" s="89"/>
      <c r="G108" s="89"/>
      <c r="H108" s="89"/>
      <c r="I108" s="89"/>
      <c r="J108" s="89"/>
    </row>
    <row r="109" spans="3:10" x14ac:dyDescent="0.25">
      <c r="C109" s="169"/>
      <c r="E109" s="89"/>
      <c r="F109" s="89"/>
      <c r="G109" s="89"/>
      <c r="H109" s="89"/>
      <c r="I109" s="89"/>
      <c r="J109" s="89"/>
    </row>
    <row r="110" spans="3:10" x14ac:dyDescent="0.25">
      <c r="C110" s="169"/>
      <c r="E110" s="89"/>
      <c r="F110" s="89"/>
      <c r="G110" s="89"/>
      <c r="H110" s="89"/>
      <c r="I110" s="89"/>
      <c r="J110" s="89"/>
    </row>
    <row r="111" spans="3:10" x14ac:dyDescent="0.25">
      <c r="C111" s="169"/>
      <c r="E111" s="89"/>
      <c r="F111" s="89"/>
      <c r="G111" s="89"/>
      <c r="H111" s="89"/>
      <c r="I111" s="89"/>
      <c r="J111" s="89"/>
    </row>
    <row r="112" spans="3:10" x14ac:dyDescent="0.25">
      <c r="C112" s="169"/>
      <c r="E112" s="89"/>
      <c r="F112" s="89"/>
      <c r="G112" s="89"/>
      <c r="H112" s="89"/>
      <c r="I112" s="89"/>
      <c r="J112" s="89"/>
    </row>
    <row r="113" spans="3:10" x14ac:dyDescent="0.25">
      <c r="C113" s="169"/>
      <c r="E113" s="89"/>
      <c r="F113" s="89"/>
      <c r="G113" s="89"/>
      <c r="H113" s="89"/>
      <c r="I113" s="89"/>
      <c r="J113" s="89"/>
    </row>
    <row r="114" spans="3:10" x14ac:dyDescent="0.25">
      <c r="C114" s="169"/>
      <c r="E114" s="89"/>
      <c r="F114" s="89"/>
      <c r="G114" s="89"/>
      <c r="H114" s="89"/>
      <c r="I114" s="89"/>
      <c r="J114" s="89"/>
    </row>
    <row r="115" spans="3:10" x14ac:dyDescent="0.25">
      <c r="C115" s="169"/>
      <c r="E115" s="89"/>
      <c r="F115" s="89"/>
      <c r="G115" s="89"/>
      <c r="H115" s="89"/>
      <c r="I115" s="89"/>
      <c r="J115" s="89"/>
    </row>
    <row r="116" spans="3:10" x14ac:dyDescent="0.25">
      <c r="C116" s="169"/>
      <c r="E116" s="89"/>
      <c r="F116" s="89"/>
      <c r="G116" s="89"/>
      <c r="H116" s="89"/>
      <c r="I116" s="89"/>
      <c r="J116" s="89"/>
    </row>
    <row r="117" spans="3:10" x14ac:dyDescent="0.25">
      <c r="C117" s="169"/>
      <c r="E117" s="89"/>
      <c r="F117" s="89"/>
      <c r="G117" s="89"/>
      <c r="H117" s="89"/>
      <c r="I117" s="89"/>
      <c r="J117" s="89"/>
    </row>
    <row r="118" spans="3:10" x14ac:dyDescent="0.25">
      <c r="C118" s="169"/>
      <c r="E118" s="89"/>
      <c r="F118" s="89"/>
      <c r="G118" s="89"/>
      <c r="H118" s="89"/>
      <c r="I118" s="89"/>
      <c r="J118" s="89"/>
    </row>
    <row r="119" spans="3:10" x14ac:dyDescent="0.25">
      <c r="C119" s="169"/>
      <c r="E119" s="89"/>
      <c r="F119" s="89"/>
      <c r="G119" s="89"/>
      <c r="H119" s="89"/>
      <c r="I119" s="89"/>
      <c r="J119" s="89"/>
    </row>
    <row r="120" spans="3:10" x14ac:dyDescent="0.25">
      <c r="C120" s="169"/>
      <c r="E120" s="89"/>
      <c r="F120" s="89"/>
      <c r="G120" s="89"/>
      <c r="H120" s="89"/>
      <c r="I120" s="89"/>
      <c r="J120" s="89"/>
    </row>
    <row r="121" spans="3:10" x14ac:dyDescent="0.25">
      <c r="C121" s="169"/>
      <c r="E121" s="89"/>
      <c r="F121" s="89"/>
      <c r="G121" s="89"/>
      <c r="H121" s="89"/>
      <c r="I121" s="89"/>
      <c r="J121" s="89"/>
    </row>
    <row r="122" spans="3:10" x14ac:dyDescent="0.25">
      <c r="C122" s="169"/>
      <c r="E122" s="89"/>
      <c r="F122" s="89"/>
      <c r="G122" s="89"/>
      <c r="H122" s="89"/>
      <c r="I122" s="89"/>
      <c r="J122" s="89"/>
    </row>
    <row r="123" spans="3:10" x14ac:dyDescent="0.25">
      <c r="C123" s="169"/>
      <c r="E123" s="89"/>
      <c r="F123" s="89"/>
      <c r="G123" s="89"/>
      <c r="H123" s="89"/>
      <c r="I123" s="89"/>
      <c r="J123" s="89"/>
    </row>
    <row r="124" spans="3:10" x14ac:dyDescent="0.25">
      <c r="C124" s="169"/>
      <c r="E124" s="89"/>
      <c r="F124" s="89"/>
      <c r="G124" s="89"/>
      <c r="H124" s="89"/>
      <c r="I124" s="89"/>
      <c r="J124" s="89"/>
    </row>
    <row r="125" spans="3:10" x14ac:dyDescent="0.25">
      <c r="C125" s="169"/>
      <c r="E125" s="89"/>
      <c r="F125" s="89"/>
      <c r="G125" s="89"/>
      <c r="H125" s="89"/>
      <c r="I125" s="89"/>
      <c r="J125" s="89"/>
    </row>
    <row r="126" spans="3:10" x14ac:dyDescent="0.25">
      <c r="C126" s="169"/>
      <c r="E126" s="89"/>
      <c r="F126" s="89"/>
      <c r="G126" s="89"/>
      <c r="H126" s="89"/>
      <c r="I126" s="89"/>
      <c r="J126" s="89"/>
    </row>
    <row r="127" spans="3:10" x14ac:dyDescent="0.25">
      <c r="C127" s="169"/>
      <c r="E127" s="89"/>
      <c r="F127" s="89"/>
      <c r="G127" s="89"/>
      <c r="H127" s="89"/>
      <c r="I127" s="89"/>
      <c r="J127" s="89"/>
    </row>
    <row r="128" spans="3:10" x14ac:dyDescent="0.25">
      <c r="C128" s="169"/>
      <c r="E128" s="89"/>
      <c r="F128" s="89"/>
      <c r="G128" s="89"/>
      <c r="H128" s="89"/>
      <c r="I128" s="89"/>
      <c r="J128" s="89"/>
    </row>
    <row r="129" spans="3:10" x14ac:dyDescent="0.25">
      <c r="C129" s="169"/>
      <c r="E129" s="89"/>
      <c r="F129" s="89"/>
      <c r="G129" s="89"/>
      <c r="H129" s="89"/>
      <c r="I129" s="89"/>
      <c r="J129" s="89"/>
    </row>
    <row r="130" spans="3:10" x14ac:dyDescent="0.25">
      <c r="C130" s="169"/>
      <c r="E130" s="89"/>
      <c r="F130" s="89"/>
      <c r="G130" s="89"/>
      <c r="H130" s="89"/>
      <c r="I130" s="89"/>
      <c r="J130" s="89"/>
    </row>
    <row r="131" spans="3:10" x14ac:dyDescent="0.25">
      <c r="C131" s="169"/>
      <c r="E131" s="89"/>
      <c r="F131" s="89"/>
      <c r="G131" s="89"/>
      <c r="H131" s="89"/>
      <c r="I131" s="89"/>
      <c r="J131" s="89"/>
    </row>
    <row r="132" spans="3:10" x14ac:dyDescent="0.25">
      <c r="C132" s="169"/>
      <c r="E132" s="89"/>
      <c r="F132" s="89"/>
      <c r="G132" s="89"/>
      <c r="H132" s="89"/>
      <c r="I132" s="89"/>
      <c r="J132" s="89"/>
    </row>
    <row r="133" spans="3:10" x14ac:dyDescent="0.25">
      <c r="C133" s="169"/>
      <c r="E133" s="89"/>
      <c r="F133" s="89"/>
      <c r="G133" s="89"/>
      <c r="H133" s="89"/>
      <c r="I133" s="89"/>
      <c r="J133" s="89"/>
    </row>
    <row r="134" spans="3:10" x14ac:dyDescent="0.25">
      <c r="C134" s="169"/>
      <c r="E134" s="89"/>
      <c r="F134" s="89"/>
      <c r="G134" s="89"/>
      <c r="H134" s="89"/>
      <c r="I134" s="89"/>
      <c r="J134" s="89"/>
    </row>
    <row r="135" spans="3:10" x14ac:dyDescent="0.25">
      <c r="C135" s="169"/>
      <c r="E135" s="89"/>
      <c r="F135" s="89"/>
      <c r="G135" s="89"/>
      <c r="H135" s="89"/>
      <c r="I135" s="89"/>
      <c r="J135" s="89"/>
    </row>
    <row r="136" spans="3:10" x14ac:dyDescent="0.25">
      <c r="C136" s="169"/>
      <c r="E136" s="89"/>
      <c r="F136" s="89"/>
      <c r="G136" s="89"/>
      <c r="H136" s="89"/>
      <c r="I136" s="89"/>
      <c r="J136" s="89"/>
    </row>
    <row r="137" spans="3:10" x14ac:dyDescent="0.25">
      <c r="C137" s="169"/>
      <c r="E137" s="89"/>
      <c r="F137" s="89"/>
      <c r="G137" s="89"/>
      <c r="H137" s="89"/>
      <c r="I137" s="89"/>
      <c r="J137" s="89"/>
    </row>
    <row r="138" spans="3:10" x14ac:dyDescent="0.25">
      <c r="C138" s="169"/>
      <c r="E138" s="89"/>
      <c r="F138" s="89"/>
      <c r="G138" s="89"/>
      <c r="H138" s="89"/>
      <c r="I138" s="89"/>
      <c r="J138" s="89"/>
    </row>
    <row r="139" spans="3:10" x14ac:dyDescent="0.25">
      <c r="C139" s="169"/>
      <c r="E139" s="89"/>
      <c r="F139" s="89"/>
      <c r="G139" s="89"/>
      <c r="H139" s="89"/>
      <c r="I139" s="89"/>
      <c r="J139" s="89"/>
    </row>
    <row r="140" spans="3:10" x14ac:dyDescent="0.25">
      <c r="C140" s="169"/>
      <c r="E140" s="89"/>
      <c r="F140" s="89"/>
      <c r="G140" s="89"/>
      <c r="H140" s="89"/>
      <c r="I140" s="89"/>
      <c r="J140" s="89"/>
    </row>
    <row r="141" spans="3:10" x14ac:dyDescent="0.25">
      <c r="C141" s="169"/>
      <c r="E141" s="89"/>
      <c r="F141" s="89"/>
      <c r="G141" s="89"/>
      <c r="H141" s="89"/>
      <c r="I141" s="89"/>
      <c r="J141" s="89"/>
    </row>
    <row r="142" spans="3:10" x14ac:dyDescent="0.25">
      <c r="C142" s="169"/>
      <c r="E142" s="89"/>
      <c r="F142" s="89"/>
      <c r="G142" s="89"/>
      <c r="H142" s="89"/>
      <c r="I142" s="89"/>
      <c r="J142" s="89"/>
    </row>
    <row r="143" spans="3:10" x14ac:dyDescent="0.25">
      <c r="C143" s="169"/>
      <c r="E143" s="89"/>
      <c r="F143" s="89"/>
      <c r="G143" s="89"/>
      <c r="H143" s="89"/>
      <c r="I143" s="89"/>
      <c r="J143" s="89"/>
    </row>
    <row r="144" spans="3:10" x14ac:dyDescent="0.25">
      <c r="C144" s="169"/>
      <c r="E144" s="89"/>
      <c r="F144" s="89"/>
      <c r="G144" s="89"/>
      <c r="H144" s="89"/>
      <c r="I144" s="89"/>
      <c r="J144" s="89"/>
    </row>
    <row r="145" spans="3:10" x14ac:dyDescent="0.25">
      <c r="C145" s="169"/>
      <c r="E145" s="89"/>
      <c r="F145" s="89"/>
      <c r="G145" s="89"/>
      <c r="H145" s="89"/>
      <c r="I145" s="89"/>
      <c r="J145" s="89"/>
    </row>
    <row r="146" spans="3:10" x14ac:dyDescent="0.25">
      <c r="C146" s="169"/>
      <c r="E146" s="89"/>
      <c r="F146" s="89"/>
      <c r="G146" s="89"/>
      <c r="H146" s="89"/>
      <c r="I146" s="89"/>
      <c r="J146" s="89"/>
    </row>
    <row r="147" spans="3:10" x14ac:dyDescent="0.25">
      <c r="C147" s="169"/>
      <c r="E147" s="89"/>
      <c r="F147" s="89"/>
      <c r="G147" s="89"/>
      <c r="H147" s="89"/>
      <c r="I147" s="89"/>
      <c r="J147" s="89"/>
    </row>
    <row r="148" spans="3:10" x14ac:dyDescent="0.25">
      <c r="C148" s="169"/>
      <c r="E148" s="89"/>
      <c r="F148" s="89"/>
      <c r="G148" s="89"/>
      <c r="H148" s="89"/>
      <c r="I148" s="89"/>
      <c r="J148" s="89"/>
    </row>
    <row r="149" spans="3:10" x14ac:dyDescent="0.25">
      <c r="C149" s="169"/>
      <c r="E149" s="89"/>
      <c r="F149" s="89"/>
      <c r="G149" s="89"/>
      <c r="H149" s="89"/>
      <c r="I149" s="89"/>
      <c r="J149" s="89"/>
    </row>
    <row r="150" spans="3:10" x14ac:dyDescent="0.25">
      <c r="C150" s="169"/>
      <c r="E150" s="89"/>
      <c r="F150" s="89"/>
      <c r="G150" s="89"/>
      <c r="H150" s="89"/>
      <c r="I150" s="89"/>
      <c r="J150" s="89"/>
    </row>
    <row r="151" spans="3:10" x14ac:dyDescent="0.25">
      <c r="C151" s="169"/>
      <c r="E151" s="89"/>
      <c r="F151" s="89"/>
      <c r="G151" s="89"/>
      <c r="H151" s="89"/>
      <c r="I151" s="89"/>
      <c r="J151" s="89"/>
    </row>
    <row r="152" spans="3:10" x14ac:dyDescent="0.25">
      <c r="C152" s="169"/>
      <c r="E152" s="89"/>
      <c r="F152" s="89"/>
      <c r="G152" s="89"/>
      <c r="H152" s="89"/>
      <c r="I152" s="89"/>
      <c r="J152" s="89"/>
    </row>
    <row r="153" spans="3:10" x14ac:dyDescent="0.25">
      <c r="C153" s="169"/>
      <c r="E153" s="89"/>
      <c r="F153" s="89"/>
      <c r="G153" s="89"/>
      <c r="H153" s="89"/>
      <c r="I153" s="89"/>
      <c r="J153" s="89"/>
    </row>
    <row r="154" spans="3:10" x14ac:dyDescent="0.25">
      <c r="C154" s="169"/>
      <c r="E154" s="89"/>
      <c r="F154" s="89"/>
      <c r="G154" s="89"/>
      <c r="H154" s="89"/>
      <c r="I154" s="89"/>
      <c r="J154" s="89"/>
    </row>
    <row r="155" spans="3:10" x14ac:dyDescent="0.25">
      <c r="C155" s="169"/>
      <c r="E155" s="89"/>
      <c r="F155" s="89"/>
      <c r="G155" s="89"/>
      <c r="H155" s="89"/>
      <c r="I155" s="89"/>
      <c r="J155" s="89"/>
    </row>
    <row r="156" spans="3:10" x14ac:dyDescent="0.25">
      <c r="C156" s="169"/>
      <c r="E156" s="89"/>
      <c r="F156" s="89"/>
      <c r="G156" s="89"/>
      <c r="H156" s="89"/>
      <c r="I156" s="89"/>
      <c r="J156" s="89"/>
    </row>
    <row r="157" spans="3:10" x14ac:dyDescent="0.25">
      <c r="C157" s="169"/>
      <c r="E157" s="89"/>
      <c r="F157" s="89"/>
      <c r="G157" s="89"/>
      <c r="H157" s="89"/>
      <c r="I157" s="89"/>
      <c r="J157" s="89"/>
    </row>
    <row r="158" spans="3:10" x14ac:dyDescent="0.25">
      <c r="C158" s="169"/>
      <c r="E158" s="89"/>
      <c r="F158" s="89"/>
      <c r="G158" s="89"/>
      <c r="H158" s="89"/>
      <c r="I158" s="89"/>
      <c r="J158" s="89"/>
    </row>
    <row r="159" spans="3:10" x14ac:dyDescent="0.25">
      <c r="C159" s="169"/>
      <c r="E159" s="89"/>
      <c r="F159" s="89"/>
      <c r="G159" s="89"/>
      <c r="H159" s="89"/>
      <c r="I159" s="89"/>
      <c r="J159" s="89"/>
    </row>
    <row r="160" spans="3:10" x14ac:dyDescent="0.25">
      <c r="C160" s="169"/>
      <c r="E160" s="89"/>
      <c r="F160" s="89"/>
      <c r="G160" s="89"/>
      <c r="H160" s="89"/>
      <c r="I160" s="89"/>
      <c r="J160" s="89"/>
    </row>
    <row r="161" spans="3:10" x14ac:dyDescent="0.25">
      <c r="C161" s="169"/>
      <c r="E161" s="89"/>
      <c r="F161" s="89"/>
      <c r="G161" s="89"/>
      <c r="H161" s="89"/>
      <c r="I161" s="89"/>
      <c r="J161" s="89"/>
    </row>
    <row r="162" spans="3:10" x14ac:dyDescent="0.25">
      <c r="C162" s="169"/>
      <c r="E162" s="89"/>
      <c r="F162" s="89"/>
      <c r="G162" s="89"/>
      <c r="H162" s="89"/>
      <c r="I162" s="89"/>
      <c r="J162" s="89"/>
    </row>
    <row r="163" spans="3:10" x14ac:dyDescent="0.25">
      <c r="C163" s="169"/>
      <c r="E163" s="89"/>
      <c r="F163" s="89"/>
      <c r="G163" s="89"/>
      <c r="H163" s="89"/>
      <c r="I163" s="89"/>
      <c r="J163" s="89"/>
    </row>
    <row r="164" spans="3:10" x14ac:dyDescent="0.25">
      <c r="C164" s="169"/>
      <c r="E164" s="89"/>
      <c r="F164" s="89"/>
      <c r="G164" s="89"/>
      <c r="H164" s="89"/>
      <c r="I164" s="89"/>
      <c r="J164" s="89"/>
    </row>
    <row r="165" spans="3:10" x14ac:dyDescent="0.25">
      <c r="C165" s="169"/>
      <c r="E165" s="89"/>
      <c r="F165" s="89"/>
      <c r="G165" s="89"/>
      <c r="H165" s="89"/>
      <c r="I165" s="89"/>
      <c r="J165" s="89"/>
    </row>
    <row r="166" spans="3:10" x14ac:dyDescent="0.25">
      <c r="C166" s="169"/>
      <c r="E166" s="89"/>
      <c r="F166" s="89"/>
      <c r="G166" s="89"/>
      <c r="H166" s="89"/>
      <c r="I166" s="89"/>
      <c r="J166" s="89"/>
    </row>
    <row r="167" spans="3:10" x14ac:dyDescent="0.25">
      <c r="C167" s="169"/>
      <c r="E167" s="89"/>
      <c r="F167" s="89"/>
      <c r="G167" s="89"/>
      <c r="H167" s="89"/>
      <c r="I167" s="89"/>
      <c r="J167" s="89"/>
    </row>
    <row r="168" spans="3:10" x14ac:dyDescent="0.25">
      <c r="C168" s="169"/>
      <c r="E168" s="89"/>
      <c r="F168" s="89"/>
      <c r="G168" s="89"/>
      <c r="H168" s="89"/>
      <c r="I168" s="89"/>
      <c r="J168" s="89"/>
    </row>
    <row r="169" spans="3:10" x14ac:dyDescent="0.25">
      <c r="C169" s="169"/>
      <c r="E169" s="89"/>
      <c r="F169" s="89"/>
      <c r="G169" s="89"/>
      <c r="H169" s="89"/>
      <c r="I169" s="89"/>
      <c r="J169" s="89"/>
    </row>
    <row r="170" spans="3:10" x14ac:dyDescent="0.25">
      <c r="C170" s="169"/>
      <c r="E170" s="89"/>
      <c r="F170" s="89"/>
      <c r="G170" s="89"/>
      <c r="H170" s="89"/>
      <c r="I170" s="89"/>
      <c r="J170" s="89"/>
    </row>
    <row r="171" spans="3:10" x14ac:dyDescent="0.25">
      <c r="C171" s="169"/>
      <c r="E171" s="89"/>
      <c r="F171" s="89"/>
      <c r="G171" s="89"/>
      <c r="H171" s="89"/>
      <c r="I171" s="89"/>
      <c r="J171" s="89"/>
    </row>
    <row r="172" spans="3:10" x14ac:dyDescent="0.25">
      <c r="C172" s="169"/>
      <c r="E172" s="89"/>
      <c r="F172" s="89"/>
      <c r="G172" s="89"/>
      <c r="H172" s="89"/>
      <c r="I172" s="89"/>
      <c r="J172" s="89"/>
    </row>
    <row r="173" spans="3:10" x14ac:dyDescent="0.25">
      <c r="C173" s="169"/>
      <c r="E173" s="89"/>
      <c r="F173" s="89"/>
      <c r="G173" s="89"/>
      <c r="H173" s="89"/>
      <c r="I173" s="89"/>
      <c r="J173" s="89"/>
    </row>
    <row r="174" spans="3:10" x14ac:dyDescent="0.25">
      <c r="C174" s="169"/>
      <c r="E174" s="89"/>
      <c r="F174" s="89"/>
      <c r="G174" s="89"/>
      <c r="H174" s="89"/>
      <c r="I174" s="89"/>
      <c r="J174" s="89"/>
    </row>
    <row r="175" spans="3:10" x14ac:dyDescent="0.25">
      <c r="C175" s="169"/>
      <c r="E175" s="89"/>
      <c r="F175" s="89"/>
      <c r="G175" s="89"/>
      <c r="H175" s="89"/>
      <c r="I175" s="89"/>
      <c r="J175" s="89"/>
    </row>
    <row r="176" spans="3:10" x14ac:dyDescent="0.25">
      <c r="C176" s="169"/>
      <c r="E176" s="89"/>
      <c r="F176" s="89"/>
      <c r="G176" s="89"/>
      <c r="H176" s="89"/>
      <c r="I176" s="89"/>
      <c r="J176" s="89"/>
    </row>
    <row r="177" spans="3:10" x14ac:dyDescent="0.25">
      <c r="C177" s="169"/>
      <c r="E177" s="89"/>
      <c r="F177" s="89"/>
      <c r="G177" s="89"/>
      <c r="H177" s="89"/>
      <c r="I177" s="89"/>
      <c r="J177" s="89"/>
    </row>
    <row r="178" spans="3:10" x14ac:dyDescent="0.25">
      <c r="C178" s="169"/>
      <c r="E178" s="89"/>
      <c r="F178" s="89"/>
      <c r="G178" s="89"/>
      <c r="H178" s="89"/>
      <c r="I178" s="89"/>
      <c r="J178" s="89"/>
    </row>
    <row r="179" spans="3:10" x14ac:dyDescent="0.25">
      <c r="C179" s="169"/>
      <c r="E179" s="89"/>
      <c r="F179" s="89"/>
      <c r="G179" s="89"/>
      <c r="H179" s="89"/>
      <c r="I179" s="89"/>
      <c r="J179" s="89"/>
    </row>
    <row r="180" spans="3:10" x14ac:dyDescent="0.25">
      <c r="C180" s="169"/>
      <c r="E180" s="89"/>
      <c r="F180" s="89"/>
      <c r="G180" s="89"/>
      <c r="H180" s="89"/>
      <c r="I180" s="89"/>
      <c r="J180" s="89"/>
    </row>
    <row r="181" spans="3:10" x14ac:dyDescent="0.25">
      <c r="C181" s="169"/>
      <c r="E181" s="89"/>
      <c r="F181" s="89"/>
      <c r="G181" s="89"/>
      <c r="H181" s="89"/>
      <c r="I181" s="89"/>
      <c r="J181" s="89"/>
    </row>
    <row r="182" spans="3:10" x14ac:dyDescent="0.25">
      <c r="C182" s="169"/>
      <c r="E182" s="89"/>
      <c r="F182" s="89"/>
      <c r="G182" s="89"/>
      <c r="H182" s="89"/>
      <c r="I182" s="89"/>
      <c r="J182" s="89"/>
    </row>
    <row r="183" spans="3:10" x14ac:dyDescent="0.25">
      <c r="C183" s="169"/>
      <c r="E183" s="89"/>
      <c r="F183" s="89"/>
      <c r="G183" s="89"/>
      <c r="H183" s="89"/>
      <c r="I183" s="89"/>
      <c r="J183" s="89"/>
    </row>
    <row r="184" spans="3:10" x14ac:dyDescent="0.25">
      <c r="C184" s="169"/>
      <c r="E184" s="89"/>
      <c r="F184" s="89"/>
      <c r="G184" s="89"/>
      <c r="H184" s="89"/>
      <c r="I184" s="89"/>
      <c r="J184" s="89"/>
    </row>
    <row r="185" spans="3:10" x14ac:dyDescent="0.25">
      <c r="C185" s="169"/>
      <c r="E185" s="89"/>
      <c r="F185" s="89"/>
      <c r="G185" s="89"/>
      <c r="H185" s="89"/>
      <c r="I185" s="89"/>
      <c r="J185" s="89"/>
    </row>
    <row r="186" spans="3:10" x14ac:dyDescent="0.25">
      <c r="C186" s="169"/>
      <c r="E186" s="89"/>
      <c r="F186" s="89"/>
      <c r="G186" s="89"/>
      <c r="H186" s="89"/>
      <c r="I186" s="89"/>
      <c r="J186" s="89"/>
    </row>
    <row r="187" spans="3:10" x14ac:dyDescent="0.25">
      <c r="C187" s="169"/>
      <c r="E187" s="89"/>
      <c r="F187" s="89"/>
      <c r="G187" s="89"/>
      <c r="H187" s="89"/>
      <c r="I187" s="89"/>
      <c r="J187" s="89"/>
    </row>
    <row r="188" spans="3:10" x14ac:dyDescent="0.25">
      <c r="C188" s="169"/>
      <c r="E188" s="89"/>
      <c r="F188" s="89"/>
      <c r="G188" s="89"/>
      <c r="H188" s="89"/>
      <c r="I188" s="89"/>
      <c r="J188" s="89"/>
    </row>
    <row r="189" spans="3:10" x14ac:dyDescent="0.25">
      <c r="C189" s="169"/>
      <c r="E189" s="89"/>
      <c r="F189" s="89"/>
      <c r="G189" s="89"/>
      <c r="H189" s="89"/>
      <c r="I189" s="89"/>
      <c r="J189" s="89"/>
    </row>
    <row r="190" spans="3:10" x14ac:dyDescent="0.25">
      <c r="C190" s="169"/>
      <c r="E190" s="89"/>
      <c r="F190" s="89"/>
      <c r="G190" s="89"/>
      <c r="H190" s="89"/>
      <c r="I190" s="89"/>
      <c r="J190" s="89"/>
    </row>
    <row r="191" spans="3:10" x14ac:dyDescent="0.25">
      <c r="C191" s="169"/>
      <c r="E191" s="89"/>
      <c r="F191" s="89"/>
      <c r="G191" s="89"/>
      <c r="H191" s="89"/>
      <c r="I191" s="89"/>
      <c r="J191" s="89"/>
    </row>
    <row r="192" spans="3:10" x14ac:dyDescent="0.25">
      <c r="C192" s="169"/>
      <c r="E192" s="89"/>
      <c r="F192" s="89"/>
      <c r="G192" s="89"/>
      <c r="H192" s="89"/>
      <c r="I192" s="89"/>
      <c r="J192" s="89"/>
    </row>
    <row r="193" spans="3:10" x14ac:dyDescent="0.25">
      <c r="C193" s="169"/>
      <c r="E193" s="89"/>
      <c r="F193" s="89"/>
      <c r="G193" s="89"/>
      <c r="H193" s="89"/>
      <c r="I193" s="89"/>
      <c r="J193" s="89"/>
    </row>
    <row r="194" spans="3:10" x14ac:dyDescent="0.25">
      <c r="C194" s="169"/>
      <c r="E194" s="89"/>
      <c r="F194" s="89"/>
      <c r="G194" s="89"/>
      <c r="H194" s="89"/>
      <c r="I194" s="89"/>
      <c r="J194" s="89"/>
    </row>
    <row r="195" spans="3:10" x14ac:dyDescent="0.25">
      <c r="C195" s="169"/>
      <c r="E195" s="89"/>
      <c r="F195" s="89"/>
      <c r="G195" s="89"/>
      <c r="H195" s="89"/>
      <c r="I195" s="89"/>
      <c r="J195" s="89"/>
    </row>
    <row r="196" spans="3:10" x14ac:dyDescent="0.25">
      <c r="C196" s="169"/>
      <c r="E196" s="89"/>
      <c r="F196" s="89"/>
      <c r="G196" s="89"/>
      <c r="H196" s="89"/>
      <c r="I196" s="89"/>
      <c r="J196" s="89"/>
    </row>
    <row r="197" spans="3:10" x14ac:dyDescent="0.25">
      <c r="C197" s="169"/>
      <c r="E197" s="89"/>
      <c r="F197" s="89"/>
      <c r="G197" s="89"/>
      <c r="H197" s="89"/>
      <c r="I197" s="89"/>
      <c r="J197" s="89"/>
    </row>
    <row r="198" spans="3:10" x14ac:dyDescent="0.25">
      <c r="C198" s="169"/>
      <c r="E198" s="89"/>
      <c r="F198" s="89"/>
      <c r="G198" s="89"/>
      <c r="H198" s="89"/>
      <c r="I198" s="89"/>
      <c r="J198" s="89"/>
    </row>
    <row r="199" spans="3:10" x14ac:dyDescent="0.25">
      <c r="C199" s="169"/>
      <c r="E199" s="89"/>
      <c r="F199" s="89"/>
      <c r="G199" s="89"/>
      <c r="H199" s="89"/>
      <c r="I199" s="89"/>
      <c r="J199" s="89"/>
    </row>
    <row r="200" spans="3:10" x14ac:dyDescent="0.25">
      <c r="C200" s="169"/>
      <c r="E200" s="89"/>
      <c r="F200" s="89"/>
      <c r="G200" s="89"/>
      <c r="H200" s="89"/>
      <c r="I200" s="89"/>
      <c r="J200" s="89"/>
    </row>
    <row r="201" spans="3:10" x14ac:dyDescent="0.25">
      <c r="C201" s="169"/>
      <c r="E201" s="89"/>
      <c r="F201" s="89"/>
      <c r="G201" s="89"/>
      <c r="H201" s="89"/>
      <c r="I201" s="89"/>
      <c r="J201" s="89"/>
    </row>
    <row r="202" spans="3:10" x14ac:dyDescent="0.25">
      <c r="C202" s="169"/>
      <c r="E202" s="89"/>
      <c r="F202" s="89"/>
      <c r="G202" s="89"/>
      <c r="H202" s="89"/>
      <c r="I202" s="89"/>
      <c r="J202" s="89"/>
    </row>
    <row r="203" spans="3:10" x14ac:dyDescent="0.25">
      <c r="C203" s="169"/>
      <c r="E203" s="89"/>
      <c r="F203" s="89"/>
      <c r="G203" s="89"/>
      <c r="H203" s="89"/>
      <c r="I203" s="89"/>
      <c r="J203" s="89"/>
    </row>
    <row r="204" spans="3:10" x14ac:dyDescent="0.25">
      <c r="C204" s="169"/>
      <c r="E204" s="89"/>
      <c r="F204" s="89"/>
      <c r="G204" s="89"/>
      <c r="H204" s="89"/>
      <c r="I204" s="89"/>
      <c r="J204" s="89"/>
    </row>
    <row r="205" spans="3:10" x14ac:dyDescent="0.25">
      <c r="C205" s="169"/>
      <c r="E205" s="89"/>
      <c r="F205" s="89"/>
      <c r="G205" s="89"/>
      <c r="H205" s="89"/>
      <c r="I205" s="89"/>
      <c r="J205" s="89"/>
    </row>
    <row r="206" spans="3:10" x14ac:dyDescent="0.25">
      <c r="C206" s="169"/>
      <c r="E206" s="89"/>
      <c r="F206" s="89"/>
      <c r="G206" s="89"/>
      <c r="H206" s="89"/>
      <c r="I206" s="89"/>
      <c r="J206" s="89"/>
    </row>
    <row r="207" spans="3:10" x14ac:dyDescent="0.25">
      <c r="C207" s="169"/>
      <c r="E207" s="89"/>
      <c r="F207" s="89"/>
      <c r="G207" s="89"/>
      <c r="H207" s="89"/>
      <c r="I207" s="89"/>
      <c r="J207" s="89"/>
    </row>
    <row r="208" spans="3:10" x14ac:dyDescent="0.25">
      <c r="C208" s="169"/>
      <c r="E208" s="89"/>
      <c r="F208" s="89"/>
      <c r="G208" s="89"/>
      <c r="H208" s="89"/>
      <c r="I208" s="89"/>
      <c r="J208" s="89"/>
    </row>
    <row r="209" spans="3:10" x14ac:dyDescent="0.25">
      <c r="C209" s="169"/>
      <c r="E209" s="89"/>
      <c r="F209" s="89"/>
      <c r="G209" s="89"/>
      <c r="H209" s="89"/>
      <c r="I209" s="89"/>
      <c r="J209" s="89"/>
    </row>
    <row r="210" spans="3:10" x14ac:dyDescent="0.25">
      <c r="C210" s="169"/>
      <c r="E210" s="89"/>
      <c r="F210" s="89"/>
      <c r="G210" s="89"/>
      <c r="H210" s="89"/>
      <c r="I210" s="89"/>
      <c r="J210" s="89"/>
    </row>
    <row r="211" spans="3:10" x14ac:dyDescent="0.25">
      <c r="C211" s="169"/>
      <c r="E211" s="89"/>
      <c r="F211" s="89"/>
      <c r="G211" s="89"/>
      <c r="H211" s="89"/>
      <c r="I211" s="89"/>
      <c r="J211" s="89"/>
    </row>
    <row r="212" spans="3:10" x14ac:dyDescent="0.25">
      <c r="C212" s="169"/>
      <c r="E212" s="89"/>
      <c r="F212" s="89"/>
      <c r="G212" s="89"/>
      <c r="H212" s="89"/>
      <c r="I212" s="89"/>
      <c r="J212" s="89"/>
    </row>
    <row r="213" spans="3:10" x14ac:dyDescent="0.25">
      <c r="C213" s="169"/>
      <c r="E213" s="89"/>
      <c r="F213" s="89"/>
      <c r="G213" s="89"/>
      <c r="H213" s="89"/>
      <c r="I213" s="89"/>
      <c r="J213" s="89"/>
    </row>
    <row r="214" spans="3:10" x14ac:dyDescent="0.25">
      <c r="C214" s="169"/>
      <c r="E214" s="89"/>
      <c r="F214" s="89"/>
      <c r="G214" s="89"/>
      <c r="H214" s="89"/>
      <c r="I214" s="89"/>
      <c r="J214" s="89"/>
    </row>
    <row r="215" spans="3:10" x14ac:dyDescent="0.25">
      <c r="C215" s="169"/>
      <c r="E215" s="89"/>
      <c r="F215" s="89"/>
      <c r="G215" s="89"/>
      <c r="H215" s="89"/>
      <c r="I215" s="89"/>
      <c r="J215" s="89"/>
    </row>
    <row r="216" spans="3:10" x14ac:dyDescent="0.25">
      <c r="C216" s="169"/>
      <c r="E216" s="89"/>
      <c r="F216" s="89"/>
      <c r="G216" s="89"/>
      <c r="H216" s="89"/>
      <c r="I216" s="89"/>
      <c r="J216" s="89"/>
    </row>
    <row r="217" spans="3:10" x14ac:dyDescent="0.25">
      <c r="C217" s="169"/>
      <c r="E217" s="89"/>
      <c r="F217" s="89"/>
      <c r="G217" s="89"/>
      <c r="H217" s="89"/>
      <c r="I217" s="89"/>
      <c r="J217" s="89"/>
    </row>
    <row r="218" spans="3:10" x14ac:dyDescent="0.25">
      <c r="C218" s="169"/>
      <c r="E218" s="89"/>
      <c r="F218" s="89"/>
      <c r="G218" s="89"/>
      <c r="H218" s="89"/>
      <c r="I218" s="89"/>
      <c r="J218" s="89"/>
    </row>
    <row r="219" spans="3:10" x14ac:dyDescent="0.25">
      <c r="C219" s="169"/>
      <c r="E219" s="89"/>
      <c r="F219" s="89"/>
      <c r="G219" s="89"/>
      <c r="H219" s="89"/>
      <c r="I219" s="89"/>
      <c r="J219" s="89"/>
    </row>
    <row r="220" spans="3:10" x14ac:dyDescent="0.25">
      <c r="C220" s="169"/>
      <c r="E220" s="89"/>
      <c r="F220" s="89"/>
      <c r="G220" s="89"/>
      <c r="H220" s="89"/>
      <c r="I220" s="89"/>
      <c r="J220" s="89"/>
    </row>
    <row r="221" spans="3:10" x14ac:dyDescent="0.25">
      <c r="C221" s="169"/>
      <c r="E221" s="89"/>
      <c r="F221" s="89"/>
      <c r="G221" s="89"/>
      <c r="H221" s="89"/>
      <c r="I221" s="89"/>
      <c r="J221" s="89"/>
    </row>
    <row r="222" spans="3:10" x14ac:dyDescent="0.25">
      <c r="C222" s="169"/>
      <c r="E222" s="89"/>
      <c r="F222" s="89"/>
      <c r="G222" s="89"/>
      <c r="H222" s="89"/>
      <c r="I222" s="89"/>
      <c r="J222" s="89"/>
    </row>
    <row r="223" spans="3:10" x14ac:dyDescent="0.25">
      <c r="C223" s="169"/>
      <c r="E223" s="89"/>
      <c r="F223" s="89"/>
      <c r="G223" s="89"/>
      <c r="H223" s="89"/>
      <c r="I223" s="89"/>
      <c r="J223" s="89"/>
    </row>
    <row r="224" spans="3:10" x14ac:dyDescent="0.25">
      <c r="C224" s="169"/>
      <c r="E224" s="89"/>
      <c r="F224" s="89"/>
      <c r="G224" s="89"/>
      <c r="H224" s="89"/>
      <c r="I224" s="89"/>
      <c r="J224" s="89"/>
    </row>
    <row r="225" spans="3:10" x14ac:dyDescent="0.25">
      <c r="C225" s="169"/>
      <c r="E225" s="89"/>
      <c r="F225" s="89"/>
      <c r="G225" s="89"/>
      <c r="H225" s="89"/>
      <c r="I225" s="89"/>
      <c r="J225" s="89"/>
    </row>
    <row r="226" spans="3:10" x14ac:dyDescent="0.25">
      <c r="C226" s="169"/>
      <c r="E226" s="89"/>
      <c r="F226" s="89"/>
      <c r="G226" s="89"/>
      <c r="H226" s="89"/>
      <c r="I226" s="89"/>
      <c r="J226" s="89"/>
    </row>
    <row r="227" spans="3:10" x14ac:dyDescent="0.25">
      <c r="C227" s="169"/>
      <c r="E227" s="89"/>
      <c r="F227" s="89"/>
      <c r="G227" s="89"/>
      <c r="H227" s="89"/>
      <c r="I227" s="89"/>
      <c r="J227" s="89"/>
    </row>
    <row r="228" spans="3:10" x14ac:dyDescent="0.25">
      <c r="C228" s="169"/>
      <c r="E228" s="89"/>
      <c r="F228" s="89"/>
      <c r="G228" s="89"/>
      <c r="H228" s="89"/>
      <c r="I228" s="89"/>
      <c r="J228" s="89"/>
    </row>
    <row r="229" spans="3:10" x14ac:dyDescent="0.25">
      <c r="C229" s="169"/>
      <c r="E229" s="89"/>
      <c r="F229" s="89"/>
      <c r="G229" s="89"/>
      <c r="H229" s="89"/>
      <c r="I229" s="89"/>
      <c r="J229" s="89"/>
    </row>
    <row r="230" spans="3:10" x14ac:dyDescent="0.25">
      <c r="C230" s="169"/>
      <c r="E230" s="89"/>
      <c r="F230" s="89"/>
      <c r="G230" s="89"/>
      <c r="H230" s="89"/>
      <c r="I230" s="89"/>
      <c r="J230" s="89"/>
    </row>
    <row r="231" spans="3:10" x14ac:dyDescent="0.25">
      <c r="C231" s="169"/>
      <c r="E231" s="89"/>
      <c r="F231" s="89"/>
      <c r="G231" s="89"/>
      <c r="H231" s="89"/>
      <c r="I231" s="89"/>
      <c r="J231" s="89"/>
    </row>
    <row r="232" spans="3:10" x14ac:dyDescent="0.25">
      <c r="C232" s="169"/>
      <c r="E232" s="89"/>
      <c r="F232" s="89"/>
      <c r="G232" s="89"/>
      <c r="H232" s="89"/>
      <c r="I232" s="89"/>
      <c r="J232" s="89"/>
    </row>
    <row r="233" spans="3:10" x14ac:dyDescent="0.25">
      <c r="C233" s="169"/>
      <c r="E233" s="89"/>
      <c r="F233" s="89"/>
      <c r="G233" s="89"/>
      <c r="H233" s="89"/>
      <c r="I233" s="89"/>
      <c r="J233" s="89"/>
    </row>
    <row r="234" spans="3:10" x14ac:dyDescent="0.25">
      <c r="C234" s="169"/>
      <c r="E234" s="89"/>
      <c r="F234" s="89"/>
      <c r="G234" s="89"/>
      <c r="H234" s="89"/>
      <c r="I234" s="89"/>
      <c r="J234" s="89"/>
    </row>
    <row r="235" spans="3:10" x14ac:dyDescent="0.25">
      <c r="C235" s="169"/>
      <c r="E235" s="89"/>
      <c r="F235" s="89"/>
      <c r="G235" s="89"/>
      <c r="H235" s="89"/>
      <c r="I235" s="89"/>
      <c r="J235" s="89"/>
    </row>
    <row r="236" spans="3:10" x14ac:dyDescent="0.25">
      <c r="C236" s="169"/>
      <c r="E236" s="89"/>
      <c r="F236" s="89"/>
      <c r="G236" s="89"/>
      <c r="H236" s="89"/>
      <c r="I236" s="89"/>
      <c r="J236" s="89"/>
    </row>
    <row r="237" spans="3:10" x14ac:dyDescent="0.25">
      <c r="C237" s="169"/>
      <c r="E237" s="89"/>
      <c r="F237" s="89"/>
      <c r="G237" s="89"/>
      <c r="H237" s="89"/>
      <c r="I237" s="89"/>
      <c r="J237" s="89"/>
    </row>
    <row r="238" spans="3:10" x14ac:dyDescent="0.25">
      <c r="C238" s="169"/>
      <c r="E238" s="89"/>
      <c r="F238" s="89"/>
      <c r="G238" s="89"/>
      <c r="H238" s="89"/>
      <c r="I238" s="89"/>
      <c r="J238" s="89"/>
    </row>
    <row r="239" spans="3:10" x14ac:dyDescent="0.25">
      <c r="C239" s="169"/>
      <c r="E239" s="89"/>
      <c r="F239" s="89"/>
      <c r="G239" s="89"/>
      <c r="H239" s="89"/>
      <c r="I239" s="89"/>
      <c r="J239" s="89"/>
    </row>
    <row r="240" spans="3:10" x14ac:dyDescent="0.25">
      <c r="C240" s="169"/>
      <c r="E240" s="89"/>
      <c r="F240" s="89"/>
      <c r="G240" s="89"/>
      <c r="H240" s="89"/>
      <c r="I240" s="89"/>
      <c r="J240" s="89"/>
    </row>
    <row r="241" spans="3:10" x14ac:dyDescent="0.25">
      <c r="C241" s="169"/>
      <c r="E241" s="89"/>
      <c r="F241" s="89"/>
      <c r="G241" s="89"/>
      <c r="H241" s="89"/>
      <c r="I241" s="89"/>
      <c r="J241" s="89"/>
    </row>
    <row r="242" spans="3:10" x14ac:dyDescent="0.25">
      <c r="C242" s="169"/>
      <c r="E242" s="89"/>
      <c r="F242" s="89"/>
      <c r="G242" s="89"/>
      <c r="H242" s="89"/>
      <c r="I242" s="89"/>
      <c r="J242" s="89"/>
    </row>
    <row r="243" spans="3:10" x14ac:dyDescent="0.25">
      <c r="C243" s="169"/>
      <c r="E243" s="89"/>
      <c r="F243" s="89"/>
      <c r="G243" s="89"/>
      <c r="H243" s="89"/>
      <c r="I243" s="89"/>
      <c r="J243" s="89"/>
    </row>
    <row r="244" spans="3:10" x14ac:dyDescent="0.25">
      <c r="C244" s="169"/>
      <c r="E244" s="89"/>
      <c r="F244" s="89"/>
      <c r="G244" s="89"/>
      <c r="H244" s="89"/>
      <c r="I244" s="89"/>
      <c r="J244" s="89"/>
    </row>
    <row r="245" spans="3:10" x14ac:dyDescent="0.25">
      <c r="C245" s="169"/>
      <c r="E245" s="89"/>
      <c r="F245" s="89"/>
      <c r="G245" s="89"/>
      <c r="H245" s="89"/>
      <c r="I245" s="89"/>
      <c r="J245" s="89"/>
    </row>
    <row r="246" spans="3:10" x14ac:dyDescent="0.25">
      <c r="C246" s="169"/>
      <c r="E246" s="89"/>
      <c r="F246" s="89"/>
      <c r="G246" s="89"/>
      <c r="H246" s="89"/>
      <c r="I246" s="89"/>
      <c r="J246" s="89"/>
    </row>
    <row r="247" spans="3:10" x14ac:dyDescent="0.25">
      <c r="C247" s="169"/>
      <c r="E247" s="89"/>
      <c r="F247" s="89"/>
      <c r="G247" s="89"/>
      <c r="H247" s="89"/>
      <c r="I247" s="89"/>
      <c r="J247" s="89"/>
    </row>
    <row r="248" spans="3:10" x14ac:dyDescent="0.25">
      <c r="C248" s="169"/>
      <c r="E248" s="89"/>
      <c r="F248" s="89"/>
      <c r="G248" s="89"/>
      <c r="H248" s="89"/>
      <c r="I248" s="89"/>
      <c r="J248" s="89"/>
    </row>
    <row r="249" spans="3:10" x14ac:dyDescent="0.25">
      <c r="C249" s="169"/>
      <c r="E249" s="89"/>
      <c r="F249" s="89"/>
      <c r="G249" s="89"/>
      <c r="H249" s="89"/>
      <c r="I249" s="89"/>
      <c r="J249" s="89"/>
    </row>
    <row r="250" spans="3:10" x14ac:dyDescent="0.25">
      <c r="C250" s="169"/>
      <c r="E250" s="89"/>
      <c r="F250" s="89"/>
      <c r="G250" s="89"/>
      <c r="H250" s="89"/>
      <c r="I250" s="89"/>
      <c r="J250" s="89"/>
    </row>
    <row r="251" spans="3:10" x14ac:dyDescent="0.25">
      <c r="C251" s="169"/>
      <c r="E251" s="89"/>
      <c r="F251" s="89"/>
      <c r="G251" s="89"/>
      <c r="H251" s="89"/>
      <c r="I251" s="89"/>
      <c r="J251" s="89"/>
    </row>
    <row r="252" spans="3:10" x14ac:dyDescent="0.25">
      <c r="C252" s="169"/>
      <c r="E252" s="89"/>
      <c r="F252" s="89"/>
      <c r="G252" s="89"/>
      <c r="H252" s="89"/>
      <c r="I252" s="89"/>
      <c r="J252" s="89"/>
    </row>
    <row r="253" spans="3:10" x14ac:dyDescent="0.25">
      <c r="C253" s="169"/>
      <c r="E253" s="89"/>
      <c r="F253" s="89"/>
      <c r="G253" s="89"/>
      <c r="H253" s="89"/>
      <c r="I253" s="89"/>
      <c r="J253" s="89"/>
    </row>
    <row r="254" spans="3:10" x14ac:dyDescent="0.25">
      <c r="C254" s="169"/>
      <c r="E254" s="89"/>
      <c r="F254" s="89"/>
      <c r="G254" s="89"/>
      <c r="H254" s="89"/>
      <c r="I254" s="89"/>
      <c r="J254" s="89"/>
    </row>
    <row r="255" spans="3:10" x14ac:dyDescent="0.25">
      <c r="C255" s="169"/>
      <c r="E255" s="89"/>
      <c r="F255" s="89"/>
      <c r="G255" s="89"/>
      <c r="H255" s="89"/>
      <c r="I255" s="89"/>
      <c r="J255" s="89"/>
    </row>
    <row r="256" spans="3:10" x14ac:dyDescent="0.25">
      <c r="C256" s="169"/>
      <c r="E256" s="89"/>
      <c r="F256" s="89"/>
      <c r="G256" s="89"/>
      <c r="H256" s="89"/>
      <c r="I256" s="89"/>
      <c r="J256" s="89"/>
    </row>
    <row r="257" spans="1:10" x14ac:dyDescent="0.25">
      <c r="C257" s="169"/>
      <c r="E257" s="89"/>
      <c r="F257" s="89"/>
      <c r="G257" s="89"/>
      <c r="H257" s="89"/>
      <c r="I257" s="89"/>
      <c r="J257" s="89"/>
    </row>
    <row r="258" spans="1:10" x14ac:dyDescent="0.25">
      <c r="C258" s="169"/>
      <c r="E258" s="89"/>
      <c r="F258" s="89"/>
      <c r="G258" s="89"/>
      <c r="H258" s="89"/>
      <c r="I258" s="89"/>
      <c r="J258" s="89"/>
    </row>
    <row r="259" spans="1:10" x14ac:dyDescent="0.25">
      <c r="C259" s="169"/>
      <c r="E259" s="89"/>
      <c r="F259" s="89"/>
      <c r="G259" s="89"/>
      <c r="H259" s="89"/>
      <c r="I259" s="89"/>
      <c r="J259" s="89"/>
    </row>
    <row r="260" spans="1:10" x14ac:dyDescent="0.25">
      <c r="C260" s="169"/>
      <c r="E260" s="89"/>
      <c r="F260" s="89"/>
      <c r="G260" s="89"/>
      <c r="H260" s="89"/>
      <c r="I260" s="89"/>
      <c r="J260" s="89"/>
    </row>
    <row r="261" spans="1:10" x14ac:dyDescent="0.25">
      <c r="C261" s="169"/>
      <c r="E261" s="89"/>
      <c r="F261" s="89"/>
      <c r="G261" s="89"/>
      <c r="H261" s="89"/>
      <c r="I261" s="89"/>
      <c r="J261" s="89"/>
    </row>
    <row r="262" spans="1:10" x14ac:dyDescent="0.25">
      <c r="C262" s="169"/>
      <c r="E262" s="89"/>
      <c r="F262" s="89"/>
      <c r="G262" s="89"/>
      <c r="H262" s="89"/>
      <c r="I262" s="89"/>
      <c r="J262" s="89"/>
    </row>
    <row r="263" spans="1:10" x14ac:dyDescent="0.25">
      <c r="C263" s="169"/>
      <c r="E263" s="89"/>
      <c r="F263" s="89"/>
      <c r="G263" s="89"/>
      <c r="H263" s="89"/>
      <c r="I263" s="89"/>
      <c r="J263" s="89"/>
    </row>
    <row r="264" spans="1:10" x14ac:dyDescent="0.25">
      <c r="C264" s="169"/>
      <c r="E264" s="89"/>
      <c r="F264" s="89"/>
      <c r="G264" s="89"/>
      <c r="H264" s="89"/>
      <c r="I264" s="89"/>
      <c r="J264" s="89"/>
    </row>
    <row r="265" spans="1:10" x14ac:dyDescent="0.25">
      <c r="C265" s="169"/>
      <c r="E265" s="89"/>
      <c r="F265" s="89"/>
      <c r="G265" s="89"/>
      <c r="H265" s="89"/>
      <c r="I265" s="89"/>
      <c r="J265" s="89"/>
    </row>
    <row r="266" spans="1:10" x14ac:dyDescent="0.25">
      <c r="C266" s="169"/>
      <c r="E266" s="89"/>
      <c r="F266" s="89"/>
      <c r="G266" s="89"/>
      <c r="H266" s="89"/>
      <c r="I266" s="89"/>
      <c r="J266" s="89"/>
    </row>
    <row r="267" spans="1:10" x14ac:dyDescent="0.25">
      <c r="C267" s="169"/>
      <c r="E267" s="89"/>
      <c r="F267" s="89"/>
      <c r="G267" s="89"/>
      <c r="H267" s="89"/>
      <c r="I267" s="89"/>
      <c r="J267" s="89"/>
    </row>
    <row r="268" spans="1:10" x14ac:dyDescent="0.25">
      <c r="C268" s="169"/>
      <c r="E268" s="89"/>
      <c r="F268" s="89"/>
      <c r="G268" s="89"/>
      <c r="H268" s="89"/>
      <c r="I268" s="89"/>
      <c r="J268" s="89"/>
    </row>
    <row r="269" spans="1:10" x14ac:dyDescent="0.25">
      <c r="C269" s="169"/>
      <c r="E269" s="89"/>
      <c r="F269" s="89"/>
      <c r="G269" s="89"/>
      <c r="H269" s="89"/>
      <c r="I269" s="89"/>
      <c r="J269" s="89"/>
    </row>
    <row r="270" spans="1:10" x14ac:dyDescent="0.25">
      <c r="C270" s="169"/>
      <c r="E270" s="89"/>
      <c r="F270" s="89"/>
      <c r="G270" s="89"/>
      <c r="H270" s="89"/>
      <c r="I270" s="89"/>
      <c r="J270" s="89"/>
    </row>
    <row r="271" spans="1:10" x14ac:dyDescent="0.25">
      <c r="C271" s="169"/>
      <c r="E271" s="89"/>
      <c r="F271" s="89"/>
      <c r="G271" s="89"/>
      <c r="H271" s="89"/>
      <c r="I271" s="89"/>
      <c r="J271" s="89"/>
    </row>
    <row r="272" spans="1:10" x14ac:dyDescent="0.25">
      <c r="A272" s="39"/>
      <c r="B272" s="39"/>
      <c r="C272" s="169"/>
      <c r="E272" s="89"/>
      <c r="F272" s="89"/>
      <c r="G272" s="89"/>
      <c r="H272" s="89"/>
      <c r="I272" s="89"/>
      <c r="J272" s="89"/>
    </row>
    <row r="273" spans="3:10" x14ac:dyDescent="0.25">
      <c r="C273" s="169"/>
      <c r="E273" s="89"/>
      <c r="F273" s="89"/>
      <c r="G273" s="89"/>
      <c r="H273" s="89"/>
      <c r="I273" s="89"/>
      <c r="J273" s="89"/>
    </row>
    <row r="274" spans="3:10" x14ac:dyDescent="0.25">
      <c r="C274" s="169"/>
      <c r="E274" s="89"/>
      <c r="F274" s="89"/>
      <c r="G274" s="89"/>
      <c r="H274" s="89"/>
      <c r="I274" s="89"/>
      <c r="J274" s="89"/>
    </row>
    <row r="275" spans="3:10" x14ac:dyDescent="0.25">
      <c r="C275" s="169"/>
      <c r="E275" s="89"/>
      <c r="F275" s="89"/>
      <c r="G275" s="89"/>
      <c r="H275" s="89"/>
      <c r="I275" s="89"/>
      <c r="J275" s="89"/>
    </row>
    <row r="276" spans="3:10" x14ac:dyDescent="0.25">
      <c r="C276" s="169"/>
      <c r="E276" s="89"/>
      <c r="F276" s="89"/>
      <c r="G276" s="89"/>
      <c r="H276" s="89"/>
      <c r="I276" s="89"/>
      <c r="J276" s="89"/>
    </row>
    <row r="277" spans="3:10" x14ac:dyDescent="0.25">
      <c r="C277" s="169"/>
      <c r="E277" s="89"/>
      <c r="F277" s="89"/>
      <c r="G277" s="89"/>
      <c r="H277" s="89"/>
      <c r="I277" s="89"/>
      <c r="J277" s="89"/>
    </row>
    <row r="278" spans="3:10" x14ac:dyDescent="0.25">
      <c r="C278" s="169"/>
      <c r="E278" s="89"/>
      <c r="F278" s="89"/>
      <c r="G278" s="89"/>
      <c r="H278" s="89"/>
      <c r="I278" s="89"/>
      <c r="J278" s="89"/>
    </row>
    <row r="279" spans="3:10" x14ac:dyDescent="0.25">
      <c r="C279" s="169"/>
      <c r="E279" s="89"/>
      <c r="F279" s="89"/>
      <c r="G279" s="89"/>
      <c r="H279" s="89"/>
      <c r="I279" s="89"/>
      <c r="J279" s="89"/>
    </row>
    <row r="280" spans="3:10" x14ac:dyDescent="0.25">
      <c r="C280" s="169"/>
      <c r="E280" s="89"/>
      <c r="F280" s="89"/>
      <c r="G280" s="89"/>
      <c r="H280" s="89"/>
      <c r="I280" s="89"/>
      <c r="J280" s="89"/>
    </row>
    <row r="281" spans="3:10" x14ac:dyDescent="0.25">
      <c r="C281" s="169"/>
      <c r="E281" s="89"/>
      <c r="F281" s="89"/>
      <c r="G281" s="89"/>
      <c r="H281" s="89"/>
      <c r="I281" s="89"/>
      <c r="J281" s="89"/>
    </row>
    <row r="282" spans="3:10" x14ac:dyDescent="0.25">
      <c r="C282" s="169"/>
      <c r="E282" s="89"/>
      <c r="F282" s="89"/>
      <c r="G282" s="89"/>
      <c r="H282" s="89"/>
      <c r="I282" s="89"/>
      <c r="J282" s="89"/>
    </row>
    <row r="283" spans="3:10" x14ac:dyDescent="0.25">
      <c r="C283" s="169"/>
      <c r="E283" s="89"/>
      <c r="F283" s="89"/>
      <c r="G283" s="89"/>
      <c r="H283" s="89"/>
      <c r="I283" s="89"/>
      <c r="J283" s="89"/>
    </row>
    <row r="284" spans="3:10" x14ac:dyDescent="0.25">
      <c r="C284" s="169"/>
      <c r="E284" s="89"/>
      <c r="F284" s="89"/>
      <c r="G284" s="89"/>
      <c r="H284" s="89"/>
      <c r="I284" s="89"/>
      <c r="J284" s="89"/>
    </row>
    <row r="285" spans="3:10" x14ac:dyDescent="0.25">
      <c r="C285" s="169"/>
      <c r="E285" s="89"/>
      <c r="F285" s="89"/>
      <c r="G285" s="89"/>
      <c r="H285" s="89"/>
      <c r="I285" s="89"/>
      <c r="J285" s="89"/>
    </row>
    <row r="286" spans="3:10" x14ac:dyDescent="0.25">
      <c r="C286" s="169"/>
      <c r="E286" s="89"/>
      <c r="F286" s="89"/>
      <c r="G286" s="89"/>
      <c r="H286" s="89"/>
      <c r="I286" s="89"/>
      <c r="J286" s="89"/>
    </row>
    <row r="287" spans="3:10" x14ac:dyDescent="0.25">
      <c r="C287" s="169"/>
      <c r="E287" s="89"/>
      <c r="F287" s="89"/>
      <c r="G287" s="89"/>
      <c r="H287" s="89"/>
      <c r="I287" s="89"/>
      <c r="J287" s="89"/>
    </row>
    <row r="288" spans="3:10" x14ac:dyDescent="0.25">
      <c r="C288" s="169"/>
      <c r="E288" s="89"/>
      <c r="F288" s="89"/>
      <c r="G288" s="89"/>
      <c r="H288" s="89"/>
      <c r="I288" s="89"/>
      <c r="J288" s="89"/>
    </row>
    <row r="289" spans="3:10" x14ac:dyDescent="0.25">
      <c r="C289" s="169"/>
      <c r="E289" s="89"/>
      <c r="F289" s="89"/>
      <c r="G289" s="89"/>
      <c r="H289" s="89"/>
      <c r="I289" s="89"/>
      <c r="J289" s="89"/>
    </row>
    <row r="290" spans="3:10" x14ac:dyDescent="0.25">
      <c r="C290" s="169"/>
      <c r="E290" s="89"/>
      <c r="F290" s="89"/>
      <c r="G290" s="89"/>
      <c r="H290" s="89"/>
      <c r="I290" s="89"/>
      <c r="J290" s="89"/>
    </row>
    <row r="291" spans="3:10" x14ac:dyDescent="0.25">
      <c r="C291" s="169"/>
      <c r="E291" s="89"/>
      <c r="F291" s="89"/>
      <c r="G291" s="89"/>
      <c r="H291" s="89"/>
      <c r="I291" s="89"/>
      <c r="J291" s="89"/>
    </row>
    <row r="292" spans="3:10" x14ac:dyDescent="0.25">
      <c r="C292" s="169"/>
      <c r="E292" s="89"/>
      <c r="F292" s="89"/>
      <c r="G292" s="89"/>
      <c r="H292" s="89"/>
      <c r="I292" s="89"/>
      <c r="J292" s="89"/>
    </row>
    <row r="293" spans="3:10" x14ac:dyDescent="0.25">
      <c r="C293" s="169"/>
      <c r="E293" s="89"/>
      <c r="F293" s="89"/>
      <c r="G293" s="89"/>
      <c r="H293" s="89"/>
      <c r="I293" s="89"/>
      <c r="J293" s="89"/>
    </row>
    <row r="294" spans="3:10" x14ac:dyDescent="0.25">
      <c r="C294" s="169"/>
      <c r="E294" s="89"/>
      <c r="F294" s="89"/>
      <c r="G294" s="89"/>
      <c r="H294" s="89"/>
      <c r="I294" s="89"/>
      <c r="J294" s="89"/>
    </row>
    <row r="295" spans="3:10" x14ac:dyDescent="0.25">
      <c r="C295" s="169"/>
      <c r="E295" s="89"/>
      <c r="F295" s="89"/>
      <c r="G295" s="89"/>
      <c r="H295" s="89"/>
      <c r="I295" s="89"/>
      <c r="J295" s="89"/>
    </row>
    <row r="296" spans="3:10" x14ac:dyDescent="0.25">
      <c r="C296" s="169"/>
      <c r="E296" s="89"/>
      <c r="F296" s="89"/>
      <c r="G296" s="89"/>
      <c r="H296" s="89"/>
      <c r="I296" s="89"/>
      <c r="J296" s="89"/>
    </row>
    <row r="297" spans="3:10" x14ac:dyDescent="0.25">
      <c r="C297" s="169"/>
      <c r="E297" s="89"/>
      <c r="F297" s="89"/>
      <c r="G297" s="89"/>
      <c r="H297" s="89"/>
      <c r="I297" s="89"/>
      <c r="J297" s="89"/>
    </row>
    <row r="298" spans="3:10" x14ac:dyDescent="0.25">
      <c r="C298" s="169"/>
      <c r="E298" s="89"/>
      <c r="F298" s="89"/>
      <c r="G298" s="89"/>
      <c r="H298" s="89"/>
      <c r="I298" s="89"/>
      <c r="J298" s="89"/>
    </row>
    <row r="299" spans="3:10" x14ac:dyDescent="0.25">
      <c r="C299" s="169"/>
      <c r="E299" s="89"/>
      <c r="F299" s="89"/>
      <c r="G299" s="89"/>
      <c r="H299" s="89"/>
      <c r="I299" s="89"/>
      <c r="J299" s="89"/>
    </row>
    <row r="300" spans="3:10" x14ac:dyDescent="0.25">
      <c r="C300" s="169"/>
      <c r="E300" s="89"/>
      <c r="F300" s="89"/>
      <c r="G300" s="89"/>
      <c r="H300" s="89"/>
      <c r="I300" s="89"/>
      <c r="J300" s="89"/>
    </row>
    <row r="301" spans="3:10" x14ac:dyDescent="0.25">
      <c r="C301" s="169"/>
      <c r="E301" s="89"/>
      <c r="F301" s="89"/>
      <c r="G301" s="89"/>
      <c r="H301" s="89"/>
      <c r="I301" s="89"/>
      <c r="J301" s="89"/>
    </row>
    <row r="302" spans="3:10" x14ac:dyDescent="0.25">
      <c r="C302" s="169"/>
      <c r="E302" s="89"/>
      <c r="F302" s="89"/>
      <c r="G302" s="89"/>
      <c r="H302" s="89"/>
      <c r="I302" s="89"/>
      <c r="J302" s="89"/>
    </row>
    <row r="303" spans="3:10" x14ac:dyDescent="0.25">
      <c r="C303" s="169"/>
      <c r="E303" s="89"/>
      <c r="F303" s="89"/>
      <c r="G303" s="89"/>
      <c r="H303" s="89"/>
      <c r="I303" s="89"/>
      <c r="J303" s="89"/>
    </row>
    <row r="304" spans="3:10" x14ac:dyDescent="0.25">
      <c r="C304" s="169"/>
      <c r="E304" s="89"/>
      <c r="F304" s="89"/>
      <c r="G304" s="89"/>
      <c r="H304" s="89"/>
      <c r="I304" s="89"/>
      <c r="J304" s="89"/>
    </row>
    <row r="305" spans="3:10" x14ac:dyDescent="0.25">
      <c r="C305" s="169"/>
      <c r="E305" s="89"/>
      <c r="F305" s="89"/>
      <c r="G305" s="89"/>
      <c r="H305" s="89"/>
      <c r="I305" s="89"/>
      <c r="J305" s="89"/>
    </row>
    <row r="306" spans="3:10" x14ac:dyDescent="0.25">
      <c r="C306" s="169"/>
      <c r="E306" s="89"/>
      <c r="F306" s="89"/>
      <c r="G306" s="89"/>
      <c r="H306" s="89"/>
      <c r="I306" s="89"/>
      <c r="J306" s="89"/>
    </row>
    <row r="307" spans="3:10" x14ac:dyDescent="0.25">
      <c r="C307" s="169"/>
      <c r="E307" s="89"/>
      <c r="F307" s="89"/>
      <c r="G307" s="89"/>
      <c r="H307" s="89"/>
      <c r="I307" s="89"/>
      <c r="J307" s="89"/>
    </row>
    <row r="308" spans="3:10" x14ac:dyDescent="0.25">
      <c r="C308" s="169"/>
      <c r="E308" s="89"/>
      <c r="F308" s="89"/>
      <c r="G308" s="89"/>
      <c r="H308" s="89"/>
      <c r="I308" s="89"/>
      <c r="J308" s="89"/>
    </row>
    <row r="309" spans="3:10" x14ac:dyDescent="0.25">
      <c r="C309" s="169"/>
      <c r="E309" s="89"/>
      <c r="F309" s="89"/>
      <c r="G309" s="89"/>
      <c r="H309" s="89"/>
      <c r="I309" s="89"/>
      <c r="J309" s="89"/>
    </row>
    <row r="310" spans="3:10" x14ac:dyDescent="0.25">
      <c r="C310" s="169"/>
      <c r="E310" s="89"/>
      <c r="F310" s="89"/>
      <c r="G310" s="89"/>
      <c r="H310" s="89"/>
      <c r="I310" s="89"/>
      <c r="J310" s="89"/>
    </row>
    <row r="311" spans="3:10" x14ac:dyDescent="0.25">
      <c r="C311" s="169"/>
      <c r="E311" s="89"/>
      <c r="F311" s="89"/>
      <c r="G311" s="89"/>
      <c r="H311" s="89"/>
      <c r="I311" s="89"/>
      <c r="J311" s="89"/>
    </row>
    <row r="312" spans="3:10" x14ac:dyDescent="0.25">
      <c r="C312" s="169"/>
      <c r="E312" s="89"/>
      <c r="F312" s="89"/>
      <c r="G312" s="89"/>
      <c r="H312" s="89"/>
      <c r="I312" s="89"/>
      <c r="J312" s="89"/>
    </row>
    <row r="313" spans="3:10" x14ac:dyDescent="0.25">
      <c r="C313" s="169"/>
      <c r="E313" s="89"/>
      <c r="F313" s="89"/>
      <c r="G313" s="89"/>
      <c r="H313" s="89"/>
      <c r="I313" s="89"/>
      <c r="J313" s="89"/>
    </row>
    <row r="314" spans="3:10" x14ac:dyDescent="0.25">
      <c r="C314" s="169"/>
      <c r="E314" s="89"/>
      <c r="F314" s="89"/>
      <c r="G314" s="89"/>
      <c r="H314" s="89"/>
      <c r="I314" s="89"/>
      <c r="J314" s="89"/>
    </row>
    <row r="315" spans="3:10" x14ac:dyDescent="0.25">
      <c r="C315" s="169"/>
      <c r="E315" s="89"/>
      <c r="F315" s="89"/>
      <c r="G315" s="89"/>
      <c r="H315" s="89"/>
      <c r="I315" s="89"/>
      <c r="J315" s="89"/>
    </row>
    <row r="316" spans="3:10" x14ac:dyDescent="0.25">
      <c r="C316" s="169"/>
      <c r="E316" s="89"/>
      <c r="F316" s="89"/>
      <c r="G316" s="89"/>
      <c r="H316" s="89"/>
      <c r="I316" s="89"/>
      <c r="J316" s="89"/>
    </row>
    <row r="317" spans="3:10" x14ac:dyDescent="0.25">
      <c r="C317" s="169"/>
      <c r="E317" s="89"/>
      <c r="F317" s="89"/>
      <c r="G317" s="89"/>
      <c r="H317" s="89"/>
      <c r="I317" s="89"/>
      <c r="J317" s="89"/>
    </row>
    <row r="318" spans="3:10" x14ac:dyDescent="0.25">
      <c r="C318" s="169"/>
      <c r="E318" s="89"/>
      <c r="F318" s="89"/>
      <c r="G318" s="89"/>
      <c r="H318" s="89"/>
      <c r="I318" s="89"/>
      <c r="J318" s="89"/>
    </row>
    <row r="319" spans="3:10" x14ac:dyDescent="0.25">
      <c r="C319" s="169"/>
      <c r="E319" s="89"/>
      <c r="F319" s="89"/>
      <c r="G319" s="89"/>
      <c r="H319" s="89"/>
      <c r="I319" s="89"/>
      <c r="J319" s="89"/>
    </row>
    <row r="320" spans="3:10" x14ac:dyDescent="0.25">
      <c r="C320" s="169"/>
      <c r="E320" s="89"/>
      <c r="F320" s="89"/>
      <c r="G320" s="89"/>
      <c r="H320" s="89"/>
      <c r="I320" s="89"/>
      <c r="J320" s="89"/>
    </row>
    <row r="321" spans="3:10" x14ac:dyDescent="0.25">
      <c r="C321" s="169"/>
      <c r="E321" s="89"/>
      <c r="F321" s="89"/>
      <c r="G321" s="89"/>
      <c r="H321" s="89"/>
      <c r="I321" s="89"/>
      <c r="J321" s="89"/>
    </row>
    <row r="322" spans="3:10" x14ac:dyDescent="0.25">
      <c r="C322" s="169"/>
      <c r="E322" s="89"/>
      <c r="F322" s="89"/>
      <c r="G322" s="89"/>
      <c r="H322" s="89"/>
      <c r="I322" s="89"/>
      <c r="J322" s="89"/>
    </row>
    <row r="323" spans="3:10" x14ac:dyDescent="0.25">
      <c r="C323" s="169"/>
      <c r="E323" s="89"/>
      <c r="F323" s="89"/>
      <c r="G323" s="89"/>
      <c r="H323" s="89"/>
      <c r="I323" s="89"/>
      <c r="J323" s="89"/>
    </row>
    <row r="324" spans="3:10" x14ac:dyDescent="0.25">
      <c r="C324" s="169"/>
      <c r="E324" s="89"/>
      <c r="F324" s="89"/>
      <c r="G324" s="89"/>
      <c r="H324" s="89"/>
      <c r="I324" s="89"/>
      <c r="J324" s="89"/>
    </row>
    <row r="325" spans="3:10" x14ac:dyDescent="0.25">
      <c r="C325" s="169"/>
      <c r="E325" s="89"/>
      <c r="F325" s="89"/>
      <c r="G325" s="89"/>
      <c r="H325" s="89"/>
      <c r="I325" s="89"/>
      <c r="J325" s="89"/>
    </row>
    <row r="326" spans="3:10" x14ac:dyDescent="0.25">
      <c r="C326" s="169"/>
      <c r="E326" s="89"/>
      <c r="F326" s="89"/>
      <c r="G326" s="89"/>
      <c r="H326" s="89"/>
      <c r="I326" s="89"/>
      <c r="J326" s="89"/>
    </row>
    <row r="327" spans="3:10" x14ac:dyDescent="0.25">
      <c r="C327" s="169"/>
      <c r="E327" s="89"/>
      <c r="F327" s="89"/>
      <c r="G327" s="89"/>
      <c r="H327" s="89"/>
      <c r="I327" s="89"/>
      <c r="J327" s="89"/>
    </row>
    <row r="328" spans="3:10" x14ac:dyDescent="0.25">
      <c r="C328" s="169"/>
      <c r="E328" s="89"/>
      <c r="F328" s="89"/>
      <c r="G328" s="89"/>
      <c r="H328" s="89"/>
      <c r="I328" s="89"/>
      <c r="J328" s="89"/>
    </row>
    <row r="329" spans="3:10" x14ac:dyDescent="0.25">
      <c r="C329" s="169"/>
      <c r="E329" s="89"/>
      <c r="F329" s="89"/>
      <c r="G329" s="89"/>
      <c r="H329" s="89"/>
      <c r="I329" s="89"/>
      <c r="J329" s="89"/>
    </row>
    <row r="330" spans="3:10" x14ac:dyDescent="0.25">
      <c r="C330" s="169"/>
      <c r="E330" s="89"/>
      <c r="F330" s="89"/>
      <c r="G330" s="89"/>
      <c r="H330" s="89"/>
      <c r="I330" s="89"/>
      <c r="J330" s="89"/>
    </row>
    <row r="331" spans="3:10" x14ac:dyDescent="0.25">
      <c r="C331" s="169"/>
      <c r="E331" s="89"/>
      <c r="F331" s="89"/>
      <c r="G331" s="89"/>
      <c r="H331" s="89"/>
      <c r="I331" s="89"/>
      <c r="J331" s="89"/>
    </row>
    <row r="332" spans="3:10" x14ac:dyDescent="0.25">
      <c r="C332" s="169"/>
      <c r="E332" s="89"/>
      <c r="F332" s="89"/>
      <c r="G332" s="89"/>
      <c r="H332" s="89"/>
      <c r="I332" s="89"/>
      <c r="J332" s="89"/>
    </row>
    <row r="333" spans="3:10" x14ac:dyDescent="0.25">
      <c r="C333" s="169"/>
      <c r="E333" s="89"/>
      <c r="F333" s="89"/>
      <c r="G333" s="89"/>
      <c r="H333" s="89"/>
      <c r="I333" s="89"/>
      <c r="J333" s="89"/>
    </row>
    <row r="334" spans="3:10" x14ac:dyDescent="0.25">
      <c r="C334" s="169"/>
    </row>
    <row r="335" spans="3:10" x14ac:dyDescent="0.25">
      <c r="C335" s="169"/>
    </row>
    <row r="336" spans="3:10" x14ac:dyDescent="0.25">
      <c r="C336" s="169"/>
    </row>
    <row r="337" spans="3:3" x14ac:dyDescent="0.25">
      <c r="C337" s="169"/>
    </row>
    <row r="338" spans="3:3" x14ac:dyDescent="0.25">
      <c r="C338" s="169"/>
    </row>
    <row r="339" spans="3:3" x14ac:dyDescent="0.25">
      <c r="C339" s="169"/>
    </row>
    <row r="340" spans="3:3" x14ac:dyDescent="0.25">
      <c r="C340" s="169"/>
    </row>
    <row r="341" spans="3:3" x14ac:dyDescent="0.25">
      <c r="C341" s="169"/>
    </row>
    <row r="342" spans="3:3" x14ac:dyDescent="0.25">
      <c r="C342" s="169"/>
    </row>
    <row r="343" spans="3:3" x14ac:dyDescent="0.25">
      <c r="C343" s="169"/>
    </row>
    <row r="344" spans="3:3" x14ac:dyDescent="0.25">
      <c r="C344" s="169"/>
    </row>
    <row r="345" spans="3:3" x14ac:dyDescent="0.25">
      <c r="C345" s="169"/>
    </row>
    <row r="346" spans="3:3" x14ac:dyDescent="0.25">
      <c r="C346" s="169"/>
    </row>
    <row r="347" spans="3:3" x14ac:dyDescent="0.25">
      <c r="C347" s="169"/>
    </row>
    <row r="348" spans="3:3" x14ac:dyDescent="0.25">
      <c r="C348" s="169"/>
    </row>
    <row r="349" spans="3:3" x14ac:dyDescent="0.25">
      <c r="C349" s="169"/>
    </row>
    <row r="350" spans="3:3" x14ac:dyDescent="0.25">
      <c r="C350" s="169"/>
    </row>
    <row r="351" spans="3:3" x14ac:dyDescent="0.25">
      <c r="C351" s="169"/>
    </row>
    <row r="352" spans="3:3" x14ac:dyDescent="0.25">
      <c r="C352" s="169"/>
    </row>
    <row r="353" spans="3:3" x14ac:dyDescent="0.25">
      <c r="C353" s="169"/>
    </row>
    <row r="354" spans="3:3" x14ac:dyDescent="0.25">
      <c r="C354" s="169"/>
    </row>
    <row r="355" spans="3:3" x14ac:dyDescent="0.25">
      <c r="C355" s="169"/>
    </row>
    <row r="356" spans="3:3" x14ac:dyDescent="0.25">
      <c r="C356" s="169"/>
    </row>
    <row r="357" spans="3:3" x14ac:dyDescent="0.25">
      <c r="C357" s="169"/>
    </row>
    <row r="358" spans="3:3" x14ac:dyDescent="0.25">
      <c r="C358" s="169"/>
    </row>
    <row r="359" spans="3:3" x14ac:dyDescent="0.25">
      <c r="C359" s="169"/>
    </row>
    <row r="360" spans="3:3" x14ac:dyDescent="0.25">
      <c r="C360" s="169"/>
    </row>
    <row r="361" spans="3:3" x14ac:dyDescent="0.25">
      <c r="C361" s="169"/>
    </row>
    <row r="362" spans="3:3" x14ac:dyDescent="0.25">
      <c r="C362" s="169"/>
    </row>
    <row r="363" spans="3:3" x14ac:dyDescent="0.25">
      <c r="C363" s="169"/>
    </row>
    <row r="364" spans="3:3" x14ac:dyDescent="0.25">
      <c r="C364" s="169"/>
    </row>
    <row r="365" spans="3:3" x14ac:dyDescent="0.25">
      <c r="C365" s="169"/>
    </row>
    <row r="366" spans="3:3" x14ac:dyDescent="0.25">
      <c r="C366" s="169"/>
    </row>
    <row r="367" spans="3:3" x14ac:dyDescent="0.25">
      <c r="C367" s="169"/>
    </row>
    <row r="368" spans="3:3" x14ac:dyDescent="0.25">
      <c r="C368" s="169"/>
    </row>
    <row r="369" spans="3:3" x14ac:dyDescent="0.25">
      <c r="C369" s="169"/>
    </row>
    <row r="370" spans="3:3" x14ac:dyDescent="0.25">
      <c r="C370" s="169"/>
    </row>
    <row r="371" spans="3:3" x14ac:dyDescent="0.25">
      <c r="C371" s="169"/>
    </row>
    <row r="372" spans="3:3" x14ac:dyDescent="0.25">
      <c r="C372" s="169"/>
    </row>
    <row r="373" spans="3:3" x14ac:dyDescent="0.25">
      <c r="C373" s="169"/>
    </row>
    <row r="374" spans="3:3" x14ac:dyDescent="0.25">
      <c r="C374" s="169"/>
    </row>
    <row r="375" spans="3:3" x14ac:dyDescent="0.25">
      <c r="C375" s="169"/>
    </row>
    <row r="376" spans="3:3" x14ac:dyDescent="0.25">
      <c r="C376" s="169"/>
    </row>
    <row r="377" spans="3:3" x14ac:dyDescent="0.25">
      <c r="C377" s="169"/>
    </row>
    <row r="378" spans="3:3" x14ac:dyDescent="0.25">
      <c r="C378" s="169"/>
    </row>
    <row r="379" spans="3:3" x14ac:dyDescent="0.25">
      <c r="C379" s="169"/>
    </row>
    <row r="380" spans="3:3" x14ac:dyDescent="0.25">
      <c r="C380" s="169"/>
    </row>
    <row r="381" spans="3:3" x14ac:dyDescent="0.25">
      <c r="C381" s="169"/>
    </row>
    <row r="382" spans="3:3" x14ac:dyDescent="0.25">
      <c r="C382" s="169"/>
    </row>
    <row r="383" spans="3:3" x14ac:dyDescent="0.25">
      <c r="C383" s="169"/>
    </row>
    <row r="384" spans="3:3" x14ac:dyDescent="0.25">
      <c r="C384" s="169"/>
    </row>
    <row r="385" spans="3:3" x14ac:dyDescent="0.25">
      <c r="C385" s="169"/>
    </row>
    <row r="386" spans="3:3" x14ac:dyDescent="0.25">
      <c r="C386" s="169"/>
    </row>
    <row r="387" spans="3:3" x14ac:dyDescent="0.25">
      <c r="C387" s="169"/>
    </row>
    <row r="388" spans="3:3" x14ac:dyDescent="0.25">
      <c r="C388" s="169"/>
    </row>
    <row r="389" spans="3:3" x14ac:dyDescent="0.25">
      <c r="C389" s="169"/>
    </row>
    <row r="390" spans="3:3" x14ac:dyDescent="0.25">
      <c r="C390" s="169"/>
    </row>
    <row r="391" spans="3:3" x14ac:dyDescent="0.25">
      <c r="C391" s="169"/>
    </row>
    <row r="392" spans="3:3" x14ac:dyDescent="0.25">
      <c r="C392" s="169"/>
    </row>
    <row r="393" spans="3:3" x14ac:dyDescent="0.25">
      <c r="C393" s="169"/>
    </row>
    <row r="394" spans="3:3" x14ac:dyDescent="0.25">
      <c r="C394" s="169"/>
    </row>
    <row r="395" spans="3:3" x14ac:dyDescent="0.25">
      <c r="C395" s="169"/>
    </row>
    <row r="396" spans="3:3" x14ac:dyDescent="0.25">
      <c r="C396" s="169"/>
    </row>
    <row r="397" spans="3:3" x14ac:dyDescent="0.25">
      <c r="C397" s="169"/>
    </row>
    <row r="398" spans="3:3" x14ac:dyDescent="0.25">
      <c r="C398" s="169"/>
    </row>
    <row r="399" spans="3:3" x14ac:dyDescent="0.25">
      <c r="C399" s="169"/>
    </row>
    <row r="400" spans="3:3" x14ac:dyDescent="0.25">
      <c r="C400" s="169"/>
    </row>
    <row r="401" spans="3:3" x14ac:dyDescent="0.25">
      <c r="C401" s="169"/>
    </row>
    <row r="402" spans="3:3" x14ac:dyDescent="0.25">
      <c r="C402" s="169"/>
    </row>
    <row r="403" spans="3:3" x14ac:dyDescent="0.25">
      <c r="C403" s="169"/>
    </row>
    <row r="404" spans="3:3" x14ac:dyDescent="0.25">
      <c r="C404" s="169"/>
    </row>
    <row r="405" spans="3:3" x14ac:dyDescent="0.25">
      <c r="C405" s="169"/>
    </row>
    <row r="406" spans="3:3" x14ac:dyDescent="0.25">
      <c r="C406" s="169"/>
    </row>
    <row r="407" spans="3:3" x14ac:dyDescent="0.25">
      <c r="C407" s="169"/>
    </row>
    <row r="408" spans="3:3" x14ac:dyDescent="0.25">
      <c r="C408" s="169"/>
    </row>
    <row r="409" spans="3:3" x14ac:dyDescent="0.25">
      <c r="C409" s="169"/>
    </row>
    <row r="410" spans="3:3" x14ac:dyDescent="0.25">
      <c r="C410" s="169"/>
    </row>
    <row r="411" spans="3:3" x14ac:dyDescent="0.25">
      <c r="C411" s="169"/>
    </row>
    <row r="412" spans="3:3" x14ac:dyDescent="0.25">
      <c r="C412" s="169"/>
    </row>
    <row r="413" spans="3:3" x14ac:dyDescent="0.25">
      <c r="C413" s="169"/>
    </row>
    <row r="414" spans="3:3" x14ac:dyDescent="0.25">
      <c r="C414" s="169"/>
    </row>
    <row r="415" spans="3:3" x14ac:dyDescent="0.25">
      <c r="C415" s="169"/>
    </row>
    <row r="416" spans="3:3" x14ac:dyDescent="0.25">
      <c r="C416" s="169"/>
    </row>
    <row r="417" spans="3:3" x14ac:dyDescent="0.25">
      <c r="C417" s="169"/>
    </row>
    <row r="418" spans="3:3" x14ac:dyDescent="0.25">
      <c r="C418" s="169"/>
    </row>
    <row r="419" spans="3:3" x14ac:dyDescent="0.25">
      <c r="C419" s="169"/>
    </row>
    <row r="420" spans="3:3" x14ac:dyDescent="0.25">
      <c r="C420" s="169"/>
    </row>
    <row r="421" spans="3:3" x14ac:dyDescent="0.25">
      <c r="C421" s="169"/>
    </row>
    <row r="422" spans="3:3" x14ac:dyDescent="0.25">
      <c r="C422" s="169"/>
    </row>
    <row r="423" spans="3:3" x14ac:dyDescent="0.25">
      <c r="C423" s="169"/>
    </row>
    <row r="424" spans="3:3" x14ac:dyDescent="0.25">
      <c r="C424" s="169"/>
    </row>
    <row r="425" spans="3:3" x14ac:dyDescent="0.25">
      <c r="C425" s="169"/>
    </row>
    <row r="426" spans="3:3" x14ac:dyDescent="0.25">
      <c r="C426" s="169"/>
    </row>
    <row r="427" spans="3:3" x14ac:dyDescent="0.25">
      <c r="C427" s="169"/>
    </row>
    <row r="428" spans="3:3" x14ac:dyDescent="0.25">
      <c r="C428" s="169"/>
    </row>
    <row r="429" spans="3:3" x14ac:dyDescent="0.25">
      <c r="C429" s="169"/>
    </row>
    <row r="430" spans="3:3" x14ac:dyDescent="0.25">
      <c r="C430" s="169"/>
    </row>
    <row r="431" spans="3:3" x14ac:dyDescent="0.25">
      <c r="C431" s="169"/>
    </row>
    <row r="432" spans="3:3" x14ac:dyDescent="0.25">
      <c r="C432" s="169"/>
    </row>
    <row r="433" spans="3:3" x14ac:dyDescent="0.25">
      <c r="C433" s="169"/>
    </row>
    <row r="434" spans="3:3" x14ac:dyDescent="0.25">
      <c r="C434" s="169"/>
    </row>
    <row r="435" spans="3:3" x14ac:dyDescent="0.25">
      <c r="C435" s="169"/>
    </row>
    <row r="436" spans="3:3" x14ac:dyDescent="0.25">
      <c r="C436" s="169"/>
    </row>
    <row r="437" spans="3:3" x14ac:dyDescent="0.25">
      <c r="C437" s="169"/>
    </row>
    <row r="438" spans="3:3" x14ac:dyDescent="0.25">
      <c r="C438" s="169"/>
    </row>
    <row r="439" spans="3:3" x14ac:dyDescent="0.25">
      <c r="C439" s="169"/>
    </row>
    <row r="440" spans="3:3" x14ac:dyDescent="0.25">
      <c r="C440" s="169"/>
    </row>
    <row r="441" spans="3:3" x14ac:dyDescent="0.25">
      <c r="C441" s="169"/>
    </row>
    <row r="442" spans="3:3" x14ac:dyDescent="0.25">
      <c r="C442" s="169"/>
    </row>
    <row r="443" spans="3:3" x14ac:dyDescent="0.25">
      <c r="C443" s="169"/>
    </row>
    <row r="444" spans="3:3" x14ac:dyDescent="0.25">
      <c r="C444" s="169"/>
    </row>
    <row r="445" spans="3:3" x14ac:dyDescent="0.25">
      <c r="C445" s="169"/>
    </row>
    <row r="446" spans="3:3" x14ac:dyDescent="0.25">
      <c r="C446" s="169"/>
    </row>
    <row r="447" spans="3:3" x14ac:dyDescent="0.25">
      <c r="C447" s="169"/>
    </row>
    <row r="448" spans="3:3" x14ac:dyDescent="0.25">
      <c r="C448" s="169"/>
    </row>
    <row r="449" spans="3:3" x14ac:dyDescent="0.25">
      <c r="C449" s="169"/>
    </row>
    <row r="450" spans="3:3" x14ac:dyDescent="0.25">
      <c r="C450" s="169"/>
    </row>
    <row r="451" spans="3:3" x14ac:dyDescent="0.25">
      <c r="C451" s="169"/>
    </row>
    <row r="452" spans="3:3" x14ac:dyDescent="0.25">
      <c r="C452" s="169"/>
    </row>
    <row r="453" spans="3:3" x14ac:dyDescent="0.25">
      <c r="C453" s="169"/>
    </row>
    <row r="454" spans="3:3" x14ac:dyDescent="0.25">
      <c r="C454" s="169"/>
    </row>
    <row r="455" spans="3:3" x14ac:dyDescent="0.25">
      <c r="C455" s="169"/>
    </row>
    <row r="456" spans="3:3" x14ac:dyDescent="0.25">
      <c r="C456" s="169"/>
    </row>
    <row r="457" spans="3:3" x14ac:dyDescent="0.25">
      <c r="C457" s="169"/>
    </row>
    <row r="458" spans="3:3" x14ac:dyDescent="0.25">
      <c r="C458" s="169"/>
    </row>
    <row r="459" spans="3:3" x14ac:dyDescent="0.25">
      <c r="C459" s="169"/>
    </row>
    <row r="460" spans="3:3" x14ac:dyDescent="0.25">
      <c r="C460" s="169"/>
    </row>
    <row r="461" spans="3:3" x14ac:dyDescent="0.25">
      <c r="C461" s="169"/>
    </row>
    <row r="462" spans="3:3" x14ac:dyDescent="0.25">
      <c r="C462" s="169"/>
    </row>
    <row r="463" spans="3:3" x14ac:dyDescent="0.25">
      <c r="C463" s="169"/>
    </row>
    <row r="464" spans="3:3" x14ac:dyDescent="0.25">
      <c r="C464" s="169"/>
    </row>
    <row r="465" spans="3:3" x14ac:dyDescent="0.25">
      <c r="C465" s="169"/>
    </row>
    <row r="466" spans="3:3" x14ac:dyDescent="0.25">
      <c r="C466" s="169"/>
    </row>
    <row r="467" spans="3:3" x14ac:dyDescent="0.25">
      <c r="C467" s="169"/>
    </row>
    <row r="468" spans="3:3" x14ac:dyDescent="0.25">
      <c r="C468" s="169"/>
    </row>
    <row r="469" spans="3:3" x14ac:dyDescent="0.25">
      <c r="C469" s="169"/>
    </row>
    <row r="470" spans="3:3" x14ac:dyDescent="0.25">
      <c r="C470" s="169"/>
    </row>
    <row r="471" spans="3:3" x14ac:dyDescent="0.25">
      <c r="C471" s="169"/>
    </row>
    <row r="472" spans="3:3" x14ac:dyDescent="0.25">
      <c r="C472" s="169"/>
    </row>
    <row r="473" spans="3:3" x14ac:dyDescent="0.25">
      <c r="C473" s="169"/>
    </row>
    <row r="474" spans="3:3" x14ac:dyDescent="0.25">
      <c r="C474" s="169"/>
    </row>
    <row r="475" spans="3:3" x14ac:dyDescent="0.25">
      <c r="C475" s="169"/>
    </row>
    <row r="476" spans="3:3" x14ac:dyDescent="0.25">
      <c r="C476" s="169"/>
    </row>
    <row r="477" spans="3:3" x14ac:dyDescent="0.25">
      <c r="C477" s="169"/>
    </row>
    <row r="478" spans="3:3" x14ac:dyDescent="0.25">
      <c r="C478" s="169"/>
    </row>
    <row r="479" spans="3:3" x14ac:dyDescent="0.25">
      <c r="C479" s="169"/>
    </row>
    <row r="480" spans="3:3" x14ac:dyDescent="0.25">
      <c r="C480" s="169"/>
    </row>
    <row r="481" spans="3:3" x14ac:dyDescent="0.25">
      <c r="C481" s="169"/>
    </row>
    <row r="482" spans="3:3" x14ac:dyDescent="0.25">
      <c r="C482" s="169"/>
    </row>
    <row r="483" spans="3:3" x14ac:dyDescent="0.25">
      <c r="C483" s="169"/>
    </row>
    <row r="484" spans="3:3" x14ac:dyDescent="0.25">
      <c r="C484" s="169"/>
    </row>
    <row r="485" spans="3:3" x14ac:dyDescent="0.25">
      <c r="C485" s="169"/>
    </row>
    <row r="486" spans="3:3" x14ac:dyDescent="0.25">
      <c r="C486" s="169"/>
    </row>
    <row r="487" spans="3:3" x14ac:dyDescent="0.25">
      <c r="C487" s="169"/>
    </row>
    <row r="488" spans="3:3" x14ac:dyDescent="0.25">
      <c r="C488" s="169"/>
    </row>
    <row r="489" spans="3:3" x14ac:dyDescent="0.25">
      <c r="C489" s="169"/>
    </row>
    <row r="490" spans="3:3" x14ac:dyDescent="0.25">
      <c r="C490" s="169"/>
    </row>
    <row r="491" spans="3:3" x14ac:dyDescent="0.25">
      <c r="C491" s="169"/>
    </row>
    <row r="492" spans="3:3" x14ac:dyDescent="0.25">
      <c r="C492" s="169"/>
    </row>
    <row r="493" spans="3:3" x14ac:dyDescent="0.25">
      <c r="C493" s="169"/>
    </row>
    <row r="494" spans="3:3" x14ac:dyDescent="0.25">
      <c r="C494" s="169"/>
    </row>
    <row r="495" spans="3:3" x14ac:dyDescent="0.25">
      <c r="C495" s="169"/>
    </row>
    <row r="496" spans="3:3" x14ac:dyDescent="0.25">
      <c r="C496" s="169"/>
    </row>
    <row r="497" spans="3:3" x14ac:dyDescent="0.25">
      <c r="C497" s="169"/>
    </row>
    <row r="498" spans="3:3" x14ac:dyDescent="0.25">
      <c r="C498" s="169"/>
    </row>
    <row r="499" spans="3:3" x14ac:dyDescent="0.25">
      <c r="C499" s="169"/>
    </row>
    <row r="500" spans="3:3" x14ac:dyDescent="0.25">
      <c r="C500" s="169"/>
    </row>
    <row r="501" spans="3:3" x14ac:dyDescent="0.25">
      <c r="C501" s="169"/>
    </row>
    <row r="502" spans="3:3" x14ac:dyDescent="0.25">
      <c r="C502" s="169"/>
    </row>
    <row r="503" spans="3:3" x14ac:dyDescent="0.25">
      <c r="C503" s="169"/>
    </row>
    <row r="504" spans="3:3" x14ac:dyDescent="0.25">
      <c r="C504" s="169"/>
    </row>
    <row r="505" spans="3:3" x14ac:dyDescent="0.25">
      <c r="C505" s="169"/>
    </row>
    <row r="506" spans="3:3" x14ac:dyDescent="0.25">
      <c r="C506" s="169"/>
    </row>
    <row r="507" spans="3:3" x14ac:dyDescent="0.25">
      <c r="C507" s="169"/>
    </row>
    <row r="508" spans="3:3" x14ac:dyDescent="0.25">
      <c r="C508" s="169"/>
    </row>
    <row r="509" spans="3:3" x14ac:dyDescent="0.25">
      <c r="C509" s="169"/>
    </row>
    <row r="510" spans="3:3" x14ac:dyDescent="0.25">
      <c r="C510" s="169"/>
    </row>
    <row r="511" spans="3:3" x14ac:dyDescent="0.25">
      <c r="C511" s="169"/>
    </row>
    <row r="512" spans="3:3" x14ac:dyDescent="0.25">
      <c r="C512" s="169"/>
    </row>
    <row r="513" spans="3:3" x14ac:dyDescent="0.25">
      <c r="C513" s="169"/>
    </row>
    <row r="514" spans="3:3" x14ac:dyDescent="0.25">
      <c r="C514" s="169"/>
    </row>
    <row r="515" spans="3:3" x14ac:dyDescent="0.25">
      <c r="C515" s="169"/>
    </row>
    <row r="516" spans="3:3" x14ac:dyDescent="0.25">
      <c r="C516" s="169"/>
    </row>
    <row r="517" spans="3:3" x14ac:dyDescent="0.25">
      <c r="C517" s="169"/>
    </row>
    <row r="518" spans="3:3" x14ac:dyDescent="0.25">
      <c r="C518" s="169"/>
    </row>
    <row r="519" spans="3:3" x14ac:dyDescent="0.25">
      <c r="C519" s="169"/>
    </row>
    <row r="520" spans="3:3" x14ac:dyDescent="0.25">
      <c r="C520" s="169"/>
    </row>
    <row r="521" spans="3:3" x14ac:dyDescent="0.25">
      <c r="C521" s="169"/>
    </row>
    <row r="522" spans="3:3" x14ac:dyDescent="0.25">
      <c r="C522" s="169"/>
    </row>
    <row r="523" spans="3:3" x14ac:dyDescent="0.25">
      <c r="C523" s="169"/>
    </row>
    <row r="524" spans="3:3" x14ac:dyDescent="0.25">
      <c r="C524" s="169"/>
    </row>
    <row r="525" spans="3:3" x14ac:dyDescent="0.25">
      <c r="C525" s="169"/>
    </row>
    <row r="526" spans="3:3" x14ac:dyDescent="0.25">
      <c r="C526" s="169"/>
    </row>
    <row r="527" spans="3:3" x14ac:dyDescent="0.25">
      <c r="C527" s="169"/>
    </row>
    <row r="528" spans="3:3" x14ac:dyDescent="0.25">
      <c r="C528" s="169"/>
    </row>
    <row r="529" spans="3:3" x14ac:dyDescent="0.25">
      <c r="C529" s="169"/>
    </row>
    <row r="530" spans="3:3" x14ac:dyDescent="0.25">
      <c r="C530" s="169"/>
    </row>
    <row r="531" spans="3:3" x14ac:dyDescent="0.25">
      <c r="C531" s="169"/>
    </row>
    <row r="532" spans="3:3" x14ac:dyDescent="0.25">
      <c r="C532" s="169"/>
    </row>
    <row r="533" spans="3:3" x14ac:dyDescent="0.25">
      <c r="C533" s="169"/>
    </row>
    <row r="534" spans="3:3" x14ac:dyDescent="0.25">
      <c r="C534" s="169"/>
    </row>
    <row r="535" spans="3:3" x14ac:dyDescent="0.25">
      <c r="C535" s="169"/>
    </row>
    <row r="536" spans="3:3" x14ac:dyDescent="0.25">
      <c r="C536" s="169"/>
    </row>
    <row r="537" spans="3:3" x14ac:dyDescent="0.25">
      <c r="C537" s="169"/>
    </row>
    <row r="538" spans="3:3" x14ac:dyDescent="0.25">
      <c r="C538" s="169"/>
    </row>
    <row r="539" spans="3:3" x14ac:dyDescent="0.25">
      <c r="C539" s="169"/>
    </row>
    <row r="540" spans="3:3" x14ac:dyDescent="0.25">
      <c r="C540" s="169"/>
    </row>
    <row r="541" spans="3:3" x14ac:dyDescent="0.25">
      <c r="C541" s="169"/>
    </row>
    <row r="542" spans="3:3" x14ac:dyDescent="0.25">
      <c r="C542" s="169"/>
    </row>
    <row r="543" spans="3:3" x14ac:dyDescent="0.25">
      <c r="C543" s="169"/>
    </row>
    <row r="544" spans="3:3" x14ac:dyDescent="0.25">
      <c r="C544" s="169"/>
    </row>
    <row r="545" spans="3:3" x14ac:dyDescent="0.25">
      <c r="C545" s="169"/>
    </row>
    <row r="546" spans="3:3" x14ac:dyDescent="0.25">
      <c r="C546" s="169"/>
    </row>
    <row r="547" spans="3:3" x14ac:dyDescent="0.25">
      <c r="C547" s="169"/>
    </row>
    <row r="548" spans="3:3" x14ac:dyDescent="0.25">
      <c r="C548" s="169"/>
    </row>
    <row r="549" spans="3:3" x14ac:dyDescent="0.25">
      <c r="C549" s="169"/>
    </row>
    <row r="550" spans="3:3" x14ac:dyDescent="0.25">
      <c r="C550" s="169"/>
    </row>
    <row r="551" spans="3:3" x14ac:dyDescent="0.25">
      <c r="C551" s="169"/>
    </row>
    <row r="552" spans="3:3" x14ac:dyDescent="0.25">
      <c r="C552" s="169"/>
    </row>
    <row r="553" spans="3:3" x14ac:dyDescent="0.25">
      <c r="C553" s="169"/>
    </row>
    <row r="554" spans="3:3" x14ac:dyDescent="0.25">
      <c r="C554" s="169"/>
    </row>
    <row r="555" spans="3:3" x14ac:dyDescent="0.25">
      <c r="C555" s="169"/>
    </row>
    <row r="556" spans="3:3" x14ac:dyDescent="0.25">
      <c r="C556" s="169"/>
    </row>
    <row r="557" spans="3:3" x14ac:dyDescent="0.25">
      <c r="C557" s="169"/>
    </row>
    <row r="558" spans="3:3" x14ac:dyDescent="0.25">
      <c r="C558" s="169"/>
    </row>
    <row r="559" spans="3:3" x14ac:dyDescent="0.25">
      <c r="C559" s="169"/>
    </row>
    <row r="560" spans="3:3" x14ac:dyDescent="0.25">
      <c r="C560" s="169"/>
    </row>
    <row r="561" spans="3:3" x14ac:dyDescent="0.25">
      <c r="C561" s="169"/>
    </row>
    <row r="562" spans="3:3" x14ac:dyDescent="0.25">
      <c r="C562" s="169"/>
    </row>
    <row r="563" spans="3:3" x14ac:dyDescent="0.25">
      <c r="C563" s="169"/>
    </row>
    <row r="564" spans="3:3" x14ac:dyDescent="0.25">
      <c r="C564" s="169"/>
    </row>
    <row r="565" spans="3:3" x14ac:dyDescent="0.25">
      <c r="C565" s="169"/>
    </row>
    <row r="566" spans="3:3" x14ac:dyDescent="0.25">
      <c r="C566" s="169"/>
    </row>
    <row r="567" spans="3:3" x14ac:dyDescent="0.25">
      <c r="C567" s="169"/>
    </row>
    <row r="568" spans="3:3" x14ac:dyDescent="0.25">
      <c r="C568" s="169"/>
    </row>
    <row r="569" spans="3:3" x14ac:dyDescent="0.25">
      <c r="C569" s="169"/>
    </row>
    <row r="570" spans="3:3" x14ac:dyDescent="0.25">
      <c r="C570" s="169"/>
    </row>
    <row r="571" spans="3:3" x14ac:dyDescent="0.25">
      <c r="C571" s="169"/>
    </row>
    <row r="572" spans="3:3" x14ac:dyDescent="0.25">
      <c r="C572" s="169"/>
    </row>
    <row r="573" spans="3:3" x14ac:dyDescent="0.25">
      <c r="C573" s="169"/>
    </row>
    <row r="574" spans="3:3" x14ac:dyDescent="0.25">
      <c r="C574" s="169"/>
    </row>
    <row r="575" spans="3:3" x14ac:dyDescent="0.25">
      <c r="C575" s="169"/>
    </row>
    <row r="576" spans="3:3" x14ac:dyDescent="0.25">
      <c r="C576" s="169"/>
    </row>
    <row r="577" spans="3:3" x14ac:dyDescent="0.25">
      <c r="C577" s="169"/>
    </row>
    <row r="578" spans="3:3" x14ac:dyDescent="0.25">
      <c r="C578" s="169"/>
    </row>
    <row r="579" spans="3:3" x14ac:dyDescent="0.25">
      <c r="C579" s="169"/>
    </row>
    <row r="580" spans="3:3" x14ac:dyDescent="0.25">
      <c r="C580" s="169"/>
    </row>
    <row r="581" spans="3:3" x14ac:dyDescent="0.25">
      <c r="C581" s="169"/>
    </row>
    <row r="582" spans="3:3" x14ac:dyDescent="0.25">
      <c r="C582" s="169"/>
    </row>
    <row r="583" spans="3:3" x14ac:dyDescent="0.25">
      <c r="C583" s="169"/>
    </row>
    <row r="584" spans="3:3" x14ac:dyDescent="0.25">
      <c r="C584" s="169"/>
    </row>
    <row r="585" spans="3:3" x14ac:dyDescent="0.25">
      <c r="C585" s="169"/>
    </row>
    <row r="586" spans="3:3" x14ac:dyDescent="0.25">
      <c r="C586" s="169"/>
    </row>
    <row r="587" spans="3:3" x14ac:dyDescent="0.25">
      <c r="C587" s="169"/>
    </row>
    <row r="588" spans="3:3" x14ac:dyDescent="0.25">
      <c r="C588" s="169"/>
    </row>
    <row r="589" spans="3:3" x14ac:dyDescent="0.25">
      <c r="C589" s="169"/>
    </row>
    <row r="590" spans="3:3" x14ac:dyDescent="0.25">
      <c r="C590" s="169"/>
    </row>
    <row r="591" spans="3:3" x14ac:dyDescent="0.25">
      <c r="C591" s="169"/>
    </row>
    <row r="592" spans="3:3" x14ac:dyDescent="0.25">
      <c r="C592" s="169"/>
    </row>
    <row r="593" spans="3:3" x14ac:dyDescent="0.25">
      <c r="C593" s="169"/>
    </row>
    <row r="594" spans="3:3" x14ac:dyDescent="0.25">
      <c r="C594" s="169"/>
    </row>
    <row r="595" spans="3:3" x14ac:dyDescent="0.25">
      <c r="C595" s="169"/>
    </row>
    <row r="596" spans="3:3" x14ac:dyDescent="0.25">
      <c r="C596" s="169"/>
    </row>
    <row r="597" spans="3:3" x14ac:dyDescent="0.25">
      <c r="C597" s="169"/>
    </row>
    <row r="598" spans="3:3" x14ac:dyDescent="0.25">
      <c r="C598" s="169"/>
    </row>
    <row r="599" spans="3:3" x14ac:dyDescent="0.25">
      <c r="C599" s="169"/>
    </row>
    <row r="600" spans="3:3" x14ac:dyDescent="0.25">
      <c r="C600" s="169"/>
    </row>
    <row r="601" spans="3:3" x14ac:dyDescent="0.25">
      <c r="C601" s="169"/>
    </row>
    <row r="602" spans="3:3" x14ac:dyDescent="0.25">
      <c r="C602" s="169"/>
    </row>
    <row r="603" spans="3:3" x14ac:dyDescent="0.25">
      <c r="C603" s="169"/>
    </row>
    <row r="604" spans="3:3" x14ac:dyDescent="0.25">
      <c r="C604" s="169"/>
    </row>
    <row r="605" spans="3:3" x14ac:dyDescent="0.25">
      <c r="C605" s="169"/>
    </row>
    <row r="606" spans="3:3" x14ac:dyDescent="0.25">
      <c r="C606" s="169"/>
    </row>
    <row r="607" spans="3:3" x14ac:dyDescent="0.25">
      <c r="C607" s="169"/>
    </row>
    <row r="608" spans="3:3" x14ac:dyDescent="0.25">
      <c r="C608" s="169"/>
    </row>
    <row r="609" spans="3:3" x14ac:dyDescent="0.25">
      <c r="C609" s="169"/>
    </row>
    <row r="610" spans="3:3" x14ac:dyDescent="0.25">
      <c r="C610" s="169"/>
    </row>
    <row r="611" spans="3:3" x14ac:dyDescent="0.25">
      <c r="C611" s="169"/>
    </row>
    <row r="612" spans="3:3" x14ac:dyDescent="0.25">
      <c r="C612" s="169"/>
    </row>
    <row r="613" spans="3:3" x14ac:dyDescent="0.25">
      <c r="C613" s="169"/>
    </row>
    <row r="614" spans="3:3" x14ac:dyDescent="0.25">
      <c r="C614" s="169"/>
    </row>
    <row r="615" spans="3:3" x14ac:dyDescent="0.25">
      <c r="C615" s="169"/>
    </row>
    <row r="616" spans="3:3" x14ac:dyDescent="0.25">
      <c r="C616" s="169"/>
    </row>
    <row r="617" spans="3:3" x14ac:dyDescent="0.25">
      <c r="C617" s="169"/>
    </row>
    <row r="618" spans="3:3" x14ac:dyDescent="0.25">
      <c r="C618" s="169"/>
    </row>
    <row r="619" spans="3:3" x14ac:dyDescent="0.25">
      <c r="C619" s="169"/>
    </row>
    <row r="620" spans="3:3" x14ac:dyDescent="0.25">
      <c r="C620" s="169"/>
    </row>
    <row r="621" spans="3:3" x14ac:dyDescent="0.25">
      <c r="C621" s="169"/>
    </row>
    <row r="622" spans="3:3" x14ac:dyDescent="0.25">
      <c r="C622" s="169"/>
    </row>
    <row r="623" spans="3:3" x14ac:dyDescent="0.25">
      <c r="C623" s="169"/>
    </row>
    <row r="624" spans="3:3" x14ac:dyDescent="0.25">
      <c r="C624" s="169"/>
    </row>
    <row r="625" spans="3:3" x14ac:dyDescent="0.25">
      <c r="C625" s="169"/>
    </row>
    <row r="626" spans="3:3" x14ac:dyDescent="0.25">
      <c r="C626" s="169"/>
    </row>
    <row r="627" spans="3:3" x14ac:dyDescent="0.25">
      <c r="C627" s="169"/>
    </row>
    <row r="628" spans="3:3" x14ac:dyDescent="0.25">
      <c r="C628" s="169"/>
    </row>
    <row r="629" spans="3:3" x14ac:dyDescent="0.25">
      <c r="C629" s="169"/>
    </row>
    <row r="630" spans="3:3" x14ac:dyDescent="0.25">
      <c r="C630" s="169"/>
    </row>
    <row r="631" spans="3:3" x14ac:dyDescent="0.25">
      <c r="C631" s="169"/>
    </row>
    <row r="632" spans="3:3" x14ac:dyDescent="0.25">
      <c r="C632" s="169"/>
    </row>
    <row r="633" spans="3:3" x14ac:dyDescent="0.25">
      <c r="C633" s="169"/>
    </row>
    <row r="634" spans="3:3" x14ac:dyDescent="0.25">
      <c r="C634" s="169"/>
    </row>
    <row r="635" spans="3:3" x14ac:dyDescent="0.25">
      <c r="C635" s="169"/>
    </row>
    <row r="636" spans="3:3" x14ac:dyDescent="0.25">
      <c r="C636" s="169"/>
    </row>
    <row r="637" spans="3:3" x14ac:dyDescent="0.25">
      <c r="C637" s="169"/>
    </row>
    <row r="638" spans="3:3" x14ac:dyDescent="0.25">
      <c r="C638" s="169"/>
    </row>
    <row r="639" spans="3:3" x14ac:dyDescent="0.25">
      <c r="C639" s="169"/>
    </row>
    <row r="640" spans="3:3" x14ac:dyDescent="0.25">
      <c r="C640" s="169"/>
    </row>
    <row r="641" spans="3:3" x14ac:dyDescent="0.25">
      <c r="C641" s="169"/>
    </row>
    <row r="642" spans="3:3" x14ac:dyDescent="0.25">
      <c r="C642" s="169"/>
    </row>
    <row r="643" spans="3:3" x14ac:dyDescent="0.25">
      <c r="C643" s="169"/>
    </row>
    <row r="644" spans="3:3" x14ac:dyDescent="0.25">
      <c r="C644" s="169"/>
    </row>
    <row r="645" spans="3:3" x14ac:dyDescent="0.25">
      <c r="C645" s="169"/>
    </row>
    <row r="646" spans="3:3" x14ac:dyDescent="0.25">
      <c r="C646" s="169"/>
    </row>
    <row r="647" spans="3:3" x14ac:dyDescent="0.25">
      <c r="C647" s="169"/>
    </row>
    <row r="648" spans="3:3" x14ac:dyDescent="0.25">
      <c r="C648" s="169"/>
    </row>
    <row r="649" spans="3:3" x14ac:dyDescent="0.25">
      <c r="C649" s="169"/>
    </row>
    <row r="650" spans="3:3" x14ac:dyDescent="0.25">
      <c r="C650" s="169"/>
    </row>
    <row r="651" spans="3:3" x14ac:dyDescent="0.25">
      <c r="C651" s="169"/>
    </row>
    <row r="652" spans="3:3" x14ac:dyDescent="0.25">
      <c r="C652" s="169"/>
    </row>
    <row r="653" spans="3:3" x14ac:dyDescent="0.25">
      <c r="C653" s="169"/>
    </row>
    <row r="654" spans="3:3" x14ac:dyDescent="0.25">
      <c r="C654" s="169"/>
    </row>
    <row r="655" spans="3:3" x14ac:dyDescent="0.25">
      <c r="C655" s="169"/>
    </row>
    <row r="656" spans="3:3" x14ac:dyDescent="0.25">
      <c r="C656" s="169"/>
    </row>
    <row r="657" spans="3:3" x14ac:dyDescent="0.25">
      <c r="C657" s="169"/>
    </row>
    <row r="658" spans="3:3" x14ac:dyDescent="0.25">
      <c r="C658" s="169"/>
    </row>
    <row r="659" spans="3:3" x14ac:dyDescent="0.25">
      <c r="C659" s="169"/>
    </row>
    <row r="660" spans="3:3" x14ac:dyDescent="0.25">
      <c r="C660" s="169"/>
    </row>
    <row r="661" spans="3:3" x14ac:dyDescent="0.25">
      <c r="C661" s="169"/>
    </row>
    <row r="662" spans="3:3" x14ac:dyDescent="0.25">
      <c r="C662" s="169"/>
    </row>
    <row r="663" spans="3:3" x14ac:dyDescent="0.25">
      <c r="C663" s="169"/>
    </row>
    <row r="664" spans="3:3" x14ac:dyDescent="0.25">
      <c r="C664" s="169"/>
    </row>
    <row r="665" spans="3:3" x14ac:dyDescent="0.25">
      <c r="C665" s="169"/>
    </row>
    <row r="666" spans="3:3" x14ac:dyDescent="0.25">
      <c r="C666" s="169"/>
    </row>
    <row r="667" spans="3:3" x14ac:dyDescent="0.25">
      <c r="C667" s="169"/>
    </row>
    <row r="668" spans="3:3" x14ac:dyDescent="0.25">
      <c r="C668" s="169"/>
    </row>
    <row r="669" spans="3:3" x14ac:dyDescent="0.25">
      <c r="C669" s="169"/>
    </row>
    <row r="670" spans="3:3" x14ac:dyDescent="0.25">
      <c r="C670" s="169"/>
    </row>
    <row r="671" spans="3:3" x14ac:dyDescent="0.25">
      <c r="C671" s="169"/>
    </row>
    <row r="672" spans="3:3" x14ac:dyDescent="0.25">
      <c r="C672" s="169"/>
    </row>
    <row r="673" spans="3:3" x14ac:dyDescent="0.25">
      <c r="C673" s="169"/>
    </row>
    <row r="674" spans="3:3" x14ac:dyDescent="0.25">
      <c r="C674" s="169"/>
    </row>
    <row r="675" spans="3:3" x14ac:dyDescent="0.25">
      <c r="C675" s="169"/>
    </row>
    <row r="676" spans="3:3" x14ac:dyDescent="0.25">
      <c r="C676" s="169"/>
    </row>
    <row r="677" spans="3:3" x14ac:dyDescent="0.25">
      <c r="C677" s="169"/>
    </row>
    <row r="678" spans="3:3" x14ac:dyDescent="0.25">
      <c r="C678" s="169"/>
    </row>
    <row r="679" spans="3:3" x14ac:dyDescent="0.25">
      <c r="C679" s="169"/>
    </row>
    <row r="680" spans="3:3" x14ac:dyDescent="0.25">
      <c r="C680" s="169"/>
    </row>
    <row r="681" spans="3:3" x14ac:dyDescent="0.25">
      <c r="C681" s="169"/>
    </row>
    <row r="682" spans="3:3" x14ac:dyDescent="0.25">
      <c r="C682" s="169"/>
    </row>
    <row r="683" spans="3:3" x14ac:dyDescent="0.25">
      <c r="C683" s="169"/>
    </row>
    <row r="684" spans="3:3" x14ac:dyDescent="0.25">
      <c r="C684" s="169"/>
    </row>
    <row r="685" spans="3:3" x14ac:dyDescent="0.25">
      <c r="C685" s="169"/>
    </row>
    <row r="686" spans="3:3" x14ac:dyDescent="0.25">
      <c r="C686" s="169"/>
    </row>
    <row r="687" spans="3:3" x14ac:dyDescent="0.25">
      <c r="C687" s="169"/>
    </row>
    <row r="688" spans="3:3" x14ac:dyDescent="0.25">
      <c r="C688" s="169"/>
    </row>
    <row r="689" spans="3:3" x14ac:dyDescent="0.25">
      <c r="C689" s="169"/>
    </row>
    <row r="690" spans="3:3" x14ac:dyDescent="0.25">
      <c r="C690" s="169"/>
    </row>
    <row r="691" spans="3:3" x14ac:dyDescent="0.25">
      <c r="C691" s="169"/>
    </row>
    <row r="692" spans="3:3" x14ac:dyDescent="0.25">
      <c r="C692" s="169"/>
    </row>
    <row r="693" spans="3:3" x14ac:dyDescent="0.25">
      <c r="C693" s="169"/>
    </row>
    <row r="694" spans="3:3" x14ac:dyDescent="0.25">
      <c r="C694" s="169"/>
    </row>
    <row r="695" spans="3:3" x14ac:dyDescent="0.25">
      <c r="C695" s="169"/>
    </row>
    <row r="696" spans="3:3" x14ac:dyDescent="0.25">
      <c r="C696" s="169"/>
    </row>
    <row r="697" spans="3:3" x14ac:dyDescent="0.25">
      <c r="C697" s="169"/>
    </row>
    <row r="698" spans="3:3" x14ac:dyDescent="0.25">
      <c r="C698" s="169"/>
    </row>
    <row r="699" spans="3:3" x14ac:dyDescent="0.25">
      <c r="C699" s="169"/>
    </row>
    <row r="700" spans="3:3" x14ac:dyDescent="0.25">
      <c r="C700" s="169"/>
    </row>
    <row r="701" spans="3:3" x14ac:dyDescent="0.25">
      <c r="C701" s="169"/>
    </row>
    <row r="702" spans="3:3" x14ac:dyDescent="0.25">
      <c r="C702" s="169"/>
    </row>
    <row r="703" spans="3:3" x14ac:dyDescent="0.25">
      <c r="C703" s="169"/>
    </row>
    <row r="704" spans="3:3" x14ac:dyDescent="0.25">
      <c r="C704" s="169"/>
    </row>
    <row r="705" spans="3:3" x14ac:dyDescent="0.25">
      <c r="C705" s="169"/>
    </row>
    <row r="706" spans="3:3" x14ac:dyDescent="0.25">
      <c r="C706" s="169"/>
    </row>
    <row r="707" spans="3:3" x14ac:dyDescent="0.25">
      <c r="C707" s="169"/>
    </row>
    <row r="708" spans="3:3" x14ac:dyDescent="0.25">
      <c r="C708" s="169"/>
    </row>
    <row r="709" spans="3:3" x14ac:dyDescent="0.25">
      <c r="C709" s="169"/>
    </row>
    <row r="710" spans="3:3" x14ac:dyDescent="0.25">
      <c r="C710" s="169"/>
    </row>
    <row r="711" spans="3:3" x14ac:dyDescent="0.25">
      <c r="C711" s="169"/>
    </row>
    <row r="712" spans="3:3" x14ac:dyDescent="0.25">
      <c r="C712" s="169"/>
    </row>
    <row r="713" spans="3:3" x14ac:dyDescent="0.25">
      <c r="C713" s="169"/>
    </row>
    <row r="714" spans="3:3" x14ac:dyDescent="0.25">
      <c r="C714" s="169"/>
    </row>
    <row r="715" spans="3:3" x14ac:dyDescent="0.25">
      <c r="C715" s="169"/>
    </row>
    <row r="716" spans="3:3" x14ac:dyDescent="0.25">
      <c r="C716" s="169"/>
    </row>
    <row r="717" spans="3:3" x14ac:dyDescent="0.25">
      <c r="C717" s="169"/>
    </row>
    <row r="718" spans="3:3" x14ac:dyDescent="0.25">
      <c r="C718" s="169"/>
    </row>
    <row r="719" spans="3:3" x14ac:dyDescent="0.25">
      <c r="C719" s="169"/>
    </row>
    <row r="720" spans="3:3" x14ac:dyDescent="0.25">
      <c r="C720" s="169"/>
    </row>
    <row r="721" spans="3:3" x14ac:dyDescent="0.25">
      <c r="C721" s="169"/>
    </row>
    <row r="722" spans="3:3" x14ac:dyDescent="0.25">
      <c r="C722" s="169"/>
    </row>
    <row r="723" spans="3:3" x14ac:dyDescent="0.25">
      <c r="C723" s="169"/>
    </row>
    <row r="724" spans="3:3" x14ac:dyDescent="0.25">
      <c r="C724" s="169"/>
    </row>
    <row r="725" spans="3:3" x14ac:dyDescent="0.25">
      <c r="C725" s="169"/>
    </row>
    <row r="726" spans="3:3" x14ac:dyDescent="0.25">
      <c r="C726" s="169"/>
    </row>
    <row r="727" spans="3:3" x14ac:dyDescent="0.25">
      <c r="C727" s="169"/>
    </row>
    <row r="728" spans="3:3" x14ac:dyDescent="0.25">
      <c r="C728" s="169"/>
    </row>
    <row r="729" spans="3:3" x14ac:dyDescent="0.25">
      <c r="C729" s="169"/>
    </row>
    <row r="730" spans="3:3" x14ac:dyDescent="0.25">
      <c r="C730" s="169"/>
    </row>
    <row r="731" spans="3:3" x14ac:dyDescent="0.25">
      <c r="C731" s="169"/>
    </row>
    <row r="732" spans="3:3" x14ac:dyDescent="0.25">
      <c r="C732" s="169"/>
    </row>
    <row r="733" spans="3:3" x14ac:dyDescent="0.25">
      <c r="C733" s="169"/>
    </row>
    <row r="734" spans="3:3" x14ac:dyDescent="0.25">
      <c r="C734" s="169"/>
    </row>
    <row r="735" spans="3:3" x14ac:dyDescent="0.25">
      <c r="C735" s="169"/>
    </row>
    <row r="736" spans="3:3" x14ac:dyDescent="0.25">
      <c r="C736" s="169"/>
    </row>
    <row r="737" spans="3:3" x14ac:dyDescent="0.25">
      <c r="C737" s="169"/>
    </row>
    <row r="738" spans="3:3" x14ac:dyDescent="0.25">
      <c r="C738" s="169"/>
    </row>
    <row r="739" spans="3:3" x14ac:dyDescent="0.25">
      <c r="C739" s="169"/>
    </row>
    <row r="740" spans="3:3" x14ac:dyDescent="0.25">
      <c r="C740" s="169"/>
    </row>
    <row r="741" spans="3:3" x14ac:dyDescent="0.25">
      <c r="C741" s="169"/>
    </row>
    <row r="742" spans="3:3" x14ac:dyDescent="0.25">
      <c r="C742" s="169"/>
    </row>
    <row r="743" spans="3:3" x14ac:dyDescent="0.25">
      <c r="C743" s="169"/>
    </row>
    <row r="744" spans="3:3" x14ac:dyDescent="0.25">
      <c r="C744" s="169"/>
    </row>
    <row r="745" spans="3:3" x14ac:dyDescent="0.25">
      <c r="C745" s="169"/>
    </row>
    <row r="746" spans="3:3" x14ac:dyDescent="0.25">
      <c r="C746" s="169"/>
    </row>
    <row r="747" spans="3:3" x14ac:dyDescent="0.25">
      <c r="C747" s="169"/>
    </row>
    <row r="748" spans="3:3" x14ac:dyDescent="0.25">
      <c r="C748" s="169"/>
    </row>
    <row r="749" spans="3:3" x14ac:dyDescent="0.25">
      <c r="C749" s="169"/>
    </row>
    <row r="750" spans="3:3" x14ac:dyDescent="0.25">
      <c r="C750" s="169"/>
    </row>
    <row r="751" spans="3:3" x14ac:dyDescent="0.25">
      <c r="C751" s="169"/>
    </row>
    <row r="752" spans="3:3" x14ac:dyDescent="0.25">
      <c r="C752" s="169"/>
    </row>
    <row r="753" spans="3:3" x14ac:dyDescent="0.25">
      <c r="C753" s="169"/>
    </row>
    <row r="754" spans="3:3" x14ac:dyDescent="0.25">
      <c r="C754" s="169"/>
    </row>
    <row r="755" spans="3:3" x14ac:dyDescent="0.25">
      <c r="C755" s="169"/>
    </row>
    <row r="756" spans="3:3" x14ac:dyDescent="0.25">
      <c r="C756" s="169"/>
    </row>
    <row r="757" spans="3:3" x14ac:dyDescent="0.25">
      <c r="C757" s="169"/>
    </row>
    <row r="758" spans="3:3" x14ac:dyDescent="0.25">
      <c r="C758" s="169"/>
    </row>
    <row r="759" spans="3:3" x14ac:dyDescent="0.25">
      <c r="C759" s="169"/>
    </row>
    <row r="760" spans="3:3" x14ac:dyDescent="0.25">
      <c r="C760" s="169"/>
    </row>
    <row r="761" spans="3:3" x14ac:dyDescent="0.25">
      <c r="C761" s="169"/>
    </row>
    <row r="762" spans="3:3" x14ac:dyDescent="0.25">
      <c r="C762" s="169"/>
    </row>
    <row r="763" spans="3:3" x14ac:dyDescent="0.25">
      <c r="C763" s="169"/>
    </row>
    <row r="764" spans="3:3" x14ac:dyDescent="0.25">
      <c r="C764" s="169"/>
    </row>
    <row r="765" spans="3:3" x14ac:dyDescent="0.25">
      <c r="C765" s="169"/>
    </row>
    <row r="766" spans="3:3" x14ac:dyDescent="0.25">
      <c r="C766" s="169"/>
    </row>
    <row r="767" spans="3:3" x14ac:dyDescent="0.25">
      <c r="C767" s="169"/>
    </row>
    <row r="768" spans="3:3" x14ac:dyDescent="0.25">
      <c r="C768" s="169"/>
    </row>
    <row r="769" spans="3:3" x14ac:dyDescent="0.25">
      <c r="C769" s="169"/>
    </row>
    <row r="770" spans="3:3" x14ac:dyDescent="0.25">
      <c r="C770" s="169"/>
    </row>
    <row r="771" spans="3:3" x14ac:dyDescent="0.25">
      <c r="C771" s="169"/>
    </row>
    <row r="772" spans="3:3" x14ac:dyDescent="0.25">
      <c r="C772" s="169"/>
    </row>
    <row r="773" spans="3:3" x14ac:dyDescent="0.25">
      <c r="C773" s="169"/>
    </row>
    <row r="774" spans="3:3" x14ac:dyDescent="0.25">
      <c r="C774" s="169"/>
    </row>
    <row r="775" spans="3:3" x14ac:dyDescent="0.25">
      <c r="C775" s="169"/>
    </row>
    <row r="776" spans="3:3" x14ac:dyDescent="0.25">
      <c r="C776" s="169"/>
    </row>
    <row r="777" spans="3:3" x14ac:dyDescent="0.25">
      <c r="C777" s="169"/>
    </row>
    <row r="778" spans="3:3" x14ac:dyDescent="0.25">
      <c r="C778" s="169"/>
    </row>
    <row r="779" spans="3:3" x14ac:dyDescent="0.25">
      <c r="C779" s="169"/>
    </row>
    <row r="780" spans="3:3" x14ac:dyDescent="0.25">
      <c r="C780" s="169"/>
    </row>
    <row r="781" spans="3:3" x14ac:dyDescent="0.25">
      <c r="C781" s="169"/>
    </row>
    <row r="782" spans="3:3" x14ac:dyDescent="0.25">
      <c r="C782" s="169"/>
    </row>
    <row r="783" spans="3:3" x14ac:dyDescent="0.25">
      <c r="C783" s="169"/>
    </row>
    <row r="784" spans="3:3" x14ac:dyDescent="0.25">
      <c r="C784" s="169"/>
    </row>
    <row r="785" spans="3:3" x14ac:dyDescent="0.25">
      <c r="C785" s="169"/>
    </row>
    <row r="786" spans="3:3" x14ac:dyDescent="0.25">
      <c r="C786" s="169"/>
    </row>
    <row r="787" spans="3:3" x14ac:dyDescent="0.25">
      <c r="C787" s="169"/>
    </row>
    <row r="788" spans="3:3" x14ac:dyDescent="0.25">
      <c r="C788" s="169"/>
    </row>
    <row r="789" spans="3:3" x14ac:dyDescent="0.25">
      <c r="C789" s="169"/>
    </row>
    <row r="790" spans="3:3" x14ac:dyDescent="0.25">
      <c r="C790" s="169"/>
    </row>
    <row r="791" spans="3:3" x14ac:dyDescent="0.25">
      <c r="C791" s="169"/>
    </row>
    <row r="792" spans="3:3" x14ac:dyDescent="0.25">
      <c r="C792" s="169"/>
    </row>
    <row r="793" spans="3:3" x14ac:dyDescent="0.25">
      <c r="C793" s="169"/>
    </row>
    <row r="794" spans="3:3" x14ac:dyDescent="0.25">
      <c r="C794" s="169"/>
    </row>
    <row r="795" spans="3:3" x14ac:dyDescent="0.25">
      <c r="C795" s="169"/>
    </row>
    <row r="796" spans="3:3" x14ac:dyDescent="0.25">
      <c r="C796" s="169"/>
    </row>
    <row r="797" spans="3:3" x14ac:dyDescent="0.25">
      <c r="C797" s="169"/>
    </row>
    <row r="798" spans="3:3" x14ac:dyDescent="0.25">
      <c r="C798" s="169"/>
    </row>
    <row r="799" spans="3:3" x14ac:dyDescent="0.25">
      <c r="C799" s="169"/>
    </row>
    <row r="800" spans="3:3" x14ac:dyDescent="0.25">
      <c r="C800" s="169"/>
    </row>
    <row r="801" spans="3:3" x14ac:dyDescent="0.25">
      <c r="C801" s="169"/>
    </row>
    <row r="802" spans="3:3" x14ac:dyDescent="0.25">
      <c r="C802" s="169"/>
    </row>
    <row r="803" spans="3:3" x14ac:dyDescent="0.25">
      <c r="C803" s="169"/>
    </row>
    <row r="804" spans="3:3" x14ac:dyDescent="0.25">
      <c r="C804" s="169"/>
    </row>
    <row r="805" spans="3:3" x14ac:dyDescent="0.25">
      <c r="C805" s="169"/>
    </row>
    <row r="806" spans="3:3" x14ac:dyDescent="0.25">
      <c r="C806" s="169"/>
    </row>
    <row r="807" spans="3:3" x14ac:dyDescent="0.25">
      <c r="C807" s="169"/>
    </row>
    <row r="808" spans="3:3" x14ac:dyDescent="0.25">
      <c r="C808" s="169"/>
    </row>
    <row r="809" spans="3:3" x14ac:dyDescent="0.25">
      <c r="C809" s="169"/>
    </row>
    <row r="810" spans="3:3" x14ac:dyDescent="0.25">
      <c r="C810" s="169"/>
    </row>
    <row r="811" spans="3:3" x14ac:dyDescent="0.25">
      <c r="C811" s="169"/>
    </row>
    <row r="812" spans="3:3" x14ac:dyDescent="0.25">
      <c r="C812" s="169"/>
    </row>
    <row r="813" spans="3:3" x14ac:dyDescent="0.25">
      <c r="C813" s="169"/>
    </row>
    <row r="814" spans="3:3" x14ac:dyDescent="0.25">
      <c r="C814" s="169"/>
    </row>
    <row r="815" spans="3:3" x14ac:dyDescent="0.25">
      <c r="C815" s="169"/>
    </row>
    <row r="816" spans="3:3" x14ac:dyDescent="0.25">
      <c r="C816" s="169"/>
    </row>
    <row r="817" spans="3:3" x14ac:dyDescent="0.25">
      <c r="C817" s="169"/>
    </row>
    <row r="818" spans="3:3" x14ac:dyDescent="0.25">
      <c r="C818" s="169"/>
    </row>
    <row r="819" spans="3:3" x14ac:dyDescent="0.25">
      <c r="C819" s="169"/>
    </row>
    <row r="820" spans="3:3" x14ac:dyDescent="0.25">
      <c r="C820" s="169"/>
    </row>
    <row r="821" spans="3:3" x14ac:dyDescent="0.25">
      <c r="C821" s="169"/>
    </row>
    <row r="822" spans="3:3" x14ac:dyDescent="0.25">
      <c r="C822" s="169"/>
    </row>
    <row r="823" spans="3:3" x14ac:dyDescent="0.25">
      <c r="C823" s="169"/>
    </row>
    <row r="824" spans="3:3" x14ac:dyDescent="0.25">
      <c r="C824" s="169"/>
    </row>
    <row r="825" spans="3:3" x14ac:dyDescent="0.25">
      <c r="C825" s="169"/>
    </row>
    <row r="826" spans="3:3" x14ac:dyDescent="0.25">
      <c r="C826" s="169"/>
    </row>
    <row r="827" spans="3:3" x14ac:dyDescent="0.25">
      <c r="C827" s="169"/>
    </row>
    <row r="828" spans="3:3" x14ac:dyDescent="0.25">
      <c r="C828" s="169"/>
    </row>
    <row r="829" spans="3:3" x14ac:dyDescent="0.25">
      <c r="C829" s="169"/>
    </row>
    <row r="830" spans="3:3" x14ac:dyDescent="0.25">
      <c r="C830" s="169"/>
    </row>
    <row r="831" spans="3:3" x14ac:dyDescent="0.25">
      <c r="C831" s="169"/>
    </row>
    <row r="832" spans="3:3" x14ac:dyDescent="0.25">
      <c r="C832" s="169"/>
    </row>
    <row r="833" spans="3:3" x14ac:dyDescent="0.25">
      <c r="C833" s="169"/>
    </row>
    <row r="834" spans="3:3" x14ac:dyDescent="0.25">
      <c r="C834" s="169"/>
    </row>
    <row r="835" spans="3:3" x14ac:dyDescent="0.25">
      <c r="C835" s="169"/>
    </row>
    <row r="836" spans="3:3" x14ac:dyDescent="0.25">
      <c r="C836" s="169"/>
    </row>
    <row r="837" spans="3:3" x14ac:dyDescent="0.25">
      <c r="C837" s="169"/>
    </row>
    <row r="838" spans="3:3" x14ac:dyDescent="0.25">
      <c r="C838" s="169"/>
    </row>
    <row r="839" spans="3:3" x14ac:dyDescent="0.25">
      <c r="C839" s="169"/>
    </row>
    <row r="840" spans="3:3" x14ac:dyDescent="0.25">
      <c r="C840" s="169"/>
    </row>
    <row r="841" spans="3:3" x14ac:dyDescent="0.25">
      <c r="C841" s="169"/>
    </row>
    <row r="842" spans="3:3" x14ac:dyDescent="0.25">
      <c r="C842" s="169"/>
    </row>
    <row r="843" spans="3:3" x14ac:dyDescent="0.25">
      <c r="C843" s="169"/>
    </row>
    <row r="844" spans="3:3" x14ac:dyDescent="0.25">
      <c r="C844" s="169"/>
    </row>
    <row r="845" spans="3:3" x14ac:dyDescent="0.25">
      <c r="C845" s="169"/>
    </row>
    <row r="846" spans="3:3" x14ac:dyDescent="0.25">
      <c r="C846" s="169"/>
    </row>
    <row r="847" spans="3:3" x14ac:dyDescent="0.25">
      <c r="C847" s="169"/>
    </row>
    <row r="848" spans="3:3" x14ac:dyDescent="0.25">
      <c r="C848" s="169"/>
    </row>
    <row r="849" spans="3:3" x14ac:dyDescent="0.25">
      <c r="C849" s="169"/>
    </row>
    <row r="850" spans="3:3" x14ac:dyDescent="0.25">
      <c r="C850" s="169"/>
    </row>
    <row r="851" spans="3:3" x14ac:dyDescent="0.25">
      <c r="C851" s="169"/>
    </row>
    <row r="852" spans="3:3" x14ac:dyDescent="0.25">
      <c r="C852" s="169"/>
    </row>
    <row r="853" spans="3:3" x14ac:dyDescent="0.25">
      <c r="C853" s="169"/>
    </row>
    <row r="854" spans="3:3" x14ac:dyDescent="0.25">
      <c r="C854" s="169"/>
    </row>
    <row r="855" spans="3:3" x14ac:dyDescent="0.25">
      <c r="C855" s="169"/>
    </row>
    <row r="856" spans="3:3" x14ac:dyDescent="0.25">
      <c r="C856" s="169"/>
    </row>
    <row r="857" spans="3:3" x14ac:dyDescent="0.25">
      <c r="C857" s="169"/>
    </row>
    <row r="858" spans="3:3" x14ac:dyDescent="0.25">
      <c r="C858" s="169"/>
    </row>
    <row r="859" spans="3:3" x14ac:dyDescent="0.25">
      <c r="C859" s="169"/>
    </row>
    <row r="860" spans="3:3" x14ac:dyDescent="0.25">
      <c r="C860" s="169"/>
    </row>
    <row r="861" spans="3:3" x14ac:dyDescent="0.25">
      <c r="C861" s="169"/>
    </row>
    <row r="862" spans="3:3" x14ac:dyDescent="0.25">
      <c r="C862" s="169"/>
    </row>
    <row r="863" spans="3:3" x14ac:dyDescent="0.25">
      <c r="C863" s="169"/>
    </row>
    <row r="864" spans="3:3" x14ac:dyDescent="0.25">
      <c r="C864" s="169"/>
    </row>
    <row r="865" spans="3:3" x14ac:dyDescent="0.25">
      <c r="C865" s="169"/>
    </row>
    <row r="866" spans="3:3" x14ac:dyDescent="0.25">
      <c r="C866" s="169"/>
    </row>
    <row r="867" spans="3:3" x14ac:dyDescent="0.25">
      <c r="C867" s="169"/>
    </row>
    <row r="868" spans="3:3" x14ac:dyDescent="0.25">
      <c r="C868" s="169"/>
    </row>
    <row r="869" spans="3:3" x14ac:dyDescent="0.25">
      <c r="C869" s="169"/>
    </row>
    <row r="870" spans="3:3" x14ac:dyDescent="0.25">
      <c r="C870" s="169"/>
    </row>
    <row r="871" spans="3:3" x14ac:dyDescent="0.25">
      <c r="C871" s="169"/>
    </row>
    <row r="872" spans="3:3" x14ac:dyDescent="0.25">
      <c r="C872" s="169"/>
    </row>
    <row r="873" spans="3:3" x14ac:dyDescent="0.25">
      <c r="C873" s="169"/>
    </row>
    <row r="874" spans="3:3" x14ac:dyDescent="0.25">
      <c r="C874" s="169"/>
    </row>
    <row r="875" spans="3:3" x14ac:dyDescent="0.25">
      <c r="C875" s="169"/>
    </row>
    <row r="876" spans="3:3" x14ac:dyDescent="0.25">
      <c r="C876" s="169"/>
    </row>
    <row r="877" spans="3:3" x14ac:dyDescent="0.25">
      <c r="C877" s="169"/>
    </row>
    <row r="878" spans="3:3" x14ac:dyDescent="0.25">
      <c r="C878" s="169"/>
    </row>
    <row r="879" spans="3:3" x14ac:dyDescent="0.25">
      <c r="C879" s="169"/>
    </row>
    <row r="880" spans="3:3" x14ac:dyDescent="0.25">
      <c r="C880" s="169"/>
    </row>
    <row r="881" spans="3:3" x14ac:dyDescent="0.25">
      <c r="C881" s="169"/>
    </row>
    <row r="882" spans="3:3" x14ac:dyDescent="0.25">
      <c r="C882" s="169"/>
    </row>
    <row r="883" spans="3:3" x14ac:dyDescent="0.25">
      <c r="C883" s="169"/>
    </row>
    <row r="884" spans="3:3" x14ac:dyDescent="0.25">
      <c r="C884" s="169"/>
    </row>
    <row r="885" spans="3:3" x14ac:dyDescent="0.25">
      <c r="C885" s="169"/>
    </row>
    <row r="886" spans="3:3" x14ac:dyDescent="0.25">
      <c r="C886" s="169"/>
    </row>
    <row r="887" spans="3:3" x14ac:dyDescent="0.25">
      <c r="C887" s="169"/>
    </row>
    <row r="888" spans="3:3" x14ac:dyDescent="0.25">
      <c r="C888" s="169"/>
    </row>
    <row r="889" spans="3:3" x14ac:dyDescent="0.25">
      <c r="C889" s="169"/>
    </row>
    <row r="890" spans="3:3" x14ac:dyDescent="0.25">
      <c r="C890" s="169"/>
    </row>
    <row r="891" spans="3:3" x14ac:dyDescent="0.25">
      <c r="C891" s="169"/>
    </row>
    <row r="892" spans="3:3" x14ac:dyDescent="0.25">
      <c r="C892" s="169"/>
    </row>
    <row r="893" spans="3:3" x14ac:dyDescent="0.25">
      <c r="C893" s="169"/>
    </row>
    <row r="894" spans="3:3" x14ac:dyDescent="0.25">
      <c r="C894" s="169"/>
    </row>
    <row r="895" spans="3:3" x14ac:dyDescent="0.25">
      <c r="C895" s="169"/>
    </row>
    <row r="896" spans="3:3" x14ac:dyDescent="0.25">
      <c r="C896" s="169"/>
    </row>
    <row r="897" spans="3:3" x14ac:dyDescent="0.25">
      <c r="C897" s="169"/>
    </row>
    <row r="898" spans="3:3" x14ac:dyDescent="0.25">
      <c r="C898" s="169"/>
    </row>
    <row r="899" spans="3:3" x14ac:dyDescent="0.25">
      <c r="C899" s="169"/>
    </row>
    <row r="900" spans="3:3" x14ac:dyDescent="0.25">
      <c r="C900" s="169"/>
    </row>
    <row r="901" spans="3:3" x14ac:dyDescent="0.25">
      <c r="C901" s="169"/>
    </row>
    <row r="902" spans="3:3" x14ac:dyDescent="0.25">
      <c r="C902" s="169"/>
    </row>
    <row r="903" spans="3:3" x14ac:dyDescent="0.25">
      <c r="C903" s="169"/>
    </row>
    <row r="904" spans="3:3" x14ac:dyDescent="0.25">
      <c r="C904" s="169"/>
    </row>
    <row r="905" spans="3:3" x14ac:dyDescent="0.25">
      <c r="C905" s="169"/>
    </row>
    <row r="906" spans="3:3" x14ac:dyDescent="0.25">
      <c r="C906" s="169"/>
    </row>
    <row r="907" spans="3:3" x14ac:dyDescent="0.25">
      <c r="C907" s="169"/>
    </row>
    <row r="908" spans="3:3" x14ac:dyDescent="0.25">
      <c r="C908" s="169"/>
    </row>
    <row r="909" spans="3:3" x14ac:dyDescent="0.25">
      <c r="C909" s="169"/>
    </row>
    <row r="910" spans="3:3" x14ac:dyDescent="0.25">
      <c r="C910" s="169"/>
    </row>
    <row r="911" spans="3:3" x14ac:dyDescent="0.25">
      <c r="C911" s="169"/>
    </row>
    <row r="912" spans="3:3" x14ac:dyDescent="0.25">
      <c r="C912" s="169"/>
    </row>
    <row r="913" spans="3:3" x14ac:dyDescent="0.25">
      <c r="C913" s="169"/>
    </row>
    <row r="914" spans="3:3" x14ac:dyDescent="0.25">
      <c r="C914" s="169"/>
    </row>
    <row r="915" spans="3:3" x14ac:dyDescent="0.25">
      <c r="C915" s="169"/>
    </row>
    <row r="916" spans="3:3" x14ac:dyDescent="0.25">
      <c r="C916" s="169"/>
    </row>
    <row r="917" spans="3:3" x14ac:dyDescent="0.25">
      <c r="C917" s="169"/>
    </row>
    <row r="918" spans="3:3" x14ac:dyDescent="0.25">
      <c r="C918" s="169"/>
    </row>
    <row r="919" spans="3:3" x14ac:dyDescent="0.25">
      <c r="C919" s="169"/>
    </row>
    <row r="920" spans="3:3" x14ac:dyDescent="0.25">
      <c r="C920" s="169"/>
    </row>
    <row r="921" spans="3:3" x14ac:dyDescent="0.25">
      <c r="C921" s="169"/>
    </row>
    <row r="922" spans="3:3" x14ac:dyDescent="0.25">
      <c r="C922" s="169"/>
    </row>
    <row r="923" spans="3:3" x14ac:dyDescent="0.25">
      <c r="C923" s="169"/>
    </row>
    <row r="924" spans="3:3" x14ac:dyDescent="0.25">
      <c r="C924" s="169"/>
    </row>
    <row r="925" spans="3:3" x14ac:dyDescent="0.25">
      <c r="C925" s="169"/>
    </row>
    <row r="926" spans="3:3" x14ac:dyDescent="0.25">
      <c r="C926" s="169"/>
    </row>
    <row r="927" spans="3:3" x14ac:dyDescent="0.25">
      <c r="C927" s="169"/>
    </row>
    <row r="928" spans="3:3" x14ac:dyDescent="0.25">
      <c r="C928" s="169"/>
    </row>
    <row r="929" spans="3:3" x14ac:dyDescent="0.25">
      <c r="C929" s="169"/>
    </row>
    <row r="930" spans="3:3" x14ac:dyDescent="0.25">
      <c r="C930" s="169"/>
    </row>
    <row r="931" spans="3:3" x14ac:dyDescent="0.25">
      <c r="C931" s="169"/>
    </row>
    <row r="932" spans="3:3" x14ac:dyDescent="0.25">
      <c r="C932" s="169"/>
    </row>
    <row r="933" spans="3:3" x14ac:dyDescent="0.25">
      <c r="C933" s="169"/>
    </row>
    <row r="934" spans="3:3" x14ac:dyDescent="0.25">
      <c r="C934" s="169"/>
    </row>
    <row r="935" spans="3:3" x14ac:dyDescent="0.25">
      <c r="C935" s="169"/>
    </row>
    <row r="936" spans="3:3" x14ac:dyDescent="0.25">
      <c r="C936" s="169"/>
    </row>
    <row r="937" spans="3:3" x14ac:dyDescent="0.25">
      <c r="C937" s="169"/>
    </row>
    <row r="938" spans="3:3" x14ac:dyDescent="0.25">
      <c r="C938" s="169"/>
    </row>
    <row r="939" spans="3:3" x14ac:dyDescent="0.25">
      <c r="C939" s="169"/>
    </row>
    <row r="940" spans="3:3" x14ac:dyDescent="0.25">
      <c r="C940" s="169"/>
    </row>
    <row r="941" spans="3:3" x14ac:dyDescent="0.25">
      <c r="C941" s="169"/>
    </row>
    <row r="942" spans="3:3" x14ac:dyDescent="0.25">
      <c r="C942" s="169"/>
    </row>
    <row r="943" spans="3:3" x14ac:dyDescent="0.25">
      <c r="C943" s="169"/>
    </row>
    <row r="944" spans="3:3" x14ac:dyDescent="0.25">
      <c r="C944" s="169"/>
    </row>
    <row r="945" spans="3:3" x14ac:dyDescent="0.25">
      <c r="C945" s="169"/>
    </row>
    <row r="946" spans="3:3" x14ac:dyDescent="0.25">
      <c r="C946" s="169"/>
    </row>
    <row r="947" spans="3:3" x14ac:dyDescent="0.25">
      <c r="C947" s="169"/>
    </row>
    <row r="948" spans="3:3" x14ac:dyDescent="0.25">
      <c r="C948" s="169"/>
    </row>
    <row r="949" spans="3:3" x14ac:dyDescent="0.25">
      <c r="C949" s="169"/>
    </row>
    <row r="950" spans="3:3" x14ac:dyDescent="0.25">
      <c r="C950" s="169"/>
    </row>
    <row r="951" spans="3:3" x14ac:dyDescent="0.25">
      <c r="C951" s="169"/>
    </row>
    <row r="952" spans="3:3" x14ac:dyDescent="0.25">
      <c r="C952" s="169"/>
    </row>
    <row r="953" spans="3:3" x14ac:dyDescent="0.25">
      <c r="C953" s="169"/>
    </row>
    <row r="954" spans="3:3" x14ac:dyDescent="0.25">
      <c r="C954" s="169"/>
    </row>
    <row r="955" spans="3:3" x14ac:dyDescent="0.25">
      <c r="C955" s="169"/>
    </row>
    <row r="956" spans="3:3" x14ac:dyDescent="0.25">
      <c r="C956" s="169"/>
    </row>
    <row r="957" spans="3:3" x14ac:dyDescent="0.25">
      <c r="C957" s="169"/>
    </row>
    <row r="958" spans="3:3" x14ac:dyDescent="0.25">
      <c r="C958" s="169"/>
    </row>
    <row r="959" spans="3:3" x14ac:dyDescent="0.25">
      <c r="C959" s="169"/>
    </row>
    <row r="960" spans="3:3" x14ac:dyDescent="0.25">
      <c r="C960" s="169"/>
    </row>
    <row r="961" spans="3:3" x14ac:dyDescent="0.25">
      <c r="C961" s="169"/>
    </row>
    <row r="962" spans="3:3" x14ac:dyDescent="0.25">
      <c r="C962" s="169"/>
    </row>
    <row r="963" spans="3:3" x14ac:dyDescent="0.25">
      <c r="C963" s="169"/>
    </row>
    <row r="964" spans="3:3" x14ac:dyDescent="0.25">
      <c r="C964" s="169"/>
    </row>
    <row r="965" spans="3:3" x14ac:dyDescent="0.25">
      <c r="C965" s="169"/>
    </row>
    <row r="966" spans="3:3" x14ac:dyDescent="0.25">
      <c r="C966" s="169"/>
    </row>
    <row r="967" spans="3:3" x14ac:dyDescent="0.25">
      <c r="C967" s="169"/>
    </row>
    <row r="968" spans="3:3" x14ac:dyDescent="0.25">
      <c r="C968" s="169"/>
    </row>
    <row r="969" spans="3:3" x14ac:dyDescent="0.25">
      <c r="C969" s="169"/>
    </row>
    <row r="970" spans="3:3" x14ac:dyDescent="0.25">
      <c r="C970" s="169"/>
    </row>
    <row r="971" spans="3:3" x14ac:dyDescent="0.25">
      <c r="C971" s="169"/>
    </row>
    <row r="972" spans="3:3" x14ac:dyDescent="0.25">
      <c r="C972" s="169"/>
    </row>
    <row r="973" spans="3:3" x14ac:dyDescent="0.25">
      <c r="C973" s="169"/>
    </row>
    <row r="974" spans="3:3" x14ac:dyDescent="0.25">
      <c r="C974" s="169"/>
    </row>
    <row r="975" spans="3:3" x14ac:dyDescent="0.25">
      <c r="C975" s="169"/>
    </row>
    <row r="976" spans="3:3" x14ac:dyDescent="0.25">
      <c r="C976" s="169"/>
    </row>
    <row r="977" spans="3:3" x14ac:dyDescent="0.25">
      <c r="C977" s="169"/>
    </row>
    <row r="978" spans="3:3" x14ac:dyDescent="0.25">
      <c r="C978" s="169"/>
    </row>
    <row r="979" spans="3:3" x14ac:dyDescent="0.25">
      <c r="C979" s="169"/>
    </row>
    <row r="980" spans="3:3" x14ac:dyDescent="0.25">
      <c r="C980" s="169"/>
    </row>
    <row r="981" spans="3:3" x14ac:dyDescent="0.25">
      <c r="C981" s="169"/>
    </row>
    <row r="982" spans="3:3" x14ac:dyDescent="0.25">
      <c r="C982" s="169"/>
    </row>
    <row r="983" spans="3:3" x14ac:dyDescent="0.25">
      <c r="C983" s="169"/>
    </row>
    <row r="984" spans="3:3" x14ac:dyDescent="0.25">
      <c r="C984" s="169"/>
    </row>
    <row r="985" spans="3:3" x14ac:dyDescent="0.25">
      <c r="C985" s="169"/>
    </row>
    <row r="986" spans="3:3" x14ac:dyDescent="0.25">
      <c r="C986" s="169"/>
    </row>
    <row r="987" spans="3:3" x14ac:dyDescent="0.25">
      <c r="C987" s="169"/>
    </row>
    <row r="988" spans="3:3" x14ac:dyDescent="0.25">
      <c r="C988" s="169"/>
    </row>
    <row r="989" spans="3:3" x14ac:dyDescent="0.25">
      <c r="C989" s="169"/>
    </row>
    <row r="990" spans="3:3" x14ac:dyDescent="0.25">
      <c r="C990" s="169"/>
    </row>
    <row r="991" spans="3:3" x14ac:dyDescent="0.25">
      <c r="C991" s="169"/>
    </row>
    <row r="992" spans="3:3" x14ac:dyDescent="0.25">
      <c r="C992" s="169"/>
    </row>
    <row r="993" spans="3:3" x14ac:dyDescent="0.25">
      <c r="C993" s="169"/>
    </row>
    <row r="994" spans="3:3" x14ac:dyDescent="0.25">
      <c r="C994" s="169"/>
    </row>
    <row r="995" spans="3:3" x14ac:dyDescent="0.25">
      <c r="C995" s="169"/>
    </row>
    <row r="996" spans="3:3" x14ac:dyDescent="0.25">
      <c r="C996" s="169"/>
    </row>
    <row r="997" spans="3:3" x14ac:dyDescent="0.25">
      <c r="C997" s="169"/>
    </row>
    <row r="998" spans="3:3" x14ac:dyDescent="0.25">
      <c r="C998" s="169"/>
    </row>
    <row r="999" spans="3:3" x14ac:dyDescent="0.25">
      <c r="C999" s="169"/>
    </row>
    <row r="1000" spans="3:3" x14ac:dyDescent="0.25">
      <c r="C1000" s="169"/>
    </row>
    <row r="1001" spans="3:3" x14ac:dyDescent="0.25">
      <c r="C1001" s="169"/>
    </row>
    <row r="1002" spans="3:3" x14ac:dyDescent="0.25">
      <c r="C1002" s="169"/>
    </row>
    <row r="1003" spans="3:3" x14ac:dyDescent="0.25">
      <c r="C1003" s="169"/>
    </row>
    <row r="1004" spans="3:3" x14ac:dyDescent="0.25">
      <c r="C1004" s="169"/>
    </row>
    <row r="1005" spans="3:3" x14ac:dyDescent="0.25">
      <c r="C1005" s="169"/>
    </row>
    <row r="1006" spans="3:3" x14ac:dyDescent="0.25">
      <c r="C1006" s="169"/>
    </row>
    <row r="1007" spans="3:3" x14ac:dyDescent="0.25">
      <c r="C1007" s="169"/>
    </row>
    <row r="1008" spans="3:3" x14ac:dyDescent="0.25">
      <c r="C1008" s="169"/>
    </row>
    <row r="1009" spans="3:3" x14ac:dyDescent="0.25">
      <c r="C1009" s="169"/>
    </row>
    <row r="1010" spans="3:3" x14ac:dyDescent="0.25">
      <c r="C1010" s="169"/>
    </row>
    <row r="1011" spans="3:3" x14ac:dyDescent="0.25">
      <c r="C1011" s="169"/>
    </row>
    <row r="1012" spans="3:3" x14ac:dyDescent="0.25">
      <c r="C1012" s="169"/>
    </row>
    <row r="1013" spans="3:3" x14ac:dyDescent="0.25">
      <c r="C1013" s="169"/>
    </row>
    <row r="1014" spans="3:3" x14ac:dyDescent="0.25">
      <c r="C1014" s="169"/>
    </row>
    <row r="1015" spans="3:3" x14ac:dyDescent="0.25">
      <c r="C1015" s="169"/>
    </row>
    <row r="1016" spans="3:3" x14ac:dyDescent="0.25">
      <c r="C1016" s="169"/>
    </row>
    <row r="1017" spans="3:3" x14ac:dyDescent="0.25">
      <c r="C1017" s="169"/>
    </row>
    <row r="1018" spans="3:3" x14ac:dyDescent="0.25">
      <c r="C1018" s="169"/>
    </row>
    <row r="1019" spans="3:3" x14ac:dyDescent="0.25">
      <c r="C1019" s="169"/>
    </row>
    <row r="1020" spans="3:3" x14ac:dyDescent="0.25">
      <c r="C1020" s="169"/>
    </row>
    <row r="1021" spans="3:3" x14ac:dyDescent="0.25">
      <c r="C1021" s="169"/>
    </row>
    <row r="1022" spans="3:3" x14ac:dyDescent="0.25">
      <c r="C1022" s="169"/>
    </row>
    <row r="1023" spans="3:3" x14ac:dyDescent="0.25">
      <c r="C1023" s="169"/>
    </row>
    <row r="1024" spans="3:3" x14ac:dyDescent="0.25">
      <c r="C1024" s="169"/>
    </row>
    <row r="1025" spans="3:3" x14ac:dyDescent="0.25">
      <c r="C1025" s="169"/>
    </row>
    <row r="1026" spans="3:3" x14ac:dyDescent="0.25">
      <c r="C1026" s="169"/>
    </row>
    <row r="1027" spans="3:3" x14ac:dyDescent="0.25">
      <c r="C1027" s="169"/>
    </row>
    <row r="1028" spans="3:3" x14ac:dyDescent="0.25">
      <c r="C1028" s="169"/>
    </row>
    <row r="1029" spans="3:3" x14ac:dyDescent="0.25">
      <c r="C1029" s="169"/>
    </row>
    <row r="1030" spans="3:3" x14ac:dyDescent="0.25">
      <c r="C1030" s="169"/>
    </row>
    <row r="1031" spans="3:3" x14ac:dyDescent="0.25">
      <c r="C1031" s="169"/>
    </row>
    <row r="1032" spans="3:3" x14ac:dyDescent="0.25">
      <c r="C1032" s="169"/>
    </row>
    <row r="1033" spans="3:3" x14ac:dyDescent="0.25">
      <c r="C1033" s="169"/>
    </row>
    <row r="1034" spans="3:3" x14ac:dyDescent="0.25">
      <c r="C1034" s="169"/>
    </row>
    <row r="1035" spans="3:3" x14ac:dyDescent="0.25">
      <c r="C1035" s="169"/>
    </row>
    <row r="1036" spans="3:3" x14ac:dyDescent="0.25">
      <c r="C1036" s="169"/>
    </row>
    <row r="1037" spans="3:3" x14ac:dyDescent="0.25">
      <c r="C1037" s="169"/>
    </row>
    <row r="1038" spans="3:3" x14ac:dyDescent="0.25">
      <c r="C1038" s="169"/>
    </row>
    <row r="1039" spans="3:3" x14ac:dyDescent="0.25">
      <c r="C1039" s="169"/>
    </row>
    <row r="1040" spans="3:3" x14ac:dyDescent="0.25">
      <c r="C1040" s="169"/>
    </row>
    <row r="1041" spans="3:3" x14ac:dyDescent="0.25">
      <c r="C1041" s="169"/>
    </row>
    <row r="1042" spans="3:3" x14ac:dyDescent="0.25">
      <c r="C1042" s="169"/>
    </row>
    <row r="1043" spans="3:3" x14ac:dyDescent="0.25">
      <c r="C1043" s="169"/>
    </row>
    <row r="1044" spans="3:3" x14ac:dyDescent="0.25">
      <c r="C1044" s="169"/>
    </row>
    <row r="1045" spans="3:3" x14ac:dyDescent="0.25">
      <c r="C1045" s="169"/>
    </row>
    <row r="1046" spans="3:3" x14ac:dyDescent="0.25">
      <c r="C1046" s="169"/>
    </row>
    <row r="1047" spans="3:3" x14ac:dyDescent="0.25">
      <c r="C1047" s="169"/>
    </row>
    <row r="1048" spans="3:3" x14ac:dyDescent="0.25">
      <c r="C1048" s="169"/>
    </row>
    <row r="1049" spans="3:3" x14ac:dyDescent="0.25">
      <c r="C1049" s="169"/>
    </row>
    <row r="1050" spans="3:3" x14ac:dyDescent="0.25">
      <c r="C1050" s="169"/>
    </row>
    <row r="1051" spans="3:3" x14ac:dyDescent="0.25">
      <c r="C1051" s="169"/>
    </row>
    <row r="1052" spans="3:3" x14ac:dyDescent="0.25">
      <c r="C1052" s="169"/>
    </row>
    <row r="1053" spans="3:3" x14ac:dyDescent="0.25">
      <c r="C1053" s="169"/>
    </row>
    <row r="1054" spans="3:3" x14ac:dyDescent="0.25">
      <c r="C1054" s="169"/>
    </row>
    <row r="1055" spans="3:3" x14ac:dyDescent="0.25">
      <c r="C1055" s="169"/>
    </row>
    <row r="1056" spans="3:3" x14ac:dyDescent="0.25">
      <c r="C1056" s="169"/>
    </row>
    <row r="1057" spans="3:3" x14ac:dyDescent="0.25">
      <c r="C1057" s="169"/>
    </row>
    <row r="1058" spans="3:3" x14ac:dyDescent="0.25">
      <c r="C1058" s="169"/>
    </row>
    <row r="1059" spans="3:3" x14ac:dyDescent="0.25">
      <c r="C1059" s="169"/>
    </row>
    <row r="1060" spans="3:3" x14ac:dyDescent="0.25">
      <c r="C1060" s="169"/>
    </row>
    <row r="1061" spans="3:3" x14ac:dyDescent="0.25">
      <c r="C1061" s="169"/>
    </row>
    <row r="1062" spans="3:3" x14ac:dyDescent="0.25">
      <c r="C1062" s="169"/>
    </row>
    <row r="1063" spans="3:3" x14ac:dyDescent="0.25">
      <c r="C1063" s="169"/>
    </row>
    <row r="1064" spans="3:3" x14ac:dyDescent="0.25">
      <c r="C1064" s="169"/>
    </row>
    <row r="1065" spans="3:3" x14ac:dyDescent="0.25">
      <c r="C1065" s="169"/>
    </row>
    <row r="1066" spans="3:3" x14ac:dyDescent="0.25">
      <c r="C1066" s="169"/>
    </row>
    <row r="1067" spans="3:3" x14ac:dyDescent="0.25">
      <c r="C1067" s="169"/>
    </row>
    <row r="1068" spans="3:3" x14ac:dyDescent="0.25">
      <c r="C1068" s="169"/>
    </row>
    <row r="1069" spans="3:3" x14ac:dyDescent="0.25">
      <c r="C1069" s="169"/>
    </row>
    <row r="1070" spans="3:3" x14ac:dyDescent="0.25">
      <c r="C1070" s="169"/>
    </row>
    <row r="1071" spans="3:3" x14ac:dyDescent="0.25">
      <c r="C1071" s="169"/>
    </row>
    <row r="1072" spans="3:3" x14ac:dyDescent="0.25">
      <c r="C1072" s="169"/>
    </row>
    <row r="1073" spans="3:3" x14ac:dyDescent="0.25">
      <c r="C1073" s="169"/>
    </row>
    <row r="1074" spans="3:3" x14ac:dyDescent="0.25">
      <c r="C1074" s="169"/>
    </row>
    <row r="1075" spans="3:3" x14ac:dyDescent="0.25">
      <c r="C1075" s="169"/>
    </row>
    <row r="1076" spans="3:3" x14ac:dyDescent="0.25">
      <c r="C1076" s="169"/>
    </row>
    <row r="1077" spans="3:3" x14ac:dyDescent="0.25">
      <c r="C1077" s="169"/>
    </row>
    <row r="1078" spans="3:3" x14ac:dyDescent="0.25">
      <c r="C1078" s="169"/>
    </row>
    <row r="1079" spans="3:3" x14ac:dyDescent="0.25">
      <c r="C1079" s="169"/>
    </row>
    <row r="1080" spans="3:3" x14ac:dyDescent="0.25">
      <c r="C1080" s="169"/>
    </row>
    <row r="1081" spans="3:3" x14ac:dyDescent="0.25">
      <c r="C1081" s="169"/>
    </row>
    <row r="1082" spans="3:3" x14ac:dyDescent="0.25">
      <c r="C1082" s="169"/>
    </row>
    <row r="1083" spans="3:3" x14ac:dyDescent="0.25">
      <c r="C1083" s="169"/>
    </row>
    <row r="1084" spans="3:3" x14ac:dyDescent="0.25">
      <c r="C1084" s="169"/>
    </row>
    <row r="1085" spans="3:3" x14ac:dyDescent="0.25">
      <c r="C1085" s="169"/>
    </row>
    <row r="1086" spans="3:3" x14ac:dyDescent="0.25">
      <c r="C1086" s="169"/>
    </row>
    <row r="1087" spans="3:3" x14ac:dyDescent="0.25">
      <c r="C1087" s="169"/>
    </row>
    <row r="1088" spans="3:3" x14ac:dyDescent="0.25">
      <c r="C1088" s="169"/>
    </row>
    <row r="1089" spans="3:3" x14ac:dyDescent="0.25">
      <c r="C1089" s="169"/>
    </row>
    <row r="1090" spans="3:3" x14ac:dyDescent="0.25">
      <c r="C1090" s="169"/>
    </row>
    <row r="1091" spans="3:3" x14ac:dyDescent="0.25">
      <c r="C1091" s="169"/>
    </row>
    <row r="1092" spans="3:3" x14ac:dyDescent="0.25">
      <c r="C1092" s="169"/>
    </row>
    <row r="1093" spans="3:3" x14ac:dyDescent="0.25">
      <c r="C1093" s="169"/>
    </row>
    <row r="1094" spans="3:3" x14ac:dyDescent="0.25">
      <c r="C1094" s="169"/>
    </row>
    <row r="1095" spans="3:3" x14ac:dyDescent="0.25">
      <c r="C1095" s="169"/>
    </row>
    <row r="1096" spans="3:3" x14ac:dyDescent="0.25">
      <c r="C1096" s="169"/>
    </row>
    <row r="1097" spans="3:3" x14ac:dyDescent="0.25">
      <c r="C1097" s="169"/>
    </row>
    <row r="1098" spans="3:3" x14ac:dyDescent="0.25">
      <c r="C1098" s="169"/>
    </row>
    <row r="1099" spans="3:3" x14ac:dyDescent="0.25">
      <c r="C1099" s="169"/>
    </row>
    <row r="1100" spans="3:3" x14ac:dyDescent="0.25">
      <c r="C1100" s="16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51B8-E392-4A3C-A724-B5968F35A905}">
  <dimension ref="A1:AG51"/>
  <sheetViews>
    <sheetView zoomScale="80" zoomScaleNormal="80" workbookViewId="0">
      <selection activeCell="E23" sqref="E23"/>
    </sheetView>
  </sheetViews>
  <sheetFormatPr defaultColWidth="9.140625" defaultRowHeight="15" x14ac:dyDescent="0.25"/>
  <cols>
    <col min="1" max="1" width="21.42578125" style="1" customWidth="1"/>
    <col min="2" max="2" width="23.7109375" style="1" bestFit="1" customWidth="1"/>
    <col min="3" max="3" width="21" style="1" bestFit="1" customWidth="1"/>
    <col min="4" max="4" width="11.85546875" style="1" customWidth="1"/>
    <col min="5" max="5" width="9.140625" style="1"/>
    <col min="6" max="6" width="10.140625" style="1" customWidth="1"/>
    <col min="7" max="7" width="10.42578125" style="1" customWidth="1"/>
    <col min="8" max="16384" width="9.140625" style="1"/>
  </cols>
  <sheetData>
    <row r="1" spans="1:33" ht="15.75" x14ac:dyDescent="0.25">
      <c r="A1" s="7" t="s">
        <v>1</v>
      </c>
      <c r="B1" s="5" t="s">
        <v>3</v>
      </c>
      <c r="C1" s="5" t="s">
        <v>4</v>
      </c>
      <c r="D1" s="51">
        <v>2025</v>
      </c>
      <c r="E1" s="88">
        <f>D1+1</f>
        <v>2026</v>
      </c>
      <c r="F1" s="88">
        <f t="shared" ref="F1:AG1" si="0">E1+1</f>
        <v>2027</v>
      </c>
      <c r="G1" s="88">
        <f t="shared" si="0"/>
        <v>2028</v>
      </c>
      <c r="H1" s="88">
        <f t="shared" si="0"/>
        <v>2029</v>
      </c>
      <c r="I1" s="88">
        <f t="shared" si="0"/>
        <v>2030</v>
      </c>
      <c r="J1" s="88">
        <f t="shared" si="0"/>
        <v>2031</v>
      </c>
      <c r="K1" s="88">
        <f t="shared" si="0"/>
        <v>2032</v>
      </c>
      <c r="L1" s="88">
        <f t="shared" si="0"/>
        <v>2033</v>
      </c>
      <c r="M1" s="88">
        <f t="shared" si="0"/>
        <v>2034</v>
      </c>
      <c r="N1" s="88">
        <f t="shared" si="0"/>
        <v>2035</v>
      </c>
      <c r="O1" s="88">
        <f t="shared" si="0"/>
        <v>2036</v>
      </c>
      <c r="P1" s="88">
        <f t="shared" si="0"/>
        <v>2037</v>
      </c>
      <c r="Q1" s="88">
        <f t="shared" si="0"/>
        <v>2038</v>
      </c>
      <c r="R1" s="88">
        <f t="shared" si="0"/>
        <v>2039</v>
      </c>
      <c r="S1" s="88">
        <f t="shared" si="0"/>
        <v>2040</v>
      </c>
      <c r="T1" s="88">
        <f t="shared" si="0"/>
        <v>2041</v>
      </c>
      <c r="U1" s="88">
        <f t="shared" si="0"/>
        <v>2042</v>
      </c>
      <c r="V1" s="88">
        <f t="shared" si="0"/>
        <v>2043</v>
      </c>
      <c r="W1" s="88">
        <f t="shared" si="0"/>
        <v>2044</v>
      </c>
      <c r="X1" s="88">
        <f t="shared" si="0"/>
        <v>2045</v>
      </c>
      <c r="Y1" s="88">
        <f t="shared" si="0"/>
        <v>2046</v>
      </c>
      <c r="Z1" s="88">
        <f t="shared" si="0"/>
        <v>2047</v>
      </c>
      <c r="AA1" s="88">
        <f t="shared" si="0"/>
        <v>2048</v>
      </c>
      <c r="AB1" s="88">
        <f t="shared" si="0"/>
        <v>2049</v>
      </c>
      <c r="AC1" s="88">
        <f t="shared" si="0"/>
        <v>2050</v>
      </c>
      <c r="AD1" s="88">
        <f t="shared" si="0"/>
        <v>2051</v>
      </c>
      <c r="AE1" s="88">
        <f t="shared" si="0"/>
        <v>2052</v>
      </c>
      <c r="AF1" s="88">
        <f t="shared" si="0"/>
        <v>2053</v>
      </c>
      <c r="AG1" s="88">
        <f t="shared" si="0"/>
        <v>2054</v>
      </c>
    </row>
    <row r="2" spans="1:33" x14ac:dyDescent="0.25">
      <c r="A2" s="46" t="s">
        <v>6</v>
      </c>
      <c r="B2" s="39" t="s">
        <v>241</v>
      </c>
      <c r="C2" s="39" t="s">
        <v>242</v>
      </c>
      <c r="D2" s="93">
        <v>0</v>
      </c>
      <c r="E2" s="93">
        <v>0</v>
      </c>
      <c r="F2" s="93">
        <v>0</v>
      </c>
      <c r="G2" s="93">
        <v>0</v>
      </c>
      <c r="H2" s="93">
        <v>0</v>
      </c>
      <c r="I2" s="93">
        <v>0</v>
      </c>
      <c r="J2" s="93">
        <v>0</v>
      </c>
      <c r="K2" s="93">
        <v>0</v>
      </c>
      <c r="L2" s="93">
        <v>0</v>
      </c>
      <c r="M2" s="93">
        <v>0</v>
      </c>
      <c r="N2" s="93">
        <v>0</v>
      </c>
      <c r="O2" s="93">
        <v>0</v>
      </c>
      <c r="P2" s="93">
        <v>0</v>
      </c>
      <c r="Q2" s="93">
        <v>0</v>
      </c>
      <c r="R2" s="93">
        <v>0</v>
      </c>
      <c r="S2" s="93">
        <v>0</v>
      </c>
      <c r="T2" s="93">
        <v>0</v>
      </c>
      <c r="U2" s="93">
        <v>0</v>
      </c>
      <c r="V2" s="93">
        <v>0</v>
      </c>
      <c r="W2" s="93">
        <v>0</v>
      </c>
      <c r="X2" s="93">
        <v>0</v>
      </c>
      <c r="Y2" s="93">
        <v>0</v>
      </c>
      <c r="Z2" s="93">
        <v>0</v>
      </c>
      <c r="AA2" s="93">
        <v>0</v>
      </c>
      <c r="AB2" s="93">
        <v>0</v>
      </c>
      <c r="AC2" s="93">
        <v>0</v>
      </c>
      <c r="AD2" s="93">
        <v>0</v>
      </c>
      <c r="AE2" s="93">
        <v>0</v>
      </c>
      <c r="AF2" s="93">
        <v>0</v>
      </c>
      <c r="AG2" s="93">
        <v>0</v>
      </c>
    </row>
    <row r="3" spans="1:33" x14ac:dyDescent="0.25">
      <c r="A3" s="46"/>
      <c r="B3" s="39"/>
      <c r="C3" s="39"/>
    </row>
    <row r="4" spans="1:33" x14ac:dyDescent="0.25">
      <c r="A4" s="46"/>
      <c r="B4" s="39"/>
      <c r="C4" s="39"/>
    </row>
    <row r="5" spans="1:33" x14ac:dyDescent="0.25">
      <c r="A5" s="46"/>
    </row>
    <row r="6" spans="1:33" x14ac:dyDescent="0.25">
      <c r="A6" s="152"/>
    </row>
    <row r="7" spans="1:33" x14ac:dyDescent="0.25">
      <c r="A7" s="152"/>
    </row>
    <row r="8" spans="1:33" x14ac:dyDescent="0.25">
      <c r="A8" s="152"/>
    </row>
    <row r="9" spans="1:33" x14ac:dyDescent="0.25">
      <c r="A9" s="152"/>
    </row>
    <row r="10" spans="1:33" x14ac:dyDescent="0.25">
      <c r="A10" s="152"/>
    </row>
    <row r="11" spans="1:33" x14ac:dyDescent="0.25">
      <c r="A11" s="152"/>
      <c r="B11" s="95"/>
      <c r="C11" s="95"/>
    </row>
    <row r="12" spans="1:33" x14ac:dyDescent="0.25">
      <c r="A12" s="152"/>
    </row>
    <row r="13" spans="1:33" x14ac:dyDescent="0.25">
      <c r="A13" s="152"/>
    </row>
    <row r="14" spans="1:33" x14ac:dyDescent="0.25">
      <c r="A14" s="152"/>
    </row>
    <row r="15" spans="1:33" x14ac:dyDescent="0.25">
      <c r="A15" s="152"/>
    </row>
    <row r="16" spans="1:33" x14ac:dyDescent="0.25">
      <c r="A16" s="152"/>
    </row>
    <row r="17" spans="1:1" x14ac:dyDescent="0.25">
      <c r="A17" s="152"/>
    </row>
    <row r="18" spans="1:1" x14ac:dyDescent="0.25">
      <c r="A18" s="152"/>
    </row>
    <row r="19" spans="1:1" x14ac:dyDescent="0.25">
      <c r="A19" s="152"/>
    </row>
    <row r="20" spans="1:1" x14ac:dyDescent="0.25">
      <c r="A20" s="152"/>
    </row>
    <row r="21" spans="1:1" x14ac:dyDescent="0.25">
      <c r="A21" s="152"/>
    </row>
    <row r="22" spans="1:1" x14ac:dyDescent="0.25">
      <c r="A22" s="152"/>
    </row>
    <row r="23" spans="1:1" x14ac:dyDescent="0.25">
      <c r="A23" s="152"/>
    </row>
    <row r="24" spans="1:1" x14ac:dyDescent="0.25">
      <c r="A24" s="152"/>
    </row>
    <row r="25" spans="1:1" x14ac:dyDescent="0.25">
      <c r="A25" s="152"/>
    </row>
    <row r="26" spans="1:1" x14ac:dyDescent="0.25">
      <c r="A26" s="152"/>
    </row>
    <row r="27" spans="1:1" x14ac:dyDescent="0.25">
      <c r="A27" s="152"/>
    </row>
    <row r="28" spans="1:1" x14ac:dyDescent="0.25">
      <c r="A28" s="152"/>
    </row>
    <row r="29" spans="1:1" x14ac:dyDescent="0.25">
      <c r="A29" s="152"/>
    </row>
    <row r="30" spans="1:1" x14ac:dyDescent="0.25">
      <c r="A30" s="152"/>
    </row>
    <row r="31" spans="1:1" x14ac:dyDescent="0.25">
      <c r="A31" s="152"/>
    </row>
    <row r="32" spans="1:1" x14ac:dyDescent="0.25">
      <c r="A32" s="152"/>
    </row>
    <row r="33" spans="1:33" x14ac:dyDescent="0.25">
      <c r="A33" s="152"/>
    </row>
    <row r="34" spans="1:33" x14ac:dyDescent="0.25">
      <c r="A34" s="152"/>
    </row>
    <row r="35" spans="1:33" x14ac:dyDescent="0.25">
      <c r="A35" s="160" t="s">
        <v>31</v>
      </c>
      <c r="B35" s="160"/>
      <c r="C35" s="6"/>
      <c r="D35" s="88">
        <f t="shared" ref="D35:AG35" si="1">D1</f>
        <v>2025</v>
      </c>
      <c r="E35" s="88">
        <f t="shared" si="1"/>
        <v>2026</v>
      </c>
      <c r="F35" s="88">
        <f t="shared" si="1"/>
        <v>2027</v>
      </c>
      <c r="G35" s="88">
        <f t="shared" si="1"/>
        <v>2028</v>
      </c>
      <c r="H35" s="88">
        <f t="shared" si="1"/>
        <v>2029</v>
      </c>
      <c r="I35" s="88">
        <f t="shared" si="1"/>
        <v>2030</v>
      </c>
      <c r="J35" s="88">
        <f t="shared" si="1"/>
        <v>2031</v>
      </c>
      <c r="K35" s="88">
        <f t="shared" si="1"/>
        <v>2032</v>
      </c>
      <c r="L35" s="88">
        <f t="shared" si="1"/>
        <v>2033</v>
      </c>
      <c r="M35" s="88">
        <f t="shared" si="1"/>
        <v>2034</v>
      </c>
      <c r="N35" s="88">
        <f t="shared" si="1"/>
        <v>2035</v>
      </c>
      <c r="O35" s="88">
        <f t="shared" si="1"/>
        <v>2036</v>
      </c>
      <c r="P35" s="88">
        <f t="shared" si="1"/>
        <v>2037</v>
      </c>
      <c r="Q35" s="88">
        <f t="shared" si="1"/>
        <v>2038</v>
      </c>
      <c r="R35" s="88">
        <f t="shared" si="1"/>
        <v>2039</v>
      </c>
      <c r="S35" s="88">
        <f t="shared" si="1"/>
        <v>2040</v>
      </c>
      <c r="T35" s="88">
        <f t="shared" si="1"/>
        <v>2041</v>
      </c>
      <c r="U35" s="88">
        <f t="shared" si="1"/>
        <v>2042</v>
      </c>
      <c r="V35" s="88">
        <f t="shared" si="1"/>
        <v>2043</v>
      </c>
      <c r="W35" s="88">
        <f t="shared" si="1"/>
        <v>2044</v>
      </c>
      <c r="X35" s="88">
        <f t="shared" si="1"/>
        <v>2045</v>
      </c>
      <c r="Y35" s="88">
        <f t="shared" si="1"/>
        <v>2046</v>
      </c>
      <c r="Z35" s="88">
        <f t="shared" si="1"/>
        <v>2047</v>
      </c>
      <c r="AA35" s="88">
        <f t="shared" si="1"/>
        <v>2048</v>
      </c>
      <c r="AB35" s="88">
        <f t="shared" si="1"/>
        <v>2049</v>
      </c>
      <c r="AC35" s="88">
        <f t="shared" si="1"/>
        <v>2050</v>
      </c>
      <c r="AD35" s="88">
        <f t="shared" si="1"/>
        <v>2051</v>
      </c>
      <c r="AE35" s="88">
        <f t="shared" si="1"/>
        <v>2052</v>
      </c>
      <c r="AF35" s="88">
        <f t="shared" si="1"/>
        <v>2053</v>
      </c>
      <c r="AG35" s="88">
        <f t="shared" si="1"/>
        <v>2054</v>
      </c>
    </row>
    <row r="36" spans="1:33" x14ac:dyDescent="0.25">
      <c r="A36" s="159" t="s">
        <v>6</v>
      </c>
      <c r="B36" s="159"/>
      <c r="C36" s="4"/>
      <c r="D36" s="1">
        <f>SUMIFS(D2:D34,$A$2:$A$34,$A$36)</f>
        <v>0</v>
      </c>
      <c r="E36" s="1">
        <f t="shared" ref="E36:AG36" si="2">SUMIFS(E2:E34,$A$2:$A$34,$A$36)</f>
        <v>0</v>
      </c>
      <c r="F36" s="1">
        <f t="shared" si="2"/>
        <v>0</v>
      </c>
      <c r="G36" s="1">
        <f t="shared" si="2"/>
        <v>0</v>
      </c>
      <c r="H36" s="1">
        <f t="shared" si="2"/>
        <v>0</v>
      </c>
      <c r="I36" s="1">
        <f t="shared" si="2"/>
        <v>0</v>
      </c>
      <c r="J36" s="1">
        <f t="shared" si="2"/>
        <v>0</v>
      </c>
      <c r="K36" s="1">
        <f t="shared" si="2"/>
        <v>0</v>
      </c>
      <c r="L36" s="1">
        <f t="shared" si="2"/>
        <v>0</v>
      </c>
      <c r="M36" s="1">
        <f t="shared" si="2"/>
        <v>0</v>
      </c>
      <c r="N36" s="1">
        <f t="shared" si="2"/>
        <v>0</v>
      </c>
      <c r="O36" s="1">
        <f t="shared" si="2"/>
        <v>0</v>
      </c>
      <c r="P36" s="1">
        <f t="shared" si="2"/>
        <v>0</v>
      </c>
      <c r="Q36" s="1">
        <f t="shared" si="2"/>
        <v>0</v>
      </c>
      <c r="R36" s="1">
        <f t="shared" si="2"/>
        <v>0</v>
      </c>
      <c r="S36" s="1">
        <f t="shared" si="2"/>
        <v>0</v>
      </c>
      <c r="T36" s="1">
        <f t="shared" si="2"/>
        <v>0</v>
      </c>
      <c r="U36" s="1">
        <f t="shared" si="2"/>
        <v>0</v>
      </c>
      <c r="V36" s="1">
        <f t="shared" si="2"/>
        <v>0</v>
      </c>
      <c r="W36" s="1">
        <f t="shared" si="2"/>
        <v>0</v>
      </c>
      <c r="X36" s="1">
        <f t="shared" si="2"/>
        <v>0</v>
      </c>
      <c r="Y36" s="1">
        <f t="shared" si="2"/>
        <v>0</v>
      </c>
      <c r="Z36" s="1">
        <f t="shared" si="2"/>
        <v>0</v>
      </c>
      <c r="AA36" s="1">
        <f t="shared" si="2"/>
        <v>0</v>
      </c>
      <c r="AB36" s="1">
        <f t="shared" si="2"/>
        <v>0</v>
      </c>
      <c r="AC36" s="1">
        <f t="shared" si="2"/>
        <v>0</v>
      </c>
      <c r="AD36" s="1">
        <f t="shared" si="2"/>
        <v>0</v>
      </c>
      <c r="AE36" s="1">
        <f t="shared" si="2"/>
        <v>0</v>
      </c>
      <c r="AF36" s="1">
        <f t="shared" si="2"/>
        <v>0</v>
      </c>
      <c r="AG36" s="1">
        <f t="shared" si="2"/>
        <v>0</v>
      </c>
    </row>
    <row r="37" spans="1:33" x14ac:dyDescent="0.25">
      <c r="A37" s="159" t="s">
        <v>5</v>
      </c>
      <c r="B37" s="159"/>
      <c r="C37" s="4"/>
      <c r="D37" s="1">
        <f t="shared" ref="D37:AG37" si="3">SUMIFS(D2:D34,$A$2:$A$34,$A$37)</f>
        <v>0</v>
      </c>
      <c r="E37" s="1">
        <f t="shared" si="3"/>
        <v>0</v>
      </c>
      <c r="F37" s="1">
        <f t="shared" si="3"/>
        <v>0</v>
      </c>
      <c r="G37" s="1">
        <f t="shared" si="3"/>
        <v>0</v>
      </c>
      <c r="H37" s="1">
        <f t="shared" si="3"/>
        <v>0</v>
      </c>
      <c r="I37" s="1">
        <f t="shared" si="3"/>
        <v>0</v>
      </c>
      <c r="J37" s="1">
        <f t="shared" si="3"/>
        <v>0</v>
      </c>
      <c r="K37" s="1">
        <f t="shared" si="3"/>
        <v>0</v>
      </c>
      <c r="L37" s="1">
        <f t="shared" si="3"/>
        <v>0</v>
      </c>
      <c r="M37" s="1">
        <f t="shared" si="3"/>
        <v>0</v>
      </c>
      <c r="N37" s="1">
        <f t="shared" si="3"/>
        <v>0</v>
      </c>
      <c r="O37" s="1">
        <f t="shared" si="3"/>
        <v>0</v>
      </c>
      <c r="P37" s="1">
        <f t="shared" si="3"/>
        <v>0</v>
      </c>
      <c r="Q37" s="1">
        <f t="shared" si="3"/>
        <v>0</v>
      </c>
      <c r="R37" s="1">
        <f t="shared" si="3"/>
        <v>0</v>
      </c>
      <c r="S37" s="1">
        <f t="shared" si="3"/>
        <v>0</v>
      </c>
      <c r="T37" s="1">
        <f t="shared" si="3"/>
        <v>0</v>
      </c>
      <c r="U37" s="1">
        <f t="shared" si="3"/>
        <v>0</v>
      </c>
      <c r="V37" s="1">
        <f t="shared" si="3"/>
        <v>0</v>
      </c>
      <c r="W37" s="1">
        <f t="shared" si="3"/>
        <v>0</v>
      </c>
      <c r="X37" s="1">
        <f t="shared" si="3"/>
        <v>0</v>
      </c>
      <c r="Y37" s="1">
        <f t="shared" si="3"/>
        <v>0</v>
      </c>
      <c r="Z37" s="1">
        <f t="shared" si="3"/>
        <v>0</v>
      </c>
      <c r="AA37" s="1">
        <f t="shared" si="3"/>
        <v>0</v>
      </c>
      <c r="AB37" s="1">
        <f t="shared" si="3"/>
        <v>0</v>
      </c>
      <c r="AC37" s="1">
        <f t="shared" si="3"/>
        <v>0</v>
      </c>
      <c r="AD37" s="1">
        <f t="shared" si="3"/>
        <v>0</v>
      </c>
      <c r="AE37" s="1">
        <f t="shared" si="3"/>
        <v>0</v>
      </c>
      <c r="AF37" s="1">
        <f t="shared" si="3"/>
        <v>0</v>
      </c>
      <c r="AG37" s="1">
        <f t="shared" si="3"/>
        <v>0</v>
      </c>
    </row>
    <row r="38" spans="1:33" x14ac:dyDescent="0.25">
      <c r="A38" s="159" t="s">
        <v>7</v>
      </c>
      <c r="B38" s="159"/>
      <c r="C38" s="4"/>
      <c r="D38" s="1">
        <f t="shared" ref="D38:AG38" si="4">SUMIFS(D2:D34,$A$2:$A$34,$A$38)</f>
        <v>0</v>
      </c>
      <c r="E38" s="1">
        <f t="shared" si="4"/>
        <v>0</v>
      </c>
      <c r="F38" s="1">
        <f t="shared" si="4"/>
        <v>0</v>
      </c>
      <c r="G38" s="1">
        <f t="shared" si="4"/>
        <v>0</v>
      </c>
      <c r="H38" s="1">
        <f t="shared" si="4"/>
        <v>0</v>
      </c>
      <c r="I38" s="1">
        <f t="shared" si="4"/>
        <v>0</v>
      </c>
      <c r="J38" s="1">
        <f t="shared" si="4"/>
        <v>0</v>
      </c>
      <c r="K38" s="1">
        <f t="shared" si="4"/>
        <v>0</v>
      </c>
      <c r="L38" s="1">
        <f t="shared" si="4"/>
        <v>0</v>
      </c>
      <c r="M38" s="1">
        <f t="shared" si="4"/>
        <v>0</v>
      </c>
      <c r="N38" s="1">
        <f t="shared" si="4"/>
        <v>0</v>
      </c>
      <c r="O38" s="1">
        <f t="shared" si="4"/>
        <v>0</v>
      </c>
      <c r="P38" s="1">
        <f t="shared" si="4"/>
        <v>0</v>
      </c>
      <c r="Q38" s="1">
        <f t="shared" si="4"/>
        <v>0</v>
      </c>
      <c r="R38" s="1">
        <f t="shared" si="4"/>
        <v>0</v>
      </c>
      <c r="S38" s="1">
        <f t="shared" si="4"/>
        <v>0</v>
      </c>
      <c r="T38" s="1">
        <f t="shared" si="4"/>
        <v>0</v>
      </c>
      <c r="U38" s="1">
        <f t="shared" si="4"/>
        <v>0</v>
      </c>
      <c r="V38" s="1">
        <f t="shared" si="4"/>
        <v>0</v>
      </c>
      <c r="W38" s="1">
        <f t="shared" si="4"/>
        <v>0</v>
      </c>
      <c r="X38" s="1">
        <f t="shared" si="4"/>
        <v>0</v>
      </c>
      <c r="Y38" s="1">
        <f t="shared" si="4"/>
        <v>0</v>
      </c>
      <c r="Z38" s="1">
        <f t="shared" si="4"/>
        <v>0</v>
      </c>
      <c r="AA38" s="1">
        <f t="shared" si="4"/>
        <v>0</v>
      </c>
      <c r="AB38" s="1">
        <f t="shared" si="4"/>
        <v>0</v>
      </c>
      <c r="AC38" s="1">
        <f t="shared" si="4"/>
        <v>0</v>
      </c>
      <c r="AD38" s="1">
        <f t="shared" si="4"/>
        <v>0</v>
      </c>
      <c r="AE38" s="1">
        <f t="shared" si="4"/>
        <v>0</v>
      </c>
      <c r="AF38" s="1">
        <f t="shared" si="4"/>
        <v>0</v>
      </c>
      <c r="AG38" s="1">
        <f t="shared" si="4"/>
        <v>0</v>
      </c>
    </row>
    <row r="39" spans="1:33" x14ac:dyDescent="0.25">
      <c r="A39" s="159" t="s">
        <v>10</v>
      </c>
      <c r="B39" s="159"/>
      <c r="C39" s="4"/>
      <c r="D39" s="1">
        <f t="shared" ref="D39:AG39" si="5">SUMIFS(D2:D34,$A$2:$A$34,$A$39)</f>
        <v>0</v>
      </c>
      <c r="E39" s="1">
        <f t="shared" si="5"/>
        <v>0</v>
      </c>
      <c r="F39" s="1">
        <f t="shared" si="5"/>
        <v>0</v>
      </c>
      <c r="G39" s="1">
        <f t="shared" si="5"/>
        <v>0</v>
      </c>
      <c r="H39" s="1">
        <f t="shared" si="5"/>
        <v>0</v>
      </c>
      <c r="I39" s="1">
        <f t="shared" si="5"/>
        <v>0</v>
      </c>
      <c r="J39" s="1">
        <f t="shared" si="5"/>
        <v>0</v>
      </c>
      <c r="K39" s="1">
        <f t="shared" si="5"/>
        <v>0</v>
      </c>
      <c r="L39" s="1">
        <f t="shared" si="5"/>
        <v>0</v>
      </c>
      <c r="M39" s="1">
        <f t="shared" si="5"/>
        <v>0</v>
      </c>
      <c r="N39" s="1">
        <f t="shared" si="5"/>
        <v>0</v>
      </c>
      <c r="O39" s="1">
        <f t="shared" si="5"/>
        <v>0</v>
      </c>
      <c r="P39" s="1">
        <f t="shared" si="5"/>
        <v>0</v>
      </c>
      <c r="Q39" s="1">
        <f t="shared" si="5"/>
        <v>0</v>
      </c>
      <c r="R39" s="1">
        <f t="shared" si="5"/>
        <v>0</v>
      </c>
      <c r="S39" s="1">
        <f t="shared" si="5"/>
        <v>0</v>
      </c>
      <c r="T39" s="1">
        <f t="shared" si="5"/>
        <v>0</v>
      </c>
      <c r="U39" s="1">
        <f t="shared" si="5"/>
        <v>0</v>
      </c>
      <c r="V39" s="1">
        <f t="shared" si="5"/>
        <v>0</v>
      </c>
      <c r="W39" s="1">
        <f t="shared" si="5"/>
        <v>0</v>
      </c>
      <c r="X39" s="1">
        <f t="shared" si="5"/>
        <v>0</v>
      </c>
      <c r="Y39" s="1">
        <f t="shared" si="5"/>
        <v>0</v>
      </c>
      <c r="Z39" s="1">
        <f t="shared" si="5"/>
        <v>0</v>
      </c>
      <c r="AA39" s="1">
        <f t="shared" si="5"/>
        <v>0</v>
      </c>
      <c r="AB39" s="1">
        <f t="shared" si="5"/>
        <v>0</v>
      </c>
      <c r="AC39" s="1">
        <f t="shared" si="5"/>
        <v>0</v>
      </c>
      <c r="AD39" s="1">
        <f t="shared" si="5"/>
        <v>0</v>
      </c>
      <c r="AE39" s="1">
        <f t="shared" si="5"/>
        <v>0</v>
      </c>
      <c r="AF39" s="1">
        <f t="shared" si="5"/>
        <v>0</v>
      </c>
      <c r="AG39" s="1">
        <f t="shared" si="5"/>
        <v>0</v>
      </c>
    </row>
    <row r="40" spans="1:33" x14ac:dyDescent="0.25">
      <c r="A40" s="159" t="s">
        <v>30</v>
      </c>
      <c r="B40" s="159"/>
      <c r="C40" s="4"/>
      <c r="D40" s="1">
        <f t="shared" ref="D40:AG40" si="6">SUM(D36:D39)</f>
        <v>0</v>
      </c>
      <c r="E40" s="1">
        <f t="shared" si="6"/>
        <v>0</v>
      </c>
      <c r="F40" s="1">
        <f t="shared" si="6"/>
        <v>0</v>
      </c>
      <c r="G40" s="1">
        <f t="shared" si="6"/>
        <v>0</v>
      </c>
      <c r="H40" s="1">
        <f t="shared" si="6"/>
        <v>0</v>
      </c>
      <c r="I40" s="1">
        <f t="shared" si="6"/>
        <v>0</v>
      </c>
      <c r="J40" s="1">
        <f t="shared" si="6"/>
        <v>0</v>
      </c>
      <c r="K40" s="1">
        <f t="shared" si="6"/>
        <v>0</v>
      </c>
      <c r="L40" s="1">
        <f t="shared" si="6"/>
        <v>0</v>
      </c>
      <c r="M40" s="1">
        <f t="shared" si="6"/>
        <v>0</v>
      </c>
      <c r="N40" s="1">
        <f t="shared" si="6"/>
        <v>0</v>
      </c>
      <c r="O40" s="1">
        <f t="shared" si="6"/>
        <v>0</v>
      </c>
      <c r="P40" s="1">
        <f t="shared" si="6"/>
        <v>0</v>
      </c>
      <c r="Q40" s="1">
        <f t="shared" si="6"/>
        <v>0</v>
      </c>
      <c r="R40" s="1">
        <f t="shared" si="6"/>
        <v>0</v>
      </c>
      <c r="S40" s="1">
        <f t="shared" si="6"/>
        <v>0</v>
      </c>
      <c r="T40" s="1">
        <f t="shared" si="6"/>
        <v>0</v>
      </c>
      <c r="U40" s="1">
        <f t="shared" si="6"/>
        <v>0</v>
      </c>
      <c r="V40" s="1">
        <f t="shared" si="6"/>
        <v>0</v>
      </c>
      <c r="W40" s="1">
        <f t="shared" si="6"/>
        <v>0</v>
      </c>
      <c r="X40" s="1">
        <f t="shared" si="6"/>
        <v>0</v>
      </c>
      <c r="Y40" s="1">
        <f t="shared" si="6"/>
        <v>0</v>
      </c>
      <c r="Z40" s="1">
        <f t="shared" si="6"/>
        <v>0</v>
      </c>
      <c r="AA40" s="1">
        <f t="shared" si="6"/>
        <v>0</v>
      </c>
      <c r="AB40" s="1">
        <f t="shared" si="6"/>
        <v>0</v>
      </c>
      <c r="AC40" s="1">
        <f t="shared" si="6"/>
        <v>0</v>
      </c>
      <c r="AD40" s="1">
        <f t="shared" si="6"/>
        <v>0</v>
      </c>
      <c r="AE40" s="1">
        <f t="shared" si="6"/>
        <v>0</v>
      </c>
      <c r="AF40" s="1">
        <f t="shared" si="6"/>
        <v>0</v>
      </c>
      <c r="AG40" s="1">
        <f t="shared" si="6"/>
        <v>0</v>
      </c>
    </row>
    <row r="41" spans="1:33" x14ac:dyDescent="0.25">
      <c r="A41" s="158" t="s">
        <v>240</v>
      </c>
      <c r="B41" s="159"/>
      <c r="D41" s="1">
        <f>'A-II_ACTIVE_Worksheet'!D22</f>
        <v>1</v>
      </c>
      <c r="E41" s="1">
        <f>'A-II_ACTIVE_Worksheet'!E22</f>
        <v>1</v>
      </c>
      <c r="F41" s="1">
        <f>'A-II_ACTIVE_Worksheet'!F22</f>
        <v>1</v>
      </c>
      <c r="G41" s="1">
        <f>'A-II_ACTIVE_Worksheet'!G22</f>
        <v>1</v>
      </c>
      <c r="H41" s="1">
        <f>'A-II_ACTIVE_Worksheet'!H22</f>
        <v>1</v>
      </c>
      <c r="I41" s="1">
        <f>'A-II_ACTIVE_Worksheet'!I22</f>
        <v>1</v>
      </c>
      <c r="J41" s="1">
        <f>'A-II_ACTIVE_Worksheet'!J22</f>
        <v>1</v>
      </c>
      <c r="K41" s="1">
        <f>'A-II_ACTIVE_Worksheet'!K22</f>
        <v>1</v>
      </c>
      <c r="L41" s="1">
        <f>'A-II_ACTIVE_Worksheet'!L22</f>
        <v>1</v>
      </c>
      <c r="M41" s="1">
        <f>'A-II_ACTIVE_Worksheet'!M22</f>
        <v>1</v>
      </c>
      <c r="N41" s="1">
        <f>'A-II_ACTIVE_Worksheet'!N22</f>
        <v>1</v>
      </c>
      <c r="O41" s="1">
        <f>'A-II_ACTIVE_Worksheet'!O22</f>
        <v>1</v>
      </c>
      <c r="P41" s="1">
        <f>'A-II_ACTIVE_Worksheet'!P22</f>
        <v>1</v>
      </c>
      <c r="Q41" s="1">
        <f>'A-II_ACTIVE_Worksheet'!Q22</f>
        <v>1</v>
      </c>
      <c r="R41" s="1">
        <f>'A-II_ACTIVE_Worksheet'!R22</f>
        <v>1</v>
      </c>
      <c r="S41" s="1">
        <f>'A-II_ACTIVE_Worksheet'!S22</f>
        <v>1</v>
      </c>
      <c r="T41" s="1">
        <f>'A-II_ACTIVE_Worksheet'!T22</f>
        <v>1</v>
      </c>
      <c r="U41" s="1">
        <f>'A-II_ACTIVE_Worksheet'!U22</f>
        <v>1</v>
      </c>
      <c r="V41" s="1">
        <f>'A-II_ACTIVE_Worksheet'!V22</f>
        <v>1</v>
      </c>
      <c r="W41" s="1">
        <f>'A-II_ACTIVE_Worksheet'!W22</f>
        <v>1</v>
      </c>
      <c r="X41" s="1">
        <f>'A-II_ACTIVE_Worksheet'!X22</f>
        <v>1</v>
      </c>
      <c r="Y41" s="1">
        <f>'A-II_ACTIVE_Worksheet'!Y22</f>
        <v>1</v>
      </c>
      <c r="Z41" s="1">
        <f>'A-II_ACTIVE_Worksheet'!Z22</f>
        <v>1</v>
      </c>
      <c r="AA41" s="1">
        <f>'A-II_ACTIVE_Worksheet'!AA22</f>
        <v>1</v>
      </c>
      <c r="AB41" s="1">
        <f>'A-II_ACTIVE_Worksheet'!AB22</f>
        <v>1</v>
      </c>
      <c r="AC41" s="1">
        <f>'A-II_ACTIVE_Worksheet'!AC22</f>
        <v>1</v>
      </c>
      <c r="AD41" s="1">
        <f>'A-II_ACTIVE_Worksheet'!AD22</f>
        <v>1</v>
      </c>
      <c r="AE41" s="1">
        <f>'A-II_ACTIVE_Worksheet'!AE22</f>
        <v>1</v>
      </c>
      <c r="AF41" s="1">
        <f>'A-II_ACTIVE_Worksheet'!AF22</f>
        <v>1</v>
      </c>
      <c r="AG41" s="1">
        <f>'A-II_ACTIVE_Worksheet'!AG22</f>
        <v>1</v>
      </c>
    </row>
    <row r="43" spans="1:33" x14ac:dyDescent="0.25">
      <c r="A43" s="161" t="s">
        <v>205</v>
      </c>
      <c r="B43" s="161"/>
      <c r="C43" s="4"/>
      <c r="D43" s="4"/>
      <c r="E43" s="4"/>
      <c r="F43" s="4"/>
      <c r="G43" s="4"/>
    </row>
    <row r="44" spans="1:33" x14ac:dyDescent="0.25">
      <c r="A44" s="162" t="s">
        <v>216</v>
      </c>
      <c r="B44" s="159"/>
      <c r="C44" s="96">
        <v>0.8</v>
      </c>
      <c r="D44" s="4" cm="1">
        <f t="array" ref="D44">MAX(0, CEILING((D40 - (D39 + D38 + D37) - SUMPRODUCT((B2:B34="NAWDC")*(D2:D34))) * C44, 1))</f>
        <v>0</v>
      </c>
      <c r="E44" s="94" cm="1">
        <f t="array" ref="E44">MAX(0, CEILING((E40 - (E39 + E38 + E37) - SUMPRODUCT((B2:B34="NAWDC")*(E2:E34))) * C44, 1))</f>
        <v>0</v>
      </c>
      <c r="F44" s="94" cm="1">
        <f t="array" ref="F44">MAX(0, CEILING((F40 - (F39 + F38 + F37) - SUMPRODUCT((B2:B34="NAWDC")*(F2:F34))) * C44, 1))</f>
        <v>0</v>
      </c>
      <c r="G44" s="94" cm="1">
        <f t="array" ref="G44">MAX(0, CEILING((G40 - (G39 + G38 + G37) - SUMPRODUCT((B2:B34="NAWDC")*(G2:G34))) * C44, 1))</f>
        <v>0</v>
      </c>
      <c r="H44" s="94" cm="1">
        <f t="array" ref="H44">MAX(0, CEILING((H40 - (H39 + H38 + H37) - SUMPRODUCT((B2:B34="NAWDC")*(H2:H34))) * C44, 1))</f>
        <v>0</v>
      </c>
    </row>
    <row r="45" spans="1:33" x14ac:dyDescent="0.25">
      <c r="A45" s="163" t="s">
        <v>217</v>
      </c>
      <c r="B45" s="166"/>
      <c r="C45" s="96">
        <v>0.75</v>
      </c>
      <c r="D45" s="40" cm="1">
        <f t="array" ref="D45">CEILING(SUMPRODUCT((B2:B34="NAWDC") * (D2:D34))*C45, 1)</f>
        <v>0</v>
      </c>
      <c r="E45" s="90" cm="1">
        <f t="array" ref="E45">CEILING(SUMPRODUCT((B2:B34="NAWDC") * (E2:E34))*C45, 1)</f>
        <v>0</v>
      </c>
      <c r="F45" s="90" cm="1">
        <f t="array" ref="F45">CEILING(SUMPRODUCT((B2:B34="NAWDC") * (F2:F34))*C45, 1)</f>
        <v>0</v>
      </c>
      <c r="G45" s="90" cm="1">
        <f t="array" ref="G45">CEILING(SUMPRODUCT((B2:B34="NAWDC") * (G2:G34))*C45, 1)</f>
        <v>0</v>
      </c>
      <c r="H45" s="90" cm="1">
        <f t="array" ref="H45">CEILING(SUMPRODUCT((B2:B34="NAWDC") * (H2:H34))*C45, 1)</f>
        <v>0</v>
      </c>
    </row>
    <row r="46" spans="1:33" x14ac:dyDescent="0.25">
      <c r="A46" s="166" t="s">
        <v>207</v>
      </c>
      <c r="B46" s="166"/>
      <c r="C46" s="47" t="s">
        <v>208</v>
      </c>
      <c r="D46" s="50">
        <v>0</v>
      </c>
      <c r="E46" s="50">
        <v>0</v>
      </c>
      <c r="F46" s="50">
        <v>0</v>
      </c>
      <c r="G46" s="50">
        <v>0</v>
      </c>
      <c r="H46" s="50">
        <v>0</v>
      </c>
    </row>
    <row r="47" spans="1:33" x14ac:dyDescent="0.25">
      <c r="A47" s="163" t="s">
        <v>218</v>
      </c>
      <c r="B47" s="159"/>
      <c r="C47" s="97">
        <v>0.75</v>
      </c>
      <c r="D47" s="40">
        <f>CEILING(D38*C47, 1)</f>
        <v>0</v>
      </c>
      <c r="E47" s="90">
        <f>CEILING(E38*C47, 1)</f>
        <v>0</v>
      </c>
      <c r="F47" s="90">
        <f>CEILING(F38*C47, 1)</f>
        <v>0</v>
      </c>
      <c r="G47" s="90">
        <f>CEILING(G38*C47, 1)</f>
        <v>0</v>
      </c>
      <c r="H47" s="90">
        <f>CEILING(H38*C47, 1)</f>
        <v>0</v>
      </c>
    </row>
    <row r="48" spans="1:33" x14ac:dyDescent="0.25">
      <c r="A48" s="164" t="s">
        <v>219</v>
      </c>
      <c r="B48" s="165"/>
      <c r="C48" s="98">
        <v>0.75</v>
      </c>
      <c r="D48" s="49">
        <f>CEILING(D39*C48, 1)</f>
        <v>0</v>
      </c>
      <c r="E48" s="91">
        <f>CEILING(E39*C48, 1)</f>
        <v>0</v>
      </c>
      <c r="F48" s="91">
        <f>CEILING(F39*C48, 1)</f>
        <v>0</v>
      </c>
      <c r="G48" s="91">
        <f>CEILING(G39*C48, 1)</f>
        <v>0</v>
      </c>
      <c r="H48" s="91">
        <f>CEILING(H39*C48, 1)</f>
        <v>0</v>
      </c>
    </row>
    <row r="49" spans="1:9" x14ac:dyDescent="0.25">
      <c r="A49" s="161" t="s">
        <v>209</v>
      </c>
      <c r="B49" s="161"/>
      <c r="C49" s="3"/>
      <c r="D49" s="3">
        <f>SUM(D44:D48)</f>
        <v>0</v>
      </c>
      <c r="E49" s="3">
        <f t="shared" ref="E49:H49" si="7">SUM(E44:E48)</f>
        <v>0</v>
      </c>
      <c r="F49" s="3">
        <f t="shared" si="7"/>
        <v>0</v>
      </c>
      <c r="G49" s="3">
        <f t="shared" si="7"/>
        <v>0</v>
      </c>
      <c r="H49" s="3">
        <f t="shared" si="7"/>
        <v>0</v>
      </c>
    </row>
    <row r="50" spans="1:9" x14ac:dyDescent="0.25">
      <c r="A50" s="4"/>
      <c r="B50" s="4"/>
      <c r="C50" s="4"/>
      <c r="D50" s="4"/>
      <c r="E50" s="4"/>
      <c r="F50" s="4"/>
      <c r="G50" s="4"/>
    </row>
    <row r="51" spans="1:9" x14ac:dyDescent="0.25">
      <c r="A51" s="3"/>
      <c r="B51" s="3"/>
      <c r="C51" s="3"/>
      <c r="D51" s="3"/>
      <c r="E51" s="3"/>
      <c r="F51" s="3"/>
      <c r="G51" s="3"/>
      <c r="H51" s="2"/>
      <c r="I51" s="2"/>
    </row>
  </sheetData>
  <mergeCells count="14">
    <mergeCell ref="A49:B49"/>
    <mergeCell ref="A43:B43"/>
    <mergeCell ref="A44:B44"/>
    <mergeCell ref="A47:B47"/>
    <mergeCell ref="A48:B48"/>
    <mergeCell ref="A45:B45"/>
    <mergeCell ref="A46:B46"/>
    <mergeCell ref="A41:B41"/>
    <mergeCell ref="A40:B40"/>
    <mergeCell ref="A35:B35"/>
    <mergeCell ref="A36:B36"/>
    <mergeCell ref="A37:B37"/>
    <mergeCell ref="A38:B38"/>
    <mergeCell ref="A39:B39"/>
  </mergeCells>
  <pageMargins left="0.7" right="0.7" top="0.75" bottom="0.75" header="0.3" footer="0.3"/>
  <pageSetup orientation="portrait" r:id="rId1"/>
  <ignoredErrors>
    <ignoredError sqref="D37:D39 D44:D4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4E8D-6903-4A52-BC45-CBED9D042544}">
  <dimension ref="A1:AG49"/>
  <sheetViews>
    <sheetView zoomScale="70" zoomScaleNormal="70" workbookViewId="0">
      <selection activeCell="R17" sqref="R17"/>
    </sheetView>
  </sheetViews>
  <sheetFormatPr defaultColWidth="9.140625" defaultRowHeight="15.75" x14ac:dyDescent="0.25"/>
  <cols>
    <col min="1" max="1" width="73" style="56" bestFit="1" customWidth="1"/>
    <col min="2" max="2" width="47.28515625" style="56" bestFit="1" customWidth="1"/>
    <col min="3" max="3" width="18.28515625" style="56" bestFit="1" customWidth="1"/>
    <col min="4" max="4" width="10" style="56" customWidth="1"/>
    <col min="5" max="33" width="10" style="56" bestFit="1" customWidth="1"/>
    <col min="34" max="16384" width="9.140625" style="56"/>
  </cols>
  <sheetData>
    <row r="1" spans="1:33" ht="16.5" thickBot="1" x14ac:dyDescent="0.3">
      <c r="A1" s="108" t="s">
        <v>59</v>
      </c>
      <c r="B1" s="122" t="s">
        <v>224</v>
      </c>
      <c r="C1" s="122" t="s">
        <v>210</v>
      </c>
      <c r="D1" s="109">
        <f>APDF_ACTIVE_Worksheet!D35</f>
        <v>2025</v>
      </c>
      <c r="E1" s="109">
        <f>APDF_ACTIVE_Worksheet!E35</f>
        <v>2026</v>
      </c>
      <c r="F1" s="109">
        <f>APDF_ACTIVE_Worksheet!F35</f>
        <v>2027</v>
      </c>
      <c r="G1" s="109">
        <f>APDF_ACTIVE_Worksheet!G35</f>
        <v>2028</v>
      </c>
      <c r="H1" s="109">
        <f>APDF_ACTIVE_Worksheet!H35</f>
        <v>2029</v>
      </c>
      <c r="I1" s="109">
        <f>APDF_ACTIVE_Worksheet!I35</f>
        <v>2030</v>
      </c>
      <c r="J1" s="109">
        <f>APDF_ACTIVE_Worksheet!J35</f>
        <v>2031</v>
      </c>
      <c r="K1" s="109">
        <f>APDF_ACTIVE_Worksheet!K35</f>
        <v>2032</v>
      </c>
      <c r="L1" s="109">
        <f>APDF_ACTIVE_Worksheet!L35</f>
        <v>2033</v>
      </c>
      <c r="M1" s="109">
        <f>APDF_ACTIVE_Worksheet!M35</f>
        <v>2034</v>
      </c>
      <c r="N1" s="109">
        <f>APDF_ACTIVE_Worksheet!N35</f>
        <v>2035</v>
      </c>
      <c r="O1" s="109">
        <f>APDF_ACTIVE_Worksheet!O35</f>
        <v>2036</v>
      </c>
      <c r="P1" s="109">
        <f>APDF_ACTIVE_Worksheet!P35</f>
        <v>2037</v>
      </c>
      <c r="Q1" s="109">
        <f>APDF_ACTIVE_Worksheet!Q35</f>
        <v>2038</v>
      </c>
      <c r="R1" s="109">
        <f>APDF_ACTIVE_Worksheet!R35</f>
        <v>2039</v>
      </c>
      <c r="S1" s="109">
        <f>APDF_ACTIVE_Worksheet!S35</f>
        <v>2040</v>
      </c>
      <c r="T1" s="109">
        <f>APDF_ACTIVE_Worksheet!T35</f>
        <v>2041</v>
      </c>
      <c r="U1" s="109">
        <f>APDF_ACTIVE_Worksheet!U35</f>
        <v>2042</v>
      </c>
      <c r="V1" s="109">
        <f>APDF_ACTIVE_Worksheet!V35</f>
        <v>2043</v>
      </c>
      <c r="W1" s="109">
        <f>APDF_ACTIVE_Worksheet!W35</f>
        <v>2044</v>
      </c>
      <c r="X1" s="109">
        <f>APDF_ACTIVE_Worksheet!X35</f>
        <v>2045</v>
      </c>
      <c r="Y1" s="109">
        <f>APDF_ACTIVE_Worksheet!Y35</f>
        <v>2046</v>
      </c>
      <c r="Z1" s="109">
        <f>APDF_ACTIVE_Worksheet!Z35</f>
        <v>2047</v>
      </c>
      <c r="AA1" s="109">
        <f>APDF_ACTIVE_Worksheet!AA35</f>
        <v>2048</v>
      </c>
      <c r="AB1" s="109">
        <f>APDF_ACTIVE_Worksheet!AB35</f>
        <v>2049</v>
      </c>
      <c r="AC1" s="109">
        <f>APDF_ACTIVE_Worksheet!AC35</f>
        <v>2050</v>
      </c>
      <c r="AD1" s="109">
        <f>APDF_ACTIVE_Worksheet!AD35</f>
        <v>2051</v>
      </c>
      <c r="AE1" s="109">
        <f>APDF_ACTIVE_Worksheet!AE35</f>
        <v>2052</v>
      </c>
      <c r="AF1" s="109">
        <f>APDF_ACTIVE_Worksheet!AF35</f>
        <v>2053</v>
      </c>
      <c r="AG1" s="110">
        <f>APDF_ACTIVE_Worksheet!AG35</f>
        <v>2054</v>
      </c>
    </row>
    <row r="2" spans="1:33" x14ac:dyDescent="0.25">
      <c r="A2" s="128" t="s">
        <v>6</v>
      </c>
      <c r="B2" s="131" t="s">
        <v>194</v>
      </c>
      <c r="C2" s="131" t="s">
        <v>60</v>
      </c>
      <c r="D2" s="134">
        <f>APDF_ACTIVE_Worksheet!D36</f>
        <v>0</v>
      </c>
      <c r="E2" s="134">
        <f>APDF_ACTIVE_Worksheet!E36</f>
        <v>0</v>
      </c>
      <c r="F2" s="134">
        <f>APDF_ACTIVE_Worksheet!F36</f>
        <v>0</v>
      </c>
      <c r="G2" s="134">
        <f>APDF_ACTIVE_Worksheet!G36</f>
        <v>0</v>
      </c>
      <c r="H2" s="134">
        <f>APDF_ACTIVE_Worksheet!H36</f>
        <v>0</v>
      </c>
      <c r="I2" s="134">
        <f>APDF_ACTIVE_Worksheet!I36</f>
        <v>0</v>
      </c>
      <c r="J2" s="134">
        <f>APDF_ACTIVE_Worksheet!J36</f>
        <v>0</v>
      </c>
      <c r="K2" s="134">
        <f>APDF_ACTIVE_Worksheet!K36</f>
        <v>0</v>
      </c>
      <c r="L2" s="134">
        <f>APDF_ACTIVE_Worksheet!L36</f>
        <v>0</v>
      </c>
      <c r="M2" s="134">
        <f>APDF_ACTIVE_Worksheet!M36</f>
        <v>0</v>
      </c>
      <c r="N2" s="134">
        <f>APDF_ACTIVE_Worksheet!N36</f>
        <v>0</v>
      </c>
      <c r="O2" s="134">
        <f>APDF_ACTIVE_Worksheet!O36</f>
        <v>0</v>
      </c>
      <c r="P2" s="134">
        <f>APDF_ACTIVE_Worksheet!P36</f>
        <v>0</v>
      </c>
      <c r="Q2" s="134">
        <f>APDF_ACTIVE_Worksheet!Q36</f>
        <v>0</v>
      </c>
      <c r="R2" s="134">
        <f>APDF_ACTIVE_Worksheet!R36</f>
        <v>0</v>
      </c>
      <c r="S2" s="134">
        <f>APDF_ACTIVE_Worksheet!S36</f>
        <v>0</v>
      </c>
      <c r="T2" s="134">
        <f>APDF_ACTIVE_Worksheet!T36</f>
        <v>0</v>
      </c>
      <c r="U2" s="134">
        <f>APDF_ACTIVE_Worksheet!U36</f>
        <v>0</v>
      </c>
      <c r="V2" s="134">
        <f>APDF_ACTIVE_Worksheet!V36</f>
        <v>0</v>
      </c>
      <c r="W2" s="134">
        <f>APDF_ACTIVE_Worksheet!W36</f>
        <v>0</v>
      </c>
      <c r="X2" s="134">
        <f>APDF_ACTIVE_Worksheet!X36</f>
        <v>0</v>
      </c>
      <c r="Y2" s="134">
        <f>APDF_ACTIVE_Worksheet!Y36</f>
        <v>0</v>
      </c>
      <c r="Z2" s="134">
        <f>APDF_ACTIVE_Worksheet!Z36</f>
        <v>0</v>
      </c>
      <c r="AA2" s="134">
        <f>APDF_ACTIVE_Worksheet!AA36</f>
        <v>0</v>
      </c>
      <c r="AB2" s="134">
        <f>APDF_ACTIVE_Worksheet!AB36</f>
        <v>0</v>
      </c>
      <c r="AC2" s="134">
        <f>APDF_ACTIVE_Worksheet!AC36</f>
        <v>0</v>
      </c>
      <c r="AD2" s="134">
        <f>APDF_ACTIVE_Worksheet!AD36</f>
        <v>0</v>
      </c>
      <c r="AE2" s="134">
        <f>APDF_ACTIVE_Worksheet!AE36</f>
        <v>0</v>
      </c>
      <c r="AF2" s="134">
        <f>APDF_ACTIVE_Worksheet!AF36</f>
        <v>0</v>
      </c>
      <c r="AG2" s="135">
        <f>APDF_ACTIVE_Worksheet!AG36</f>
        <v>0</v>
      </c>
    </row>
    <row r="3" spans="1:33" x14ac:dyDescent="0.25">
      <c r="A3" s="129" t="s">
        <v>5</v>
      </c>
      <c r="B3" s="132" t="s">
        <v>194</v>
      </c>
      <c r="C3" s="132" t="s">
        <v>60</v>
      </c>
      <c r="D3" s="136">
        <f>APDF_ACTIVE_Worksheet!D37</f>
        <v>0</v>
      </c>
      <c r="E3" s="136">
        <f>APDF_ACTIVE_Worksheet!E37</f>
        <v>0</v>
      </c>
      <c r="F3" s="136">
        <f>APDF_ACTIVE_Worksheet!F37</f>
        <v>0</v>
      </c>
      <c r="G3" s="136">
        <f>APDF_ACTIVE_Worksheet!G37</f>
        <v>0</v>
      </c>
      <c r="H3" s="136">
        <f>APDF_ACTIVE_Worksheet!H37</f>
        <v>0</v>
      </c>
      <c r="I3" s="136">
        <f>APDF_ACTIVE_Worksheet!I37</f>
        <v>0</v>
      </c>
      <c r="J3" s="136">
        <f>APDF_ACTIVE_Worksheet!J37</f>
        <v>0</v>
      </c>
      <c r="K3" s="136">
        <f>APDF_ACTIVE_Worksheet!K37</f>
        <v>0</v>
      </c>
      <c r="L3" s="136">
        <f>APDF_ACTIVE_Worksheet!L37</f>
        <v>0</v>
      </c>
      <c r="M3" s="136">
        <f>APDF_ACTIVE_Worksheet!M37</f>
        <v>0</v>
      </c>
      <c r="N3" s="136">
        <f>APDF_ACTIVE_Worksheet!N37</f>
        <v>0</v>
      </c>
      <c r="O3" s="136">
        <f>APDF_ACTIVE_Worksheet!O37</f>
        <v>0</v>
      </c>
      <c r="P3" s="136">
        <f>APDF_ACTIVE_Worksheet!P37</f>
        <v>0</v>
      </c>
      <c r="Q3" s="136">
        <f>APDF_ACTIVE_Worksheet!Q37</f>
        <v>0</v>
      </c>
      <c r="R3" s="136">
        <f>APDF_ACTIVE_Worksheet!R37</f>
        <v>0</v>
      </c>
      <c r="S3" s="136">
        <f>APDF_ACTIVE_Worksheet!S37</f>
        <v>0</v>
      </c>
      <c r="T3" s="136">
        <f>APDF_ACTIVE_Worksheet!T37</f>
        <v>0</v>
      </c>
      <c r="U3" s="136">
        <f>APDF_ACTIVE_Worksheet!U37</f>
        <v>0</v>
      </c>
      <c r="V3" s="136">
        <f>APDF_ACTIVE_Worksheet!V37</f>
        <v>0</v>
      </c>
      <c r="W3" s="136">
        <f>APDF_ACTIVE_Worksheet!W37</f>
        <v>0</v>
      </c>
      <c r="X3" s="136">
        <f>APDF_ACTIVE_Worksheet!X37</f>
        <v>0</v>
      </c>
      <c r="Y3" s="136">
        <f>APDF_ACTIVE_Worksheet!Y37</f>
        <v>0</v>
      </c>
      <c r="Z3" s="136">
        <f>APDF_ACTIVE_Worksheet!Z37</f>
        <v>0</v>
      </c>
      <c r="AA3" s="136">
        <f>APDF_ACTIVE_Worksheet!AA37</f>
        <v>0</v>
      </c>
      <c r="AB3" s="136">
        <f>APDF_ACTIVE_Worksheet!AB37</f>
        <v>0</v>
      </c>
      <c r="AC3" s="136">
        <f>APDF_ACTIVE_Worksheet!AC37</f>
        <v>0</v>
      </c>
      <c r="AD3" s="136">
        <f>APDF_ACTIVE_Worksheet!AD37</f>
        <v>0</v>
      </c>
      <c r="AE3" s="136">
        <f>APDF_ACTIVE_Worksheet!AE37</f>
        <v>0</v>
      </c>
      <c r="AF3" s="136">
        <f>APDF_ACTIVE_Worksheet!AF37</f>
        <v>0</v>
      </c>
      <c r="AG3" s="137">
        <f>APDF_ACTIVE_Worksheet!AG37</f>
        <v>0</v>
      </c>
    </row>
    <row r="4" spans="1:33" x14ac:dyDescent="0.25">
      <c r="A4" s="129" t="s">
        <v>7</v>
      </c>
      <c r="B4" s="132" t="s">
        <v>194</v>
      </c>
      <c r="C4" s="132" t="s">
        <v>60</v>
      </c>
      <c r="D4" s="136">
        <f>APDF_ACTIVE_Worksheet!D38</f>
        <v>0</v>
      </c>
      <c r="E4" s="136">
        <f>APDF_ACTIVE_Worksheet!E38</f>
        <v>0</v>
      </c>
      <c r="F4" s="136">
        <f>APDF_ACTIVE_Worksheet!F38</f>
        <v>0</v>
      </c>
      <c r="G4" s="136">
        <f>APDF_ACTIVE_Worksheet!G38</f>
        <v>0</v>
      </c>
      <c r="H4" s="136">
        <f>APDF_ACTIVE_Worksheet!H38</f>
        <v>0</v>
      </c>
      <c r="I4" s="136">
        <f>APDF_ACTIVE_Worksheet!I38</f>
        <v>0</v>
      </c>
      <c r="J4" s="136">
        <f>APDF_ACTIVE_Worksheet!J38</f>
        <v>0</v>
      </c>
      <c r="K4" s="136">
        <f>APDF_ACTIVE_Worksheet!K38</f>
        <v>0</v>
      </c>
      <c r="L4" s="136">
        <f>APDF_ACTIVE_Worksheet!L38</f>
        <v>0</v>
      </c>
      <c r="M4" s="136">
        <f>APDF_ACTIVE_Worksheet!M38</f>
        <v>0</v>
      </c>
      <c r="N4" s="136">
        <f>APDF_ACTIVE_Worksheet!N38</f>
        <v>0</v>
      </c>
      <c r="O4" s="136">
        <f>APDF_ACTIVE_Worksheet!O38</f>
        <v>0</v>
      </c>
      <c r="P4" s="136">
        <f>APDF_ACTIVE_Worksheet!P38</f>
        <v>0</v>
      </c>
      <c r="Q4" s="136">
        <f>APDF_ACTIVE_Worksheet!Q38</f>
        <v>0</v>
      </c>
      <c r="R4" s="136">
        <f>APDF_ACTIVE_Worksheet!R38</f>
        <v>0</v>
      </c>
      <c r="S4" s="136">
        <f>APDF_ACTIVE_Worksheet!S38</f>
        <v>0</v>
      </c>
      <c r="T4" s="136">
        <f>APDF_ACTIVE_Worksheet!T38</f>
        <v>0</v>
      </c>
      <c r="U4" s="136">
        <f>APDF_ACTIVE_Worksheet!U38</f>
        <v>0</v>
      </c>
      <c r="V4" s="136">
        <f>APDF_ACTIVE_Worksheet!V38</f>
        <v>0</v>
      </c>
      <c r="W4" s="136">
        <f>APDF_ACTIVE_Worksheet!W38</f>
        <v>0</v>
      </c>
      <c r="X4" s="136">
        <f>APDF_ACTIVE_Worksheet!X38</f>
        <v>0</v>
      </c>
      <c r="Y4" s="136">
        <f>APDF_ACTIVE_Worksheet!Y38</f>
        <v>0</v>
      </c>
      <c r="Z4" s="136">
        <f>APDF_ACTIVE_Worksheet!Z38</f>
        <v>0</v>
      </c>
      <c r="AA4" s="136">
        <f>APDF_ACTIVE_Worksheet!AA38</f>
        <v>0</v>
      </c>
      <c r="AB4" s="136">
        <f>APDF_ACTIVE_Worksheet!AB38</f>
        <v>0</v>
      </c>
      <c r="AC4" s="136">
        <f>APDF_ACTIVE_Worksheet!AC38</f>
        <v>0</v>
      </c>
      <c r="AD4" s="136">
        <f>APDF_ACTIVE_Worksheet!AD38</f>
        <v>0</v>
      </c>
      <c r="AE4" s="136">
        <f>APDF_ACTIVE_Worksheet!AE38</f>
        <v>0</v>
      </c>
      <c r="AF4" s="136">
        <f>APDF_ACTIVE_Worksheet!AF38</f>
        <v>0</v>
      </c>
      <c r="AG4" s="137">
        <f>APDF_ACTIVE_Worksheet!AG38</f>
        <v>0</v>
      </c>
    </row>
    <row r="5" spans="1:33" x14ac:dyDescent="0.25">
      <c r="A5" s="129" t="s">
        <v>10</v>
      </c>
      <c r="B5" s="132" t="s">
        <v>194</v>
      </c>
      <c r="C5" s="132" t="s">
        <v>60</v>
      </c>
      <c r="D5" s="136">
        <f>APDF_ACTIVE_Worksheet!D39</f>
        <v>0</v>
      </c>
      <c r="E5" s="136">
        <f>APDF_ACTIVE_Worksheet!E39</f>
        <v>0</v>
      </c>
      <c r="F5" s="136">
        <f>APDF_ACTIVE_Worksheet!F39</f>
        <v>0</v>
      </c>
      <c r="G5" s="136">
        <f>APDF_ACTIVE_Worksheet!G39</f>
        <v>0</v>
      </c>
      <c r="H5" s="136">
        <f>APDF_ACTIVE_Worksheet!H39</f>
        <v>0</v>
      </c>
      <c r="I5" s="136">
        <f>APDF_ACTIVE_Worksheet!I39</f>
        <v>0</v>
      </c>
      <c r="J5" s="136">
        <f>APDF_ACTIVE_Worksheet!J39</f>
        <v>0</v>
      </c>
      <c r="K5" s="136">
        <f>APDF_ACTIVE_Worksheet!K39</f>
        <v>0</v>
      </c>
      <c r="L5" s="136">
        <f>APDF_ACTIVE_Worksheet!L39</f>
        <v>0</v>
      </c>
      <c r="M5" s="136">
        <f>APDF_ACTIVE_Worksheet!M39</f>
        <v>0</v>
      </c>
      <c r="N5" s="136">
        <f>APDF_ACTIVE_Worksheet!N39</f>
        <v>0</v>
      </c>
      <c r="O5" s="136">
        <f>APDF_ACTIVE_Worksheet!O39</f>
        <v>0</v>
      </c>
      <c r="P5" s="136">
        <f>APDF_ACTIVE_Worksheet!P39</f>
        <v>0</v>
      </c>
      <c r="Q5" s="136">
        <f>APDF_ACTIVE_Worksheet!Q39</f>
        <v>0</v>
      </c>
      <c r="R5" s="136">
        <f>APDF_ACTIVE_Worksheet!R39</f>
        <v>0</v>
      </c>
      <c r="S5" s="136">
        <f>APDF_ACTIVE_Worksheet!S39</f>
        <v>0</v>
      </c>
      <c r="T5" s="136">
        <f>APDF_ACTIVE_Worksheet!T39</f>
        <v>0</v>
      </c>
      <c r="U5" s="136">
        <f>APDF_ACTIVE_Worksheet!U39</f>
        <v>0</v>
      </c>
      <c r="V5" s="136">
        <f>APDF_ACTIVE_Worksheet!V39</f>
        <v>0</v>
      </c>
      <c r="W5" s="136">
        <f>APDF_ACTIVE_Worksheet!W39</f>
        <v>0</v>
      </c>
      <c r="X5" s="136">
        <f>APDF_ACTIVE_Worksheet!X39</f>
        <v>0</v>
      </c>
      <c r="Y5" s="136">
        <f>APDF_ACTIVE_Worksheet!Y39</f>
        <v>0</v>
      </c>
      <c r="Z5" s="136">
        <f>APDF_ACTIVE_Worksheet!Z39</f>
        <v>0</v>
      </c>
      <c r="AA5" s="136">
        <f>APDF_ACTIVE_Worksheet!AA39</f>
        <v>0</v>
      </c>
      <c r="AB5" s="136">
        <f>APDF_ACTIVE_Worksheet!AB39</f>
        <v>0</v>
      </c>
      <c r="AC5" s="136">
        <f>APDF_ACTIVE_Worksheet!AC39</f>
        <v>0</v>
      </c>
      <c r="AD5" s="136">
        <f>APDF_ACTIVE_Worksheet!AD39</f>
        <v>0</v>
      </c>
      <c r="AE5" s="136">
        <f>APDF_ACTIVE_Worksheet!AE39</f>
        <v>0</v>
      </c>
      <c r="AF5" s="136">
        <f>APDF_ACTIVE_Worksheet!AF39</f>
        <v>0</v>
      </c>
      <c r="AG5" s="137">
        <f>APDF_ACTIVE_Worksheet!AG39</f>
        <v>0</v>
      </c>
    </row>
    <row r="6" spans="1:33" x14ac:dyDescent="0.25">
      <c r="A6" s="129" t="s">
        <v>30</v>
      </c>
      <c r="B6" s="132" t="s">
        <v>194</v>
      </c>
      <c r="C6" s="132" t="s">
        <v>60</v>
      </c>
      <c r="D6" s="100">
        <f>APDF_ACTIVE_Worksheet!D40</f>
        <v>0</v>
      </c>
      <c r="E6" s="100">
        <f>APDF_ACTIVE_Worksheet!E40</f>
        <v>0</v>
      </c>
      <c r="F6" s="100">
        <f>APDF_ACTIVE_Worksheet!F40</f>
        <v>0</v>
      </c>
      <c r="G6" s="100">
        <f>APDF_ACTIVE_Worksheet!G40</f>
        <v>0</v>
      </c>
      <c r="H6" s="100">
        <f>APDF_ACTIVE_Worksheet!H40</f>
        <v>0</v>
      </c>
      <c r="I6" s="100">
        <f>APDF_ACTIVE_Worksheet!I40</f>
        <v>0</v>
      </c>
      <c r="J6" s="100">
        <f>APDF_ACTIVE_Worksheet!J40</f>
        <v>0</v>
      </c>
      <c r="K6" s="100">
        <f>APDF_ACTIVE_Worksheet!K40</f>
        <v>0</v>
      </c>
      <c r="L6" s="100">
        <f>APDF_ACTIVE_Worksheet!L40</f>
        <v>0</v>
      </c>
      <c r="M6" s="100">
        <f>APDF_ACTIVE_Worksheet!M40</f>
        <v>0</v>
      </c>
      <c r="N6" s="100">
        <f>APDF_ACTIVE_Worksheet!N40</f>
        <v>0</v>
      </c>
      <c r="O6" s="100">
        <f>APDF_ACTIVE_Worksheet!O40</f>
        <v>0</v>
      </c>
      <c r="P6" s="100">
        <f>APDF_ACTIVE_Worksheet!P40</f>
        <v>0</v>
      </c>
      <c r="Q6" s="100">
        <f>APDF_ACTIVE_Worksheet!Q40</f>
        <v>0</v>
      </c>
      <c r="R6" s="100">
        <f>APDF_ACTIVE_Worksheet!R40</f>
        <v>0</v>
      </c>
      <c r="S6" s="100">
        <f>APDF_ACTIVE_Worksheet!S40</f>
        <v>0</v>
      </c>
      <c r="T6" s="100">
        <f>APDF_ACTIVE_Worksheet!T40</f>
        <v>0</v>
      </c>
      <c r="U6" s="100">
        <f>APDF_ACTIVE_Worksheet!U40</f>
        <v>0</v>
      </c>
      <c r="V6" s="100">
        <f>APDF_ACTIVE_Worksheet!V40</f>
        <v>0</v>
      </c>
      <c r="W6" s="100">
        <f>APDF_ACTIVE_Worksheet!W40</f>
        <v>0</v>
      </c>
      <c r="X6" s="100">
        <f>APDF_ACTIVE_Worksheet!X40</f>
        <v>0</v>
      </c>
      <c r="Y6" s="100">
        <f>APDF_ACTIVE_Worksheet!Y40</f>
        <v>0</v>
      </c>
      <c r="Z6" s="100">
        <f>APDF_ACTIVE_Worksheet!Z40</f>
        <v>0</v>
      </c>
      <c r="AA6" s="100">
        <f>APDF_ACTIVE_Worksheet!AA40</f>
        <v>0</v>
      </c>
      <c r="AB6" s="100">
        <f>APDF_ACTIVE_Worksheet!AB40</f>
        <v>0</v>
      </c>
      <c r="AC6" s="100">
        <f>APDF_ACTIVE_Worksheet!AC40</f>
        <v>0</v>
      </c>
      <c r="AD6" s="100">
        <f>APDF_ACTIVE_Worksheet!AD40</f>
        <v>0</v>
      </c>
      <c r="AE6" s="100">
        <f>APDF_ACTIVE_Worksheet!AE40</f>
        <v>0</v>
      </c>
      <c r="AF6" s="100">
        <f>APDF_ACTIVE_Worksheet!AF40</f>
        <v>0</v>
      </c>
      <c r="AG6" s="99">
        <f>APDF_ACTIVE_Worksheet!AG40</f>
        <v>0</v>
      </c>
    </row>
    <row r="7" spans="1:33" x14ac:dyDescent="0.25">
      <c r="A7" s="129" t="s">
        <v>229</v>
      </c>
      <c r="B7" s="132" t="s">
        <v>194</v>
      </c>
      <c r="C7" s="132" t="s">
        <v>60</v>
      </c>
      <c r="D7" s="101">
        <v>0.129</v>
      </c>
      <c r="E7" s="101">
        <v>0.129</v>
      </c>
      <c r="F7" s="101">
        <v>0.129</v>
      </c>
      <c r="G7" s="101">
        <v>0.129</v>
      </c>
      <c r="H7" s="101">
        <v>0.129</v>
      </c>
      <c r="I7" s="101">
        <v>0.129</v>
      </c>
      <c r="J7" s="101">
        <v>0.129</v>
      </c>
      <c r="K7" s="101">
        <v>0.129</v>
      </c>
      <c r="L7" s="101">
        <v>0.129</v>
      </c>
      <c r="M7" s="101">
        <v>0.129</v>
      </c>
      <c r="N7" s="101">
        <v>0.129</v>
      </c>
      <c r="O7" s="101">
        <v>0.129</v>
      </c>
      <c r="P7" s="101">
        <v>0.129</v>
      </c>
      <c r="Q7" s="101">
        <v>0.129</v>
      </c>
      <c r="R7" s="101">
        <v>0.129</v>
      </c>
      <c r="S7" s="101">
        <v>0.129</v>
      </c>
      <c r="T7" s="101">
        <v>0.129</v>
      </c>
      <c r="U7" s="101">
        <v>0.129</v>
      </c>
      <c r="V7" s="101">
        <v>0.129</v>
      </c>
      <c r="W7" s="101">
        <v>0.129</v>
      </c>
      <c r="X7" s="101">
        <v>0.129</v>
      </c>
      <c r="Y7" s="101">
        <v>0.129</v>
      </c>
      <c r="Z7" s="101">
        <v>0.129</v>
      </c>
      <c r="AA7" s="101">
        <v>0.129</v>
      </c>
      <c r="AB7" s="101">
        <v>0.129</v>
      </c>
      <c r="AC7" s="101">
        <v>0.129</v>
      </c>
      <c r="AD7" s="101">
        <v>0.129</v>
      </c>
      <c r="AE7" s="101">
        <v>0.129</v>
      </c>
      <c r="AF7" s="101">
        <v>0.129</v>
      </c>
      <c r="AG7" s="63">
        <v>0.129</v>
      </c>
    </row>
    <row r="8" spans="1:33" x14ac:dyDescent="0.25">
      <c r="A8" s="129" t="s">
        <v>230</v>
      </c>
      <c r="B8" s="132" t="s">
        <v>194</v>
      </c>
      <c r="C8" s="132" t="s">
        <v>60</v>
      </c>
      <c r="D8" s="136">
        <f>CEILING(D6 * D7, 1)</f>
        <v>0</v>
      </c>
      <c r="E8" s="136">
        <f t="shared" ref="E8:AG8" si="0">CEILING(E6 * E7, 1)</f>
        <v>0</v>
      </c>
      <c r="F8" s="136">
        <f t="shared" si="0"/>
        <v>0</v>
      </c>
      <c r="G8" s="136">
        <f t="shared" si="0"/>
        <v>0</v>
      </c>
      <c r="H8" s="136">
        <f t="shared" si="0"/>
        <v>0</v>
      </c>
      <c r="I8" s="136">
        <f t="shared" si="0"/>
        <v>0</v>
      </c>
      <c r="J8" s="136">
        <f t="shared" si="0"/>
        <v>0</v>
      </c>
      <c r="K8" s="136">
        <f t="shared" si="0"/>
        <v>0</v>
      </c>
      <c r="L8" s="136">
        <f t="shared" si="0"/>
        <v>0</v>
      </c>
      <c r="M8" s="136">
        <f t="shared" si="0"/>
        <v>0</v>
      </c>
      <c r="N8" s="136">
        <f t="shared" si="0"/>
        <v>0</v>
      </c>
      <c r="O8" s="136">
        <f t="shared" si="0"/>
        <v>0</v>
      </c>
      <c r="P8" s="136">
        <f t="shared" si="0"/>
        <v>0</v>
      </c>
      <c r="Q8" s="136">
        <f t="shared" si="0"/>
        <v>0</v>
      </c>
      <c r="R8" s="136">
        <f t="shared" si="0"/>
        <v>0</v>
      </c>
      <c r="S8" s="136">
        <f t="shared" si="0"/>
        <v>0</v>
      </c>
      <c r="T8" s="136">
        <f t="shared" si="0"/>
        <v>0</v>
      </c>
      <c r="U8" s="136">
        <f t="shared" si="0"/>
        <v>0</v>
      </c>
      <c r="V8" s="136">
        <f t="shared" si="0"/>
        <v>0</v>
      </c>
      <c r="W8" s="136">
        <f t="shared" si="0"/>
        <v>0</v>
      </c>
      <c r="X8" s="136">
        <f t="shared" si="0"/>
        <v>0</v>
      </c>
      <c r="Y8" s="136">
        <f t="shared" si="0"/>
        <v>0</v>
      </c>
      <c r="Z8" s="136">
        <f t="shared" si="0"/>
        <v>0</v>
      </c>
      <c r="AA8" s="136">
        <f t="shared" si="0"/>
        <v>0</v>
      </c>
      <c r="AB8" s="136">
        <f t="shared" si="0"/>
        <v>0</v>
      </c>
      <c r="AC8" s="136">
        <f t="shared" si="0"/>
        <v>0</v>
      </c>
      <c r="AD8" s="136">
        <f t="shared" si="0"/>
        <v>0</v>
      </c>
      <c r="AE8" s="136">
        <f t="shared" si="0"/>
        <v>0</v>
      </c>
      <c r="AF8" s="136">
        <f t="shared" si="0"/>
        <v>0</v>
      </c>
      <c r="AG8" s="137">
        <f t="shared" si="0"/>
        <v>0</v>
      </c>
    </row>
    <row r="9" spans="1:33" ht="16.5" thickBot="1" x14ac:dyDescent="0.3">
      <c r="A9" s="130" t="s">
        <v>231</v>
      </c>
      <c r="B9" s="133" t="s">
        <v>194</v>
      </c>
      <c r="C9" s="133" t="s">
        <v>60</v>
      </c>
      <c r="D9" s="138">
        <f>SUM(D6) +(D8)</f>
        <v>0</v>
      </c>
      <c r="E9" s="138">
        <f t="shared" ref="E9:AG9" si="1">SUM(E6) +(E8)</f>
        <v>0</v>
      </c>
      <c r="F9" s="138">
        <f t="shared" si="1"/>
        <v>0</v>
      </c>
      <c r="G9" s="138">
        <f t="shared" si="1"/>
        <v>0</v>
      </c>
      <c r="H9" s="138">
        <f t="shared" si="1"/>
        <v>0</v>
      </c>
      <c r="I9" s="138">
        <f t="shared" si="1"/>
        <v>0</v>
      </c>
      <c r="J9" s="138">
        <f t="shared" si="1"/>
        <v>0</v>
      </c>
      <c r="K9" s="138">
        <f t="shared" si="1"/>
        <v>0</v>
      </c>
      <c r="L9" s="138">
        <f t="shared" si="1"/>
        <v>0</v>
      </c>
      <c r="M9" s="138">
        <f t="shared" si="1"/>
        <v>0</v>
      </c>
      <c r="N9" s="138">
        <f t="shared" si="1"/>
        <v>0</v>
      </c>
      <c r="O9" s="138">
        <f t="shared" si="1"/>
        <v>0</v>
      </c>
      <c r="P9" s="138">
        <f t="shared" si="1"/>
        <v>0</v>
      </c>
      <c r="Q9" s="138">
        <f t="shared" si="1"/>
        <v>0</v>
      </c>
      <c r="R9" s="138">
        <f t="shared" si="1"/>
        <v>0</v>
      </c>
      <c r="S9" s="138">
        <f t="shared" si="1"/>
        <v>0</v>
      </c>
      <c r="T9" s="138">
        <f t="shared" si="1"/>
        <v>0</v>
      </c>
      <c r="U9" s="138">
        <f t="shared" si="1"/>
        <v>0</v>
      </c>
      <c r="V9" s="138">
        <f t="shared" si="1"/>
        <v>0</v>
      </c>
      <c r="W9" s="138">
        <f t="shared" si="1"/>
        <v>0</v>
      </c>
      <c r="X9" s="138">
        <f t="shared" si="1"/>
        <v>0</v>
      </c>
      <c r="Y9" s="138">
        <f t="shared" si="1"/>
        <v>0</v>
      </c>
      <c r="Z9" s="138">
        <f t="shared" si="1"/>
        <v>0</v>
      </c>
      <c r="AA9" s="138">
        <f t="shared" si="1"/>
        <v>0</v>
      </c>
      <c r="AB9" s="138">
        <f t="shared" si="1"/>
        <v>0</v>
      </c>
      <c r="AC9" s="138">
        <f t="shared" si="1"/>
        <v>0</v>
      </c>
      <c r="AD9" s="138">
        <f t="shared" si="1"/>
        <v>0</v>
      </c>
      <c r="AE9" s="138">
        <f t="shared" si="1"/>
        <v>0</v>
      </c>
      <c r="AF9" s="138">
        <f t="shared" si="1"/>
        <v>0</v>
      </c>
      <c r="AG9" s="139">
        <f t="shared" si="1"/>
        <v>0</v>
      </c>
    </row>
    <row r="10" spans="1:33" x14ac:dyDescent="0.25">
      <c r="A10" s="140" t="s">
        <v>223</v>
      </c>
      <c r="B10" s="143" t="s">
        <v>195</v>
      </c>
      <c r="C10" s="143" t="s">
        <v>60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69">
        <v>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70">
        <v>0</v>
      </c>
    </row>
    <row r="11" spans="1:33" x14ac:dyDescent="0.25">
      <c r="A11" s="141" t="s">
        <v>225</v>
      </c>
      <c r="B11" s="144" t="s">
        <v>195</v>
      </c>
      <c r="C11" s="144" t="s">
        <v>60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72">
        <v>0</v>
      </c>
    </row>
    <row r="12" spans="1:33" x14ac:dyDescent="0.25">
      <c r="A12" s="141" t="s">
        <v>58</v>
      </c>
      <c r="B12" s="144" t="s">
        <v>195</v>
      </c>
      <c r="C12" s="144" t="s">
        <v>60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72">
        <v>0</v>
      </c>
    </row>
    <row r="13" spans="1:33" x14ac:dyDescent="0.25">
      <c r="A13" s="141" t="s">
        <v>57</v>
      </c>
      <c r="B13" s="144" t="s">
        <v>195</v>
      </c>
      <c r="C13" s="144" t="s">
        <v>60</v>
      </c>
      <c r="D13" s="146">
        <f t="shared" ref="D13:AG13" si="2">D25</f>
        <v>0</v>
      </c>
      <c r="E13" s="146">
        <f t="shared" si="2"/>
        <v>0</v>
      </c>
      <c r="F13" s="146">
        <f t="shared" si="2"/>
        <v>0</v>
      </c>
      <c r="G13" s="146">
        <f t="shared" si="2"/>
        <v>0</v>
      </c>
      <c r="H13" s="146">
        <f t="shared" si="2"/>
        <v>0</v>
      </c>
      <c r="I13" s="146">
        <f t="shared" si="2"/>
        <v>0</v>
      </c>
      <c r="J13" s="146">
        <f t="shared" si="2"/>
        <v>0</v>
      </c>
      <c r="K13" s="146">
        <f t="shared" si="2"/>
        <v>0</v>
      </c>
      <c r="L13" s="146">
        <f t="shared" si="2"/>
        <v>0</v>
      </c>
      <c r="M13" s="146">
        <f t="shared" si="2"/>
        <v>0</v>
      </c>
      <c r="N13" s="146">
        <f t="shared" si="2"/>
        <v>0</v>
      </c>
      <c r="O13" s="146">
        <f t="shared" si="2"/>
        <v>0</v>
      </c>
      <c r="P13" s="146">
        <f t="shared" si="2"/>
        <v>0</v>
      </c>
      <c r="Q13" s="146">
        <f t="shared" si="2"/>
        <v>0</v>
      </c>
      <c r="R13" s="146">
        <f t="shared" si="2"/>
        <v>0</v>
      </c>
      <c r="S13" s="146">
        <f t="shared" si="2"/>
        <v>0</v>
      </c>
      <c r="T13" s="146">
        <f t="shared" si="2"/>
        <v>0</v>
      </c>
      <c r="U13" s="146">
        <f t="shared" si="2"/>
        <v>0</v>
      </c>
      <c r="V13" s="146">
        <f t="shared" si="2"/>
        <v>0</v>
      </c>
      <c r="W13" s="146">
        <f t="shared" si="2"/>
        <v>0</v>
      </c>
      <c r="X13" s="146">
        <f t="shared" si="2"/>
        <v>0</v>
      </c>
      <c r="Y13" s="146">
        <f t="shared" si="2"/>
        <v>0</v>
      </c>
      <c r="Z13" s="146">
        <f t="shared" si="2"/>
        <v>0</v>
      </c>
      <c r="AA13" s="146">
        <f t="shared" si="2"/>
        <v>0</v>
      </c>
      <c r="AB13" s="146">
        <f t="shared" si="2"/>
        <v>0</v>
      </c>
      <c r="AC13" s="146">
        <f t="shared" si="2"/>
        <v>0</v>
      </c>
      <c r="AD13" s="146">
        <f t="shared" si="2"/>
        <v>0</v>
      </c>
      <c r="AE13" s="146">
        <f t="shared" si="2"/>
        <v>0</v>
      </c>
      <c r="AF13" s="146">
        <f t="shared" si="2"/>
        <v>0</v>
      </c>
      <c r="AG13" s="147">
        <f t="shared" si="2"/>
        <v>0</v>
      </c>
    </row>
    <row r="14" spans="1:33" x14ac:dyDescent="0.25">
      <c r="A14" s="141" t="s">
        <v>61</v>
      </c>
      <c r="B14" s="144" t="s">
        <v>195</v>
      </c>
      <c r="C14" s="144" t="s">
        <v>60</v>
      </c>
      <c r="D14" s="101">
        <v>5.0000000000000001E-3</v>
      </c>
      <c r="E14" s="101">
        <v>5.0000000000000001E-3</v>
      </c>
      <c r="F14" s="101">
        <v>5.0000000000000001E-3</v>
      </c>
      <c r="G14" s="101">
        <v>5.0000000000000001E-3</v>
      </c>
      <c r="H14" s="101">
        <v>5.0000000000000001E-3</v>
      </c>
      <c r="I14" s="101">
        <v>5.0000000000000001E-3</v>
      </c>
      <c r="J14" s="101">
        <v>5.0000000000000001E-3</v>
      </c>
      <c r="K14" s="101">
        <v>5.0000000000000001E-3</v>
      </c>
      <c r="L14" s="101">
        <v>5.0000000000000001E-3</v>
      </c>
      <c r="M14" s="101">
        <v>5.0000000000000001E-3</v>
      </c>
      <c r="N14" s="101">
        <v>5.0000000000000001E-3</v>
      </c>
      <c r="O14" s="101">
        <v>5.0000000000000001E-3</v>
      </c>
      <c r="P14" s="101">
        <v>5.0000000000000001E-3</v>
      </c>
      <c r="Q14" s="101">
        <v>5.0000000000000001E-3</v>
      </c>
      <c r="R14" s="101">
        <v>5.0000000000000001E-3</v>
      </c>
      <c r="S14" s="101">
        <v>5.0000000000000001E-3</v>
      </c>
      <c r="T14" s="101">
        <v>5.0000000000000001E-3</v>
      </c>
      <c r="U14" s="101">
        <v>5.0000000000000001E-3</v>
      </c>
      <c r="V14" s="101">
        <v>5.0000000000000001E-3</v>
      </c>
      <c r="W14" s="101">
        <v>5.0000000000000001E-3</v>
      </c>
      <c r="X14" s="101">
        <v>5.0000000000000001E-3</v>
      </c>
      <c r="Y14" s="101">
        <v>5.0000000000000001E-3</v>
      </c>
      <c r="Z14" s="101">
        <v>5.0000000000000001E-3</v>
      </c>
      <c r="AA14" s="101">
        <v>5.0000000000000001E-3</v>
      </c>
      <c r="AB14" s="101">
        <v>5.0000000000000001E-3</v>
      </c>
      <c r="AC14" s="101">
        <v>5.0000000000000001E-3</v>
      </c>
      <c r="AD14" s="101">
        <v>5.0000000000000001E-3</v>
      </c>
      <c r="AE14" s="101">
        <v>5.0000000000000001E-3</v>
      </c>
      <c r="AF14" s="101">
        <v>5.0000000000000001E-3</v>
      </c>
      <c r="AG14" s="63">
        <v>5.0000000000000001E-3</v>
      </c>
    </row>
    <row r="15" spans="1:33" x14ac:dyDescent="0.25">
      <c r="A15" s="141" t="s">
        <v>226</v>
      </c>
      <c r="B15" s="144" t="s">
        <v>195</v>
      </c>
      <c r="C15" s="144" t="s">
        <v>60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102">
        <v>0</v>
      </c>
    </row>
    <row r="16" spans="1:33" x14ac:dyDescent="0.25">
      <c r="A16" s="141" t="s">
        <v>227</v>
      </c>
      <c r="B16" s="144" t="s">
        <v>195</v>
      </c>
      <c r="C16" s="144" t="s">
        <v>60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72">
        <v>0</v>
      </c>
    </row>
    <row r="17" spans="1:33" x14ac:dyDescent="0.25">
      <c r="A17" s="141" t="s">
        <v>228</v>
      </c>
      <c r="B17" s="144" t="s">
        <v>195</v>
      </c>
      <c r="C17" s="144" t="s">
        <v>60</v>
      </c>
      <c r="D17" s="154">
        <v>0</v>
      </c>
      <c r="E17" s="154">
        <v>0</v>
      </c>
      <c r="F17" s="154">
        <v>0</v>
      </c>
      <c r="G17" s="154">
        <v>0</v>
      </c>
      <c r="H17" s="154">
        <v>0</v>
      </c>
      <c r="I17" s="154">
        <v>0</v>
      </c>
      <c r="J17" s="154">
        <v>0</v>
      </c>
      <c r="K17" s="154">
        <v>0</v>
      </c>
      <c r="L17" s="154">
        <v>0</v>
      </c>
      <c r="M17" s="154">
        <v>0</v>
      </c>
      <c r="N17" s="154">
        <v>0</v>
      </c>
      <c r="O17" s="154">
        <v>0</v>
      </c>
      <c r="P17" s="154">
        <v>0</v>
      </c>
      <c r="Q17" s="154">
        <v>0</v>
      </c>
      <c r="R17" s="154">
        <v>0</v>
      </c>
      <c r="S17" s="154">
        <v>0</v>
      </c>
      <c r="T17" s="154">
        <v>0</v>
      </c>
      <c r="U17" s="154">
        <v>0</v>
      </c>
      <c r="V17" s="154">
        <v>0</v>
      </c>
      <c r="W17" s="154">
        <v>0</v>
      </c>
      <c r="X17" s="154">
        <v>0</v>
      </c>
      <c r="Y17" s="154">
        <v>0</v>
      </c>
      <c r="Z17" s="154">
        <v>0</v>
      </c>
      <c r="AA17" s="154">
        <v>0</v>
      </c>
      <c r="AB17" s="154">
        <v>0</v>
      </c>
      <c r="AC17" s="154">
        <v>0</v>
      </c>
      <c r="AD17" s="154">
        <v>0</v>
      </c>
      <c r="AE17" s="154">
        <v>0</v>
      </c>
      <c r="AF17" s="154">
        <v>0</v>
      </c>
      <c r="AG17" s="155">
        <v>0</v>
      </c>
    </row>
    <row r="18" spans="1:33" x14ac:dyDescent="0.25">
      <c r="A18" s="141" t="s">
        <v>56</v>
      </c>
      <c r="B18" s="144" t="s">
        <v>195</v>
      </c>
      <c r="C18" s="144" t="s">
        <v>60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0</v>
      </c>
      <c r="S18" s="102">
        <v>0</v>
      </c>
      <c r="T18" s="102">
        <v>0</v>
      </c>
      <c r="U18" s="102">
        <v>0</v>
      </c>
      <c r="V18" s="102">
        <v>0</v>
      </c>
      <c r="W18" s="102">
        <v>0</v>
      </c>
      <c r="X18" s="102">
        <v>0</v>
      </c>
      <c r="Y18" s="102">
        <v>0</v>
      </c>
      <c r="Z18" s="102">
        <v>0</v>
      </c>
      <c r="AA18" s="102">
        <v>0</v>
      </c>
      <c r="AB18" s="102">
        <v>0</v>
      </c>
      <c r="AC18" s="102">
        <v>0</v>
      </c>
      <c r="AD18" s="102">
        <v>0</v>
      </c>
      <c r="AE18" s="102">
        <v>0</v>
      </c>
      <c r="AF18" s="102">
        <v>0</v>
      </c>
      <c r="AG18" s="72">
        <v>0</v>
      </c>
    </row>
    <row r="19" spans="1:33" x14ac:dyDescent="0.25">
      <c r="A19" s="141" t="s">
        <v>55</v>
      </c>
      <c r="B19" s="144" t="s">
        <v>195</v>
      </c>
      <c r="C19" s="144" t="s">
        <v>60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  <c r="R19" s="102">
        <v>0</v>
      </c>
      <c r="S19" s="102">
        <v>0</v>
      </c>
      <c r="T19" s="102">
        <v>0</v>
      </c>
      <c r="U19" s="102">
        <v>0</v>
      </c>
      <c r="V19" s="102">
        <v>0</v>
      </c>
      <c r="W19" s="102">
        <v>0</v>
      </c>
      <c r="X19" s="102">
        <v>0</v>
      </c>
      <c r="Y19" s="102">
        <v>0</v>
      </c>
      <c r="Z19" s="102">
        <v>0</v>
      </c>
      <c r="AA19" s="102">
        <v>0</v>
      </c>
      <c r="AB19" s="102">
        <v>0</v>
      </c>
      <c r="AC19" s="102">
        <v>0</v>
      </c>
      <c r="AD19" s="102">
        <v>0</v>
      </c>
      <c r="AE19" s="102">
        <v>0</v>
      </c>
      <c r="AF19" s="102">
        <v>0</v>
      </c>
      <c r="AG19" s="72">
        <v>0</v>
      </c>
    </row>
    <row r="20" spans="1:33" x14ac:dyDescent="0.25">
      <c r="A20" s="141" t="s">
        <v>54</v>
      </c>
      <c r="B20" s="144" t="s">
        <v>195</v>
      </c>
      <c r="C20" s="144" t="s">
        <v>60</v>
      </c>
      <c r="D20" s="146">
        <f>COUNTIFS('Input Daily Data'!F:F,"Active",'Input Daily Data'!I:I,"TAI")</f>
        <v>1</v>
      </c>
      <c r="E20" s="146">
        <f>D22</f>
        <v>1</v>
      </c>
      <c r="F20" s="146">
        <f>E22</f>
        <v>1</v>
      </c>
      <c r="G20" s="146">
        <f t="shared" ref="G20:AG20" si="3">F22</f>
        <v>1</v>
      </c>
      <c r="H20" s="146">
        <f t="shared" si="3"/>
        <v>1</v>
      </c>
      <c r="I20" s="146">
        <f t="shared" si="3"/>
        <v>1</v>
      </c>
      <c r="J20" s="146">
        <f t="shared" si="3"/>
        <v>1</v>
      </c>
      <c r="K20" s="146">
        <f t="shared" si="3"/>
        <v>1</v>
      </c>
      <c r="L20" s="146">
        <f t="shared" si="3"/>
        <v>1</v>
      </c>
      <c r="M20" s="146">
        <f t="shared" si="3"/>
        <v>1</v>
      </c>
      <c r="N20" s="146">
        <f t="shared" si="3"/>
        <v>1</v>
      </c>
      <c r="O20" s="146">
        <f t="shared" si="3"/>
        <v>1</v>
      </c>
      <c r="P20" s="146">
        <f t="shared" si="3"/>
        <v>1</v>
      </c>
      <c r="Q20" s="146">
        <f t="shared" si="3"/>
        <v>1</v>
      </c>
      <c r="R20" s="146">
        <f t="shared" si="3"/>
        <v>1</v>
      </c>
      <c r="S20" s="146">
        <f t="shared" si="3"/>
        <v>1</v>
      </c>
      <c r="T20" s="146">
        <f t="shared" si="3"/>
        <v>1</v>
      </c>
      <c r="U20" s="146">
        <f t="shared" si="3"/>
        <v>1</v>
      </c>
      <c r="V20" s="146">
        <f t="shared" si="3"/>
        <v>1</v>
      </c>
      <c r="W20" s="146">
        <f t="shared" si="3"/>
        <v>1</v>
      </c>
      <c r="X20" s="146">
        <f t="shared" si="3"/>
        <v>1</v>
      </c>
      <c r="Y20" s="146">
        <f t="shared" si="3"/>
        <v>1</v>
      </c>
      <c r="Z20" s="146">
        <f t="shared" si="3"/>
        <v>1</v>
      </c>
      <c r="AA20" s="146">
        <f t="shared" si="3"/>
        <v>1</v>
      </c>
      <c r="AB20" s="146">
        <f t="shared" si="3"/>
        <v>1</v>
      </c>
      <c r="AC20" s="146">
        <f t="shared" si="3"/>
        <v>1</v>
      </c>
      <c r="AD20" s="146">
        <f t="shared" si="3"/>
        <v>1</v>
      </c>
      <c r="AE20" s="146">
        <f t="shared" si="3"/>
        <v>1</v>
      </c>
      <c r="AF20" s="146">
        <f t="shared" si="3"/>
        <v>1</v>
      </c>
      <c r="AG20" s="147">
        <f t="shared" si="3"/>
        <v>1</v>
      </c>
    </row>
    <row r="21" spans="1:33" x14ac:dyDescent="0.25">
      <c r="A21" s="141" t="s">
        <v>46</v>
      </c>
      <c r="B21" s="144" t="s">
        <v>195</v>
      </c>
      <c r="C21" s="144" t="s">
        <v>60</v>
      </c>
      <c r="D21" s="146">
        <f>SUM(D11) + (D13) +(D15*-1) + (D16 * -1) + (D17 * -1) + (D18 * -1) + (D19 * -1)</f>
        <v>0</v>
      </c>
      <c r="E21" s="146">
        <f t="shared" ref="E21:AG21" si="4">SUM(E11) + (E13) +(E15*-1) + (E16 * -1) + (E17 * -1) + (E18 * -1) + (E19 * -1)</f>
        <v>0</v>
      </c>
      <c r="F21" s="146">
        <f t="shared" si="4"/>
        <v>0</v>
      </c>
      <c r="G21" s="146">
        <f t="shared" si="4"/>
        <v>0</v>
      </c>
      <c r="H21" s="146">
        <f t="shared" si="4"/>
        <v>0</v>
      </c>
      <c r="I21" s="146">
        <f t="shared" si="4"/>
        <v>0</v>
      </c>
      <c r="J21" s="146">
        <f t="shared" si="4"/>
        <v>0</v>
      </c>
      <c r="K21" s="146">
        <f t="shared" si="4"/>
        <v>0</v>
      </c>
      <c r="L21" s="146">
        <f t="shared" si="4"/>
        <v>0</v>
      </c>
      <c r="M21" s="146">
        <f t="shared" si="4"/>
        <v>0</v>
      </c>
      <c r="N21" s="146">
        <f t="shared" si="4"/>
        <v>0</v>
      </c>
      <c r="O21" s="146">
        <f t="shared" si="4"/>
        <v>0</v>
      </c>
      <c r="P21" s="146">
        <f t="shared" si="4"/>
        <v>0</v>
      </c>
      <c r="Q21" s="146">
        <f t="shared" si="4"/>
        <v>0</v>
      </c>
      <c r="R21" s="146">
        <f t="shared" si="4"/>
        <v>0</v>
      </c>
      <c r="S21" s="146">
        <f t="shared" si="4"/>
        <v>0</v>
      </c>
      <c r="T21" s="146">
        <f t="shared" si="4"/>
        <v>0</v>
      </c>
      <c r="U21" s="146">
        <f t="shared" si="4"/>
        <v>0</v>
      </c>
      <c r="V21" s="146">
        <f t="shared" si="4"/>
        <v>0</v>
      </c>
      <c r="W21" s="146">
        <f t="shared" si="4"/>
        <v>0</v>
      </c>
      <c r="X21" s="146">
        <f t="shared" si="4"/>
        <v>0</v>
      </c>
      <c r="Y21" s="146">
        <f t="shared" si="4"/>
        <v>0</v>
      </c>
      <c r="Z21" s="146">
        <f t="shared" si="4"/>
        <v>0</v>
      </c>
      <c r="AA21" s="146">
        <f t="shared" si="4"/>
        <v>0</v>
      </c>
      <c r="AB21" s="146">
        <f t="shared" si="4"/>
        <v>0</v>
      </c>
      <c r="AC21" s="146">
        <f t="shared" si="4"/>
        <v>0</v>
      </c>
      <c r="AD21" s="146">
        <f t="shared" si="4"/>
        <v>0</v>
      </c>
      <c r="AE21" s="146">
        <f t="shared" si="4"/>
        <v>0</v>
      </c>
      <c r="AF21" s="146">
        <f t="shared" si="4"/>
        <v>0</v>
      </c>
      <c r="AG21" s="147">
        <f t="shared" si="4"/>
        <v>0</v>
      </c>
    </row>
    <row r="22" spans="1:33" ht="16.5" thickBot="1" x14ac:dyDescent="0.3">
      <c r="A22" s="142" t="s">
        <v>53</v>
      </c>
      <c r="B22" s="145" t="s">
        <v>195</v>
      </c>
      <c r="C22" s="145" t="s">
        <v>60</v>
      </c>
      <c r="D22" s="75">
        <f>SUM(D20) + (D21)</f>
        <v>1</v>
      </c>
      <c r="E22" s="75">
        <f>SUM(E20:E21)</f>
        <v>1</v>
      </c>
      <c r="F22" s="75">
        <f>SUM(F20:F21)</f>
        <v>1</v>
      </c>
      <c r="G22" s="75">
        <f t="shared" ref="G22:AG22" si="5">SUM(G20:G21)</f>
        <v>1</v>
      </c>
      <c r="H22" s="75">
        <f t="shared" si="5"/>
        <v>1</v>
      </c>
      <c r="I22" s="75">
        <f t="shared" si="5"/>
        <v>1</v>
      </c>
      <c r="J22" s="75">
        <f t="shared" si="5"/>
        <v>1</v>
      </c>
      <c r="K22" s="75">
        <f t="shared" si="5"/>
        <v>1</v>
      </c>
      <c r="L22" s="75">
        <f t="shared" si="5"/>
        <v>1</v>
      </c>
      <c r="M22" s="75">
        <f t="shared" si="5"/>
        <v>1</v>
      </c>
      <c r="N22" s="75">
        <f t="shared" si="5"/>
        <v>1</v>
      </c>
      <c r="O22" s="75">
        <f t="shared" si="5"/>
        <v>1</v>
      </c>
      <c r="P22" s="75">
        <f t="shared" si="5"/>
        <v>1</v>
      </c>
      <c r="Q22" s="75">
        <f t="shared" si="5"/>
        <v>1</v>
      </c>
      <c r="R22" s="75">
        <f t="shared" si="5"/>
        <v>1</v>
      </c>
      <c r="S22" s="75">
        <f t="shared" si="5"/>
        <v>1</v>
      </c>
      <c r="T22" s="75">
        <f t="shared" si="5"/>
        <v>1</v>
      </c>
      <c r="U22" s="75">
        <f t="shared" si="5"/>
        <v>1</v>
      </c>
      <c r="V22" s="75">
        <f t="shared" si="5"/>
        <v>1</v>
      </c>
      <c r="W22" s="75">
        <f>SUM(W20:W21)</f>
        <v>1</v>
      </c>
      <c r="X22" s="75">
        <f t="shared" si="5"/>
        <v>1</v>
      </c>
      <c r="Y22" s="75">
        <f t="shared" si="5"/>
        <v>1</v>
      </c>
      <c r="Z22" s="75">
        <f t="shared" si="5"/>
        <v>1</v>
      </c>
      <c r="AA22" s="75">
        <f>SUM(AA20:AA21)</f>
        <v>1</v>
      </c>
      <c r="AB22" s="75">
        <f t="shared" si="5"/>
        <v>1</v>
      </c>
      <c r="AC22" s="75">
        <f t="shared" si="5"/>
        <v>1</v>
      </c>
      <c r="AD22" s="75">
        <f t="shared" si="5"/>
        <v>1</v>
      </c>
      <c r="AE22" s="75">
        <f t="shared" si="5"/>
        <v>1</v>
      </c>
      <c r="AF22" s="75">
        <f t="shared" si="5"/>
        <v>1</v>
      </c>
      <c r="AG22" s="76">
        <f t="shared" si="5"/>
        <v>1</v>
      </c>
    </row>
    <row r="23" spans="1:33" x14ac:dyDescent="0.25">
      <c r="A23" s="128" t="s">
        <v>52</v>
      </c>
      <c r="B23" s="131" t="s">
        <v>196</v>
      </c>
      <c r="C23" s="131" t="s">
        <v>60</v>
      </c>
      <c r="D23" s="134">
        <f>D19</f>
        <v>0</v>
      </c>
      <c r="E23" s="134">
        <f t="shared" ref="E23:AG23" si="6">E19</f>
        <v>0</v>
      </c>
      <c r="F23" s="134">
        <f t="shared" si="6"/>
        <v>0</v>
      </c>
      <c r="G23" s="134">
        <f t="shared" si="6"/>
        <v>0</v>
      </c>
      <c r="H23" s="134">
        <f t="shared" si="6"/>
        <v>0</v>
      </c>
      <c r="I23" s="134">
        <f t="shared" si="6"/>
        <v>0</v>
      </c>
      <c r="J23" s="134">
        <f t="shared" si="6"/>
        <v>0</v>
      </c>
      <c r="K23" s="134">
        <f t="shared" si="6"/>
        <v>0</v>
      </c>
      <c r="L23" s="134">
        <f t="shared" si="6"/>
        <v>0</v>
      </c>
      <c r="M23" s="134">
        <f t="shared" si="6"/>
        <v>0</v>
      </c>
      <c r="N23" s="134">
        <f t="shared" si="6"/>
        <v>0</v>
      </c>
      <c r="O23" s="134">
        <f t="shared" si="6"/>
        <v>0</v>
      </c>
      <c r="P23" s="134">
        <f t="shared" si="6"/>
        <v>0</v>
      </c>
      <c r="Q23" s="134">
        <f t="shared" si="6"/>
        <v>0</v>
      </c>
      <c r="R23" s="134">
        <f t="shared" si="6"/>
        <v>0</v>
      </c>
      <c r="S23" s="134">
        <f t="shared" si="6"/>
        <v>0</v>
      </c>
      <c r="T23" s="134">
        <f t="shared" si="6"/>
        <v>0</v>
      </c>
      <c r="U23" s="134">
        <f t="shared" si="6"/>
        <v>0</v>
      </c>
      <c r="V23" s="134">
        <f t="shared" si="6"/>
        <v>0</v>
      </c>
      <c r="W23" s="134">
        <f t="shared" si="6"/>
        <v>0</v>
      </c>
      <c r="X23" s="134">
        <f t="shared" si="6"/>
        <v>0</v>
      </c>
      <c r="Y23" s="134">
        <f t="shared" si="6"/>
        <v>0</v>
      </c>
      <c r="Z23" s="134">
        <f t="shared" si="6"/>
        <v>0</v>
      </c>
      <c r="AA23" s="134">
        <f t="shared" si="6"/>
        <v>0</v>
      </c>
      <c r="AB23" s="134">
        <f t="shared" si="6"/>
        <v>0</v>
      </c>
      <c r="AC23" s="134">
        <f t="shared" si="6"/>
        <v>0</v>
      </c>
      <c r="AD23" s="134">
        <f t="shared" si="6"/>
        <v>0</v>
      </c>
      <c r="AE23" s="134">
        <f t="shared" si="6"/>
        <v>0</v>
      </c>
      <c r="AF23" s="134">
        <f t="shared" si="6"/>
        <v>0</v>
      </c>
      <c r="AG23" s="135">
        <f t="shared" si="6"/>
        <v>0</v>
      </c>
    </row>
    <row r="24" spans="1:33" x14ac:dyDescent="0.25">
      <c r="A24" s="129" t="s">
        <v>51</v>
      </c>
      <c r="B24" s="132" t="s">
        <v>196</v>
      </c>
      <c r="C24" s="132" t="s">
        <v>60</v>
      </c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72">
        <v>0</v>
      </c>
    </row>
    <row r="25" spans="1:33" x14ac:dyDescent="0.25">
      <c r="A25" s="129" t="s">
        <v>50</v>
      </c>
      <c r="B25" s="132" t="s">
        <v>196</v>
      </c>
      <c r="C25" s="132" t="s">
        <v>60</v>
      </c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0</v>
      </c>
      <c r="X25" s="102">
        <v>0</v>
      </c>
      <c r="Y25" s="102">
        <v>0</v>
      </c>
      <c r="Z25" s="102">
        <v>0</v>
      </c>
      <c r="AA25" s="102">
        <v>0</v>
      </c>
      <c r="AB25" s="102">
        <v>0</v>
      </c>
      <c r="AC25" s="102">
        <v>0</v>
      </c>
      <c r="AD25" s="102">
        <v>0</v>
      </c>
      <c r="AE25" s="102">
        <v>0</v>
      </c>
      <c r="AF25" s="102">
        <v>0</v>
      </c>
      <c r="AG25" s="72">
        <v>0</v>
      </c>
    </row>
    <row r="26" spans="1:33" x14ac:dyDescent="0.25">
      <c r="A26" s="129" t="s">
        <v>49</v>
      </c>
      <c r="B26" s="132" t="s">
        <v>196</v>
      </c>
      <c r="C26" s="132" t="s">
        <v>60</v>
      </c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2">
        <v>0</v>
      </c>
      <c r="Z26" s="102">
        <v>0</v>
      </c>
      <c r="AA26" s="102">
        <v>0</v>
      </c>
      <c r="AB26" s="102">
        <v>0</v>
      </c>
      <c r="AC26" s="102">
        <v>0</v>
      </c>
      <c r="AD26" s="102">
        <v>0</v>
      </c>
      <c r="AE26" s="102">
        <v>0</v>
      </c>
      <c r="AF26" s="102">
        <v>0</v>
      </c>
      <c r="AG26" s="72">
        <v>0</v>
      </c>
    </row>
    <row r="27" spans="1:33" x14ac:dyDescent="0.25">
      <c r="A27" s="129" t="s">
        <v>48</v>
      </c>
      <c r="B27" s="132" t="s">
        <v>196</v>
      </c>
      <c r="C27" s="132" t="s">
        <v>60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02">
        <v>0</v>
      </c>
      <c r="V27" s="102">
        <v>0</v>
      </c>
      <c r="W27" s="102">
        <v>0</v>
      </c>
      <c r="X27" s="102">
        <v>0</v>
      </c>
      <c r="Y27" s="102">
        <v>0</v>
      </c>
      <c r="Z27" s="102">
        <v>0</v>
      </c>
      <c r="AA27" s="102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72">
        <v>0</v>
      </c>
    </row>
    <row r="28" spans="1:33" x14ac:dyDescent="0.25">
      <c r="A28" s="129" t="s">
        <v>47</v>
      </c>
      <c r="B28" s="132" t="s">
        <v>196</v>
      </c>
      <c r="C28" s="132" t="s">
        <v>60</v>
      </c>
      <c r="D28" s="136">
        <f>COUNTIFS('Input Daily Data'!F:F,"Active",'Input Daily Data'!I:I,"TII")</f>
        <v>0</v>
      </c>
      <c r="E28" s="136">
        <f>D30</f>
        <v>0</v>
      </c>
      <c r="F28" s="136">
        <f t="shared" ref="F28:AG28" si="7">E30</f>
        <v>0</v>
      </c>
      <c r="G28" s="136">
        <f t="shared" si="7"/>
        <v>0</v>
      </c>
      <c r="H28" s="136">
        <f t="shared" si="7"/>
        <v>0</v>
      </c>
      <c r="I28" s="136">
        <f t="shared" si="7"/>
        <v>0</v>
      </c>
      <c r="J28" s="136">
        <f t="shared" si="7"/>
        <v>0</v>
      </c>
      <c r="K28" s="136">
        <f t="shared" si="7"/>
        <v>0</v>
      </c>
      <c r="L28" s="136">
        <f t="shared" si="7"/>
        <v>0</v>
      </c>
      <c r="M28" s="136">
        <f t="shared" si="7"/>
        <v>0</v>
      </c>
      <c r="N28" s="136">
        <f t="shared" si="7"/>
        <v>0</v>
      </c>
      <c r="O28" s="136">
        <f t="shared" si="7"/>
        <v>0</v>
      </c>
      <c r="P28" s="136">
        <f t="shared" si="7"/>
        <v>0</v>
      </c>
      <c r="Q28" s="136">
        <f t="shared" si="7"/>
        <v>0</v>
      </c>
      <c r="R28" s="136">
        <f t="shared" si="7"/>
        <v>0</v>
      </c>
      <c r="S28" s="136">
        <f t="shared" si="7"/>
        <v>0</v>
      </c>
      <c r="T28" s="136">
        <f t="shared" si="7"/>
        <v>0</v>
      </c>
      <c r="U28" s="136">
        <f t="shared" si="7"/>
        <v>0</v>
      </c>
      <c r="V28" s="136">
        <f t="shared" si="7"/>
        <v>0</v>
      </c>
      <c r="W28" s="136">
        <f t="shared" si="7"/>
        <v>0</v>
      </c>
      <c r="X28" s="136">
        <f t="shared" si="7"/>
        <v>0</v>
      </c>
      <c r="Y28" s="136">
        <f t="shared" si="7"/>
        <v>0</v>
      </c>
      <c r="Z28" s="136">
        <f t="shared" si="7"/>
        <v>0</v>
      </c>
      <c r="AA28" s="136">
        <f t="shared" si="7"/>
        <v>0</v>
      </c>
      <c r="AB28" s="136">
        <f t="shared" si="7"/>
        <v>0</v>
      </c>
      <c r="AC28" s="136">
        <f t="shared" si="7"/>
        <v>0</v>
      </c>
      <c r="AD28" s="136">
        <f t="shared" si="7"/>
        <v>0</v>
      </c>
      <c r="AE28" s="136">
        <f t="shared" si="7"/>
        <v>0</v>
      </c>
      <c r="AF28" s="136">
        <f t="shared" si="7"/>
        <v>0</v>
      </c>
      <c r="AG28" s="137">
        <f t="shared" si="7"/>
        <v>0</v>
      </c>
    </row>
    <row r="29" spans="1:33" x14ac:dyDescent="0.25">
      <c r="A29" s="129" t="s">
        <v>46</v>
      </c>
      <c r="B29" s="132" t="s">
        <v>196</v>
      </c>
      <c r="C29" s="132" t="s">
        <v>60</v>
      </c>
      <c r="D29" s="136">
        <f>SUM(D23)+(D24)+(D25*-1)+(D26*-1)+(D27*-1)</f>
        <v>0</v>
      </c>
      <c r="E29" s="136">
        <f t="shared" ref="E29:AG29" si="8">SUM(E23)+(E24)+(E25*-1)+(E26*-1)+(E27*-1)</f>
        <v>0</v>
      </c>
      <c r="F29" s="136">
        <f t="shared" si="8"/>
        <v>0</v>
      </c>
      <c r="G29" s="136">
        <f t="shared" si="8"/>
        <v>0</v>
      </c>
      <c r="H29" s="136">
        <f t="shared" si="8"/>
        <v>0</v>
      </c>
      <c r="I29" s="136">
        <f t="shared" si="8"/>
        <v>0</v>
      </c>
      <c r="J29" s="136">
        <f t="shared" si="8"/>
        <v>0</v>
      </c>
      <c r="K29" s="136">
        <f t="shared" si="8"/>
        <v>0</v>
      </c>
      <c r="L29" s="136">
        <f t="shared" si="8"/>
        <v>0</v>
      </c>
      <c r="M29" s="136">
        <f t="shared" si="8"/>
        <v>0</v>
      </c>
      <c r="N29" s="136">
        <f t="shared" si="8"/>
        <v>0</v>
      </c>
      <c r="O29" s="136">
        <f t="shared" si="8"/>
        <v>0</v>
      </c>
      <c r="P29" s="136">
        <f t="shared" si="8"/>
        <v>0</v>
      </c>
      <c r="Q29" s="136">
        <f t="shared" si="8"/>
        <v>0</v>
      </c>
      <c r="R29" s="136">
        <f t="shared" si="8"/>
        <v>0</v>
      </c>
      <c r="S29" s="136">
        <f t="shared" si="8"/>
        <v>0</v>
      </c>
      <c r="T29" s="136">
        <f t="shared" si="8"/>
        <v>0</v>
      </c>
      <c r="U29" s="136">
        <f t="shared" si="8"/>
        <v>0</v>
      </c>
      <c r="V29" s="136">
        <f t="shared" si="8"/>
        <v>0</v>
      </c>
      <c r="W29" s="136">
        <f t="shared" si="8"/>
        <v>0</v>
      </c>
      <c r="X29" s="136">
        <f t="shared" si="8"/>
        <v>0</v>
      </c>
      <c r="Y29" s="136">
        <f t="shared" si="8"/>
        <v>0</v>
      </c>
      <c r="Z29" s="136">
        <f t="shared" si="8"/>
        <v>0</v>
      </c>
      <c r="AA29" s="136">
        <f t="shared" si="8"/>
        <v>0</v>
      </c>
      <c r="AB29" s="136">
        <f t="shared" si="8"/>
        <v>0</v>
      </c>
      <c r="AC29" s="136">
        <f t="shared" si="8"/>
        <v>0</v>
      </c>
      <c r="AD29" s="136">
        <f t="shared" si="8"/>
        <v>0</v>
      </c>
      <c r="AE29" s="136">
        <f t="shared" si="8"/>
        <v>0</v>
      </c>
      <c r="AF29" s="136">
        <f t="shared" si="8"/>
        <v>0</v>
      </c>
      <c r="AG29" s="137">
        <f t="shared" si="8"/>
        <v>0</v>
      </c>
    </row>
    <row r="30" spans="1:33" ht="16.5" thickBot="1" x14ac:dyDescent="0.3">
      <c r="A30" s="130" t="s">
        <v>45</v>
      </c>
      <c r="B30" s="133" t="s">
        <v>196</v>
      </c>
      <c r="C30" s="133" t="s">
        <v>60</v>
      </c>
      <c r="D30" s="138">
        <f>SUM(D28:D29)</f>
        <v>0</v>
      </c>
      <c r="E30" s="138">
        <f t="shared" ref="E30:AG30" si="9">SUM(E28:E29)</f>
        <v>0</v>
      </c>
      <c r="F30" s="138">
        <f t="shared" si="9"/>
        <v>0</v>
      </c>
      <c r="G30" s="138">
        <f t="shared" si="9"/>
        <v>0</v>
      </c>
      <c r="H30" s="138">
        <f t="shared" si="9"/>
        <v>0</v>
      </c>
      <c r="I30" s="138">
        <f t="shared" si="9"/>
        <v>0</v>
      </c>
      <c r="J30" s="138">
        <f t="shared" si="9"/>
        <v>0</v>
      </c>
      <c r="K30" s="138">
        <f t="shared" si="9"/>
        <v>0</v>
      </c>
      <c r="L30" s="138">
        <f t="shared" si="9"/>
        <v>0</v>
      </c>
      <c r="M30" s="138">
        <f t="shared" si="9"/>
        <v>0</v>
      </c>
      <c r="N30" s="138">
        <f t="shared" si="9"/>
        <v>0</v>
      </c>
      <c r="O30" s="138">
        <f t="shared" si="9"/>
        <v>0</v>
      </c>
      <c r="P30" s="138">
        <f t="shared" si="9"/>
        <v>0</v>
      </c>
      <c r="Q30" s="138">
        <f t="shared" si="9"/>
        <v>0</v>
      </c>
      <c r="R30" s="138">
        <f t="shared" si="9"/>
        <v>0</v>
      </c>
      <c r="S30" s="138">
        <f t="shared" si="9"/>
        <v>0</v>
      </c>
      <c r="T30" s="138">
        <f t="shared" si="9"/>
        <v>0</v>
      </c>
      <c r="U30" s="138">
        <f t="shared" si="9"/>
        <v>0</v>
      </c>
      <c r="V30" s="138">
        <f t="shared" si="9"/>
        <v>0</v>
      </c>
      <c r="W30" s="138">
        <f t="shared" si="9"/>
        <v>0</v>
      </c>
      <c r="X30" s="138">
        <f t="shared" si="9"/>
        <v>0</v>
      </c>
      <c r="Y30" s="138">
        <f t="shared" si="9"/>
        <v>0</v>
      </c>
      <c r="Z30" s="138">
        <f t="shared" si="9"/>
        <v>0</v>
      </c>
      <c r="AA30" s="138">
        <f t="shared" si="9"/>
        <v>0</v>
      </c>
      <c r="AB30" s="138">
        <f t="shared" si="9"/>
        <v>0</v>
      </c>
      <c r="AC30" s="138">
        <f t="shared" si="9"/>
        <v>0</v>
      </c>
      <c r="AD30" s="138">
        <f t="shared" si="9"/>
        <v>0</v>
      </c>
      <c r="AE30" s="138">
        <f t="shared" si="9"/>
        <v>0</v>
      </c>
      <c r="AF30" s="138">
        <f t="shared" si="9"/>
        <v>0</v>
      </c>
      <c r="AG30" s="139">
        <f t="shared" si="9"/>
        <v>0</v>
      </c>
    </row>
    <row r="31" spans="1:33" x14ac:dyDescent="0.25">
      <c r="A31" s="57" t="s">
        <v>26</v>
      </c>
      <c r="B31" s="58" t="s">
        <v>197</v>
      </c>
      <c r="C31" s="58" t="s">
        <v>60</v>
      </c>
      <c r="D31" s="59">
        <f>MIN(D2, D22)</f>
        <v>0</v>
      </c>
      <c r="E31" s="59">
        <f t="shared" ref="E31:AG31" si="10">MIN(E2, E22)</f>
        <v>0</v>
      </c>
      <c r="F31" s="59">
        <f t="shared" si="10"/>
        <v>0</v>
      </c>
      <c r="G31" s="59">
        <f t="shared" si="10"/>
        <v>0</v>
      </c>
      <c r="H31" s="59">
        <f t="shared" si="10"/>
        <v>0</v>
      </c>
      <c r="I31" s="59">
        <f t="shared" si="10"/>
        <v>0</v>
      </c>
      <c r="J31" s="59">
        <f t="shared" si="10"/>
        <v>0</v>
      </c>
      <c r="K31" s="59">
        <f t="shared" si="10"/>
        <v>0</v>
      </c>
      <c r="L31" s="59">
        <f t="shared" si="10"/>
        <v>0</v>
      </c>
      <c r="M31" s="59">
        <f t="shared" si="10"/>
        <v>0</v>
      </c>
      <c r="N31" s="59">
        <f t="shared" si="10"/>
        <v>0</v>
      </c>
      <c r="O31" s="59">
        <f t="shared" si="10"/>
        <v>0</v>
      </c>
      <c r="P31" s="59">
        <f t="shared" si="10"/>
        <v>0</v>
      </c>
      <c r="Q31" s="59">
        <f t="shared" si="10"/>
        <v>0</v>
      </c>
      <c r="R31" s="59">
        <f t="shared" si="10"/>
        <v>0</v>
      </c>
      <c r="S31" s="59">
        <f t="shared" si="10"/>
        <v>0</v>
      </c>
      <c r="T31" s="59">
        <f t="shared" si="10"/>
        <v>0</v>
      </c>
      <c r="U31" s="59">
        <f t="shared" si="10"/>
        <v>0</v>
      </c>
      <c r="V31" s="59">
        <f t="shared" si="10"/>
        <v>0</v>
      </c>
      <c r="W31" s="59">
        <f t="shared" si="10"/>
        <v>0</v>
      </c>
      <c r="X31" s="59">
        <f t="shared" si="10"/>
        <v>0</v>
      </c>
      <c r="Y31" s="59">
        <f t="shared" si="10"/>
        <v>0</v>
      </c>
      <c r="Z31" s="59">
        <f t="shared" si="10"/>
        <v>0</v>
      </c>
      <c r="AA31" s="59">
        <f t="shared" si="10"/>
        <v>0</v>
      </c>
      <c r="AB31" s="59">
        <f t="shared" si="10"/>
        <v>0</v>
      </c>
      <c r="AC31" s="59">
        <f t="shared" si="10"/>
        <v>0</v>
      </c>
      <c r="AD31" s="59">
        <f t="shared" si="10"/>
        <v>0</v>
      </c>
      <c r="AE31" s="59">
        <f t="shared" si="10"/>
        <v>0</v>
      </c>
      <c r="AF31" s="59">
        <f t="shared" si="10"/>
        <v>0</v>
      </c>
      <c r="AG31" s="60">
        <f t="shared" si="10"/>
        <v>0</v>
      </c>
    </row>
    <row r="32" spans="1:33" x14ac:dyDescent="0.25">
      <c r="A32" s="61" t="s">
        <v>25</v>
      </c>
      <c r="B32" s="55" t="s">
        <v>197</v>
      </c>
      <c r="C32" s="55" t="s">
        <v>60</v>
      </c>
      <c r="D32" s="82">
        <f>MIN(D3, D22-D31)</f>
        <v>0</v>
      </c>
      <c r="E32" s="82">
        <f t="shared" ref="E32:AG32" si="11">MIN(E3, E22-E31)</f>
        <v>0</v>
      </c>
      <c r="F32" s="82">
        <f t="shared" si="11"/>
        <v>0</v>
      </c>
      <c r="G32" s="82">
        <f t="shared" si="11"/>
        <v>0</v>
      </c>
      <c r="H32" s="82">
        <f t="shared" si="11"/>
        <v>0</v>
      </c>
      <c r="I32" s="82">
        <f t="shared" si="11"/>
        <v>0</v>
      </c>
      <c r="J32" s="82">
        <f t="shared" si="11"/>
        <v>0</v>
      </c>
      <c r="K32" s="82">
        <f t="shared" si="11"/>
        <v>0</v>
      </c>
      <c r="L32" s="82">
        <f t="shared" si="11"/>
        <v>0</v>
      </c>
      <c r="M32" s="82">
        <f t="shared" si="11"/>
        <v>0</v>
      </c>
      <c r="N32" s="82">
        <f t="shared" si="11"/>
        <v>0</v>
      </c>
      <c r="O32" s="82">
        <f t="shared" si="11"/>
        <v>0</v>
      </c>
      <c r="P32" s="82">
        <f t="shared" si="11"/>
        <v>0</v>
      </c>
      <c r="Q32" s="82">
        <f t="shared" si="11"/>
        <v>0</v>
      </c>
      <c r="R32" s="82">
        <f t="shared" si="11"/>
        <v>0</v>
      </c>
      <c r="S32" s="82">
        <f t="shared" si="11"/>
        <v>0</v>
      </c>
      <c r="T32" s="82">
        <f t="shared" si="11"/>
        <v>0</v>
      </c>
      <c r="U32" s="82">
        <f t="shared" si="11"/>
        <v>0</v>
      </c>
      <c r="V32" s="82">
        <f t="shared" si="11"/>
        <v>0</v>
      </c>
      <c r="W32" s="82">
        <f t="shared" si="11"/>
        <v>0</v>
      </c>
      <c r="X32" s="82">
        <f t="shared" si="11"/>
        <v>0</v>
      </c>
      <c r="Y32" s="82">
        <f t="shared" si="11"/>
        <v>0</v>
      </c>
      <c r="Z32" s="82">
        <f t="shared" si="11"/>
        <v>0</v>
      </c>
      <c r="AA32" s="82">
        <f t="shared" si="11"/>
        <v>0</v>
      </c>
      <c r="AB32" s="82">
        <f t="shared" si="11"/>
        <v>0</v>
      </c>
      <c r="AC32" s="82">
        <f t="shared" si="11"/>
        <v>0</v>
      </c>
      <c r="AD32" s="82">
        <f t="shared" si="11"/>
        <v>0</v>
      </c>
      <c r="AE32" s="82">
        <f t="shared" si="11"/>
        <v>0</v>
      </c>
      <c r="AF32" s="82">
        <f t="shared" si="11"/>
        <v>0</v>
      </c>
      <c r="AG32" s="62">
        <f t="shared" si="11"/>
        <v>0</v>
      </c>
    </row>
    <row r="33" spans="1:33" x14ac:dyDescent="0.25">
      <c r="A33" s="61" t="s">
        <v>27</v>
      </c>
      <c r="B33" s="55" t="s">
        <v>197</v>
      </c>
      <c r="C33" s="55" t="s">
        <v>60</v>
      </c>
      <c r="D33" s="82">
        <f>MIN(D4, D22 - (D31 +D32))</f>
        <v>0</v>
      </c>
      <c r="E33" s="82">
        <f t="shared" ref="E33:AG33" si="12">MIN(E4, E22 - (E31 +E32))</f>
        <v>0</v>
      </c>
      <c r="F33" s="82">
        <f t="shared" si="12"/>
        <v>0</v>
      </c>
      <c r="G33" s="82">
        <f t="shared" si="12"/>
        <v>0</v>
      </c>
      <c r="H33" s="82">
        <f t="shared" si="12"/>
        <v>0</v>
      </c>
      <c r="I33" s="82">
        <f t="shared" si="12"/>
        <v>0</v>
      </c>
      <c r="J33" s="82">
        <f t="shared" si="12"/>
        <v>0</v>
      </c>
      <c r="K33" s="82">
        <f t="shared" si="12"/>
        <v>0</v>
      </c>
      <c r="L33" s="82">
        <f t="shared" si="12"/>
        <v>0</v>
      </c>
      <c r="M33" s="82">
        <f t="shared" si="12"/>
        <v>0</v>
      </c>
      <c r="N33" s="82">
        <f t="shared" si="12"/>
        <v>0</v>
      </c>
      <c r="O33" s="82">
        <f t="shared" si="12"/>
        <v>0</v>
      </c>
      <c r="P33" s="82">
        <f t="shared" si="12"/>
        <v>0</v>
      </c>
      <c r="Q33" s="82">
        <f t="shared" si="12"/>
        <v>0</v>
      </c>
      <c r="R33" s="82">
        <f t="shared" si="12"/>
        <v>0</v>
      </c>
      <c r="S33" s="82">
        <f t="shared" si="12"/>
        <v>0</v>
      </c>
      <c r="T33" s="82">
        <f t="shared" si="12"/>
        <v>0</v>
      </c>
      <c r="U33" s="82">
        <f t="shared" si="12"/>
        <v>0</v>
      </c>
      <c r="V33" s="82">
        <f t="shared" si="12"/>
        <v>0</v>
      </c>
      <c r="W33" s="82">
        <f t="shared" si="12"/>
        <v>0</v>
      </c>
      <c r="X33" s="82">
        <f t="shared" si="12"/>
        <v>0</v>
      </c>
      <c r="Y33" s="82">
        <f t="shared" si="12"/>
        <v>0</v>
      </c>
      <c r="Z33" s="82">
        <f t="shared" si="12"/>
        <v>0</v>
      </c>
      <c r="AA33" s="82">
        <f t="shared" si="12"/>
        <v>0</v>
      </c>
      <c r="AB33" s="82">
        <f t="shared" si="12"/>
        <v>0</v>
      </c>
      <c r="AC33" s="82">
        <f t="shared" si="12"/>
        <v>0</v>
      </c>
      <c r="AD33" s="82">
        <f t="shared" si="12"/>
        <v>0</v>
      </c>
      <c r="AE33" s="82">
        <f t="shared" si="12"/>
        <v>0</v>
      </c>
      <c r="AF33" s="82">
        <f t="shared" si="12"/>
        <v>0</v>
      </c>
      <c r="AG33" s="62">
        <f t="shared" si="12"/>
        <v>0</v>
      </c>
    </row>
    <row r="34" spans="1:33" x14ac:dyDescent="0.25">
      <c r="A34" s="61" t="s">
        <v>44</v>
      </c>
      <c r="B34" s="55" t="s">
        <v>197</v>
      </c>
      <c r="C34" s="55" t="s">
        <v>60</v>
      </c>
      <c r="D34" s="82">
        <f>MIN(D5,D22-(D31+D32+D33))</f>
        <v>0</v>
      </c>
      <c r="E34" s="82">
        <f t="shared" ref="E34:AG34" si="13">MIN(E5,E22-(E31+E32+E33))</f>
        <v>0</v>
      </c>
      <c r="F34" s="82">
        <f t="shared" si="13"/>
        <v>0</v>
      </c>
      <c r="G34" s="82">
        <f t="shared" si="13"/>
        <v>0</v>
      </c>
      <c r="H34" s="82">
        <f t="shared" si="13"/>
        <v>0</v>
      </c>
      <c r="I34" s="82">
        <f t="shared" si="13"/>
        <v>0</v>
      </c>
      <c r="J34" s="82">
        <f t="shared" si="13"/>
        <v>0</v>
      </c>
      <c r="K34" s="82">
        <f t="shared" si="13"/>
        <v>0</v>
      </c>
      <c r="L34" s="82">
        <f t="shared" si="13"/>
        <v>0</v>
      </c>
      <c r="M34" s="82">
        <f t="shared" si="13"/>
        <v>0</v>
      </c>
      <c r="N34" s="82">
        <f t="shared" si="13"/>
        <v>0</v>
      </c>
      <c r="O34" s="82">
        <f t="shared" si="13"/>
        <v>0</v>
      </c>
      <c r="P34" s="82">
        <f t="shared" si="13"/>
        <v>0</v>
      </c>
      <c r="Q34" s="82">
        <f t="shared" si="13"/>
        <v>0</v>
      </c>
      <c r="R34" s="82">
        <f t="shared" si="13"/>
        <v>0</v>
      </c>
      <c r="S34" s="82">
        <f t="shared" si="13"/>
        <v>0</v>
      </c>
      <c r="T34" s="82">
        <f t="shared" si="13"/>
        <v>0</v>
      </c>
      <c r="U34" s="82">
        <f t="shared" si="13"/>
        <v>0</v>
      </c>
      <c r="V34" s="82">
        <f t="shared" si="13"/>
        <v>0</v>
      </c>
      <c r="W34" s="82">
        <f t="shared" si="13"/>
        <v>0</v>
      </c>
      <c r="X34" s="82">
        <f t="shared" si="13"/>
        <v>0</v>
      </c>
      <c r="Y34" s="82">
        <f t="shared" si="13"/>
        <v>0</v>
      </c>
      <c r="Z34" s="82">
        <f t="shared" si="13"/>
        <v>0</v>
      </c>
      <c r="AA34" s="82">
        <f t="shared" si="13"/>
        <v>0</v>
      </c>
      <c r="AB34" s="82">
        <f t="shared" si="13"/>
        <v>0</v>
      </c>
      <c r="AC34" s="82">
        <f t="shared" si="13"/>
        <v>0</v>
      </c>
      <c r="AD34" s="82">
        <f t="shared" si="13"/>
        <v>0</v>
      </c>
      <c r="AE34" s="82">
        <f t="shared" si="13"/>
        <v>0</v>
      </c>
      <c r="AF34" s="82">
        <f t="shared" si="13"/>
        <v>0</v>
      </c>
      <c r="AG34" s="62">
        <f t="shared" si="13"/>
        <v>0</v>
      </c>
    </row>
    <row r="35" spans="1:33" x14ac:dyDescent="0.25">
      <c r="A35" s="61" t="s">
        <v>43</v>
      </c>
      <c r="B35" s="55" t="s">
        <v>197</v>
      </c>
      <c r="C35" s="55" t="s">
        <v>60</v>
      </c>
      <c r="D35" s="82">
        <f>SUM(D31:D34)</f>
        <v>0</v>
      </c>
      <c r="E35" s="82">
        <f t="shared" ref="E35:AG35" si="14">SUM(E31:E34)</f>
        <v>0</v>
      </c>
      <c r="F35" s="82">
        <f t="shared" si="14"/>
        <v>0</v>
      </c>
      <c r="G35" s="82">
        <f t="shared" si="14"/>
        <v>0</v>
      </c>
      <c r="H35" s="82">
        <f t="shared" si="14"/>
        <v>0</v>
      </c>
      <c r="I35" s="82">
        <f t="shared" si="14"/>
        <v>0</v>
      </c>
      <c r="J35" s="82">
        <f t="shared" si="14"/>
        <v>0</v>
      </c>
      <c r="K35" s="82">
        <f>SUM(K31:K34)</f>
        <v>0</v>
      </c>
      <c r="L35" s="82">
        <f t="shared" si="14"/>
        <v>0</v>
      </c>
      <c r="M35" s="82">
        <f t="shared" si="14"/>
        <v>0</v>
      </c>
      <c r="N35" s="82">
        <f t="shared" si="14"/>
        <v>0</v>
      </c>
      <c r="O35" s="82">
        <f t="shared" si="14"/>
        <v>0</v>
      </c>
      <c r="P35" s="82">
        <f t="shared" si="14"/>
        <v>0</v>
      </c>
      <c r="Q35" s="82">
        <f t="shared" si="14"/>
        <v>0</v>
      </c>
      <c r="R35" s="82">
        <f t="shared" si="14"/>
        <v>0</v>
      </c>
      <c r="S35" s="82">
        <f t="shared" si="14"/>
        <v>0</v>
      </c>
      <c r="T35" s="82">
        <f t="shared" si="14"/>
        <v>0</v>
      </c>
      <c r="U35" s="82">
        <f t="shared" si="14"/>
        <v>0</v>
      </c>
      <c r="V35" s="82">
        <f t="shared" si="14"/>
        <v>0</v>
      </c>
      <c r="W35" s="82">
        <f>SUM(W31:W34)</f>
        <v>0</v>
      </c>
      <c r="X35" s="82">
        <f t="shared" si="14"/>
        <v>0</v>
      </c>
      <c r="Y35" s="82">
        <f t="shared" si="14"/>
        <v>0</v>
      </c>
      <c r="Z35" s="82">
        <f t="shared" si="14"/>
        <v>0</v>
      </c>
      <c r="AA35" s="82">
        <f t="shared" si="14"/>
        <v>0</v>
      </c>
      <c r="AB35" s="82">
        <f t="shared" si="14"/>
        <v>0</v>
      </c>
      <c r="AC35" s="82">
        <f t="shared" si="14"/>
        <v>0</v>
      </c>
      <c r="AD35" s="82">
        <f t="shared" si="14"/>
        <v>0</v>
      </c>
      <c r="AE35" s="82">
        <f t="shared" si="14"/>
        <v>0</v>
      </c>
      <c r="AF35" s="82">
        <f t="shared" si="14"/>
        <v>0</v>
      </c>
      <c r="AG35" s="62">
        <f t="shared" si="14"/>
        <v>0</v>
      </c>
    </row>
    <row r="36" spans="1:33" x14ac:dyDescent="0.25">
      <c r="A36" s="61" t="s">
        <v>29</v>
      </c>
      <c r="B36" s="55" t="s">
        <v>197</v>
      </c>
      <c r="C36" s="55" t="s">
        <v>60</v>
      </c>
      <c r="D36" s="82">
        <f>MIN(D8, D22 - D35)</f>
        <v>0</v>
      </c>
      <c r="E36" s="82">
        <f t="shared" ref="E36:AG36" si="15">MIN(E8, E22 - E35)</f>
        <v>0</v>
      </c>
      <c r="F36" s="82">
        <f t="shared" si="15"/>
        <v>0</v>
      </c>
      <c r="G36" s="82">
        <f t="shared" si="15"/>
        <v>0</v>
      </c>
      <c r="H36" s="82">
        <f t="shared" si="15"/>
        <v>0</v>
      </c>
      <c r="I36" s="82">
        <f t="shared" si="15"/>
        <v>0</v>
      </c>
      <c r="J36" s="82">
        <f t="shared" si="15"/>
        <v>0</v>
      </c>
      <c r="K36" s="82">
        <f t="shared" si="15"/>
        <v>0</v>
      </c>
      <c r="L36" s="82">
        <f t="shared" si="15"/>
        <v>0</v>
      </c>
      <c r="M36" s="82">
        <f t="shared" si="15"/>
        <v>0</v>
      </c>
      <c r="N36" s="82">
        <f t="shared" si="15"/>
        <v>0</v>
      </c>
      <c r="O36" s="82">
        <f t="shared" si="15"/>
        <v>0</v>
      </c>
      <c r="P36" s="82">
        <f t="shared" si="15"/>
        <v>0</v>
      </c>
      <c r="Q36" s="82">
        <f t="shared" si="15"/>
        <v>0</v>
      </c>
      <c r="R36" s="82">
        <f t="shared" si="15"/>
        <v>0</v>
      </c>
      <c r="S36" s="82">
        <f t="shared" si="15"/>
        <v>0</v>
      </c>
      <c r="T36" s="82">
        <f t="shared" si="15"/>
        <v>0</v>
      </c>
      <c r="U36" s="82">
        <f t="shared" si="15"/>
        <v>0</v>
      </c>
      <c r="V36" s="82">
        <f t="shared" si="15"/>
        <v>0</v>
      </c>
      <c r="W36" s="82">
        <f t="shared" si="15"/>
        <v>0</v>
      </c>
      <c r="X36" s="82">
        <f t="shared" si="15"/>
        <v>0</v>
      </c>
      <c r="Y36" s="82">
        <f t="shared" si="15"/>
        <v>0</v>
      </c>
      <c r="Z36" s="82">
        <f t="shared" si="15"/>
        <v>0</v>
      </c>
      <c r="AA36" s="82">
        <f t="shared" si="15"/>
        <v>0</v>
      </c>
      <c r="AB36" s="82">
        <f t="shared" si="15"/>
        <v>0</v>
      </c>
      <c r="AC36" s="82">
        <f t="shared" si="15"/>
        <v>0</v>
      </c>
      <c r="AD36" s="82">
        <f t="shared" si="15"/>
        <v>0</v>
      </c>
      <c r="AE36" s="82">
        <f t="shared" si="15"/>
        <v>0</v>
      </c>
      <c r="AF36" s="82">
        <f t="shared" si="15"/>
        <v>0</v>
      </c>
      <c r="AG36" s="62">
        <f t="shared" si="15"/>
        <v>0</v>
      </c>
    </row>
    <row r="37" spans="1:33" x14ac:dyDescent="0.25">
      <c r="A37" s="61" t="s">
        <v>42</v>
      </c>
      <c r="B37" s="55" t="s">
        <v>197</v>
      </c>
      <c r="C37" s="55" t="s">
        <v>60</v>
      </c>
      <c r="D37" s="82">
        <f>MIN(D15, D22 - D35)</f>
        <v>0</v>
      </c>
      <c r="E37" s="82">
        <f t="shared" ref="E37:AG37" si="16">MIN(E15, E22 - E35)</f>
        <v>0</v>
      </c>
      <c r="F37" s="82">
        <f t="shared" si="16"/>
        <v>0</v>
      </c>
      <c r="G37" s="82">
        <f t="shared" si="16"/>
        <v>0</v>
      </c>
      <c r="H37" s="82">
        <f t="shared" si="16"/>
        <v>0</v>
      </c>
      <c r="I37" s="82">
        <f t="shared" si="16"/>
        <v>0</v>
      </c>
      <c r="J37" s="82">
        <f t="shared" si="16"/>
        <v>0</v>
      </c>
      <c r="K37" s="82">
        <f t="shared" si="16"/>
        <v>0</v>
      </c>
      <c r="L37" s="82">
        <f t="shared" si="16"/>
        <v>0</v>
      </c>
      <c r="M37" s="82">
        <f t="shared" si="16"/>
        <v>0</v>
      </c>
      <c r="N37" s="82">
        <f t="shared" si="16"/>
        <v>0</v>
      </c>
      <c r="O37" s="82">
        <f t="shared" si="16"/>
        <v>0</v>
      </c>
      <c r="P37" s="82">
        <f t="shared" si="16"/>
        <v>0</v>
      </c>
      <c r="Q37" s="82">
        <f t="shared" si="16"/>
        <v>0</v>
      </c>
      <c r="R37" s="82">
        <f t="shared" si="16"/>
        <v>0</v>
      </c>
      <c r="S37" s="82">
        <f t="shared" si="16"/>
        <v>0</v>
      </c>
      <c r="T37" s="82">
        <f t="shared" si="16"/>
        <v>0</v>
      </c>
      <c r="U37" s="82">
        <f t="shared" si="16"/>
        <v>0</v>
      </c>
      <c r="V37" s="82">
        <f t="shared" si="16"/>
        <v>0</v>
      </c>
      <c r="W37" s="82">
        <f t="shared" si="16"/>
        <v>0</v>
      </c>
      <c r="X37" s="82">
        <f t="shared" si="16"/>
        <v>0</v>
      </c>
      <c r="Y37" s="82">
        <f t="shared" si="16"/>
        <v>0</v>
      </c>
      <c r="Z37" s="82">
        <f t="shared" si="16"/>
        <v>0</v>
      </c>
      <c r="AA37" s="82">
        <f t="shared" si="16"/>
        <v>0</v>
      </c>
      <c r="AB37" s="82">
        <f t="shared" si="16"/>
        <v>0</v>
      </c>
      <c r="AC37" s="82">
        <f t="shared" si="16"/>
        <v>0</v>
      </c>
      <c r="AD37" s="82">
        <f t="shared" si="16"/>
        <v>0</v>
      </c>
      <c r="AE37" s="82">
        <f t="shared" si="16"/>
        <v>0</v>
      </c>
      <c r="AF37" s="82">
        <f t="shared" si="16"/>
        <v>0</v>
      </c>
      <c r="AG37" s="62">
        <f t="shared" si="16"/>
        <v>0</v>
      </c>
    </row>
    <row r="38" spans="1:33" x14ac:dyDescent="0.25">
      <c r="A38" s="61" t="s">
        <v>41</v>
      </c>
      <c r="B38" s="55" t="s">
        <v>197</v>
      </c>
      <c r="C38" s="55" t="s">
        <v>60</v>
      </c>
      <c r="D38" s="82">
        <f>SUM(D22-(D35+D36))</f>
        <v>1</v>
      </c>
      <c r="E38" s="82">
        <f t="shared" ref="E38:AG38" si="17">SUM(E22-(E35+E36))</f>
        <v>1</v>
      </c>
      <c r="F38" s="82">
        <f t="shared" si="17"/>
        <v>1</v>
      </c>
      <c r="G38" s="82">
        <f t="shared" si="17"/>
        <v>1</v>
      </c>
      <c r="H38" s="82">
        <f t="shared" si="17"/>
        <v>1</v>
      </c>
      <c r="I38" s="82">
        <f t="shared" si="17"/>
        <v>1</v>
      </c>
      <c r="J38" s="82">
        <f t="shared" si="17"/>
        <v>1</v>
      </c>
      <c r="K38" s="82">
        <f t="shared" si="17"/>
        <v>1</v>
      </c>
      <c r="L38" s="82">
        <f t="shared" si="17"/>
        <v>1</v>
      </c>
      <c r="M38" s="82">
        <f t="shared" si="17"/>
        <v>1</v>
      </c>
      <c r="N38" s="82">
        <f t="shared" si="17"/>
        <v>1</v>
      </c>
      <c r="O38" s="82">
        <f t="shared" si="17"/>
        <v>1</v>
      </c>
      <c r="P38" s="82">
        <f t="shared" si="17"/>
        <v>1</v>
      </c>
      <c r="Q38" s="82">
        <f t="shared" si="17"/>
        <v>1</v>
      </c>
      <c r="R38" s="82">
        <f t="shared" si="17"/>
        <v>1</v>
      </c>
      <c r="S38" s="82">
        <f t="shared" si="17"/>
        <v>1</v>
      </c>
      <c r="T38" s="82">
        <f t="shared" si="17"/>
        <v>1</v>
      </c>
      <c r="U38" s="82">
        <f t="shared" si="17"/>
        <v>1</v>
      </c>
      <c r="V38" s="82">
        <f t="shared" si="17"/>
        <v>1</v>
      </c>
      <c r="W38" s="82">
        <f t="shared" si="17"/>
        <v>1</v>
      </c>
      <c r="X38" s="82">
        <f t="shared" si="17"/>
        <v>1</v>
      </c>
      <c r="Y38" s="82">
        <f t="shared" si="17"/>
        <v>1</v>
      </c>
      <c r="Z38" s="82">
        <f t="shared" si="17"/>
        <v>1</v>
      </c>
      <c r="AA38" s="82">
        <f t="shared" si="17"/>
        <v>1</v>
      </c>
      <c r="AB38" s="82">
        <f t="shared" si="17"/>
        <v>1</v>
      </c>
      <c r="AC38" s="82">
        <f t="shared" si="17"/>
        <v>1</v>
      </c>
      <c r="AD38" s="82">
        <f t="shared" si="17"/>
        <v>1</v>
      </c>
      <c r="AE38" s="82">
        <f t="shared" si="17"/>
        <v>1</v>
      </c>
      <c r="AF38" s="82">
        <f t="shared" si="17"/>
        <v>1</v>
      </c>
      <c r="AG38" s="62">
        <f t="shared" si="17"/>
        <v>1</v>
      </c>
    </row>
    <row r="39" spans="1:33" ht="16.5" thickBot="1" x14ac:dyDescent="0.3">
      <c r="A39" s="64" t="s">
        <v>40</v>
      </c>
      <c r="B39" s="65" t="s">
        <v>197</v>
      </c>
      <c r="C39" s="65" t="s">
        <v>60</v>
      </c>
      <c r="D39" s="66">
        <f>SUM(D35+D36+ D38)</f>
        <v>1</v>
      </c>
      <c r="E39" s="66">
        <f t="shared" ref="E39:AG39" si="18">SUM(E35+E36+ E38)</f>
        <v>1</v>
      </c>
      <c r="F39" s="66">
        <f t="shared" si="18"/>
        <v>1</v>
      </c>
      <c r="G39" s="66">
        <f t="shared" si="18"/>
        <v>1</v>
      </c>
      <c r="H39" s="66">
        <f t="shared" si="18"/>
        <v>1</v>
      </c>
      <c r="I39" s="66">
        <f t="shared" si="18"/>
        <v>1</v>
      </c>
      <c r="J39" s="66">
        <f t="shared" si="18"/>
        <v>1</v>
      </c>
      <c r="K39" s="66">
        <f t="shared" si="18"/>
        <v>1</v>
      </c>
      <c r="L39" s="66">
        <f t="shared" si="18"/>
        <v>1</v>
      </c>
      <c r="M39" s="66">
        <f t="shared" si="18"/>
        <v>1</v>
      </c>
      <c r="N39" s="66">
        <f t="shared" si="18"/>
        <v>1</v>
      </c>
      <c r="O39" s="66">
        <f t="shared" si="18"/>
        <v>1</v>
      </c>
      <c r="P39" s="66">
        <f t="shared" si="18"/>
        <v>1</v>
      </c>
      <c r="Q39" s="66">
        <f t="shared" si="18"/>
        <v>1</v>
      </c>
      <c r="R39" s="66">
        <f t="shared" si="18"/>
        <v>1</v>
      </c>
      <c r="S39" s="66">
        <f t="shared" si="18"/>
        <v>1</v>
      </c>
      <c r="T39" s="66">
        <f t="shared" si="18"/>
        <v>1</v>
      </c>
      <c r="U39" s="66">
        <f t="shared" si="18"/>
        <v>1</v>
      </c>
      <c r="V39" s="66">
        <f t="shared" si="18"/>
        <v>1</v>
      </c>
      <c r="W39" s="66">
        <f t="shared" si="18"/>
        <v>1</v>
      </c>
      <c r="X39" s="66">
        <f t="shared" si="18"/>
        <v>1</v>
      </c>
      <c r="Y39" s="66">
        <f t="shared" si="18"/>
        <v>1</v>
      </c>
      <c r="Z39" s="66">
        <f t="shared" si="18"/>
        <v>1</v>
      </c>
      <c r="AA39" s="66">
        <f t="shared" si="18"/>
        <v>1</v>
      </c>
      <c r="AB39" s="66">
        <f t="shared" si="18"/>
        <v>1</v>
      </c>
      <c r="AC39" s="66">
        <f t="shared" si="18"/>
        <v>1</v>
      </c>
      <c r="AD39" s="66">
        <f t="shared" si="18"/>
        <v>1</v>
      </c>
      <c r="AE39" s="66">
        <f t="shared" si="18"/>
        <v>1</v>
      </c>
      <c r="AF39" s="66">
        <f t="shared" si="18"/>
        <v>1</v>
      </c>
      <c r="AG39" s="67">
        <f t="shared" si="18"/>
        <v>1</v>
      </c>
    </row>
    <row r="40" spans="1:33" x14ac:dyDescent="0.25">
      <c r="A40" s="129" t="s">
        <v>28</v>
      </c>
      <c r="B40" s="132" t="s">
        <v>196</v>
      </c>
      <c r="C40" s="132" t="s">
        <v>60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102">
        <v>0</v>
      </c>
      <c r="U40" s="102">
        <v>0</v>
      </c>
      <c r="V40" s="102">
        <v>0</v>
      </c>
      <c r="W40" s="102">
        <v>0</v>
      </c>
      <c r="X40" s="102">
        <v>0</v>
      </c>
      <c r="Y40" s="102">
        <v>0</v>
      </c>
      <c r="Z40" s="102">
        <v>0</v>
      </c>
      <c r="AA40" s="102">
        <v>0</v>
      </c>
      <c r="AB40" s="102">
        <v>0</v>
      </c>
      <c r="AC40" s="102">
        <v>0</v>
      </c>
      <c r="AD40" s="102">
        <v>0</v>
      </c>
      <c r="AE40" s="102">
        <v>0</v>
      </c>
      <c r="AF40" s="102">
        <v>0</v>
      </c>
      <c r="AG40" s="72">
        <v>0</v>
      </c>
    </row>
    <row r="41" spans="1:33" x14ac:dyDescent="0.25">
      <c r="A41" s="129" t="s">
        <v>39</v>
      </c>
      <c r="B41" s="132" t="s">
        <v>196</v>
      </c>
      <c r="C41" s="132" t="s">
        <v>60</v>
      </c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102">
        <v>0</v>
      </c>
      <c r="AF41" s="102">
        <v>0</v>
      </c>
      <c r="AG41" s="72">
        <v>0</v>
      </c>
    </row>
    <row r="42" spans="1:33" x14ac:dyDescent="0.25">
      <c r="A42" s="129" t="s">
        <v>38</v>
      </c>
      <c r="B42" s="132" t="s">
        <v>196</v>
      </c>
      <c r="C42" s="132" t="s">
        <v>60</v>
      </c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102">
        <v>0</v>
      </c>
      <c r="U42" s="102">
        <v>0</v>
      </c>
      <c r="V42" s="102">
        <v>0</v>
      </c>
      <c r="W42" s="102">
        <v>0</v>
      </c>
      <c r="X42" s="102">
        <v>0</v>
      </c>
      <c r="Y42" s="102">
        <v>0</v>
      </c>
      <c r="Z42" s="102">
        <v>0</v>
      </c>
      <c r="AA42" s="102">
        <v>0</v>
      </c>
      <c r="AB42" s="102">
        <v>0</v>
      </c>
      <c r="AC42" s="102">
        <v>0</v>
      </c>
      <c r="AD42" s="102">
        <v>0</v>
      </c>
      <c r="AE42" s="102">
        <v>0</v>
      </c>
      <c r="AF42" s="102">
        <v>0</v>
      </c>
      <c r="AG42" s="72">
        <v>0</v>
      </c>
    </row>
    <row r="43" spans="1:33" x14ac:dyDescent="0.25">
      <c r="A43" s="129" t="s">
        <v>37</v>
      </c>
      <c r="B43" s="132" t="s">
        <v>196</v>
      </c>
      <c r="C43" s="132" t="s">
        <v>60</v>
      </c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  <c r="J43" s="102">
        <v>0</v>
      </c>
      <c r="K43" s="102">
        <v>0</v>
      </c>
      <c r="L43" s="102">
        <v>0</v>
      </c>
      <c r="M43" s="102">
        <v>0</v>
      </c>
      <c r="N43" s="102">
        <v>0</v>
      </c>
      <c r="O43" s="102">
        <v>0</v>
      </c>
      <c r="P43" s="102">
        <v>0</v>
      </c>
      <c r="Q43" s="102">
        <v>0</v>
      </c>
      <c r="R43" s="102">
        <v>0</v>
      </c>
      <c r="S43" s="102">
        <v>0</v>
      </c>
      <c r="T43" s="102">
        <v>0</v>
      </c>
      <c r="U43" s="102">
        <v>0</v>
      </c>
      <c r="V43" s="102">
        <v>0</v>
      </c>
      <c r="W43" s="102">
        <v>0</v>
      </c>
      <c r="X43" s="102">
        <v>0</v>
      </c>
      <c r="Y43" s="102">
        <v>0</v>
      </c>
      <c r="Z43" s="102">
        <v>0</v>
      </c>
      <c r="AA43" s="102">
        <v>0</v>
      </c>
      <c r="AB43" s="102">
        <v>0</v>
      </c>
      <c r="AC43" s="102">
        <v>0</v>
      </c>
      <c r="AD43" s="102">
        <v>0</v>
      </c>
      <c r="AE43" s="102">
        <v>0</v>
      </c>
      <c r="AF43" s="102">
        <v>0</v>
      </c>
      <c r="AG43" s="72">
        <v>0</v>
      </c>
    </row>
    <row r="44" spans="1:33" x14ac:dyDescent="0.25">
      <c r="A44" s="129" t="s">
        <v>36</v>
      </c>
      <c r="B44" s="132" t="s">
        <v>196</v>
      </c>
      <c r="C44" s="132" t="s">
        <v>60</v>
      </c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  <c r="J44" s="102">
        <v>0</v>
      </c>
      <c r="K44" s="102">
        <v>0</v>
      </c>
      <c r="L44" s="102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102">
        <v>0</v>
      </c>
      <c r="U44" s="102">
        <v>0</v>
      </c>
      <c r="V44" s="102">
        <v>0</v>
      </c>
      <c r="W44" s="102">
        <v>0</v>
      </c>
      <c r="X44" s="102">
        <v>0</v>
      </c>
      <c r="Y44" s="102">
        <v>0</v>
      </c>
      <c r="Z44" s="102">
        <v>0</v>
      </c>
      <c r="AA44" s="102">
        <v>0</v>
      </c>
      <c r="AB44" s="102">
        <v>0</v>
      </c>
      <c r="AC44" s="102">
        <v>0</v>
      </c>
      <c r="AD44" s="102">
        <v>0</v>
      </c>
      <c r="AE44" s="102">
        <v>0</v>
      </c>
      <c r="AF44" s="102">
        <v>0</v>
      </c>
      <c r="AG44" s="72">
        <v>0</v>
      </c>
    </row>
    <row r="45" spans="1:33" x14ac:dyDescent="0.25">
      <c r="A45" s="129" t="s">
        <v>35</v>
      </c>
      <c r="B45" s="132" t="s">
        <v>196</v>
      </c>
      <c r="C45" s="132" t="s">
        <v>60</v>
      </c>
      <c r="D45" s="102">
        <v>0</v>
      </c>
      <c r="E45" s="102">
        <v>0</v>
      </c>
      <c r="F45" s="102">
        <v>0</v>
      </c>
      <c r="G45" s="102">
        <v>0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102">
        <v>0</v>
      </c>
      <c r="AA45" s="102">
        <v>0</v>
      </c>
      <c r="AB45" s="102">
        <v>0</v>
      </c>
      <c r="AC45" s="102">
        <v>0</v>
      </c>
      <c r="AD45" s="102">
        <v>0</v>
      </c>
      <c r="AE45" s="102">
        <v>0</v>
      </c>
      <c r="AF45" s="102">
        <v>0</v>
      </c>
      <c r="AG45" s="72">
        <v>0</v>
      </c>
    </row>
    <row r="46" spans="1:33" x14ac:dyDescent="0.25">
      <c r="A46" s="129" t="s">
        <v>34</v>
      </c>
      <c r="B46" s="132" t="s">
        <v>196</v>
      </c>
      <c r="C46" s="132" t="s">
        <v>60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102">
        <v>0</v>
      </c>
      <c r="AF46" s="102">
        <v>0</v>
      </c>
      <c r="AG46" s="72">
        <v>0</v>
      </c>
    </row>
    <row r="47" spans="1:33" x14ac:dyDescent="0.25">
      <c r="A47" s="129" t="s">
        <v>23</v>
      </c>
      <c r="B47" s="132" t="s">
        <v>196</v>
      </c>
      <c r="C47" s="132" t="s">
        <v>60</v>
      </c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2">
        <v>0</v>
      </c>
      <c r="P47" s="102">
        <v>0</v>
      </c>
      <c r="Q47" s="102">
        <v>0</v>
      </c>
      <c r="R47" s="102">
        <v>0</v>
      </c>
      <c r="S47" s="102">
        <v>0</v>
      </c>
      <c r="T47" s="102">
        <v>0</v>
      </c>
      <c r="U47" s="102">
        <v>0</v>
      </c>
      <c r="V47" s="102">
        <v>0</v>
      </c>
      <c r="W47" s="102">
        <v>0</v>
      </c>
      <c r="X47" s="102">
        <v>0</v>
      </c>
      <c r="Y47" s="102">
        <v>0</v>
      </c>
      <c r="Z47" s="102">
        <v>0</v>
      </c>
      <c r="AA47" s="102">
        <v>0</v>
      </c>
      <c r="AB47" s="102">
        <v>0</v>
      </c>
      <c r="AC47" s="102">
        <v>0</v>
      </c>
      <c r="AD47" s="102">
        <v>0</v>
      </c>
      <c r="AE47" s="102">
        <v>0</v>
      </c>
      <c r="AF47" s="102">
        <v>0</v>
      </c>
      <c r="AG47" s="72">
        <v>0</v>
      </c>
    </row>
    <row r="48" spans="1:33" ht="16.5" thickBot="1" x14ac:dyDescent="0.3">
      <c r="A48" s="130" t="s">
        <v>33</v>
      </c>
      <c r="B48" s="132" t="s">
        <v>196</v>
      </c>
      <c r="C48" s="133" t="s">
        <v>60</v>
      </c>
      <c r="D48" s="82">
        <f>SUM(D40:D47)</f>
        <v>0</v>
      </c>
      <c r="E48" s="82">
        <f t="shared" ref="E48:AG48" si="19">SUM(E40:E47)</f>
        <v>0</v>
      </c>
      <c r="F48" s="82">
        <f t="shared" si="19"/>
        <v>0</v>
      </c>
      <c r="G48" s="82">
        <f t="shared" si="19"/>
        <v>0</v>
      </c>
      <c r="H48" s="82">
        <f t="shared" si="19"/>
        <v>0</v>
      </c>
      <c r="I48" s="82">
        <f t="shared" si="19"/>
        <v>0</v>
      </c>
      <c r="J48" s="82">
        <f t="shared" si="19"/>
        <v>0</v>
      </c>
      <c r="K48" s="82">
        <f t="shared" si="19"/>
        <v>0</v>
      </c>
      <c r="L48" s="82">
        <f t="shared" si="19"/>
        <v>0</v>
      </c>
      <c r="M48" s="82">
        <f t="shared" si="19"/>
        <v>0</v>
      </c>
      <c r="N48" s="82">
        <f t="shared" si="19"/>
        <v>0</v>
      </c>
      <c r="O48" s="82">
        <f t="shared" si="19"/>
        <v>0</v>
      </c>
      <c r="P48" s="82">
        <f t="shared" si="19"/>
        <v>0</v>
      </c>
      <c r="Q48" s="82">
        <f t="shared" si="19"/>
        <v>0</v>
      </c>
      <c r="R48" s="82">
        <f t="shared" si="19"/>
        <v>0</v>
      </c>
      <c r="S48" s="82">
        <f t="shared" si="19"/>
        <v>0</v>
      </c>
      <c r="T48" s="82">
        <f t="shared" si="19"/>
        <v>0</v>
      </c>
      <c r="U48" s="82">
        <f t="shared" si="19"/>
        <v>0</v>
      </c>
      <c r="V48" s="82">
        <f t="shared" si="19"/>
        <v>0</v>
      </c>
      <c r="W48" s="82">
        <f t="shared" si="19"/>
        <v>0</v>
      </c>
      <c r="X48" s="82">
        <f t="shared" si="19"/>
        <v>0</v>
      </c>
      <c r="Y48" s="82">
        <f t="shared" si="19"/>
        <v>0</v>
      </c>
      <c r="Z48" s="82">
        <f t="shared" si="19"/>
        <v>0</v>
      </c>
      <c r="AA48" s="82">
        <f t="shared" si="19"/>
        <v>0</v>
      </c>
      <c r="AB48" s="82">
        <f t="shared" si="19"/>
        <v>0</v>
      </c>
      <c r="AC48" s="82">
        <f t="shared" si="19"/>
        <v>0</v>
      </c>
      <c r="AD48" s="82">
        <f t="shared" si="19"/>
        <v>0</v>
      </c>
      <c r="AE48" s="82">
        <f t="shared" si="19"/>
        <v>0</v>
      </c>
      <c r="AF48" s="82">
        <f t="shared" si="19"/>
        <v>0</v>
      </c>
      <c r="AG48" s="62">
        <f t="shared" si="19"/>
        <v>0</v>
      </c>
    </row>
    <row r="49" spans="1:33" ht="16.5" thickBot="1" x14ac:dyDescent="0.3">
      <c r="A49" s="83" t="s">
        <v>32</v>
      </c>
      <c r="B49" s="86" t="s">
        <v>198</v>
      </c>
      <c r="C49" s="84" t="s">
        <v>199</v>
      </c>
      <c r="D49" s="83">
        <f>SUM(D48)+(D39)</f>
        <v>1</v>
      </c>
      <c r="E49" s="84">
        <f t="shared" ref="E49:AG49" si="20">SUM(E48)+(E39)</f>
        <v>1</v>
      </c>
      <c r="F49" s="84">
        <f t="shared" si="20"/>
        <v>1</v>
      </c>
      <c r="G49" s="84">
        <f t="shared" si="20"/>
        <v>1</v>
      </c>
      <c r="H49" s="84">
        <f t="shared" si="20"/>
        <v>1</v>
      </c>
      <c r="I49" s="84">
        <f t="shared" si="20"/>
        <v>1</v>
      </c>
      <c r="J49" s="84">
        <f t="shared" si="20"/>
        <v>1</v>
      </c>
      <c r="K49" s="84">
        <f t="shared" si="20"/>
        <v>1</v>
      </c>
      <c r="L49" s="84">
        <f t="shared" si="20"/>
        <v>1</v>
      </c>
      <c r="M49" s="84">
        <f t="shared" si="20"/>
        <v>1</v>
      </c>
      <c r="N49" s="84">
        <f t="shared" si="20"/>
        <v>1</v>
      </c>
      <c r="O49" s="84">
        <f t="shared" si="20"/>
        <v>1</v>
      </c>
      <c r="P49" s="84">
        <f t="shared" si="20"/>
        <v>1</v>
      </c>
      <c r="Q49" s="84">
        <f t="shared" si="20"/>
        <v>1</v>
      </c>
      <c r="R49" s="84">
        <f t="shared" si="20"/>
        <v>1</v>
      </c>
      <c r="S49" s="84">
        <f t="shared" si="20"/>
        <v>1</v>
      </c>
      <c r="T49" s="84">
        <f t="shared" si="20"/>
        <v>1</v>
      </c>
      <c r="U49" s="84">
        <f t="shared" si="20"/>
        <v>1</v>
      </c>
      <c r="V49" s="84">
        <f t="shared" si="20"/>
        <v>1</v>
      </c>
      <c r="W49" s="84">
        <f t="shared" si="20"/>
        <v>1</v>
      </c>
      <c r="X49" s="84">
        <f t="shared" si="20"/>
        <v>1</v>
      </c>
      <c r="Y49" s="84">
        <f t="shared" si="20"/>
        <v>1</v>
      </c>
      <c r="Z49" s="84">
        <f t="shared" si="20"/>
        <v>1</v>
      </c>
      <c r="AA49" s="84">
        <f t="shared" si="20"/>
        <v>1</v>
      </c>
      <c r="AB49" s="84">
        <f t="shared" si="20"/>
        <v>1</v>
      </c>
      <c r="AC49" s="84">
        <f t="shared" si="20"/>
        <v>1</v>
      </c>
      <c r="AD49" s="84">
        <f t="shared" si="20"/>
        <v>1</v>
      </c>
      <c r="AE49" s="84">
        <f t="shared" si="20"/>
        <v>1</v>
      </c>
      <c r="AF49" s="84">
        <f t="shared" si="20"/>
        <v>1</v>
      </c>
      <c r="AG49" s="85">
        <f t="shared" si="20"/>
        <v>1</v>
      </c>
    </row>
  </sheetData>
  <conditionalFormatting sqref="D22">
    <cfRule type="cellIs" dxfId="539" priority="171" operator="greaterThan">
      <formula>$D$6</formula>
    </cfRule>
    <cfRule type="cellIs" dxfId="538" priority="141" operator="lessThan">
      <formula>$D$6</formula>
    </cfRule>
    <cfRule type="cellIs" dxfId="537" priority="111" operator="equal">
      <formula>$D$6</formula>
    </cfRule>
  </conditionalFormatting>
  <conditionalFormatting sqref="D48">
    <cfRule type="cellIs" dxfId="536" priority="179" operator="lessThan">
      <formula>$D$30</formula>
    </cfRule>
    <cfRule type="cellIs" dxfId="535" priority="178" operator="equal">
      <formula>$D$30</formula>
    </cfRule>
    <cfRule type="cellIs" dxfId="534" priority="180" operator="greaterThan">
      <formula>$D$30</formula>
    </cfRule>
  </conditionalFormatting>
  <conditionalFormatting sqref="E22">
    <cfRule type="cellIs" dxfId="533" priority="170" operator="greaterThan">
      <formula>$E$6</formula>
    </cfRule>
    <cfRule type="cellIs" dxfId="532" priority="140" operator="lessThan">
      <formula>$E$6</formula>
    </cfRule>
    <cfRule type="cellIs" dxfId="531" priority="110" operator="equal">
      <formula>$E$6</formula>
    </cfRule>
  </conditionalFormatting>
  <conditionalFormatting sqref="E48">
    <cfRule type="cellIs" dxfId="530" priority="177" operator="greaterThan">
      <formula>$E$30</formula>
    </cfRule>
    <cfRule type="cellIs" dxfId="529" priority="176" operator="lessThan">
      <formula>$E$30</formula>
    </cfRule>
    <cfRule type="cellIs" dxfId="528" priority="175" operator="equal">
      <formula>$E$30</formula>
    </cfRule>
  </conditionalFormatting>
  <conditionalFormatting sqref="F22">
    <cfRule type="cellIs" dxfId="527" priority="139" operator="lessThan">
      <formula>$F$6</formula>
    </cfRule>
    <cfRule type="cellIs" dxfId="526" priority="169" operator="greaterThan">
      <formula>$F$6</formula>
    </cfRule>
    <cfRule type="cellIs" dxfId="525" priority="109" operator="equal">
      <formula>$F$6</formula>
    </cfRule>
  </conditionalFormatting>
  <conditionalFormatting sqref="F48">
    <cfRule type="cellIs" dxfId="524" priority="172" operator="equal">
      <formula>$F$30</formula>
    </cfRule>
    <cfRule type="cellIs" dxfId="523" priority="173" operator="lessThan">
      <formula>$F$30</formula>
    </cfRule>
    <cfRule type="cellIs" dxfId="522" priority="174" operator="greaterThan">
      <formula>$F$30</formula>
    </cfRule>
  </conditionalFormatting>
  <conditionalFormatting sqref="G22">
    <cfRule type="cellIs" dxfId="521" priority="168" operator="greaterThan">
      <formula>$G$6</formula>
    </cfRule>
    <cfRule type="cellIs" dxfId="520" priority="108" operator="equal">
      <formula>$G$6</formula>
    </cfRule>
    <cfRule type="cellIs" dxfId="519" priority="138" operator="lessThan">
      <formula>$G$6</formula>
    </cfRule>
  </conditionalFormatting>
  <conditionalFormatting sqref="G48">
    <cfRule type="cellIs" dxfId="518" priority="27" operator="equal">
      <formula>$G$30</formula>
    </cfRule>
    <cfRule type="cellIs" dxfId="517" priority="81" operator="greaterThan">
      <formula>$G$30</formula>
    </cfRule>
    <cfRule type="cellIs" dxfId="516" priority="54" operator="lessThan">
      <formula>$G$30</formula>
    </cfRule>
  </conditionalFormatting>
  <conditionalFormatting sqref="H22">
    <cfRule type="cellIs" dxfId="515" priority="167" operator="greaterThan">
      <formula>$H$6</formula>
    </cfRule>
    <cfRule type="cellIs" dxfId="514" priority="107" operator="equal">
      <formula>$H$6</formula>
    </cfRule>
    <cfRule type="cellIs" dxfId="513" priority="137" operator="lessThan">
      <formula>$H$6</formula>
    </cfRule>
  </conditionalFormatting>
  <conditionalFormatting sqref="H48">
    <cfRule type="cellIs" dxfId="512" priority="80" operator="greaterThan">
      <formula>$H$30</formula>
    </cfRule>
    <cfRule type="cellIs" dxfId="511" priority="53" operator="lessThan">
      <formula>$H$30</formula>
    </cfRule>
    <cfRule type="cellIs" dxfId="510" priority="26" operator="equal">
      <formula>$H$30</formula>
    </cfRule>
  </conditionalFormatting>
  <conditionalFormatting sqref="I22">
    <cfRule type="cellIs" dxfId="509" priority="166" operator="greaterThan">
      <formula>$I$6</formula>
    </cfRule>
    <cfRule type="cellIs" dxfId="508" priority="106" operator="equal">
      <formula>$I$6</formula>
    </cfRule>
    <cfRule type="cellIs" dxfId="507" priority="136" operator="lessThan">
      <formula>$I$6</formula>
    </cfRule>
  </conditionalFormatting>
  <conditionalFormatting sqref="I48">
    <cfRule type="cellIs" dxfId="506" priority="52" operator="lessThan">
      <formula>$I$30</formula>
    </cfRule>
    <cfRule type="cellIs" dxfId="505" priority="79" operator="greaterThan">
      <formula>$I$30</formula>
    </cfRule>
    <cfRule type="cellIs" dxfId="504" priority="25" operator="equal">
      <formula>$I$30</formula>
    </cfRule>
  </conditionalFormatting>
  <conditionalFormatting sqref="J22">
    <cfRule type="cellIs" dxfId="503" priority="165" operator="greaterThan">
      <formula>$J$6</formula>
    </cfRule>
    <cfRule type="cellIs" dxfId="502" priority="105" operator="equal">
      <formula>$J$6</formula>
    </cfRule>
    <cfRule type="cellIs" dxfId="501" priority="135" operator="lessThan">
      <formula>$J$6</formula>
    </cfRule>
  </conditionalFormatting>
  <conditionalFormatting sqref="J48">
    <cfRule type="cellIs" dxfId="500" priority="78" operator="greaterThan">
      <formula>$J$30</formula>
    </cfRule>
    <cfRule type="cellIs" dxfId="499" priority="24" operator="equal">
      <formula>$J$30</formula>
    </cfRule>
    <cfRule type="cellIs" dxfId="498" priority="51" operator="lessThan">
      <formula>$J$30</formula>
    </cfRule>
  </conditionalFormatting>
  <conditionalFormatting sqref="K22">
    <cfRule type="cellIs" dxfId="497" priority="104" operator="equal">
      <formula>$K$6</formula>
    </cfRule>
    <cfRule type="cellIs" dxfId="496" priority="134" operator="lessThan">
      <formula>$K$6</formula>
    </cfRule>
    <cfRule type="cellIs" dxfId="495" priority="164" operator="greaterThan">
      <formula>$K$6</formula>
    </cfRule>
  </conditionalFormatting>
  <conditionalFormatting sqref="K48">
    <cfRule type="cellIs" dxfId="494" priority="77" operator="greaterThan">
      <formula>$K$30</formula>
    </cfRule>
    <cfRule type="cellIs" dxfId="493" priority="23" operator="equal">
      <formula>$K$30</formula>
    </cfRule>
    <cfRule type="cellIs" dxfId="492" priority="50" operator="lessThan">
      <formula>$K$30</formula>
    </cfRule>
  </conditionalFormatting>
  <conditionalFormatting sqref="L22">
    <cfRule type="cellIs" dxfId="491" priority="103" operator="equal">
      <formula>$L$6</formula>
    </cfRule>
    <cfRule type="cellIs" dxfId="490" priority="163" operator="greaterThan">
      <formula>$L$6</formula>
    </cfRule>
    <cfRule type="cellIs" dxfId="489" priority="133" operator="lessThan">
      <formula>$L$6</formula>
    </cfRule>
  </conditionalFormatting>
  <conditionalFormatting sqref="L48">
    <cfRule type="cellIs" dxfId="488" priority="49" operator="lessThan">
      <formula>$L$30</formula>
    </cfRule>
    <cfRule type="cellIs" dxfId="487" priority="22" operator="equal">
      <formula>$L$30</formula>
    </cfRule>
    <cfRule type="cellIs" dxfId="486" priority="76" operator="greaterThan">
      <formula>$L$30</formula>
    </cfRule>
  </conditionalFormatting>
  <conditionalFormatting sqref="M22">
    <cfRule type="cellIs" dxfId="485" priority="102" operator="equal">
      <formula>$M$6</formula>
    </cfRule>
    <cfRule type="cellIs" dxfId="484" priority="162" operator="greaterThan">
      <formula>$M$6</formula>
    </cfRule>
    <cfRule type="cellIs" dxfId="483" priority="132" operator="lessThan">
      <formula>$M$6</formula>
    </cfRule>
  </conditionalFormatting>
  <conditionalFormatting sqref="M48">
    <cfRule type="cellIs" dxfId="482" priority="21" operator="equal">
      <formula>$M$30</formula>
    </cfRule>
    <cfRule type="cellIs" dxfId="481" priority="75" operator="greaterThan">
      <formula>$M$30</formula>
    </cfRule>
    <cfRule type="cellIs" dxfId="480" priority="48" operator="lessThan">
      <formula>$M$30</formula>
    </cfRule>
  </conditionalFormatting>
  <conditionalFormatting sqref="N22">
    <cfRule type="cellIs" dxfId="479" priority="101" operator="equal">
      <formula>$N$6</formula>
    </cfRule>
    <cfRule type="cellIs" dxfId="478" priority="161" operator="greaterThan">
      <formula>$N$6</formula>
    </cfRule>
    <cfRule type="cellIs" dxfId="477" priority="131" operator="lessThan">
      <formula>$N$6</formula>
    </cfRule>
  </conditionalFormatting>
  <conditionalFormatting sqref="N48">
    <cfRule type="cellIs" dxfId="476" priority="20" operator="equal">
      <formula>$N$30</formula>
    </cfRule>
    <cfRule type="cellIs" dxfId="475" priority="47" operator="lessThan">
      <formula>$N$30</formula>
    </cfRule>
    <cfRule type="cellIs" dxfId="474" priority="74" operator="greaterThan">
      <formula>$N$30</formula>
    </cfRule>
  </conditionalFormatting>
  <conditionalFormatting sqref="O22">
    <cfRule type="cellIs" dxfId="473" priority="100" operator="equal">
      <formula>$O$6</formula>
    </cfRule>
    <cfRule type="cellIs" dxfId="472" priority="160" operator="greaterThan">
      <formula>$O$6</formula>
    </cfRule>
    <cfRule type="cellIs" dxfId="471" priority="130" operator="lessThan">
      <formula>$O$6</formula>
    </cfRule>
  </conditionalFormatting>
  <conditionalFormatting sqref="O48">
    <cfRule type="cellIs" dxfId="470" priority="19" operator="equal">
      <formula>$O$30</formula>
    </cfRule>
    <cfRule type="cellIs" dxfId="469" priority="46" operator="lessThan">
      <formula>$O$30</formula>
    </cfRule>
    <cfRule type="cellIs" dxfId="468" priority="73" operator="greaterThan">
      <formula>$O$30</formula>
    </cfRule>
  </conditionalFormatting>
  <conditionalFormatting sqref="P22">
    <cfRule type="cellIs" dxfId="467" priority="129" operator="lessThan">
      <formula>$P$6</formula>
    </cfRule>
    <cfRule type="cellIs" dxfId="466" priority="159" operator="greaterThan">
      <formula>$P$6</formula>
    </cfRule>
    <cfRule type="cellIs" dxfId="465" priority="99" operator="equal">
      <formula>$P$6</formula>
    </cfRule>
  </conditionalFormatting>
  <conditionalFormatting sqref="P48">
    <cfRule type="cellIs" dxfId="464" priority="45" operator="lessThan">
      <formula>$P$30</formula>
    </cfRule>
    <cfRule type="cellIs" dxfId="463" priority="18" operator="equal">
      <formula>$P$30</formula>
    </cfRule>
    <cfRule type="cellIs" dxfId="462" priority="72" operator="greaterThan">
      <formula>$P$30</formula>
    </cfRule>
  </conditionalFormatting>
  <conditionalFormatting sqref="Q22">
    <cfRule type="cellIs" dxfId="461" priority="128" operator="lessThan">
      <formula>$Q$6</formula>
    </cfRule>
    <cfRule type="cellIs" dxfId="460" priority="98" operator="equal">
      <formula>$Q$6</formula>
    </cfRule>
    <cfRule type="cellIs" dxfId="459" priority="158" operator="greaterThan">
      <formula>$Q$6</formula>
    </cfRule>
  </conditionalFormatting>
  <conditionalFormatting sqref="Q48">
    <cfRule type="cellIs" dxfId="458" priority="44" operator="lessThan">
      <formula>$Q$30</formula>
    </cfRule>
    <cfRule type="cellIs" dxfId="457" priority="17" operator="equal">
      <formula>$Q$30</formula>
    </cfRule>
    <cfRule type="cellIs" dxfId="456" priority="71" operator="greaterThan">
      <formula>$Q$30</formula>
    </cfRule>
  </conditionalFormatting>
  <conditionalFormatting sqref="R22">
    <cfRule type="cellIs" dxfId="455" priority="157" operator="greaterThan">
      <formula>$R$6</formula>
    </cfRule>
    <cfRule type="cellIs" dxfId="454" priority="127" operator="lessThan">
      <formula>$R$6</formula>
    </cfRule>
    <cfRule type="cellIs" dxfId="453" priority="97" operator="equal">
      <formula>$R$6</formula>
    </cfRule>
  </conditionalFormatting>
  <conditionalFormatting sqref="R48">
    <cfRule type="cellIs" dxfId="452" priority="43" operator="lessThan">
      <formula>$R$30</formula>
    </cfRule>
    <cfRule type="cellIs" dxfId="451" priority="16" operator="equal">
      <formula>$R$30</formula>
    </cfRule>
    <cfRule type="cellIs" dxfId="450" priority="70" operator="greaterThan">
      <formula>$R$30</formula>
    </cfRule>
  </conditionalFormatting>
  <conditionalFormatting sqref="S22">
    <cfRule type="cellIs" dxfId="449" priority="156" operator="greaterThan">
      <formula>$S$6</formula>
    </cfRule>
    <cfRule type="cellIs" dxfId="448" priority="126" operator="lessThan">
      <formula>$S$6</formula>
    </cfRule>
    <cfRule type="cellIs" dxfId="447" priority="96" operator="equal">
      <formula>$S$6</formula>
    </cfRule>
  </conditionalFormatting>
  <conditionalFormatting sqref="S48">
    <cfRule type="cellIs" dxfId="446" priority="42" operator="lessThan">
      <formula>$S$30</formula>
    </cfRule>
    <cfRule type="cellIs" dxfId="445" priority="69" operator="greaterThan">
      <formula>$S$30</formula>
    </cfRule>
    <cfRule type="cellIs" dxfId="444" priority="15" operator="equal">
      <formula>$S$30</formula>
    </cfRule>
  </conditionalFormatting>
  <conditionalFormatting sqref="T22">
    <cfRule type="cellIs" dxfId="443" priority="95" operator="equal">
      <formula>$T$6</formula>
    </cfRule>
    <cfRule type="cellIs" dxfId="442" priority="125" operator="lessThan">
      <formula>$T$6</formula>
    </cfRule>
    <cfRule type="cellIs" dxfId="441" priority="155" operator="greaterThan">
      <formula>$T$6</formula>
    </cfRule>
  </conditionalFormatting>
  <conditionalFormatting sqref="T48">
    <cfRule type="cellIs" dxfId="440" priority="14" operator="equal">
      <formula>$T$30</formula>
    </cfRule>
    <cfRule type="cellIs" dxfId="439" priority="41" operator="lessThan">
      <formula>$T$30</formula>
    </cfRule>
    <cfRule type="cellIs" dxfId="438" priority="68" operator="greaterThan">
      <formula>$T$30</formula>
    </cfRule>
  </conditionalFormatting>
  <conditionalFormatting sqref="U22">
    <cfRule type="cellIs" dxfId="437" priority="94" operator="equal">
      <formula>$U$6</formula>
    </cfRule>
    <cfRule type="cellIs" dxfId="436" priority="124" operator="lessThan">
      <formula>$U$6</formula>
    </cfRule>
    <cfRule type="cellIs" dxfId="435" priority="154" operator="greaterThan">
      <formula>$U$6</formula>
    </cfRule>
  </conditionalFormatting>
  <conditionalFormatting sqref="U48">
    <cfRule type="cellIs" dxfId="434" priority="40" operator="lessThan">
      <formula>$U$30</formula>
    </cfRule>
    <cfRule type="cellIs" dxfId="433" priority="13" operator="equal">
      <formula>$U$30</formula>
    </cfRule>
    <cfRule type="cellIs" dxfId="432" priority="67" operator="greaterThan">
      <formula>$U$30</formula>
    </cfRule>
  </conditionalFormatting>
  <conditionalFormatting sqref="V22">
    <cfRule type="cellIs" dxfId="431" priority="93" operator="equal">
      <formula>$V$6</formula>
    </cfRule>
    <cfRule type="cellIs" dxfId="430" priority="123" operator="lessThan">
      <formula>$V$6</formula>
    </cfRule>
    <cfRule type="cellIs" dxfId="429" priority="153" operator="greaterThan">
      <formula>$V$6</formula>
    </cfRule>
  </conditionalFormatting>
  <conditionalFormatting sqref="V48">
    <cfRule type="cellIs" dxfId="428" priority="66" operator="greaterThan">
      <formula>$V$30</formula>
    </cfRule>
    <cfRule type="cellIs" dxfId="427" priority="12" operator="equal">
      <formula>$V$30</formula>
    </cfRule>
    <cfRule type="cellIs" dxfId="426" priority="39" operator="lessThan">
      <formula>$V$30</formula>
    </cfRule>
  </conditionalFormatting>
  <conditionalFormatting sqref="W22">
    <cfRule type="cellIs" dxfId="425" priority="122" operator="lessThan">
      <formula>$W$6</formula>
    </cfRule>
    <cfRule type="cellIs" dxfId="424" priority="92" operator="equal">
      <formula>$W$6</formula>
    </cfRule>
    <cfRule type="cellIs" dxfId="423" priority="152" operator="greaterThan">
      <formula>$W$6</formula>
    </cfRule>
  </conditionalFormatting>
  <conditionalFormatting sqref="W48">
    <cfRule type="cellIs" dxfId="422" priority="65" operator="greaterThan">
      <formula>$W$30</formula>
    </cfRule>
    <cfRule type="cellIs" dxfId="421" priority="11" operator="equal">
      <formula>$W$30</formula>
    </cfRule>
    <cfRule type="cellIs" dxfId="420" priority="38" operator="lessThan">
      <formula>$W$30</formula>
    </cfRule>
  </conditionalFormatting>
  <conditionalFormatting sqref="X22">
    <cfRule type="cellIs" dxfId="419" priority="121" operator="lessThan">
      <formula>$X$6</formula>
    </cfRule>
    <cfRule type="cellIs" dxfId="418" priority="151" operator="greaterThan">
      <formula>$X$6</formula>
    </cfRule>
    <cfRule type="cellIs" dxfId="417" priority="91" operator="equal">
      <formula>$X$6</formula>
    </cfRule>
  </conditionalFormatting>
  <conditionalFormatting sqref="X48">
    <cfRule type="cellIs" dxfId="416" priority="64" operator="greaterThan">
      <formula>$X$30</formula>
    </cfRule>
    <cfRule type="cellIs" dxfId="415" priority="10" operator="equal">
      <formula>$X$30</formula>
    </cfRule>
    <cfRule type="cellIs" dxfId="414" priority="37" operator="lessThan">
      <formula>$X$30</formula>
    </cfRule>
  </conditionalFormatting>
  <conditionalFormatting sqref="Y22">
    <cfRule type="cellIs" dxfId="413" priority="150" operator="greaterThan">
      <formula>$Y$6</formula>
    </cfRule>
    <cfRule type="cellIs" dxfId="412" priority="120" operator="lessThan">
      <formula>$Y$6</formula>
    </cfRule>
    <cfRule type="cellIs" dxfId="411" priority="90" operator="equal">
      <formula>$Y$6</formula>
    </cfRule>
  </conditionalFormatting>
  <conditionalFormatting sqref="Y48">
    <cfRule type="cellIs" dxfId="410" priority="63" operator="greaterThan">
      <formula>$Y$30</formula>
    </cfRule>
    <cfRule type="cellIs" dxfId="409" priority="9" operator="equal">
      <formula>$Y$30</formula>
    </cfRule>
    <cfRule type="cellIs" dxfId="408" priority="36" operator="lessThan">
      <formula>$Y$30</formula>
    </cfRule>
  </conditionalFormatting>
  <conditionalFormatting sqref="Z22">
    <cfRule type="cellIs" dxfId="407" priority="149" operator="greaterThan">
      <formula>$Z$6</formula>
    </cfRule>
    <cfRule type="cellIs" dxfId="406" priority="119" operator="lessThan">
      <formula>$Z$6</formula>
    </cfRule>
    <cfRule type="cellIs" dxfId="405" priority="89" operator="equal">
      <formula>$Z$6</formula>
    </cfRule>
  </conditionalFormatting>
  <conditionalFormatting sqref="Z48">
    <cfRule type="cellIs" dxfId="404" priority="62" operator="greaterThan">
      <formula>$Z$30</formula>
    </cfRule>
    <cfRule type="cellIs" dxfId="403" priority="35" operator="lessThan">
      <formula>$Z$30</formula>
    </cfRule>
    <cfRule type="cellIs" dxfId="402" priority="8" operator="equal">
      <formula>$Z$30</formula>
    </cfRule>
  </conditionalFormatting>
  <conditionalFormatting sqref="AA22">
    <cfRule type="cellIs" dxfId="401" priority="118" operator="lessThan">
      <formula>$AA$6</formula>
    </cfRule>
    <cfRule type="cellIs" dxfId="400" priority="148" operator="greaterThan">
      <formula>$AA$6</formula>
    </cfRule>
    <cfRule type="cellIs" dxfId="399" priority="88" operator="equal">
      <formula>$AA$6</formula>
    </cfRule>
  </conditionalFormatting>
  <conditionalFormatting sqref="AA48">
    <cfRule type="cellIs" dxfId="398" priority="34" operator="lessThan">
      <formula>$AA$30</formula>
    </cfRule>
    <cfRule type="cellIs" dxfId="397" priority="61" operator="greaterThan">
      <formula>$AA$30</formula>
    </cfRule>
    <cfRule type="cellIs" dxfId="396" priority="7" operator="equal">
      <formula>$AA$30</formula>
    </cfRule>
  </conditionalFormatting>
  <conditionalFormatting sqref="AB22">
    <cfRule type="cellIs" dxfId="395" priority="147" operator="greaterThan">
      <formula>$AB$6</formula>
    </cfRule>
    <cfRule type="cellIs" dxfId="394" priority="117" operator="lessThan">
      <formula>$AB$6</formula>
    </cfRule>
    <cfRule type="cellIs" dxfId="393" priority="87" operator="equal">
      <formula>$AB$6</formula>
    </cfRule>
  </conditionalFormatting>
  <conditionalFormatting sqref="AB48">
    <cfRule type="cellIs" dxfId="392" priority="6" operator="equal">
      <formula>$AB$30</formula>
    </cfRule>
    <cfRule type="cellIs" dxfId="391" priority="60" operator="greaterThan">
      <formula>$AB$30</formula>
    </cfRule>
    <cfRule type="cellIs" dxfId="390" priority="33" operator="lessThan">
      <formula>$AB$30</formula>
    </cfRule>
  </conditionalFormatting>
  <conditionalFormatting sqref="AC22">
    <cfRule type="cellIs" dxfId="389" priority="146" operator="greaterThan">
      <formula>$AC$6</formula>
    </cfRule>
    <cfRule type="cellIs" dxfId="388" priority="86" operator="equal">
      <formula>$AC$6</formula>
    </cfRule>
    <cfRule type="cellIs" dxfId="387" priority="116" operator="lessThan">
      <formula>$AC$6</formula>
    </cfRule>
  </conditionalFormatting>
  <conditionalFormatting sqref="AC48">
    <cfRule type="cellIs" dxfId="386" priority="59" operator="greaterThan">
      <formula>$AC$30</formula>
    </cfRule>
    <cfRule type="cellIs" dxfId="385" priority="5" operator="equal">
      <formula>$AC$30</formula>
    </cfRule>
    <cfRule type="cellIs" dxfId="384" priority="32" operator="lessThan">
      <formula>$AC$30</formula>
    </cfRule>
  </conditionalFormatting>
  <conditionalFormatting sqref="AD22">
    <cfRule type="cellIs" dxfId="383" priority="145" operator="greaterThan">
      <formula>$AD$6</formula>
    </cfRule>
    <cfRule type="cellIs" dxfId="382" priority="115" operator="lessThan">
      <formula>$AD$6</formula>
    </cfRule>
    <cfRule type="cellIs" dxfId="381" priority="85" operator="equal">
      <formula>$AD$6</formula>
    </cfRule>
  </conditionalFormatting>
  <conditionalFormatting sqref="AD48">
    <cfRule type="cellIs" dxfId="380" priority="4" operator="equal">
      <formula>$AD$30</formula>
    </cfRule>
    <cfRule type="cellIs" dxfId="379" priority="31" operator="lessThan">
      <formula>$AD$30</formula>
    </cfRule>
    <cfRule type="cellIs" dxfId="378" priority="58" operator="greaterThan">
      <formula>$AD$30</formula>
    </cfRule>
  </conditionalFormatting>
  <conditionalFormatting sqref="AE22">
    <cfRule type="cellIs" dxfId="377" priority="144" operator="greaterThan">
      <formula>$AE$6</formula>
    </cfRule>
    <cfRule type="cellIs" dxfId="376" priority="84" operator="equal">
      <formula>$AE$6</formula>
    </cfRule>
    <cfRule type="cellIs" dxfId="375" priority="114" operator="lessThan">
      <formula>$AE$6</formula>
    </cfRule>
  </conditionalFormatting>
  <conditionalFormatting sqref="AE48">
    <cfRule type="cellIs" dxfId="374" priority="3" operator="equal">
      <formula>$AE$30</formula>
    </cfRule>
    <cfRule type="cellIs" dxfId="373" priority="30" operator="lessThan">
      <formula>$AE$30</formula>
    </cfRule>
    <cfRule type="cellIs" dxfId="372" priority="57" operator="greaterThan">
      <formula>$AE$30</formula>
    </cfRule>
  </conditionalFormatting>
  <conditionalFormatting sqref="AF22">
    <cfRule type="cellIs" dxfId="371" priority="113" operator="lessThan">
      <formula>$AF$6</formula>
    </cfRule>
    <cfRule type="cellIs" dxfId="370" priority="143" operator="greaterThan">
      <formula>$AF$6</formula>
    </cfRule>
    <cfRule type="cellIs" dxfId="369" priority="83" operator="equal">
      <formula>$AF$6</formula>
    </cfRule>
  </conditionalFormatting>
  <conditionalFormatting sqref="AF48">
    <cfRule type="cellIs" dxfId="368" priority="2" operator="equal">
      <formula>$AF$30</formula>
    </cfRule>
    <cfRule type="cellIs" dxfId="367" priority="29" operator="lessThan">
      <formula>$AF$30</formula>
    </cfRule>
    <cfRule type="cellIs" dxfId="366" priority="56" operator="greaterThan">
      <formula>$AF$30</formula>
    </cfRule>
  </conditionalFormatting>
  <conditionalFormatting sqref="AG22">
    <cfRule type="cellIs" dxfId="365" priority="82" operator="equal">
      <formula>$AG$6</formula>
    </cfRule>
    <cfRule type="cellIs" dxfId="364" priority="142" operator="greaterThan">
      <formula>$AG$6</formula>
    </cfRule>
    <cfRule type="cellIs" dxfId="363" priority="112" operator="lessThan">
      <formula>$AG$6</formula>
    </cfRule>
  </conditionalFormatting>
  <conditionalFormatting sqref="AG48">
    <cfRule type="cellIs" dxfId="362" priority="28" operator="lessThan">
      <formula>$AG$30</formula>
    </cfRule>
    <cfRule type="cellIs" dxfId="361" priority="1" operator="equal">
      <formula>$AG$30</formula>
    </cfRule>
    <cfRule type="cellIs" dxfId="360" priority="55" operator="greaterThan">
      <formula>$AG$30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8FAB-BD94-4692-8728-EC8B3E9DF8BE}">
  <dimension ref="A1:I35"/>
  <sheetViews>
    <sheetView zoomScale="90" zoomScaleNormal="90" workbookViewId="0">
      <selection activeCell="E3" sqref="E3"/>
    </sheetView>
  </sheetViews>
  <sheetFormatPr defaultRowHeight="15" x14ac:dyDescent="0.25"/>
  <cols>
    <col min="1" max="1" width="9.140625" style="16"/>
    <col min="2" max="2" width="10.140625" style="16" bestFit="1" customWidth="1"/>
    <col min="3" max="3" width="11.140625" bestFit="1" customWidth="1"/>
    <col min="6" max="6" width="12.7109375" customWidth="1"/>
  </cols>
  <sheetData>
    <row r="1" spans="1:6" s="39" customFormat="1" x14ac:dyDescent="0.25">
      <c r="A1" s="167" t="s">
        <v>204</v>
      </c>
      <c r="B1" s="168"/>
      <c r="C1" s="168"/>
      <c r="D1" s="168"/>
      <c r="E1" s="168"/>
    </row>
    <row r="2" spans="1:6" x14ac:dyDescent="0.25">
      <c r="A2" s="36" t="s">
        <v>201</v>
      </c>
      <c r="B2" s="36" t="s">
        <v>202</v>
      </c>
      <c r="C2" s="16" t="s">
        <v>203</v>
      </c>
      <c r="D2" s="16" t="s">
        <v>40</v>
      </c>
      <c r="E2" s="16" t="s">
        <v>33</v>
      </c>
      <c r="F2" s="53" t="s">
        <v>211</v>
      </c>
    </row>
    <row r="3" spans="1:6" x14ac:dyDescent="0.25">
      <c r="A3" s="16">
        <f>'A-II_ACTIVE_Worksheet'!D1</f>
        <v>2025</v>
      </c>
      <c r="B3" s="16">
        <f>'A-II_ACTIVE_Worksheet'!D6</f>
        <v>0</v>
      </c>
      <c r="C3" s="16">
        <f>'A-II_ACTIVE_Worksheet'!D9</f>
        <v>0</v>
      </c>
      <c r="D3" s="16">
        <f>'A-II_ACTIVE_Worksheet'!D39</f>
        <v>1</v>
      </c>
      <c r="E3" s="16">
        <f>'A-II_ACTIVE_Worksheet'!D48</f>
        <v>0</v>
      </c>
      <c r="F3">
        <f>APDF_ACTIVE_Worksheet!D49</f>
        <v>0</v>
      </c>
    </row>
    <row r="4" spans="1:6" x14ac:dyDescent="0.25">
      <c r="A4" s="16">
        <f>'A-II_ACTIVE_Worksheet'!E1</f>
        <v>2026</v>
      </c>
      <c r="B4" s="16">
        <f>'A-II_ACTIVE_Worksheet'!E6</f>
        <v>0</v>
      </c>
      <c r="C4" s="16">
        <f>'A-II_ACTIVE_Worksheet'!E9</f>
        <v>0</v>
      </c>
      <c r="D4" s="16">
        <f>'A-II_ACTIVE_Worksheet'!E39</f>
        <v>1</v>
      </c>
      <c r="E4" s="16">
        <f>'A-II_ACTIVE_Worksheet'!E48</f>
        <v>0</v>
      </c>
      <c r="F4" s="39">
        <f>APDF_ACTIVE_Worksheet!E49</f>
        <v>0</v>
      </c>
    </row>
    <row r="5" spans="1:6" x14ac:dyDescent="0.25">
      <c r="A5" s="16">
        <f>'A-II_ACTIVE_Worksheet'!F1</f>
        <v>2027</v>
      </c>
      <c r="B5" s="16">
        <f>'A-II_ACTIVE_Worksheet'!F6</f>
        <v>0</v>
      </c>
      <c r="C5" s="16">
        <f>'A-II_ACTIVE_Worksheet'!F9</f>
        <v>0</v>
      </c>
      <c r="D5" s="16">
        <f>'A-II_ACTIVE_Worksheet'!F39</f>
        <v>1</v>
      </c>
      <c r="E5" s="16">
        <f>'A-II_ACTIVE_Worksheet'!F48</f>
        <v>0</v>
      </c>
      <c r="F5" s="39">
        <f>APDF_ACTIVE_Worksheet!F49</f>
        <v>0</v>
      </c>
    </row>
    <row r="6" spans="1:6" x14ac:dyDescent="0.25">
      <c r="A6" s="16">
        <f>'A-II_ACTIVE_Worksheet'!G1</f>
        <v>2028</v>
      </c>
      <c r="B6" s="16">
        <f>'A-II_ACTIVE_Worksheet'!G6</f>
        <v>0</v>
      </c>
      <c r="C6" s="16">
        <f>'A-II_ACTIVE_Worksheet'!G9</f>
        <v>0</v>
      </c>
      <c r="D6" s="16">
        <f>'A-II_ACTIVE_Worksheet'!G39</f>
        <v>1</v>
      </c>
      <c r="E6" s="16">
        <f>'A-II_ACTIVE_Worksheet'!G48</f>
        <v>0</v>
      </c>
      <c r="F6" s="39">
        <f>APDF_ACTIVE_Worksheet!G49</f>
        <v>0</v>
      </c>
    </row>
    <row r="7" spans="1:6" x14ac:dyDescent="0.25">
      <c r="A7" s="16">
        <f>'A-II_ACTIVE_Worksheet'!H1</f>
        <v>2029</v>
      </c>
      <c r="B7" s="16">
        <f>'A-II_ACTIVE_Worksheet'!H6</f>
        <v>0</v>
      </c>
      <c r="C7" s="16">
        <f>'A-II_ACTIVE_Worksheet'!H9</f>
        <v>0</v>
      </c>
      <c r="D7" s="16">
        <f>'A-II_ACTIVE_Worksheet'!H39</f>
        <v>1</v>
      </c>
      <c r="E7" s="16">
        <f>'A-II_ACTIVE_Worksheet'!H48</f>
        <v>0</v>
      </c>
      <c r="F7" s="39">
        <f>APDF_ACTIVE_Worksheet!H49</f>
        <v>0</v>
      </c>
    </row>
    <row r="8" spans="1:6" x14ac:dyDescent="0.25">
      <c r="A8" s="16">
        <f>'A-II_ACTIVE_Worksheet'!I1</f>
        <v>2030</v>
      </c>
      <c r="B8" s="44">
        <f>'A-II_ACTIVE_Worksheet'!I6</f>
        <v>0</v>
      </c>
      <c r="C8" s="44">
        <f>'A-II_ACTIVE_Worksheet'!I9</f>
        <v>0</v>
      </c>
      <c r="D8" s="44">
        <f>'A-II_ACTIVE_Worksheet'!I39</f>
        <v>1</v>
      </c>
      <c r="E8" s="44">
        <f>'A-II_ACTIVE_Worksheet'!I48</f>
        <v>0</v>
      </c>
    </row>
    <row r="9" spans="1:6" x14ac:dyDescent="0.25">
      <c r="A9" s="16">
        <f>'A-II_ACTIVE_Worksheet'!J1</f>
        <v>2031</v>
      </c>
      <c r="B9" s="16">
        <f>'A-II_ACTIVE_Worksheet'!J6</f>
        <v>0</v>
      </c>
      <c r="C9" s="16">
        <f>'A-II_ACTIVE_Worksheet'!J9</f>
        <v>0</v>
      </c>
      <c r="D9" s="16">
        <f>'A-II_ACTIVE_Worksheet'!J39</f>
        <v>1</v>
      </c>
      <c r="E9" s="16">
        <f>'A-II_ACTIVE_Worksheet'!J48</f>
        <v>0</v>
      </c>
    </row>
    <row r="10" spans="1:6" x14ac:dyDescent="0.25">
      <c r="A10" s="16">
        <f>'A-II_ACTIVE_Worksheet'!K1</f>
        <v>2032</v>
      </c>
      <c r="B10" s="16">
        <f>'A-II_ACTIVE_Worksheet'!K6</f>
        <v>0</v>
      </c>
      <c r="C10" s="16">
        <f>'A-II_ACTIVE_Worksheet'!K9</f>
        <v>0</v>
      </c>
      <c r="D10" s="16">
        <f>'A-II_ACTIVE_Worksheet'!K39</f>
        <v>1</v>
      </c>
      <c r="E10" s="16">
        <f>'A-II_ACTIVE_Worksheet'!K48</f>
        <v>0</v>
      </c>
    </row>
    <row r="11" spans="1:6" x14ac:dyDescent="0.25">
      <c r="A11" s="16">
        <f>'A-II_ACTIVE_Worksheet'!L1</f>
        <v>2033</v>
      </c>
      <c r="B11" s="16">
        <f>'A-II_ACTIVE_Worksheet'!L6</f>
        <v>0</v>
      </c>
      <c r="C11" s="16">
        <f>'A-II_ACTIVE_Worksheet'!L9</f>
        <v>0</v>
      </c>
      <c r="D11" s="16">
        <f>'A-II_ACTIVE_Worksheet'!L39</f>
        <v>1</v>
      </c>
      <c r="E11" s="16">
        <f>'A-II_ACTIVE_Worksheet'!L48</f>
        <v>0</v>
      </c>
    </row>
    <row r="12" spans="1:6" x14ac:dyDescent="0.25">
      <c r="A12" s="16">
        <f>'A-II_ACTIVE_Worksheet'!M1</f>
        <v>2034</v>
      </c>
      <c r="B12" s="16">
        <f>'A-II_ACTIVE_Worksheet'!M6</f>
        <v>0</v>
      </c>
      <c r="C12" s="16">
        <f>'A-II_ACTIVE_Worksheet'!M9</f>
        <v>0</v>
      </c>
      <c r="D12" s="16">
        <f>'A-II_ACTIVE_Worksheet'!M39</f>
        <v>1</v>
      </c>
      <c r="E12" s="16">
        <f>'A-II_ACTIVE_Worksheet'!M48</f>
        <v>0</v>
      </c>
    </row>
    <row r="13" spans="1:6" x14ac:dyDescent="0.25">
      <c r="A13" s="16">
        <f>'A-II_ACTIVE_Worksheet'!N1</f>
        <v>2035</v>
      </c>
      <c r="B13" s="16">
        <f>'A-II_ACTIVE_Worksheet'!N6</f>
        <v>0</v>
      </c>
      <c r="C13" s="16">
        <f>'A-II_ACTIVE_Worksheet'!N9</f>
        <v>0</v>
      </c>
      <c r="D13" s="16">
        <f>'A-II_ACTIVE_Worksheet'!N39</f>
        <v>1</v>
      </c>
      <c r="E13" s="16">
        <f>'A-II_ACTIVE_Worksheet'!N48</f>
        <v>0</v>
      </c>
    </row>
    <row r="14" spans="1:6" x14ac:dyDescent="0.25">
      <c r="A14" s="16">
        <f>'A-II_ACTIVE_Worksheet'!O1</f>
        <v>2036</v>
      </c>
      <c r="B14" s="16">
        <f>'A-II_ACTIVE_Worksheet'!O6</f>
        <v>0</v>
      </c>
      <c r="C14" s="16">
        <f>'A-II_ACTIVE_Worksheet'!O9</f>
        <v>0</v>
      </c>
      <c r="D14" s="16">
        <f>'A-II_ACTIVE_Worksheet'!O39</f>
        <v>1</v>
      </c>
      <c r="E14" s="16">
        <f>'A-II_ACTIVE_Worksheet'!O48</f>
        <v>0</v>
      </c>
    </row>
    <row r="15" spans="1:6" x14ac:dyDescent="0.25">
      <c r="A15" s="16">
        <f>'A-II_ACTIVE_Worksheet'!P1</f>
        <v>2037</v>
      </c>
      <c r="B15" s="16">
        <f>'A-II_ACTIVE_Worksheet'!P6</f>
        <v>0</v>
      </c>
      <c r="C15" s="16">
        <f>'A-II_ACTIVE_Worksheet'!P9</f>
        <v>0</v>
      </c>
      <c r="D15" s="16">
        <f>'A-II_ACTIVE_Worksheet'!P39</f>
        <v>1</v>
      </c>
      <c r="E15" s="16">
        <f>'A-II_ACTIVE_Worksheet'!P48</f>
        <v>0</v>
      </c>
    </row>
    <row r="16" spans="1:6" x14ac:dyDescent="0.25">
      <c r="A16" s="16">
        <f>'A-II_ACTIVE_Worksheet'!Q1</f>
        <v>2038</v>
      </c>
      <c r="B16" s="16">
        <f>'A-II_ACTIVE_Worksheet'!Q6</f>
        <v>0</v>
      </c>
      <c r="C16" s="16">
        <f>'A-II_ACTIVE_Worksheet'!Q9</f>
        <v>0</v>
      </c>
      <c r="D16" s="16">
        <f>'A-II_ACTIVE_Worksheet'!Q39</f>
        <v>1</v>
      </c>
      <c r="E16" s="16">
        <f>'A-II_ACTIVE_Worksheet'!Q48</f>
        <v>0</v>
      </c>
    </row>
    <row r="17" spans="1:5" x14ac:dyDescent="0.25">
      <c r="A17" s="16">
        <f>'A-II_ACTIVE_Worksheet'!R1</f>
        <v>2039</v>
      </c>
      <c r="B17" s="16">
        <f>'A-II_ACTIVE_Worksheet'!R6</f>
        <v>0</v>
      </c>
      <c r="C17" s="16">
        <f>'A-II_ACTIVE_Worksheet'!R9</f>
        <v>0</v>
      </c>
      <c r="D17" s="16">
        <f>'A-II_ACTIVE_Worksheet'!R39</f>
        <v>1</v>
      </c>
      <c r="E17" s="16">
        <f>'A-II_ACTIVE_Worksheet'!R48</f>
        <v>0</v>
      </c>
    </row>
    <row r="18" spans="1:5" x14ac:dyDescent="0.25">
      <c r="A18" s="16">
        <f>'A-II_ACTIVE_Worksheet'!S1</f>
        <v>2040</v>
      </c>
      <c r="B18" s="16">
        <f>'A-II_ACTIVE_Worksheet'!S6</f>
        <v>0</v>
      </c>
      <c r="C18" s="16">
        <f>'A-II_ACTIVE_Worksheet'!S9</f>
        <v>0</v>
      </c>
      <c r="D18" s="16">
        <f>'A-II_ACTIVE_Worksheet'!S39</f>
        <v>1</v>
      </c>
      <c r="E18" s="16">
        <f>'A-II_ACTIVE_Worksheet'!S48</f>
        <v>0</v>
      </c>
    </row>
    <row r="19" spans="1:5" x14ac:dyDescent="0.25">
      <c r="A19" s="16">
        <f>'A-II_ACTIVE_Worksheet'!T1</f>
        <v>2041</v>
      </c>
      <c r="B19" s="16">
        <f>'A-II_ACTIVE_Worksheet'!T6</f>
        <v>0</v>
      </c>
      <c r="C19" s="16">
        <f>'A-II_ACTIVE_Worksheet'!T9</f>
        <v>0</v>
      </c>
      <c r="D19" s="16">
        <f>'A-II_ACTIVE_Worksheet'!T39</f>
        <v>1</v>
      </c>
      <c r="E19" s="16">
        <f>'A-II_ACTIVE_Worksheet'!T48</f>
        <v>0</v>
      </c>
    </row>
    <row r="20" spans="1:5" x14ac:dyDescent="0.25">
      <c r="A20" s="16">
        <f>'A-II_ACTIVE_Worksheet'!U1</f>
        <v>2042</v>
      </c>
      <c r="B20" s="16">
        <f>'A-II_ACTIVE_Worksheet'!U6</f>
        <v>0</v>
      </c>
      <c r="C20" s="16">
        <f>'A-II_ACTIVE_Worksheet'!U9</f>
        <v>0</v>
      </c>
      <c r="D20" s="16">
        <f>'A-II_ACTIVE_Worksheet'!U39</f>
        <v>1</v>
      </c>
      <c r="E20" s="16">
        <f>'A-II_ACTIVE_Worksheet'!U48</f>
        <v>0</v>
      </c>
    </row>
    <row r="21" spans="1:5" x14ac:dyDescent="0.25">
      <c r="A21" s="16">
        <f>'A-II_ACTIVE_Worksheet'!V1</f>
        <v>2043</v>
      </c>
      <c r="B21" s="16">
        <f>'A-II_ACTIVE_Worksheet'!V6</f>
        <v>0</v>
      </c>
      <c r="C21" s="16">
        <f>'A-II_ACTIVE_Worksheet'!V9</f>
        <v>0</v>
      </c>
      <c r="D21" s="16">
        <f>'A-II_ACTIVE_Worksheet'!V39</f>
        <v>1</v>
      </c>
      <c r="E21" s="16">
        <f>'A-II_ACTIVE_Worksheet'!V48</f>
        <v>0</v>
      </c>
    </row>
    <row r="22" spans="1:5" x14ac:dyDescent="0.25">
      <c r="A22" s="16">
        <f>'A-II_ACTIVE_Worksheet'!W1</f>
        <v>2044</v>
      </c>
      <c r="B22" s="16">
        <f>'A-II_ACTIVE_Worksheet'!W6</f>
        <v>0</v>
      </c>
      <c r="C22" s="16">
        <f>'A-II_ACTIVE_Worksheet'!W9</f>
        <v>0</v>
      </c>
      <c r="D22" s="16">
        <f>'A-II_ACTIVE_Worksheet'!W39</f>
        <v>1</v>
      </c>
      <c r="E22" s="16">
        <f>'A-II_ACTIVE_Worksheet'!W48</f>
        <v>0</v>
      </c>
    </row>
    <row r="23" spans="1:5" x14ac:dyDescent="0.25">
      <c r="A23" s="16">
        <f>'A-II_ACTIVE_Worksheet'!X1</f>
        <v>2045</v>
      </c>
      <c r="B23" s="16">
        <f>'A-II_ACTIVE_Worksheet'!X6</f>
        <v>0</v>
      </c>
      <c r="C23" s="16">
        <f>'A-II_ACTIVE_Worksheet'!X9</f>
        <v>0</v>
      </c>
      <c r="D23" s="16">
        <f>'A-II_ACTIVE_Worksheet'!X39</f>
        <v>1</v>
      </c>
      <c r="E23" s="16">
        <f>'A-II_ACTIVE_Worksheet'!X48</f>
        <v>0</v>
      </c>
    </row>
    <row r="24" spans="1:5" x14ac:dyDescent="0.25">
      <c r="A24" s="16">
        <f>'A-II_ACTIVE_Worksheet'!Y1</f>
        <v>2046</v>
      </c>
      <c r="B24" s="16">
        <f>'A-II_ACTIVE_Worksheet'!Y6</f>
        <v>0</v>
      </c>
      <c r="C24" s="16">
        <f>'A-II_ACTIVE_Worksheet'!Y9</f>
        <v>0</v>
      </c>
      <c r="D24" s="16">
        <f>'A-II_ACTIVE_Worksheet'!Y39</f>
        <v>1</v>
      </c>
      <c r="E24" s="16">
        <f>'A-II_ACTIVE_Worksheet'!Y48</f>
        <v>0</v>
      </c>
    </row>
    <row r="25" spans="1:5" x14ac:dyDescent="0.25">
      <c r="A25" s="16">
        <f>'A-II_ACTIVE_Worksheet'!Z1</f>
        <v>2047</v>
      </c>
      <c r="B25" s="16">
        <f>'A-II_ACTIVE_Worksheet'!Z6</f>
        <v>0</v>
      </c>
      <c r="C25" s="16">
        <f>'A-II_ACTIVE_Worksheet'!Z9</f>
        <v>0</v>
      </c>
      <c r="D25" s="16">
        <f>'A-II_ACTIVE_Worksheet'!Z39</f>
        <v>1</v>
      </c>
      <c r="E25" s="16">
        <f>'A-II_ACTIVE_Worksheet'!Z48</f>
        <v>0</v>
      </c>
    </row>
    <row r="26" spans="1:5" x14ac:dyDescent="0.25">
      <c r="A26" s="16">
        <f>'A-II_ACTIVE_Worksheet'!AA1</f>
        <v>2048</v>
      </c>
      <c r="B26" s="16">
        <f>'A-II_ACTIVE_Worksheet'!AA6</f>
        <v>0</v>
      </c>
      <c r="C26" s="16">
        <f>'A-II_ACTIVE_Worksheet'!AA9</f>
        <v>0</v>
      </c>
      <c r="D26" s="16">
        <f>'A-II_ACTIVE_Worksheet'!AA39</f>
        <v>1</v>
      </c>
      <c r="E26" s="16">
        <f>'A-II_ACTIVE_Worksheet'!AA48</f>
        <v>0</v>
      </c>
    </row>
    <row r="27" spans="1:5" x14ac:dyDescent="0.25">
      <c r="A27" s="16">
        <f>'A-II_ACTIVE_Worksheet'!AB1</f>
        <v>2049</v>
      </c>
      <c r="B27" s="16">
        <f>'A-II_ACTIVE_Worksheet'!AB6</f>
        <v>0</v>
      </c>
      <c r="C27" s="16">
        <f>'A-II_ACTIVE_Worksheet'!AB9</f>
        <v>0</v>
      </c>
      <c r="D27" s="16">
        <f>'A-II_ACTIVE_Worksheet'!AB39</f>
        <v>1</v>
      </c>
      <c r="E27" s="16">
        <f>'A-II_ACTIVE_Worksheet'!AB48</f>
        <v>0</v>
      </c>
    </row>
    <row r="28" spans="1:5" x14ac:dyDescent="0.25">
      <c r="A28" s="16">
        <f>'A-II_ACTIVE_Worksheet'!AC1</f>
        <v>2050</v>
      </c>
      <c r="B28" s="16">
        <f>'A-II_ACTIVE_Worksheet'!AC6</f>
        <v>0</v>
      </c>
      <c r="C28" s="16">
        <f>'A-II_ACTIVE_Worksheet'!AC9</f>
        <v>0</v>
      </c>
      <c r="D28" s="16">
        <f>'A-II_ACTIVE_Worksheet'!AC39</f>
        <v>1</v>
      </c>
      <c r="E28" s="16">
        <f>'A-II_ACTIVE_Worksheet'!AC48</f>
        <v>0</v>
      </c>
    </row>
    <row r="29" spans="1:5" x14ac:dyDescent="0.25">
      <c r="A29" s="16">
        <f>'A-II_ACTIVE_Worksheet'!AD1</f>
        <v>2051</v>
      </c>
      <c r="B29" s="16">
        <f>'A-II_ACTIVE_Worksheet'!AD6</f>
        <v>0</v>
      </c>
      <c r="C29" s="16">
        <f>'A-II_ACTIVE_Worksheet'!AD9</f>
        <v>0</v>
      </c>
      <c r="D29" s="16">
        <f>'A-II_ACTIVE_Worksheet'!AD39</f>
        <v>1</v>
      </c>
      <c r="E29" s="16">
        <f>'A-II_ACTIVE_Worksheet'!AD48</f>
        <v>0</v>
      </c>
    </row>
    <row r="30" spans="1:5" x14ac:dyDescent="0.25">
      <c r="A30" s="16">
        <f>'A-II_ACTIVE_Worksheet'!AE1</f>
        <v>2052</v>
      </c>
      <c r="B30" s="16">
        <f>'A-II_ACTIVE_Worksheet'!AE6</f>
        <v>0</v>
      </c>
      <c r="C30" s="16">
        <f>'A-II_ACTIVE_Worksheet'!AE9</f>
        <v>0</v>
      </c>
      <c r="D30" s="16">
        <f>'A-II_ACTIVE_Worksheet'!AE39</f>
        <v>1</v>
      </c>
      <c r="E30" s="16">
        <f>'A-II_ACTIVE_Worksheet'!AE48</f>
        <v>0</v>
      </c>
    </row>
    <row r="31" spans="1:5" x14ac:dyDescent="0.25">
      <c r="A31" s="16">
        <f>'A-II_ACTIVE_Worksheet'!AF1</f>
        <v>2053</v>
      </c>
      <c r="B31" s="16">
        <f>'A-II_ACTIVE_Worksheet'!AF6</f>
        <v>0</v>
      </c>
      <c r="C31" s="16">
        <f>'A-II_ACTIVE_Worksheet'!AF9</f>
        <v>0</v>
      </c>
      <c r="D31" s="16">
        <f>'A-II_ACTIVE_Worksheet'!AF39</f>
        <v>1</v>
      </c>
      <c r="E31" s="16">
        <f>'A-II_ACTIVE_Worksheet'!AF48</f>
        <v>0</v>
      </c>
    </row>
    <row r="32" spans="1:5" x14ac:dyDescent="0.25">
      <c r="A32" s="16">
        <f>'A-II_ACTIVE_Worksheet'!AG1</f>
        <v>2054</v>
      </c>
      <c r="B32" s="16">
        <f>'A-II_ACTIVE_Worksheet'!AG6</f>
        <v>0</v>
      </c>
      <c r="C32" s="16">
        <f>'A-II_ACTIVE_Worksheet'!AG9</f>
        <v>0</v>
      </c>
      <c r="D32" s="16">
        <f>'A-II_ACTIVE_Worksheet'!AG39</f>
        <v>1</v>
      </c>
      <c r="E32" s="16">
        <f>'A-II_ACTIVE_Worksheet'!AG48</f>
        <v>0</v>
      </c>
    </row>
    <row r="33" spans="1:9" x14ac:dyDescent="0.25">
      <c r="A33" s="36" t="s">
        <v>199</v>
      </c>
    </row>
    <row r="34" spans="1:9" x14ac:dyDescent="0.25">
      <c r="A34" s="46"/>
      <c r="B34" s="46"/>
      <c r="C34" s="46"/>
      <c r="D34" s="46"/>
      <c r="E34" s="46"/>
      <c r="F34" s="46"/>
      <c r="G34" s="46"/>
      <c r="H34" s="46"/>
      <c r="I34" s="46"/>
    </row>
    <row r="35" spans="1:9" x14ac:dyDescent="0.25">
      <c r="A35" s="36" t="s">
        <v>199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4D82-51AF-4FCC-9857-BAAA3CC1FD68}">
  <dimension ref="A1:AG47"/>
  <sheetViews>
    <sheetView topLeftCell="B1" zoomScale="80" zoomScaleNormal="80" workbookViewId="0">
      <selection activeCell="D3" sqref="D3"/>
    </sheetView>
  </sheetViews>
  <sheetFormatPr defaultColWidth="9.140625" defaultRowHeight="15" x14ac:dyDescent="0.25"/>
  <cols>
    <col min="1" max="1" width="21.42578125" style="1" customWidth="1"/>
    <col min="2" max="2" width="20" style="1" bestFit="1" customWidth="1"/>
    <col min="3" max="3" width="21" style="1" bestFit="1" customWidth="1"/>
    <col min="4" max="4" width="11.85546875" style="1" customWidth="1"/>
    <col min="5" max="5" width="9.140625" style="1"/>
    <col min="6" max="6" width="10.140625" style="1" customWidth="1"/>
    <col min="7" max="7" width="10.42578125" style="1" customWidth="1"/>
    <col min="8" max="16384" width="9.140625" style="1"/>
  </cols>
  <sheetData>
    <row r="1" spans="1:33" ht="15.75" x14ac:dyDescent="0.25">
      <c r="A1" s="7" t="s">
        <v>1</v>
      </c>
      <c r="B1" s="5" t="s">
        <v>3</v>
      </c>
      <c r="C1" s="5" t="s">
        <v>4</v>
      </c>
      <c r="D1" s="88">
        <f>APDF_ACTIVE_Worksheet!D35</f>
        <v>2025</v>
      </c>
      <c r="E1" s="88">
        <f>APDF_ACTIVE_Worksheet!E35</f>
        <v>2026</v>
      </c>
      <c r="F1" s="88">
        <f>APDF_ACTIVE_Worksheet!F35</f>
        <v>2027</v>
      </c>
      <c r="G1" s="88">
        <f>APDF_ACTIVE_Worksheet!G35</f>
        <v>2028</v>
      </c>
      <c r="H1" s="88">
        <f>APDF_ACTIVE_Worksheet!H35</f>
        <v>2029</v>
      </c>
      <c r="I1" s="88">
        <f>APDF_ACTIVE_Worksheet!I35</f>
        <v>2030</v>
      </c>
      <c r="J1" s="88">
        <f>APDF_ACTIVE_Worksheet!J35</f>
        <v>2031</v>
      </c>
      <c r="K1" s="88">
        <f>APDF_ACTIVE_Worksheet!K35</f>
        <v>2032</v>
      </c>
      <c r="L1" s="88">
        <f>APDF_ACTIVE_Worksheet!L35</f>
        <v>2033</v>
      </c>
      <c r="M1" s="88">
        <f>APDF_ACTIVE_Worksheet!M35</f>
        <v>2034</v>
      </c>
      <c r="N1" s="88">
        <f>APDF_ACTIVE_Worksheet!N35</f>
        <v>2035</v>
      </c>
      <c r="O1" s="88">
        <f>APDF_ACTIVE_Worksheet!O35</f>
        <v>2036</v>
      </c>
      <c r="P1" s="88">
        <f>APDF_ACTIVE_Worksheet!P35</f>
        <v>2037</v>
      </c>
      <c r="Q1" s="88">
        <f>APDF_ACTIVE_Worksheet!Q35</f>
        <v>2038</v>
      </c>
      <c r="R1" s="88">
        <f>APDF_ACTIVE_Worksheet!R35</f>
        <v>2039</v>
      </c>
      <c r="S1" s="88">
        <f>APDF_ACTIVE_Worksheet!S35</f>
        <v>2040</v>
      </c>
      <c r="T1" s="88">
        <f>APDF_ACTIVE_Worksheet!T35</f>
        <v>2041</v>
      </c>
      <c r="U1" s="88">
        <f>APDF_ACTIVE_Worksheet!U35</f>
        <v>2042</v>
      </c>
      <c r="V1" s="88">
        <f>APDF_ACTIVE_Worksheet!V35</f>
        <v>2043</v>
      </c>
      <c r="W1" s="88">
        <f>APDF_ACTIVE_Worksheet!W35</f>
        <v>2044</v>
      </c>
      <c r="X1" s="88">
        <f>APDF_ACTIVE_Worksheet!X35</f>
        <v>2045</v>
      </c>
      <c r="Y1" s="88">
        <f>APDF_ACTIVE_Worksheet!Y35</f>
        <v>2046</v>
      </c>
      <c r="Z1" s="88">
        <f>APDF_ACTIVE_Worksheet!Z35</f>
        <v>2047</v>
      </c>
      <c r="AA1" s="88">
        <f>APDF_ACTIVE_Worksheet!AA35</f>
        <v>2048</v>
      </c>
      <c r="AB1" s="88">
        <f>APDF_ACTIVE_Worksheet!AB35</f>
        <v>2049</v>
      </c>
      <c r="AC1" s="88">
        <f>APDF_ACTIVE_Worksheet!AC35</f>
        <v>2050</v>
      </c>
      <c r="AD1" s="88">
        <f>APDF_ACTIVE_Worksheet!AD35</f>
        <v>2051</v>
      </c>
      <c r="AE1" s="88">
        <f>APDF_ACTIVE_Worksheet!AE35</f>
        <v>2052</v>
      </c>
      <c r="AF1" s="88">
        <f>APDF_ACTIVE_Worksheet!AF35</f>
        <v>2053</v>
      </c>
      <c r="AG1" s="88">
        <f>APDF_ACTIVE_Worksheet!AG35</f>
        <v>2054</v>
      </c>
    </row>
    <row r="2" spans="1:33" x14ac:dyDescent="0.25">
      <c r="A2" s="39" t="s">
        <v>6</v>
      </c>
      <c r="B2" s="39" t="s">
        <v>243</v>
      </c>
      <c r="C2" s="39" t="s">
        <v>244</v>
      </c>
      <c r="D2" s="153">
        <v>0</v>
      </c>
      <c r="E2" s="153">
        <v>0</v>
      </c>
      <c r="F2" s="153">
        <v>0</v>
      </c>
      <c r="G2" s="153">
        <v>0</v>
      </c>
      <c r="H2" s="153">
        <v>0</v>
      </c>
      <c r="I2" s="153">
        <v>0</v>
      </c>
      <c r="J2" s="153">
        <v>0</v>
      </c>
      <c r="K2" s="153">
        <v>0</v>
      </c>
      <c r="L2" s="153">
        <v>0</v>
      </c>
      <c r="M2" s="153">
        <v>0</v>
      </c>
      <c r="N2" s="153">
        <v>0</v>
      </c>
      <c r="O2" s="153">
        <v>0</v>
      </c>
      <c r="P2" s="153">
        <v>0</v>
      </c>
      <c r="Q2" s="153">
        <v>0</v>
      </c>
      <c r="R2" s="153">
        <v>0</v>
      </c>
      <c r="S2" s="153">
        <v>0</v>
      </c>
      <c r="T2" s="153">
        <v>0</v>
      </c>
      <c r="U2" s="153">
        <v>0</v>
      </c>
      <c r="V2" s="153">
        <v>0</v>
      </c>
      <c r="W2" s="153">
        <v>0</v>
      </c>
      <c r="X2" s="153">
        <v>0</v>
      </c>
      <c r="Y2" s="153">
        <v>0</v>
      </c>
      <c r="Z2" s="153">
        <v>0</v>
      </c>
      <c r="AA2" s="153">
        <v>0</v>
      </c>
      <c r="AB2" s="153">
        <v>0</v>
      </c>
      <c r="AC2" s="153">
        <v>0</v>
      </c>
      <c r="AD2" s="153">
        <v>0</v>
      </c>
      <c r="AE2" s="153">
        <v>0</v>
      </c>
      <c r="AF2" s="153">
        <v>0</v>
      </c>
      <c r="AG2" s="153">
        <v>0</v>
      </c>
    </row>
    <row r="3" spans="1:33" x14ac:dyDescent="0.25">
      <c r="A3" s="39"/>
      <c r="B3" s="39"/>
      <c r="C3" s="39"/>
    </row>
    <row r="4" spans="1:33" x14ac:dyDescent="0.25">
      <c r="A4" s="39"/>
      <c r="B4" s="39"/>
      <c r="C4" s="39"/>
    </row>
    <row r="5" spans="1:33" x14ac:dyDescent="0.25">
      <c r="A5" s="52"/>
    </row>
    <row r="31" spans="1:33" x14ac:dyDescent="0.25">
      <c r="A31" s="160" t="s">
        <v>31</v>
      </c>
      <c r="B31" s="160"/>
      <c r="C31" s="41"/>
      <c r="D31" s="88">
        <f>APDF_ACTIVE_Worksheet!D35</f>
        <v>2025</v>
      </c>
      <c r="E31" s="88">
        <f>APDF_ACTIVE_Worksheet!E35</f>
        <v>2026</v>
      </c>
      <c r="F31" s="88">
        <f>APDF_ACTIVE_Worksheet!F35</f>
        <v>2027</v>
      </c>
      <c r="G31" s="88">
        <f>APDF_ACTIVE_Worksheet!G35</f>
        <v>2028</v>
      </c>
      <c r="H31" s="88">
        <f>APDF_ACTIVE_Worksheet!H35</f>
        <v>2029</v>
      </c>
      <c r="I31" s="88">
        <f>APDF_ACTIVE_Worksheet!I35</f>
        <v>2030</v>
      </c>
      <c r="J31" s="88">
        <f>APDF_ACTIVE_Worksheet!J35</f>
        <v>2031</v>
      </c>
      <c r="K31" s="88">
        <f>APDF_ACTIVE_Worksheet!K35</f>
        <v>2032</v>
      </c>
      <c r="L31" s="88">
        <f>APDF_ACTIVE_Worksheet!L35</f>
        <v>2033</v>
      </c>
      <c r="M31" s="88">
        <f>APDF_ACTIVE_Worksheet!M35</f>
        <v>2034</v>
      </c>
      <c r="N31" s="88">
        <f>APDF_ACTIVE_Worksheet!N35</f>
        <v>2035</v>
      </c>
      <c r="O31" s="88">
        <f>APDF_ACTIVE_Worksheet!O35</f>
        <v>2036</v>
      </c>
      <c r="P31" s="88">
        <f>APDF_ACTIVE_Worksheet!P35</f>
        <v>2037</v>
      </c>
      <c r="Q31" s="88">
        <f>APDF_ACTIVE_Worksheet!Q35</f>
        <v>2038</v>
      </c>
      <c r="R31" s="88">
        <f>APDF_ACTIVE_Worksheet!R35</f>
        <v>2039</v>
      </c>
      <c r="S31" s="88">
        <f>APDF_ACTIVE_Worksheet!S35</f>
        <v>2040</v>
      </c>
      <c r="T31" s="88">
        <f>APDF_ACTIVE_Worksheet!T35</f>
        <v>2041</v>
      </c>
      <c r="U31" s="88">
        <f>APDF_ACTIVE_Worksheet!U35</f>
        <v>2042</v>
      </c>
      <c r="V31" s="88">
        <f>APDF_ACTIVE_Worksheet!V35</f>
        <v>2043</v>
      </c>
      <c r="W31" s="88">
        <f>APDF_ACTIVE_Worksheet!W35</f>
        <v>2044</v>
      </c>
      <c r="X31" s="88">
        <f>APDF_ACTIVE_Worksheet!X35</f>
        <v>2045</v>
      </c>
      <c r="Y31" s="88">
        <f>APDF_ACTIVE_Worksheet!Y35</f>
        <v>2046</v>
      </c>
      <c r="Z31" s="88">
        <f>APDF_ACTIVE_Worksheet!Z35</f>
        <v>2047</v>
      </c>
      <c r="AA31" s="88">
        <f>APDF_ACTIVE_Worksheet!AA35</f>
        <v>2048</v>
      </c>
      <c r="AB31" s="88">
        <f>APDF_ACTIVE_Worksheet!AB35</f>
        <v>2049</v>
      </c>
      <c r="AC31" s="88">
        <f>APDF_ACTIVE_Worksheet!AC35</f>
        <v>2050</v>
      </c>
      <c r="AD31" s="88">
        <f>APDF_ACTIVE_Worksheet!AD35</f>
        <v>2051</v>
      </c>
      <c r="AE31" s="88">
        <f>APDF_ACTIVE_Worksheet!AE35</f>
        <v>2052</v>
      </c>
      <c r="AF31" s="88">
        <f>APDF_ACTIVE_Worksheet!AF35</f>
        <v>2053</v>
      </c>
      <c r="AG31" s="88">
        <f>APDF_ACTIVE_Worksheet!AG35</f>
        <v>2054</v>
      </c>
    </row>
    <row r="32" spans="1:33" x14ac:dyDescent="0.25">
      <c r="A32" s="159" t="s">
        <v>6</v>
      </c>
      <c r="B32" s="159"/>
      <c r="C32" s="40"/>
      <c r="D32" s="1">
        <f>SUMIFS(D2:D30,$A$2:$A$30,$A$32)</f>
        <v>0</v>
      </c>
      <c r="E32" s="1">
        <f t="shared" ref="E32:AG32" si="0">SUMIFS(E2:E30,$A$2:$A$30,$A$32)</f>
        <v>0</v>
      </c>
      <c r="F32" s="1">
        <f t="shared" si="0"/>
        <v>0</v>
      </c>
      <c r="G32" s="1">
        <f t="shared" si="0"/>
        <v>0</v>
      </c>
      <c r="H32" s="1">
        <f t="shared" si="0"/>
        <v>0</v>
      </c>
      <c r="I32" s="1">
        <f t="shared" si="0"/>
        <v>0</v>
      </c>
      <c r="J32" s="1">
        <f t="shared" si="0"/>
        <v>0</v>
      </c>
      <c r="K32" s="1">
        <f t="shared" si="0"/>
        <v>0</v>
      </c>
      <c r="L32" s="1">
        <f t="shared" si="0"/>
        <v>0</v>
      </c>
      <c r="M32" s="1">
        <f t="shared" si="0"/>
        <v>0</v>
      </c>
      <c r="N32" s="1">
        <f t="shared" si="0"/>
        <v>0</v>
      </c>
      <c r="O32" s="1">
        <f t="shared" si="0"/>
        <v>0</v>
      </c>
      <c r="P32" s="1">
        <f t="shared" si="0"/>
        <v>0</v>
      </c>
      <c r="Q32" s="1">
        <f t="shared" si="0"/>
        <v>0</v>
      </c>
      <c r="R32" s="1">
        <f t="shared" si="0"/>
        <v>0</v>
      </c>
      <c r="S32" s="1">
        <f t="shared" si="0"/>
        <v>0</v>
      </c>
      <c r="T32" s="1">
        <f t="shared" si="0"/>
        <v>0</v>
      </c>
      <c r="U32" s="1">
        <f t="shared" si="0"/>
        <v>0</v>
      </c>
      <c r="V32" s="1">
        <f t="shared" si="0"/>
        <v>0</v>
      </c>
      <c r="W32" s="1">
        <f t="shared" si="0"/>
        <v>0</v>
      </c>
      <c r="X32" s="1">
        <f t="shared" si="0"/>
        <v>0</v>
      </c>
      <c r="Y32" s="1">
        <f t="shared" si="0"/>
        <v>0</v>
      </c>
      <c r="Z32" s="1">
        <f t="shared" si="0"/>
        <v>0</v>
      </c>
      <c r="AA32" s="1">
        <f t="shared" si="0"/>
        <v>0</v>
      </c>
      <c r="AB32" s="1">
        <f t="shared" si="0"/>
        <v>0</v>
      </c>
      <c r="AC32" s="1">
        <f t="shared" si="0"/>
        <v>0</v>
      </c>
      <c r="AD32" s="1">
        <f t="shared" si="0"/>
        <v>0</v>
      </c>
      <c r="AE32" s="1">
        <f t="shared" si="0"/>
        <v>0</v>
      </c>
      <c r="AF32" s="1">
        <f t="shared" si="0"/>
        <v>0</v>
      </c>
      <c r="AG32" s="1">
        <f t="shared" si="0"/>
        <v>0</v>
      </c>
    </row>
    <row r="33" spans="1:33" x14ac:dyDescent="0.25">
      <c r="A33" s="159" t="s">
        <v>5</v>
      </c>
      <c r="B33" s="159"/>
      <c r="C33" s="40"/>
      <c r="D33" s="1">
        <f>SUMIFS(D2:D30,$A$2:$A$30,$A$33)</f>
        <v>0</v>
      </c>
      <c r="E33" s="1">
        <f t="shared" ref="E33:AG33" si="1">SUMIFS(E2:E30,$A$2:$A$30,$A$33)</f>
        <v>0</v>
      </c>
      <c r="F33" s="1">
        <f t="shared" si="1"/>
        <v>0</v>
      </c>
      <c r="G33" s="1">
        <f t="shared" si="1"/>
        <v>0</v>
      </c>
      <c r="H33" s="1">
        <f t="shared" si="1"/>
        <v>0</v>
      </c>
      <c r="I33" s="1">
        <f t="shared" si="1"/>
        <v>0</v>
      </c>
      <c r="J33" s="1">
        <f t="shared" si="1"/>
        <v>0</v>
      </c>
      <c r="K33" s="1">
        <f t="shared" si="1"/>
        <v>0</v>
      </c>
      <c r="L33" s="1">
        <f t="shared" si="1"/>
        <v>0</v>
      </c>
      <c r="M33" s="1">
        <f t="shared" si="1"/>
        <v>0</v>
      </c>
      <c r="N33" s="1">
        <f t="shared" si="1"/>
        <v>0</v>
      </c>
      <c r="O33" s="1">
        <f t="shared" si="1"/>
        <v>0</v>
      </c>
      <c r="P33" s="1">
        <f t="shared" si="1"/>
        <v>0</v>
      </c>
      <c r="Q33" s="1">
        <f t="shared" si="1"/>
        <v>0</v>
      </c>
      <c r="R33" s="1">
        <f t="shared" si="1"/>
        <v>0</v>
      </c>
      <c r="S33" s="1">
        <f t="shared" si="1"/>
        <v>0</v>
      </c>
      <c r="T33" s="1">
        <f t="shared" si="1"/>
        <v>0</v>
      </c>
      <c r="U33" s="1">
        <f t="shared" si="1"/>
        <v>0</v>
      </c>
      <c r="V33" s="1">
        <f t="shared" si="1"/>
        <v>0</v>
      </c>
      <c r="W33" s="1">
        <f t="shared" si="1"/>
        <v>0</v>
      </c>
      <c r="X33" s="1">
        <f t="shared" si="1"/>
        <v>0</v>
      </c>
      <c r="Y33" s="1">
        <f t="shared" si="1"/>
        <v>0</v>
      </c>
      <c r="Z33" s="1">
        <f t="shared" si="1"/>
        <v>0</v>
      </c>
      <c r="AA33" s="1">
        <f t="shared" si="1"/>
        <v>0</v>
      </c>
      <c r="AB33" s="1">
        <f t="shared" si="1"/>
        <v>0</v>
      </c>
      <c r="AC33" s="1">
        <f t="shared" si="1"/>
        <v>0</v>
      </c>
      <c r="AD33" s="1">
        <f t="shared" si="1"/>
        <v>0</v>
      </c>
      <c r="AE33" s="1">
        <f t="shared" si="1"/>
        <v>0</v>
      </c>
      <c r="AF33" s="1">
        <f t="shared" si="1"/>
        <v>0</v>
      </c>
      <c r="AG33" s="1">
        <f t="shared" si="1"/>
        <v>0</v>
      </c>
    </row>
    <row r="34" spans="1:33" x14ac:dyDescent="0.25">
      <c r="A34" s="159" t="s">
        <v>7</v>
      </c>
      <c r="B34" s="159"/>
      <c r="C34" s="40"/>
      <c r="D34" s="1">
        <f>SUMIFS(D2:D30,$A$2:$A$30,$A$34)</f>
        <v>0</v>
      </c>
      <c r="E34" s="1">
        <f t="shared" ref="E34:AG34" si="2">SUMIFS(E2:E30,$A$2:$A$30,$A$34)</f>
        <v>0</v>
      </c>
      <c r="F34" s="1">
        <f t="shared" si="2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>
        <f t="shared" si="2"/>
        <v>0</v>
      </c>
      <c r="K34" s="1">
        <f t="shared" si="2"/>
        <v>0</v>
      </c>
      <c r="L34" s="1">
        <f t="shared" si="2"/>
        <v>0</v>
      </c>
      <c r="M34" s="1">
        <f t="shared" si="2"/>
        <v>0</v>
      </c>
      <c r="N34" s="1">
        <f t="shared" si="2"/>
        <v>0</v>
      </c>
      <c r="O34" s="1">
        <f t="shared" si="2"/>
        <v>0</v>
      </c>
      <c r="P34" s="1">
        <f t="shared" si="2"/>
        <v>0</v>
      </c>
      <c r="Q34" s="1">
        <f t="shared" si="2"/>
        <v>0</v>
      </c>
      <c r="R34" s="1">
        <f t="shared" si="2"/>
        <v>0</v>
      </c>
      <c r="S34" s="1">
        <f t="shared" si="2"/>
        <v>0</v>
      </c>
      <c r="T34" s="1">
        <f t="shared" si="2"/>
        <v>0</v>
      </c>
      <c r="U34" s="1">
        <f t="shared" si="2"/>
        <v>0</v>
      </c>
      <c r="V34" s="1">
        <f t="shared" si="2"/>
        <v>0</v>
      </c>
      <c r="W34" s="1">
        <f t="shared" si="2"/>
        <v>0</v>
      </c>
      <c r="X34" s="1">
        <f t="shared" si="2"/>
        <v>0</v>
      </c>
      <c r="Y34" s="1">
        <f t="shared" si="2"/>
        <v>0</v>
      </c>
      <c r="Z34" s="1">
        <f t="shared" si="2"/>
        <v>0</v>
      </c>
      <c r="AA34" s="1">
        <f t="shared" si="2"/>
        <v>0</v>
      </c>
      <c r="AB34" s="1">
        <f t="shared" si="2"/>
        <v>0</v>
      </c>
      <c r="AC34" s="1">
        <f t="shared" si="2"/>
        <v>0</v>
      </c>
      <c r="AD34" s="1">
        <f t="shared" si="2"/>
        <v>0</v>
      </c>
      <c r="AE34" s="1">
        <f t="shared" si="2"/>
        <v>0</v>
      </c>
      <c r="AF34" s="1">
        <f t="shared" si="2"/>
        <v>0</v>
      </c>
      <c r="AG34" s="1">
        <f t="shared" si="2"/>
        <v>0</v>
      </c>
    </row>
    <row r="35" spans="1:33" x14ac:dyDescent="0.25">
      <c r="A35" s="159" t="s">
        <v>10</v>
      </c>
      <c r="B35" s="159"/>
      <c r="C35" s="40"/>
      <c r="D35" s="1">
        <f>SUMIFS(D2:D30,$A$2:$A$30,$A$35)</f>
        <v>0</v>
      </c>
      <c r="E35" s="1">
        <f t="shared" ref="E35:AG35" si="3">SUMIFS(E2:E30,$A$2:$A$30,$A$35)</f>
        <v>0</v>
      </c>
      <c r="F35" s="1">
        <f t="shared" si="3"/>
        <v>0</v>
      </c>
      <c r="G35" s="1">
        <f t="shared" si="3"/>
        <v>0</v>
      </c>
      <c r="H35" s="1">
        <f t="shared" si="3"/>
        <v>0</v>
      </c>
      <c r="I35" s="1">
        <f t="shared" si="3"/>
        <v>0</v>
      </c>
      <c r="J35" s="1">
        <f t="shared" si="3"/>
        <v>0</v>
      </c>
      <c r="K35" s="1">
        <f t="shared" si="3"/>
        <v>0</v>
      </c>
      <c r="L35" s="1">
        <f t="shared" si="3"/>
        <v>0</v>
      </c>
      <c r="M35" s="1">
        <f t="shared" si="3"/>
        <v>0</v>
      </c>
      <c r="N35" s="1">
        <f t="shared" si="3"/>
        <v>0</v>
      </c>
      <c r="O35" s="1">
        <f t="shared" si="3"/>
        <v>0</v>
      </c>
      <c r="P35" s="1">
        <f t="shared" si="3"/>
        <v>0</v>
      </c>
      <c r="Q35" s="1">
        <f t="shared" si="3"/>
        <v>0</v>
      </c>
      <c r="R35" s="1">
        <f t="shared" si="3"/>
        <v>0</v>
      </c>
      <c r="S35" s="1">
        <f t="shared" si="3"/>
        <v>0</v>
      </c>
      <c r="T35" s="1">
        <f t="shared" si="3"/>
        <v>0</v>
      </c>
      <c r="U35" s="1">
        <f t="shared" si="3"/>
        <v>0</v>
      </c>
      <c r="V35" s="1">
        <f t="shared" si="3"/>
        <v>0</v>
      </c>
      <c r="W35" s="1">
        <f t="shared" si="3"/>
        <v>0</v>
      </c>
      <c r="X35" s="1">
        <f t="shared" si="3"/>
        <v>0</v>
      </c>
      <c r="Y35" s="1">
        <f t="shared" si="3"/>
        <v>0</v>
      </c>
      <c r="Z35" s="1">
        <f t="shared" si="3"/>
        <v>0</v>
      </c>
      <c r="AA35" s="1">
        <f t="shared" si="3"/>
        <v>0</v>
      </c>
      <c r="AB35" s="1">
        <f t="shared" si="3"/>
        <v>0</v>
      </c>
      <c r="AC35" s="1">
        <f t="shared" si="3"/>
        <v>0</v>
      </c>
      <c r="AD35" s="1">
        <f t="shared" si="3"/>
        <v>0</v>
      </c>
      <c r="AE35" s="1">
        <f t="shared" si="3"/>
        <v>0</v>
      </c>
      <c r="AF35" s="1">
        <f t="shared" si="3"/>
        <v>0</v>
      </c>
      <c r="AG35" s="1">
        <f t="shared" si="3"/>
        <v>0</v>
      </c>
    </row>
    <row r="36" spans="1:33" x14ac:dyDescent="0.25">
      <c r="A36" s="159" t="s">
        <v>30</v>
      </c>
      <c r="B36" s="159"/>
      <c r="C36" s="40"/>
      <c r="D36" s="1">
        <f t="shared" ref="D36:AG36" si="4">SUM(D32:D35)</f>
        <v>0</v>
      </c>
      <c r="E36" s="1">
        <f t="shared" si="4"/>
        <v>0</v>
      </c>
      <c r="F36" s="1">
        <f t="shared" si="4"/>
        <v>0</v>
      </c>
      <c r="G36" s="1">
        <f t="shared" si="4"/>
        <v>0</v>
      </c>
      <c r="H36" s="1">
        <f t="shared" si="4"/>
        <v>0</v>
      </c>
      <c r="I36" s="1">
        <f t="shared" si="4"/>
        <v>0</v>
      </c>
      <c r="J36" s="1">
        <f t="shared" si="4"/>
        <v>0</v>
      </c>
      <c r="K36" s="1">
        <f t="shared" si="4"/>
        <v>0</v>
      </c>
      <c r="L36" s="1">
        <f t="shared" si="4"/>
        <v>0</v>
      </c>
      <c r="M36" s="1">
        <f t="shared" si="4"/>
        <v>0</v>
      </c>
      <c r="N36" s="1">
        <f t="shared" si="4"/>
        <v>0</v>
      </c>
      <c r="O36" s="1">
        <f t="shared" si="4"/>
        <v>0</v>
      </c>
      <c r="P36" s="1">
        <f t="shared" si="4"/>
        <v>0</v>
      </c>
      <c r="Q36" s="1">
        <f t="shared" si="4"/>
        <v>0</v>
      </c>
      <c r="R36" s="1">
        <f t="shared" si="4"/>
        <v>0</v>
      </c>
      <c r="S36" s="1">
        <f t="shared" si="4"/>
        <v>0</v>
      </c>
      <c r="T36" s="1">
        <f t="shared" si="4"/>
        <v>0</v>
      </c>
      <c r="U36" s="1">
        <f t="shared" si="4"/>
        <v>0</v>
      </c>
      <c r="V36" s="1">
        <f t="shared" si="4"/>
        <v>0</v>
      </c>
      <c r="W36" s="1">
        <f t="shared" si="4"/>
        <v>0</v>
      </c>
      <c r="X36" s="1">
        <f t="shared" si="4"/>
        <v>0</v>
      </c>
      <c r="Y36" s="1">
        <f t="shared" si="4"/>
        <v>0</v>
      </c>
      <c r="Z36" s="1">
        <f t="shared" si="4"/>
        <v>0</v>
      </c>
      <c r="AA36" s="1">
        <f t="shared" si="4"/>
        <v>0</v>
      </c>
      <c r="AB36" s="1">
        <f t="shared" si="4"/>
        <v>0</v>
      </c>
      <c r="AC36" s="1">
        <f t="shared" si="4"/>
        <v>0</v>
      </c>
      <c r="AD36" s="1">
        <f t="shared" si="4"/>
        <v>0</v>
      </c>
      <c r="AE36" s="1">
        <f t="shared" si="4"/>
        <v>0</v>
      </c>
      <c r="AF36" s="1">
        <f t="shared" si="4"/>
        <v>0</v>
      </c>
      <c r="AG36" s="1">
        <f t="shared" si="4"/>
        <v>0</v>
      </c>
    </row>
    <row r="37" spans="1:33" x14ac:dyDescent="0.25">
      <c r="A37" s="158" t="s">
        <v>240</v>
      </c>
      <c r="B37" s="159"/>
      <c r="D37" s="1">
        <f>'A-II_RESERVE_Worksheet'!D22</f>
        <v>0</v>
      </c>
      <c r="E37" s="1">
        <f>'A-II_RESERVE_Worksheet'!E22</f>
        <v>0</v>
      </c>
      <c r="F37" s="1">
        <f>'A-II_RESERVE_Worksheet'!F22</f>
        <v>0</v>
      </c>
      <c r="G37" s="1">
        <f>'A-II_RESERVE_Worksheet'!G22</f>
        <v>0</v>
      </c>
      <c r="H37" s="1">
        <f>'A-II_RESERVE_Worksheet'!H22</f>
        <v>0</v>
      </c>
      <c r="I37" s="1">
        <f>'A-II_RESERVE_Worksheet'!I22</f>
        <v>0</v>
      </c>
      <c r="J37" s="1">
        <f>'A-II_RESERVE_Worksheet'!J22</f>
        <v>0</v>
      </c>
      <c r="K37" s="1">
        <f>'A-II_RESERVE_Worksheet'!K22</f>
        <v>0</v>
      </c>
      <c r="L37" s="1">
        <f>'A-II_RESERVE_Worksheet'!L22</f>
        <v>0</v>
      </c>
      <c r="M37" s="1">
        <f>'A-II_RESERVE_Worksheet'!M22</f>
        <v>0</v>
      </c>
      <c r="N37" s="1">
        <f>'A-II_RESERVE_Worksheet'!N22</f>
        <v>0</v>
      </c>
      <c r="O37" s="1">
        <f>'A-II_RESERVE_Worksheet'!O22</f>
        <v>0</v>
      </c>
      <c r="P37" s="1">
        <f>'A-II_RESERVE_Worksheet'!P22</f>
        <v>0</v>
      </c>
      <c r="Q37" s="1">
        <f>'A-II_RESERVE_Worksheet'!Q22</f>
        <v>0</v>
      </c>
      <c r="R37" s="1">
        <f>'A-II_RESERVE_Worksheet'!R22</f>
        <v>0</v>
      </c>
      <c r="S37" s="1">
        <f>'A-II_RESERVE_Worksheet'!S22</f>
        <v>0</v>
      </c>
      <c r="T37" s="1">
        <f>'A-II_RESERVE_Worksheet'!T22</f>
        <v>0</v>
      </c>
      <c r="U37" s="1">
        <f>'A-II_RESERVE_Worksheet'!U22</f>
        <v>0</v>
      </c>
      <c r="V37" s="1">
        <f>'A-II_RESERVE_Worksheet'!V22</f>
        <v>0</v>
      </c>
      <c r="W37" s="1">
        <f>'A-II_RESERVE_Worksheet'!W22</f>
        <v>0</v>
      </c>
      <c r="X37" s="1">
        <f>'A-II_RESERVE_Worksheet'!X22</f>
        <v>0</v>
      </c>
      <c r="Y37" s="1">
        <f>'A-II_RESERVE_Worksheet'!Y22</f>
        <v>0</v>
      </c>
      <c r="Z37" s="1">
        <f>'A-II_RESERVE_Worksheet'!Z22</f>
        <v>0</v>
      </c>
      <c r="AA37" s="1">
        <f>'A-II_RESERVE_Worksheet'!AA22</f>
        <v>0</v>
      </c>
      <c r="AB37" s="1">
        <f>'A-II_RESERVE_Worksheet'!AB22</f>
        <v>0</v>
      </c>
      <c r="AC37" s="1">
        <f>'A-II_RESERVE_Worksheet'!AC22</f>
        <v>0</v>
      </c>
      <c r="AD37" s="1">
        <f>'A-II_RESERVE_Worksheet'!AD22</f>
        <v>0</v>
      </c>
      <c r="AE37" s="1">
        <f>'A-II_RESERVE_Worksheet'!AE22</f>
        <v>0</v>
      </c>
      <c r="AF37" s="1">
        <f>'A-II_RESERVE_Worksheet'!AF22</f>
        <v>0</v>
      </c>
      <c r="AG37" s="1">
        <f>'A-II_RESERVE_Worksheet'!AG22</f>
        <v>0</v>
      </c>
    </row>
    <row r="39" spans="1:33" x14ac:dyDescent="0.25">
      <c r="A39" s="161" t="s">
        <v>205</v>
      </c>
      <c r="B39" s="161"/>
      <c r="C39" s="40"/>
      <c r="D39" s="40"/>
      <c r="E39" s="40"/>
      <c r="F39" s="40"/>
      <c r="G39" s="40"/>
    </row>
    <row r="40" spans="1:33" x14ac:dyDescent="0.25">
      <c r="A40" s="166" t="s">
        <v>206</v>
      </c>
      <c r="B40" s="159"/>
      <c r="C40" s="96">
        <v>0.8</v>
      </c>
      <c r="D40" s="40" cm="1">
        <f t="array" ref="D40">MAX(0, CEILING((D36 - (D35 + D34 + D33) - SUMPRODUCT((B2:B30="NAWDC")*(D2:D30))) * C40, 1))</f>
        <v>0</v>
      </c>
      <c r="E40" s="94" cm="1">
        <f t="array" ref="E40">MAX(0, CEILING((E36 - (E35 + E34 + E33) - SUMPRODUCT((B2:B30="NAWDC")*(E2:E30))) * C40, 1))</f>
        <v>0</v>
      </c>
      <c r="F40" s="94" cm="1">
        <f t="array" ref="F40">MAX(0, CEILING((F36 - (F35 + F34 + F33) - SUMPRODUCT((B2:B30="NAWDC")*(F2:F30))) * C40, 1))</f>
        <v>0</v>
      </c>
      <c r="G40" s="94" cm="1">
        <f t="array" ref="G40">MAX(0, CEILING((G36 - (G35 + G34 + G33) - SUMPRODUCT((B2:B30="NAWDC")*(G2:G30))) * C40, 1))</f>
        <v>0</v>
      </c>
      <c r="H40" s="94" cm="1">
        <f t="array" ref="H40">MAX(0, CEILING((H36 - (H35 + H34 + H33) - SUMPRODUCT((B2:B30="NAWDC")*(H2:H30))) * C40, 1))</f>
        <v>0</v>
      </c>
    </row>
    <row r="41" spans="1:33" x14ac:dyDescent="0.25">
      <c r="A41" s="163" t="s">
        <v>217</v>
      </c>
      <c r="B41" s="166"/>
      <c r="C41" s="96">
        <v>0.75</v>
      </c>
      <c r="D41" s="40" cm="1">
        <f t="array" ref="D41">CEILING(SUMPRODUCT((B2:B30="NAWDC") * (D2:D30))*C41, 1)</f>
        <v>0</v>
      </c>
      <c r="E41" s="90" cm="1">
        <f t="array" ref="E41">CEILING(SUMPRODUCT((B2:B30="NAWDC") * (E2:E30))*C41, 1)</f>
        <v>0</v>
      </c>
      <c r="F41" s="90" cm="1">
        <f t="array" ref="F41">CEILING(SUMPRODUCT((B2:B30="NAWDC") * (F2:F30))*C41, 1)</f>
        <v>0</v>
      </c>
      <c r="G41" s="90" cm="1">
        <f t="array" ref="G41">CEILING(SUMPRODUCT((B2:B30="NAWDC") * (G2:G30))*C41, 1)</f>
        <v>0</v>
      </c>
      <c r="H41" s="90" cm="1">
        <f t="array" ref="H41">CEILING(SUMPRODUCT((B2:B30="NAWDC") * (H2:H30))*C41, 1)</f>
        <v>0</v>
      </c>
    </row>
    <row r="42" spans="1:33" x14ac:dyDescent="0.25">
      <c r="A42" s="166" t="s">
        <v>207</v>
      </c>
      <c r="B42" s="166"/>
      <c r="C42" s="47" t="s">
        <v>208</v>
      </c>
      <c r="D42" s="50"/>
      <c r="E42" s="50"/>
      <c r="F42" s="50"/>
      <c r="G42" s="50"/>
      <c r="H42" s="50"/>
    </row>
    <row r="43" spans="1:33" x14ac:dyDescent="0.25">
      <c r="A43" s="163" t="s">
        <v>220</v>
      </c>
      <c r="B43" s="159"/>
      <c r="C43" s="97">
        <v>0.75</v>
      </c>
      <c r="D43" s="40">
        <f>CEILING(D34*C43, 1)</f>
        <v>0</v>
      </c>
      <c r="E43" s="90">
        <f>CEILING(E34*C43, 1)</f>
        <v>0</v>
      </c>
      <c r="F43" s="90">
        <f>CEILING(F34*C43, 1)</f>
        <v>0</v>
      </c>
      <c r="G43" s="90">
        <f>CEILING(G34*C43, 1)</f>
        <v>0</v>
      </c>
      <c r="H43" s="90">
        <f>CEILING(H34*C43, 1)</f>
        <v>0</v>
      </c>
    </row>
    <row r="44" spans="1:33" x14ac:dyDescent="0.25">
      <c r="A44" s="164" t="s">
        <v>219</v>
      </c>
      <c r="B44" s="165"/>
      <c r="C44" s="98">
        <v>0.75</v>
      </c>
      <c r="D44" s="49">
        <f>CEILING(D35*C44, 1)</f>
        <v>0</v>
      </c>
      <c r="E44" s="91">
        <f>CEILING(E35*C44, 1)</f>
        <v>0</v>
      </c>
      <c r="F44" s="91">
        <f>CEILING(F35*C44, 1)</f>
        <v>0</v>
      </c>
      <c r="G44" s="91">
        <f>CEILING(G35*C44, 1)</f>
        <v>0</v>
      </c>
      <c r="H44" s="91">
        <f>CEILING(H35*C44, 1)</f>
        <v>0</v>
      </c>
    </row>
    <row r="45" spans="1:33" x14ac:dyDescent="0.25">
      <c r="A45" s="161" t="s">
        <v>209</v>
      </c>
      <c r="B45" s="161"/>
      <c r="C45" s="3"/>
      <c r="D45" s="3">
        <f>SUM(D40:D44)</f>
        <v>0</v>
      </c>
      <c r="E45" s="3">
        <f t="shared" ref="E45:H45" si="5">SUM(E40:E44)</f>
        <v>0</v>
      </c>
      <c r="F45" s="3">
        <f t="shared" si="5"/>
        <v>0</v>
      </c>
      <c r="G45" s="3">
        <f t="shared" si="5"/>
        <v>0</v>
      </c>
      <c r="H45" s="3">
        <f t="shared" si="5"/>
        <v>0</v>
      </c>
    </row>
    <row r="46" spans="1:33" x14ac:dyDescent="0.25">
      <c r="A46" s="40"/>
      <c r="B46" s="40"/>
      <c r="C46" s="40"/>
      <c r="D46" s="40"/>
      <c r="E46" s="40"/>
      <c r="F46" s="40"/>
      <c r="G46" s="40"/>
    </row>
    <row r="47" spans="1:33" x14ac:dyDescent="0.25">
      <c r="A47" s="3"/>
      <c r="B47" s="3"/>
      <c r="C47" s="3"/>
      <c r="D47" s="3"/>
      <c r="E47" s="3"/>
      <c r="F47" s="3"/>
      <c r="G47" s="3"/>
      <c r="H47" s="2"/>
      <c r="I47" s="2"/>
    </row>
  </sheetData>
  <mergeCells count="14">
    <mergeCell ref="A45:B45"/>
    <mergeCell ref="A39:B39"/>
    <mergeCell ref="A40:B40"/>
    <mergeCell ref="A41:B41"/>
    <mergeCell ref="A42:B42"/>
    <mergeCell ref="A43:B43"/>
    <mergeCell ref="A44:B44"/>
    <mergeCell ref="A37:B37"/>
    <mergeCell ref="A36:B36"/>
    <mergeCell ref="A31:B31"/>
    <mergeCell ref="A32:B32"/>
    <mergeCell ref="A33:B33"/>
    <mergeCell ref="A34:B34"/>
    <mergeCell ref="A35:B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D698-C1BC-4D74-AC30-B67EDD37999B}">
  <dimension ref="A1:AG49"/>
  <sheetViews>
    <sheetView zoomScale="80" zoomScaleNormal="80" workbookViewId="0">
      <selection activeCell="G28" sqref="G28"/>
    </sheetView>
  </sheetViews>
  <sheetFormatPr defaultColWidth="9.140625" defaultRowHeight="15.75" x14ac:dyDescent="0.25"/>
  <cols>
    <col min="1" max="1" width="65.7109375" style="56" customWidth="1"/>
    <col min="2" max="2" width="43.42578125" style="56" bestFit="1" customWidth="1"/>
    <col min="3" max="3" width="20" style="56" bestFit="1" customWidth="1"/>
    <col min="4" max="33" width="10" style="56" bestFit="1" customWidth="1"/>
    <col min="34" max="16384" width="9.140625" style="56"/>
  </cols>
  <sheetData>
    <row r="1" spans="1:33" ht="16.5" thickBot="1" x14ac:dyDescent="0.3">
      <c r="A1" s="108" t="s">
        <v>59</v>
      </c>
      <c r="B1" s="122" t="s">
        <v>224</v>
      </c>
      <c r="C1" s="122" t="s">
        <v>210</v>
      </c>
      <c r="D1" s="109">
        <f>APDF_ACTIVE_Worksheet!D35</f>
        <v>2025</v>
      </c>
      <c r="E1" s="109">
        <f>APDF_ACTIVE_Worksheet!E35</f>
        <v>2026</v>
      </c>
      <c r="F1" s="109">
        <f>APDF_ACTIVE_Worksheet!F35</f>
        <v>2027</v>
      </c>
      <c r="G1" s="109">
        <f>APDF_ACTIVE_Worksheet!G35</f>
        <v>2028</v>
      </c>
      <c r="H1" s="109">
        <f>APDF_ACTIVE_Worksheet!H35</f>
        <v>2029</v>
      </c>
      <c r="I1" s="109">
        <f>APDF_ACTIVE_Worksheet!I35</f>
        <v>2030</v>
      </c>
      <c r="J1" s="109">
        <f>APDF_ACTIVE_Worksheet!J35</f>
        <v>2031</v>
      </c>
      <c r="K1" s="109">
        <f>APDF_ACTIVE_Worksheet!K35</f>
        <v>2032</v>
      </c>
      <c r="L1" s="109">
        <f>APDF_ACTIVE_Worksheet!L35</f>
        <v>2033</v>
      </c>
      <c r="M1" s="109">
        <f>APDF_ACTIVE_Worksheet!M35</f>
        <v>2034</v>
      </c>
      <c r="N1" s="109">
        <f>APDF_ACTIVE_Worksheet!N35</f>
        <v>2035</v>
      </c>
      <c r="O1" s="109">
        <f>APDF_ACTIVE_Worksheet!O35</f>
        <v>2036</v>
      </c>
      <c r="P1" s="109">
        <f>APDF_ACTIVE_Worksheet!P35</f>
        <v>2037</v>
      </c>
      <c r="Q1" s="109">
        <f>APDF_ACTIVE_Worksheet!Q35</f>
        <v>2038</v>
      </c>
      <c r="R1" s="109">
        <f>APDF_ACTIVE_Worksheet!R35</f>
        <v>2039</v>
      </c>
      <c r="S1" s="109">
        <f>APDF_ACTIVE_Worksheet!S35</f>
        <v>2040</v>
      </c>
      <c r="T1" s="109">
        <f>APDF_ACTIVE_Worksheet!T35</f>
        <v>2041</v>
      </c>
      <c r="U1" s="109">
        <f>APDF_ACTIVE_Worksheet!U35</f>
        <v>2042</v>
      </c>
      <c r="V1" s="109">
        <f>APDF_ACTIVE_Worksheet!V35</f>
        <v>2043</v>
      </c>
      <c r="W1" s="109">
        <f>APDF_ACTIVE_Worksheet!W35</f>
        <v>2044</v>
      </c>
      <c r="X1" s="109">
        <f>APDF_ACTIVE_Worksheet!X35</f>
        <v>2045</v>
      </c>
      <c r="Y1" s="109">
        <f>APDF_ACTIVE_Worksheet!Y35</f>
        <v>2046</v>
      </c>
      <c r="Z1" s="109">
        <f>APDF_ACTIVE_Worksheet!Z35</f>
        <v>2047</v>
      </c>
      <c r="AA1" s="109">
        <f>APDF_ACTIVE_Worksheet!AA35</f>
        <v>2048</v>
      </c>
      <c r="AB1" s="109">
        <f>APDF_ACTIVE_Worksheet!AB35</f>
        <v>2049</v>
      </c>
      <c r="AC1" s="109">
        <f>APDF_ACTIVE_Worksheet!AC35</f>
        <v>2050</v>
      </c>
      <c r="AD1" s="109">
        <f>APDF_ACTIVE_Worksheet!AD35</f>
        <v>2051</v>
      </c>
      <c r="AE1" s="109">
        <f>APDF_ACTIVE_Worksheet!AE35</f>
        <v>2052</v>
      </c>
      <c r="AF1" s="109">
        <f>APDF_ACTIVE_Worksheet!AF35</f>
        <v>2053</v>
      </c>
      <c r="AG1" s="110">
        <f>APDF_ACTIVE_Worksheet!AG35</f>
        <v>2054</v>
      </c>
    </row>
    <row r="2" spans="1:33" x14ac:dyDescent="0.25">
      <c r="A2" s="57" t="s">
        <v>6</v>
      </c>
      <c r="B2" s="57" t="s">
        <v>194</v>
      </c>
      <c r="C2" s="58" t="s">
        <v>212</v>
      </c>
      <c r="D2" s="59">
        <f>APDF_RESERVE_Worksheet!D32</f>
        <v>0</v>
      </c>
      <c r="E2" s="59">
        <f>APDF_RESERVE_Worksheet!E32</f>
        <v>0</v>
      </c>
      <c r="F2" s="59">
        <f>APDF_RESERVE_Worksheet!F32</f>
        <v>0</v>
      </c>
      <c r="G2" s="59">
        <f>APDF_RESERVE_Worksheet!G32</f>
        <v>0</v>
      </c>
      <c r="H2" s="59">
        <f>APDF_RESERVE_Worksheet!H32</f>
        <v>0</v>
      </c>
      <c r="I2" s="59">
        <f>APDF_RESERVE_Worksheet!I32</f>
        <v>0</v>
      </c>
      <c r="J2" s="59">
        <f>APDF_RESERVE_Worksheet!J32</f>
        <v>0</v>
      </c>
      <c r="K2" s="59">
        <f>APDF_RESERVE_Worksheet!K32</f>
        <v>0</v>
      </c>
      <c r="L2" s="59">
        <f>APDF_RESERVE_Worksheet!L32</f>
        <v>0</v>
      </c>
      <c r="M2" s="59">
        <f>APDF_RESERVE_Worksheet!M32</f>
        <v>0</v>
      </c>
      <c r="N2" s="59">
        <f>APDF_RESERVE_Worksheet!N32</f>
        <v>0</v>
      </c>
      <c r="O2" s="59">
        <f>APDF_RESERVE_Worksheet!O32</f>
        <v>0</v>
      </c>
      <c r="P2" s="59">
        <f>APDF_RESERVE_Worksheet!P32</f>
        <v>0</v>
      </c>
      <c r="Q2" s="59">
        <f>APDF_RESERVE_Worksheet!Q32</f>
        <v>0</v>
      </c>
      <c r="R2" s="59">
        <f>APDF_RESERVE_Worksheet!R32</f>
        <v>0</v>
      </c>
      <c r="S2" s="59">
        <f>APDF_RESERVE_Worksheet!S32</f>
        <v>0</v>
      </c>
      <c r="T2" s="59">
        <f>APDF_RESERVE_Worksheet!T32</f>
        <v>0</v>
      </c>
      <c r="U2" s="59">
        <f>APDF_RESERVE_Worksheet!U32</f>
        <v>0</v>
      </c>
      <c r="V2" s="59">
        <f>APDF_RESERVE_Worksheet!V32</f>
        <v>0</v>
      </c>
      <c r="W2" s="59">
        <f>APDF_RESERVE_Worksheet!W32</f>
        <v>0</v>
      </c>
      <c r="X2" s="59">
        <f>APDF_RESERVE_Worksheet!X32</f>
        <v>0</v>
      </c>
      <c r="Y2" s="59">
        <f>APDF_RESERVE_Worksheet!Y32</f>
        <v>0</v>
      </c>
      <c r="Z2" s="59">
        <f>APDF_RESERVE_Worksheet!Z32</f>
        <v>0</v>
      </c>
      <c r="AA2" s="59">
        <f>APDF_RESERVE_Worksheet!AA32</f>
        <v>0</v>
      </c>
      <c r="AB2" s="59">
        <f>APDF_RESERVE_Worksheet!AB32</f>
        <v>0</v>
      </c>
      <c r="AC2" s="59">
        <f>APDF_RESERVE_Worksheet!AC32</f>
        <v>0</v>
      </c>
      <c r="AD2" s="59">
        <f>APDF_RESERVE_Worksheet!AD32</f>
        <v>0</v>
      </c>
      <c r="AE2" s="59">
        <f>APDF_RESERVE_Worksheet!AE32</f>
        <v>0</v>
      </c>
      <c r="AF2" s="59">
        <f>APDF_RESERVE_Worksheet!AF32</f>
        <v>0</v>
      </c>
      <c r="AG2" s="60">
        <f>APDF_RESERVE_Worksheet!AG32</f>
        <v>0</v>
      </c>
    </row>
    <row r="3" spans="1:33" x14ac:dyDescent="0.25">
      <c r="A3" s="61" t="s">
        <v>5</v>
      </c>
      <c r="B3" s="61" t="s">
        <v>194</v>
      </c>
      <c r="C3" s="55" t="s">
        <v>212</v>
      </c>
      <c r="D3" s="82">
        <f>APDF_RESERVE_Worksheet!D33</f>
        <v>0</v>
      </c>
      <c r="E3" s="82">
        <f>APDF_RESERVE_Worksheet!E33</f>
        <v>0</v>
      </c>
      <c r="F3" s="82">
        <f>APDF_RESERVE_Worksheet!F33</f>
        <v>0</v>
      </c>
      <c r="G3" s="82">
        <f>APDF_RESERVE_Worksheet!G33</f>
        <v>0</v>
      </c>
      <c r="H3" s="82">
        <f>APDF_RESERVE_Worksheet!H33</f>
        <v>0</v>
      </c>
      <c r="I3" s="82">
        <f>APDF_RESERVE_Worksheet!I33</f>
        <v>0</v>
      </c>
      <c r="J3" s="82">
        <f>APDF_RESERVE_Worksheet!J33</f>
        <v>0</v>
      </c>
      <c r="K3" s="82">
        <f>APDF_RESERVE_Worksheet!K33</f>
        <v>0</v>
      </c>
      <c r="L3" s="82">
        <f>APDF_RESERVE_Worksheet!L33</f>
        <v>0</v>
      </c>
      <c r="M3" s="82">
        <f>APDF_RESERVE_Worksheet!M33</f>
        <v>0</v>
      </c>
      <c r="N3" s="82">
        <f>APDF_RESERVE_Worksheet!N33</f>
        <v>0</v>
      </c>
      <c r="O3" s="82">
        <f>APDF_RESERVE_Worksheet!O33</f>
        <v>0</v>
      </c>
      <c r="P3" s="82">
        <f>APDF_RESERVE_Worksheet!P33</f>
        <v>0</v>
      </c>
      <c r="Q3" s="82">
        <f>APDF_RESERVE_Worksheet!Q33</f>
        <v>0</v>
      </c>
      <c r="R3" s="82">
        <f>APDF_RESERVE_Worksheet!R33</f>
        <v>0</v>
      </c>
      <c r="S3" s="82">
        <f>APDF_RESERVE_Worksheet!S33</f>
        <v>0</v>
      </c>
      <c r="T3" s="82">
        <f>APDF_RESERVE_Worksheet!T33</f>
        <v>0</v>
      </c>
      <c r="U3" s="82">
        <f>APDF_RESERVE_Worksheet!U33</f>
        <v>0</v>
      </c>
      <c r="V3" s="82">
        <f>APDF_RESERVE_Worksheet!V33</f>
        <v>0</v>
      </c>
      <c r="W3" s="82">
        <f>APDF_RESERVE_Worksheet!W33</f>
        <v>0</v>
      </c>
      <c r="X3" s="82">
        <f>APDF_RESERVE_Worksheet!X33</f>
        <v>0</v>
      </c>
      <c r="Y3" s="82">
        <f>APDF_RESERVE_Worksheet!Y33</f>
        <v>0</v>
      </c>
      <c r="Z3" s="82">
        <f>APDF_RESERVE_Worksheet!Z33</f>
        <v>0</v>
      </c>
      <c r="AA3" s="82">
        <f>APDF_RESERVE_Worksheet!AA33</f>
        <v>0</v>
      </c>
      <c r="AB3" s="82">
        <f>APDF_RESERVE_Worksheet!AB33</f>
        <v>0</v>
      </c>
      <c r="AC3" s="82">
        <f>APDF_RESERVE_Worksheet!AC33</f>
        <v>0</v>
      </c>
      <c r="AD3" s="82">
        <f>APDF_RESERVE_Worksheet!AD33</f>
        <v>0</v>
      </c>
      <c r="AE3" s="82">
        <f>APDF_RESERVE_Worksheet!AE33</f>
        <v>0</v>
      </c>
      <c r="AF3" s="82">
        <f>APDF_RESERVE_Worksheet!AF33</f>
        <v>0</v>
      </c>
      <c r="AG3" s="62">
        <f>APDF_RESERVE_Worksheet!AG33</f>
        <v>0</v>
      </c>
    </row>
    <row r="4" spans="1:33" x14ac:dyDescent="0.25">
      <c r="A4" s="61" t="s">
        <v>7</v>
      </c>
      <c r="B4" s="61" t="s">
        <v>194</v>
      </c>
      <c r="C4" s="55" t="s">
        <v>212</v>
      </c>
      <c r="D4" s="82">
        <f>APDF_RESERVE_Worksheet!D34</f>
        <v>0</v>
      </c>
      <c r="E4" s="82">
        <f>APDF_RESERVE_Worksheet!E34</f>
        <v>0</v>
      </c>
      <c r="F4" s="82">
        <f>APDF_RESERVE_Worksheet!F34</f>
        <v>0</v>
      </c>
      <c r="G4" s="82">
        <f>APDF_RESERVE_Worksheet!G34</f>
        <v>0</v>
      </c>
      <c r="H4" s="82">
        <f>APDF_RESERVE_Worksheet!H34</f>
        <v>0</v>
      </c>
      <c r="I4" s="82">
        <f>APDF_RESERVE_Worksheet!I34</f>
        <v>0</v>
      </c>
      <c r="J4" s="82">
        <f>APDF_RESERVE_Worksheet!J34</f>
        <v>0</v>
      </c>
      <c r="K4" s="82">
        <f>APDF_RESERVE_Worksheet!K34</f>
        <v>0</v>
      </c>
      <c r="L4" s="82">
        <f>APDF_RESERVE_Worksheet!L34</f>
        <v>0</v>
      </c>
      <c r="M4" s="82">
        <f>APDF_RESERVE_Worksheet!M34</f>
        <v>0</v>
      </c>
      <c r="N4" s="82">
        <f>APDF_RESERVE_Worksheet!N34</f>
        <v>0</v>
      </c>
      <c r="O4" s="82">
        <f>APDF_RESERVE_Worksheet!O34</f>
        <v>0</v>
      </c>
      <c r="P4" s="82">
        <f>APDF_RESERVE_Worksheet!P34</f>
        <v>0</v>
      </c>
      <c r="Q4" s="82">
        <f>APDF_RESERVE_Worksheet!Q34</f>
        <v>0</v>
      </c>
      <c r="R4" s="82">
        <f>APDF_RESERVE_Worksheet!R34</f>
        <v>0</v>
      </c>
      <c r="S4" s="82">
        <f>APDF_RESERVE_Worksheet!S34</f>
        <v>0</v>
      </c>
      <c r="T4" s="82">
        <f>APDF_RESERVE_Worksheet!T34</f>
        <v>0</v>
      </c>
      <c r="U4" s="82">
        <f>APDF_RESERVE_Worksheet!U34</f>
        <v>0</v>
      </c>
      <c r="V4" s="82">
        <f>APDF_RESERVE_Worksheet!V34</f>
        <v>0</v>
      </c>
      <c r="W4" s="82">
        <f>APDF_RESERVE_Worksheet!W34</f>
        <v>0</v>
      </c>
      <c r="X4" s="82">
        <f>APDF_RESERVE_Worksheet!X34</f>
        <v>0</v>
      </c>
      <c r="Y4" s="82">
        <f>APDF_RESERVE_Worksheet!Y34</f>
        <v>0</v>
      </c>
      <c r="Z4" s="82">
        <f>APDF_RESERVE_Worksheet!Z34</f>
        <v>0</v>
      </c>
      <c r="AA4" s="82">
        <f>APDF_RESERVE_Worksheet!AA34</f>
        <v>0</v>
      </c>
      <c r="AB4" s="82">
        <f>APDF_RESERVE_Worksheet!AB34</f>
        <v>0</v>
      </c>
      <c r="AC4" s="82">
        <f>APDF_RESERVE_Worksheet!AC34</f>
        <v>0</v>
      </c>
      <c r="AD4" s="82">
        <f>APDF_RESERVE_Worksheet!AD34</f>
        <v>0</v>
      </c>
      <c r="AE4" s="82">
        <f>APDF_RESERVE_Worksheet!AE34</f>
        <v>0</v>
      </c>
      <c r="AF4" s="82">
        <f>APDF_RESERVE_Worksheet!AF34</f>
        <v>0</v>
      </c>
      <c r="AG4" s="62">
        <f>APDF_RESERVE_Worksheet!AG34</f>
        <v>0</v>
      </c>
    </row>
    <row r="5" spans="1:33" x14ac:dyDescent="0.25">
      <c r="A5" s="61" t="s">
        <v>10</v>
      </c>
      <c r="B5" s="61" t="s">
        <v>194</v>
      </c>
      <c r="C5" s="55" t="s">
        <v>212</v>
      </c>
      <c r="D5" s="82">
        <f>APDF_RESERVE_Worksheet!D35</f>
        <v>0</v>
      </c>
      <c r="E5" s="82">
        <f>APDF_RESERVE_Worksheet!E35</f>
        <v>0</v>
      </c>
      <c r="F5" s="82">
        <f>APDF_RESERVE_Worksheet!F35</f>
        <v>0</v>
      </c>
      <c r="G5" s="82">
        <f>APDF_RESERVE_Worksheet!G35</f>
        <v>0</v>
      </c>
      <c r="H5" s="82">
        <f>APDF_RESERVE_Worksheet!H35</f>
        <v>0</v>
      </c>
      <c r="I5" s="82">
        <f>APDF_RESERVE_Worksheet!I35</f>
        <v>0</v>
      </c>
      <c r="J5" s="82">
        <f>APDF_RESERVE_Worksheet!J35</f>
        <v>0</v>
      </c>
      <c r="K5" s="82">
        <f>APDF_RESERVE_Worksheet!K35</f>
        <v>0</v>
      </c>
      <c r="L5" s="82">
        <f>APDF_RESERVE_Worksheet!L35</f>
        <v>0</v>
      </c>
      <c r="M5" s="82">
        <f>APDF_RESERVE_Worksheet!M35</f>
        <v>0</v>
      </c>
      <c r="N5" s="82">
        <f>APDF_RESERVE_Worksheet!N35</f>
        <v>0</v>
      </c>
      <c r="O5" s="82">
        <f>APDF_RESERVE_Worksheet!O35</f>
        <v>0</v>
      </c>
      <c r="P5" s="82">
        <f>APDF_RESERVE_Worksheet!P35</f>
        <v>0</v>
      </c>
      <c r="Q5" s="82">
        <f>APDF_RESERVE_Worksheet!Q35</f>
        <v>0</v>
      </c>
      <c r="R5" s="82">
        <f>APDF_RESERVE_Worksheet!R35</f>
        <v>0</v>
      </c>
      <c r="S5" s="82">
        <f>APDF_RESERVE_Worksheet!S35</f>
        <v>0</v>
      </c>
      <c r="T5" s="82">
        <f>APDF_RESERVE_Worksheet!T35</f>
        <v>0</v>
      </c>
      <c r="U5" s="82">
        <f>APDF_RESERVE_Worksheet!U35</f>
        <v>0</v>
      </c>
      <c r="V5" s="82">
        <f>APDF_RESERVE_Worksheet!V35</f>
        <v>0</v>
      </c>
      <c r="W5" s="82">
        <f>APDF_RESERVE_Worksheet!W35</f>
        <v>0</v>
      </c>
      <c r="X5" s="82">
        <f>APDF_RESERVE_Worksheet!X35</f>
        <v>0</v>
      </c>
      <c r="Y5" s="82">
        <f>APDF_RESERVE_Worksheet!Y35</f>
        <v>0</v>
      </c>
      <c r="Z5" s="82">
        <f>APDF_RESERVE_Worksheet!Z35</f>
        <v>0</v>
      </c>
      <c r="AA5" s="82">
        <f>APDF_RESERVE_Worksheet!AA35</f>
        <v>0</v>
      </c>
      <c r="AB5" s="82">
        <f>APDF_RESERVE_Worksheet!AB35</f>
        <v>0</v>
      </c>
      <c r="AC5" s="82">
        <f>APDF_RESERVE_Worksheet!AC35</f>
        <v>0</v>
      </c>
      <c r="AD5" s="82">
        <f>APDF_RESERVE_Worksheet!AD35</f>
        <v>0</v>
      </c>
      <c r="AE5" s="82">
        <f>APDF_RESERVE_Worksheet!AE35</f>
        <v>0</v>
      </c>
      <c r="AF5" s="82">
        <f>APDF_RESERVE_Worksheet!AF35</f>
        <v>0</v>
      </c>
      <c r="AG5" s="62">
        <f>APDF_RESERVE_Worksheet!AG35</f>
        <v>0</v>
      </c>
    </row>
    <row r="6" spans="1:33" x14ac:dyDescent="0.25">
      <c r="A6" s="61" t="s">
        <v>30</v>
      </c>
      <c r="B6" s="61" t="s">
        <v>194</v>
      </c>
      <c r="C6" s="55" t="s">
        <v>212</v>
      </c>
      <c r="D6" s="100">
        <f>APDF_RESERVE_Worksheet!D36</f>
        <v>0</v>
      </c>
      <c r="E6" s="100">
        <f>APDF_RESERVE_Worksheet!E36</f>
        <v>0</v>
      </c>
      <c r="F6" s="100">
        <f>APDF_RESERVE_Worksheet!F36</f>
        <v>0</v>
      </c>
      <c r="G6" s="100">
        <f>APDF_RESERVE_Worksheet!G36</f>
        <v>0</v>
      </c>
      <c r="H6" s="100">
        <f>APDF_RESERVE_Worksheet!H36</f>
        <v>0</v>
      </c>
      <c r="I6" s="100">
        <f>APDF_RESERVE_Worksheet!I36</f>
        <v>0</v>
      </c>
      <c r="J6" s="100">
        <f>APDF_RESERVE_Worksheet!J36</f>
        <v>0</v>
      </c>
      <c r="K6" s="100">
        <f>APDF_RESERVE_Worksheet!K36</f>
        <v>0</v>
      </c>
      <c r="L6" s="100">
        <f>APDF_RESERVE_Worksheet!L36</f>
        <v>0</v>
      </c>
      <c r="M6" s="100">
        <f>APDF_RESERVE_Worksheet!M36</f>
        <v>0</v>
      </c>
      <c r="N6" s="100">
        <f>APDF_RESERVE_Worksheet!N36</f>
        <v>0</v>
      </c>
      <c r="O6" s="100">
        <f>APDF_RESERVE_Worksheet!O36</f>
        <v>0</v>
      </c>
      <c r="P6" s="100">
        <f>APDF_RESERVE_Worksheet!P36</f>
        <v>0</v>
      </c>
      <c r="Q6" s="100">
        <f>APDF_RESERVE_Worksheet!Q36</f>
        <v>0</v>
      </c>
      <c r="R6" s="100">
        <f>APDF_RESERVE_Worksheet!R36</f>
        <v>0</v>
      </c>
      <c r="S6" s="100">
        <f>APDF_RESERVE_Worksheet!S36</f>
        <v>0</v>
      </c>
      <c r="T6" s="100">
        <f>APDF_RESERVE_Worksheet!T36</f>
        <v>0</v>
      </c>
      <c r="U6" s="100">
        <f>APDF_RESERVE_Worksheet!U36</f>
        <v>0</v>
      </c>
      <c r="V6" s="100">
        <f>APDF_RESERVE_Worksheet!V36</f>
        <v>0</v>
      </c>
      <c r="W6" s="100">
        <f>APDF_RESERVE_Worksheet!W36</f>
        <v>0</v>
      </c>
      <c r="X6" s="100">
        <f>APDF_RESERVE_Worksheet!X36</f>
        <v>0</v>
      </c>
      <c r="Y6" s="100">
        <f>APDF_RESERVE_Worksheet!Y36</f>
        <v>0</v>
      </c>
      <c r="Z6" s="100">
        <f>APDF_RESERVE_Worksheet!Z36</f>
        <v>0</v>
      </c>
      <c r="AA6" s="100">
        <f>APDF_RESERVE_Worksheet!AA36</f>
        <v>0</v>
      </c>
      <c r="AB6" s="100">
        <f>APDF_RESERVE_Worksheet!AB36</f>
        <v>0</v>
      </c>
      <c r="AC6" s="100">
        <f>APDF_RESERVE_Worksheet!AC36</f>
        <v>0</v>
      </c>
      <c r="AD6" s="100">
        <f>APDF_RESERVE_Worksheet!AD36</f>
        <v>0</v>
      </c>
      <c r="AE6" s="100">
        <f>APDF_RESERVE_Worksheet!AE36</f>
        <v>0</v>
      </c>
      <c r="AF6" s="100">
        <f>APDF_RESERVE_Worksheet!AF36</f>
        <v>0</v>
      </c>
      <c r="AG6" s="99">
        <f>APDF_RESERVE_Worksheet!AG36</f>
        <v>0</v>
      </c>
    </row>
    <row r="7" spans="1:33" x14ac:dyDescent="0.25">
      <c r="A7" s="61" t="s">
        <v>229</v>
      </c>
      <c r="B7" s="61" t="s">
        <v>194</v>
      </c>
      <c r="C7" s="55" t="s">
        <v>212</v>
      </c>
      <c r="D7" s="101">
        <v>0.13</v>
      </c>
      <c r="E7" s="101">
        <v>0.13</v>
      </c>
      <c r="F7" s="101">
        <v>0.13</v>
      </c>
      <c r="G7" s="101">
        <v>0.13</v>
      </c>
      <c r="H7" s="101">
        <v>0.13</v>
      </c>
      <c r="I7" s="101">
        <v>0.13</v>
      </c>
      <c r="J7" s="101">
        <v>0.13</v>
      </c>
      <c r="K7" s="101">
        <v>0.13</v>
      </c>
      <c r="L7" s="101">
        <v>0.13</v>
      </c>
      <c r="M7" s="101">
        <v>0.13</v>
      </c>
      <c r="N7" s="101">
        <v>0.13</v>
      </c>
      <c r="O7" s="101">
        <v>0.13</v>
      </c>
      <c r="P7" s="101">
        <v>0.13</v>
      </c>
      <c r="Q7" s="101">
        <v>0.13</v>
      </c>
      <c r="R7" s="101">
        <v>0.13</v>
      </c>
      <c r="S7" s="101">
        <v>0.13</v>
      </c>
      <c r="T7" s="101">
        <v>0.13</v>
      </c>
      <c r="U7" s="101">
        <v>0.13</v>
      </c>
      <c r="V7" s="101">
        <v>0.13</v>
      </c>
      <c r="W7" s="101">
        <v>0.13</v>
      </c>
      <c r="X7" s="101">
        <v>0.13</v>
      </c>
      <c r="Y7" s="101">
        <v>0.13</v>
      </c>
      <c r="Z7" s="101">
        <v>0.13</v>
      </c>
      <c r="AA7" s="101">
        <v>0.13</v>
      </c>
      <c r="AB7" s="101">
        <v>0.13</v>
      </c>
      <c r="AC7" s="101">
        <v>0.13</v>
      </c>
      <c r="AD7" s="101">
        <v>0.13</v>
      </c>
      <c r="AE7" s="101">
        <v>0.13</v>
      </c>
      <c r="AF7" s="101">
        <v>0.13</v>
      </c>
      <c r="AG7" s="63">
        <v>0.13</v>
      </c>
    </row>
    <row r="8" spans="1:33" x14ac:dyDescent="0.25">
      <c r="A8" s="61" t="s">
        <v>230</v>
      </c>
      <c r="B8" s="61" t="s">
        <v>194</v>
      </c>
      <c r="C8" s="55" t="s">
        <v>212</v>
      </c>
      <c r="D8" s="82">
        <f>CEILING(D6 * D7, 1)</f>
        <v>0</v>
      </c>
      <c r="E8" s="82">
        <f t="shared" ref="E8:AG8" si="0">CEILING(E6 * E7, 1)</f>
        <v>0</v>
      </c>
      <c r="F8" s="82">
        <f t="shared" si="0"/>
        <v>0</v>
      </c>
      <c r="G8" s="82">
        <f t="shared" si="0"/>
        <v>0</v>
      </c>
      <c r="H8" s="82">
        <f t="shared" si="0"/>
        <v>0</v>
      </c>
      <c r="I8" s="82">
        <f t="shared" si="0"/>
        <v>0</v>
      </c>
      <c r="J8" s="82">
        <f t="shared" si="0"/>
        <v>0</v>
      </c>
      <c r="K8" s="82">
        <f t="shared" si="0"/>
        <v>0</v>
      </c>
      <c r="L8" s="82">
        <f t="shared" si="0"/>
        <v>0</v>
      </c>
      <c r="M8" s="82">
        <f t="shared" si="0"/>
        <v>0</v>
      </c>
      <c r="N8" s="82">
        <f t="shared" si="0"/>
        <v>0</v>
      </c>
      <c r="O8" s="82">
        <f t="shared" si="0"/>
        <v>0</v>
      </c>
      <c r="P8" s="82">
        <f t="shared" si="0"/>
        <v>0</v>
      </c>
      <c r="Q8" s="82">
        <f t="shared" si="0"/>
        <v>0</v>
      </c>
      <c r="R8" s="82">
        <f t="shared" si="0"/>
        <v>0</v>
      </c>
      <c r="S8" s="82">
        <f t="shared" si="0"/>
        <v>0</v>
      </c>
      <c r="T8" s="82">
        <f t="shared" si="0"/>
        <v>0</v>
      </c>
      <c r="U8" s="82">
        <f t="shared" si="0"/>
        <v>0</v>
      </c>
      <c r="V8" s="82">
        <f t="shared" si="0"/>
        <v>0</v>
      </c>
      <c r="W8" s="82">
        <f t="shared" si="0"/>
        <v>0</v>
      </c>
      <c r="X8" s="82">
        <f t="shared" si="0"/>
        <v>0</v>
      </c>
      <c r="Y8" s="82">
        <f t="shared" si="0"/>
        <v>0</v>
      </c>
      <c r="Z8" s="82">
        <f t="shared" si="0"/>
        <v>0</v>
      </c>
      <c r="AA8" s="82">
        <f t="shared" si="0"/>
        <v>0</v>
      </c>
      <c r="AB8" s="82">
        <f t="shared" si="0"/>
        <v>0</v>
      </c>
      <c r="AC8" s="82">
        <f t="shared" si="0"/>
        <v>0</v>
      </c>
      <c r="AD8" s="82">
        <f t="shared" si="0"/>
        <v>0</v>
      </c>
      <c r="AE8" s="82">
        <f t="shared" si="0"/>
        <v>0</v>
      </c>
      <c r="AF8" s="82">
        <f t="shared" si="0"/>
        <v>0</v>
      </c>
      <c r="AG8" s="62">
        <f t="shared" si="0"/>
        <v>0</v>
      </c>
    </row>
    <row r="9" spans="1:33" ht="16.5" thickBot="1" x14ac:dyDescent="0.3">
      <c r="A9" s="64" t="s">
        <v>231</v>
      </c>
      <c r="B9" s="64" t="s">
        <v>194</v>
      </c>
      <c r="C9" s="55" t="s">
        <v>212</v>
      </c>
      <c r="D9" s="66">
        <f>SUM(D6) +(D8)</f>
        <v>0</v>
      </c>
      <c r="E9" s="66">
        <f t="shared" ref="E9:AG9" si="1">SUM(E6) +(E8)</f>
        <v>0</v>
      </c>
      <c r="F9" s="66">
        <f t="shared" si="1"/>
        <v>0</v>
      </c>
      <c r="G9" s="66">
        <f t="shared" si="1"/>
        <v>0</v>
      </c>
      <c r="H9" s="66">
        <f t="shared" si="1"/>
        <v>0</v>
      </c>
      <c r="I9" s="66">
        <f t="shared" si="1"/>
        <v>0</v>
      </c>
      <c r="J9" s="66">
        <f t="shared" si="1"/>
        <v>0</v>
      </c>
      <c r="K9" s="66">
        <f t="shared" si="1"/>
        <v>0</v>
      </c>
      <c r="L9" s="66">
        <f t="shared" si="1"/>
        <v>0</v>
      </c>
      <c r="M9" s="66">
        <f t="shared" si="1"/>
        <v>0</v>
      </c>
      <c r="N9" s="66">
        <f t="shared" si="1"/>
        <v>0</v>
      </c>
      <c r="O9" s="66">
        <f t="shared" si="1"/>
        <v>0</v>
      </c>
      <c r="P9" s="66">
        <f t="shared" si="1"/>
        <v>0</v>
      </c>
      <c r="Q9" s="66">
        <f t="shared" si="1"/>
        <v>0</v>
      </c>
      <c r="R9" s="66">
        <f t="shared" si="1"/>
        <v>0</v>
      </c>
      <c r="S9" s="66">
        <f t="shared" si="1"/>
        <v>0</v>
      </c>
      <c r="T9" s="66">
        <f t="shared" si="1"/>
        <v>0</v>
      </c>
      <c r="U9" s="66">
        <f t="shared" si="1"/>
        <v>0</v>
      </c>
      <c r="V9" s="66">
        <f t="shared" si="1"/>
        <v>0</v>
      </c>
      <c r="W9" s="66">
        <f t="shared" si="1"/>
        <v>0</v>
      </c>
      <c r="X9" s="66">
        <f t="shared" si="1"/>
        <v>0</v>
      </c>
      <c r="Y9" s="66">
        <f t="shared" si="1"/>
        <v>0</v>
      </c>
      <c r="Z9" s="66">
        <f t="shared" si="1"/>
        <v>0</v>
      </c>
      <c r="AA9" s="66">
        <f t="shared" si="1"/>
        <v>0</v>
      </c>
      <c r="AB9" s="66">
        <f t="shared" si="1"/>
        <v>0</v>
      </c>
      <c r="AC9" s="66">
        <f t="shared" si="1"/>
        <v>0</v>
      </c>
      <c r="AD9" s="66">
        <f t="shared" si="1"/>
        <v>0</v>
      </c>
      <c r="AE9" s="66">
        <f t="shared" si="1"/>
        <v>0</v>
      </c>
      <c r="AF9" s="66">
        <f t="shared" si="1"/>
        <v>0</v>
      </c>
      <c r="AG9" s="67">
        <f t="shared" si="1"/>
        <v>0</v>
      </c>
    </row>
    <row r="10" spans="1:33" x14ac:dyDescent="0.25">
      <c r="A10" s="68" t="s">
        <v>223</v>
      </c>
      <c r="B10" s="57" t="s">
        <v>195</v>
      </c>
      <c r="C10" s="58" t="s">
        <v>212</v>
      </c>
      <c r="D10" s="69">
        <v>0</v>
      </c>
      <c r="E10" s="69">
        <v>0</v>
      </c>
      <c r="F10" s="69">
        <v>0</v>
      </c>
      <c r="G10" s="69">
        <v>0</v>
      </c>
      <c r="H10" s="69">
        <v>0</v>
      </c>
      <c r="I10" s="69">
        <v>0</v>
      </c>
      <c r="J10" s="69">
        <v>0</v>
      </c>
      <c r="K10" s="69">
        <v>0</v>
      </c>
      <c r="L10" s="69">
        <v>0</v>
      </c>
      <c r="M10" s="69">
        <v>0</v>
      </c>
      <c r="N10" s="69">
        <v>0</v>
      </c>
      <c r="O10" s="69">
        <v>0</v>
      </c>
      <c r="P10" s="69">
        <v>0</v>
      </c>
      <c r="Q10" s="69">
        <v>0</v>
      </c>
      <c r="R10" s="69">
        <v>0</v>
      </c>
      <c r="S10" s="69">
        <v>0</v>
      </c>
      <c r="T10" s="69">
        <v>0</v>
      </c>
      <c r="U10" s="69">
        <v>0</v>
      </c>
      <c r="V10" s="69">
        <v>0</v>
      </c>
      <c r="W10" s="69">
        <v>0</v>
      </c>
      <c r="X10" s="69">
        <v>0</v>
      </c>
      <c r="Y10" s="69">
        <v>0</v>
      </c>
      <c r="Z10" s="69">
        <v>0</v>
      </c>
      <c r="AA10" s="69">
        <v>0</v>
      </c>
      <c r="AB10" s="69">
        <v>0</v>
      </c>
      <c r="AC10" s="69">
        <v>0</v>
      </c>
      <c r="AD10" s="69">
        <v>0</v>
      </c>
      <c r="AE10" s="69">
        <v>0</v>
      </c>
      <c r="AF10" s="69">
        <v>0</v>
      </c>
      <c r="AG10" s="70">
        <v>0</v>
      </c>
    </row>
    <row r="11" spans="1:33" x14ac:dyDescent="0.25">
      <c r="A11" s="71" t="s">
        <v>232</v>
      </c>
      <c r="B11" s="61" t="s">
        <v>195</v>
      </c>
      <c r="C11" s="55" t="s">
        <v>212</v>
      </c>
      <c r="D11" s="102">
        <v>0</v>
      </c>
      <c r="E11" s="102">
        <v>0</v>
      </c>
      <c r="F11" s="102">
        <v>0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  <c r="P11" s="102">
        <v>0</v>
      </c>
      <c r="Q11" s="102">
        <v>0</v>
      </c>
      <c r="R11" s="102">
        <v>0</v>
      </c>
      <c r="S11" s="102">
        <v>0</v>
      </c>
      <c r="T11" s="102">
        <v>0</v>
      </c>
      <c r="U11" s="102">
        <v>0</v>
      </c>
      <c r="V11" s="102">
        <v>0</v>
      </c>
      <c r="W11" s="102">
        <v>0</v>
      </c>
      <c r="X11" s="102">
        <v>0</v>
      </c>
      <c r="Y11" s="102">
        <v>0</v>
      </c>
      <c r="Z11" s="102">
        <v>0</v>
      </c>
      <c r="AA11" s="102">
        <v>0</v>
      </c>
      <c r="AB11" s="102">
        <v>0</v>
      </c>
      <c r="AC11" s="102">
        <v>0</v>
      </c>
      <c r="AD11" s="102">
        <v>0</v>
      </c>
      <c r="AE11" s="102">
        <v>0</v>
      </c>
      <c r="AF11" s="102">
        <v>0</v>
      </c>
      <c r="AG11" s="72">
        <v>0</v>
      </c>
    </row>
    <row r="12" spans="1:33" x14ac:dyDescent="0.25">
      <c r="A12" s="71" t="s">
        <v>58</v>
      </c>
      <c r="B12" s="61" t="s">
        <v>195</v>
      </c>
      <c r="C12" s="55" t="s">
        <v>212</v>
      </c>
      <c r="D12" s="102">
        <v>0</v>
      </c>
      <c r="E12" s="102">
        <v>0</v>
      </c>
      <c r="F12" s="102">
        <v>0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  <c r="P12" s="102">
        <v>0</v>
      </c>
      <c r="Q12" s="102">
        <v>0</v>
      </c>
      <c r="R12" s="102">
        <v>0</v>
      </c>
      <c r="S12" s="102">
        <v>0</v>
      </c>
      <c r="T12" s="102">
        <v>0</v>
      </c>
      <c r="U12" s="102">
        <v>0</v>
      </c>
      <c r="V12" s="102">
        <v>0</v>
      </c>
      <c r="W12" s="102">
        <v>0</v>
      </c>
      <c r="X12" s="102">
        <v>0</v>
      </c>
      <c r="Y12" s="102">
        <v>0</v>
      </c>
      <c r="Z12" s="102">
        <v>0</v>
      </c>
      <c r="AA12" s="102">
        <v>0</v>
      </c>
      <c r="AB12" s="102">
        <v>0</v>
      </c>
      <c r="AC12" s="102">
        <v>0</v>
      </c>
      <c r="AD12" s="102">
        <v>0</v>
      </c>
      <c r="AE12" s="102">
        <v>0</v>
      </c>
      <c r="AF12" s="102">
        <v>0</v>
      </c>
      <c r="AG12" s="72">
        <v>0</v>
      </c>
    </row>
    <row r="13" spans="1:33" x14ac:dyDescent="0.25">
      <c r="A13" s="71" t="s">
        <v>57</v>
      </c>
      <c r="B13" s="61" t="s">
        <v>195</v>
      </c>
      <c r="C13" s="55" t="s">
        <v>212</v>
      </c>
      <c r="D13" s="103">
        <f>D25</f>
        <v>0</v>
      </c>
      <c r="E13" s="103">
        <f t="shared" ref="E13:AG13" si="2">E25</f>
        <v>0</v>
      </c>
      <c r="F13" s="103">
        <f t="shared" si="2"/>
        <v>0</v>
      </c>
      <c r="G13" s="103">
        <f t="shared" si="2"/>
        <v>0</v>
      </c>
      <c r="H13" s="103">
        <f t="shared" si="2"/>
        <v>0</v>
      </c>
      <c r="I13" s="103">
        <f t="shared" si="2"/>
        <v>0</v>
      </c>
      <c r="J13" s="103">
        <f t="shared" si="2"/>
        <v>0</v>
      </c>
      <c r="K13" s="103">
        <f t="shared" si="2"/>
        <v>0</v>
      </c>
      <c r="L13" s="103">
        <f t="shared" si="2"/>
        <v>0</v>
      </c>
      <c r="M13" s="103">
        <f t="shared" si="2"/>
        <v>0</v>
      </c>
      <c r="N13" s="103">
        <f t="shared" si="2"/>
        <v>0</v>
      </c>
      <c r="O13" s="103">
        <f t="shared" si="2"/>
        <v>0</v>
      </c>
      <c r="P13" s="103">
        <f t="shared" si="2"/>
        <v>0</v>
      </c>
      <c r="Q13" s="103">
        <f t="shared" si="2"/>
        <v>0</v>
      </c>
      <c r="R13" s="103">
        <f t="shared" si="2"/>
        <v>0</v>
      </c>
      <c r="S13" s="103">
        <f t="shared" si="2"/>
        <v>0</v>
      </c>
      <c r="T13" s="103">
        <f t="shared" si="2"/>
        <v>0</v>
      </c>
      <c r="U13" s="103">
        <f t="shared" si="2"/>
        <v>0</v>
      </c>
      <c r="V13" s="103">
        <f t="shared" si="2"/>
        <v>0</v>
      </c>
      <c r="W13" s="103">
        <f t="shared" si="2"/>
        <v>0</v>
      </c>
      <c r="X13" s="103">
        <f t="shared" si="2"/>
        <v>0</v>
      </c>
      <c r="Y13" s="103">
        <f t="shared" si="2"/>
        <v>0</v>
      </c>
      <c r="Z13" s="103">
        <f t="shared" si="2"/>
        <v>0</v>
      </c>
      <c r="AA13" s="103">
        <f t="shared" si="2"/>
        <v>0</v>
      </c>
      <c r="AB13" s="103">
        <f t="shared" si="2"/>
        <v>0</v>
      </c>
      <c r="AC13" s="103">
        <f t="shared" si="2"/>
        <v>0</v>
      </c>
      <c r="AD13" s="103">
        <f t="shared" si="2"/>
        <v>0</v>
      </c>
      <c r="AE13" s="103">
        <f t="shared" si="2"/>
        <v>0</v>
      </c>
      <c r="AF13" s="103">
        <f t="shared" si="2"/>
        <v>0</v>
      </c>
      <c r="AG13" s="73">
        <f t="shared" si="2"/>
        <v>0</v>
      </c>
    </row>
    <row r="14" spans="1:33" x14ac:dyDescent="0.25">
      <c r="A14" s="71" t="s">
        <v>233</v>
      </c>
      <c r="B14" s="61" t="s">
        <v>195</v>
      </c>
      <c r="C14" s="55" t="s">
        <v>212</v>
      </c>
      <c r="D14" s="101">
        <v>5.0000000000000001E-3</v>
      </c>
      <c r="E14" s="101">
        <v>5.0000000000000001E-3</v>
      </c>
      <c r="F14" s="101">
        <v>5.0000000000000001E-3</v>
      </c>
      <c r="G14" s="101">
        <v>5.0000000000000001E-3</v>
      </c>
      <c r="H14" s="101">
        <v>5.0000000000000001E-3</v>
      </c>
      <c r="I14" s="101">
        <v>5.0000000000000001E-3</v>
      </c>
      <c r="J14" s="101">
        <v>5.0000000000000001E-3</v>
      </c>
      <c r="K14" s="101">
        <v>5.0000000000000001E-3</v>
      </c>
      <c r="L14" s="101">
        <v>5.0000000000000001E-3</v>
      </c>
      <c r="M14" s="101">
        <v>5.0000000000000001E-3</v>
      </c>
      <c r="N14" s="101">
        <v>5.0000000000000001E-3</v>
      </c>
      <c r="O14" s="101">
        <v>5.0000000000000001E-3</v>
      </c>
      <c r="P14" s="101">
        <v>5.0000000000000001E-3</v>
      </c>
      <c r="Q14" s="101">
        <v>5.0000000000000001E-3</v>
      </c>
      <c r="R14" s="101">
        <v>5.0000000000000001E-3</v>
      </c>
      <c r="S14" s="101">
        <v>5.0000000000000001E-3</v>
      </c>
      <c r="T14" s="101">
        <v>5.0000000000000001E-3</v>
      </c>
      <c r="U14" s="101">
        <v>5.0000000000000001E-3</v>
      </c>
      <c r="V14" s="101">
        <v>5.0000000000000001E-3</v>
      </c>
      <c r="W14" s="101">
        <v>5.0000000000000001E-3</v>
      </c>
      <c r="X14" s="101">
        <v>5.0000000000000001E-3</v>
      </c>
      <c r="Y14" s="101">
        <v>5.0000000000000001E-3</v>
      </c>
      <c r="Z14" s="101">
        <v>5.0000000000000001E-3</v>
      </c>
      <c r="AA14" s="101">
        <v>5.0000000000000001E-3</v>
      </c>
      <c r="AB14" s="101">
        <v>5.0000000000000001E-3</v>
      </c>
      <c r="AC14" s="101">
        <v>5.0000000000000001E-3</v>
      </c>
      <c r="AD14" s="101">
        <v>5.0000000000000001E-3</v>
      </c>
      <c r="AE14" s="101">
        <v>5.0000000000000001E-3</v>
      </c>
      <c r="AF14" s="101">
        <v>5.0000000000000001E-3</v>
      </c>
      <c r="AG14" s="63">
        <v>5.0000000000000001E-3</v>
      </c>
    </row>
    <row r="15" spans="1:33" x14ac:dyDescent="0.25">
      <c r="A15" s="71" t="s">
        <v>226</v>
      </c>
      <c r="B15" s="61" t="s">
        <v>195</v>
      </c>
      <c r="C15" s="55" t="s">
        <v>212</v>
      </c>
      <c r="D15" s="102">
        <v>0</v>
      </c>
      <c r="E15" s="102">
        <v>0</v>
      </c>
      <c r="F15" s="102">
        <v>0</v>
      </c>
      <c r="G15" s="102">
        <v>0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  <c r="P15" s="102">
        <v>0</v>
      </c>
      <c r="Q15" s="102">
        <v>0</v>
      </c>
      <c r="R15" s="102">
        <v>0</v>
      </c>
      <c r="S15" s="102">
        <v>0</v>
      </c>
      <c r="T15" s="102">
        <v>0</v>
      </c>
      <c r="U15" s="102">
        <v>0</v>
      </c>
      <c r="V15" s="102">
        <v>0</v>
      </c>
      <c r="W15" s="102">
        <v>0</v>
      </c>
      <c r="X15" s="102">
        <v>0</v>
      </c>
      <c r="Y15" s="102">
        <v>0</v>
      </c>
      <c r="Z15" s="102">
        <v>0</v>
      </c>
      <c r="AA15" s="102">
        <v>0</v>
      </c>
      <c r="AB15" s="102">
        <v>0</v>
      </c>
      <c r="AC15" s="102">
        <v>0</v>
      </c>
      <c r="AD15" s="102">
        <v>0</v>
      </c>
      <c r="AE15" s="102">
        <v>0</v>
      </c>
      <c r="AF15" s="102">
        <v>0</v>
      </c>
      <c r="AG15" s="72">
        <v>0</v>
      </c>
    </row>
    <row r="16" spans="1:33" x14ac:dyDescent="0.25">
      <c r="A16" s="71" t="s">
        <v>227</v>
      </c>
      <c r="B16" s="61" t="s">
        <v>195</v>
      </c>
      <c r="C16" s="55" t="s">
        <v>212</v>
      </c>
      <c r="D16" s="102">
        <v>0</v>
      </c>
      <c r="E16" s="102">
        <v>0</v>
      </c>
      <c r="F16" s="102">
        <v>0</v>
      </c>
      <c r="G16" s="102">
        <v>0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  <c r="P16" s="102">
        <v>0</v>
      </c>
      <c r="Q16" s="102">
        <v>0</v>
      </c>
      <c r="R16" s="102">
        <v>0</v>
      </c>
      <c r="S16" s="102">
        <v>0</v>
      </c>
      <c r="T16" s="102">
        <v>0</v>
      </c>
      <c r="U16" s="102">
        <v>0</v>
      </c>
      <c r="V16" s="102">
        <v>0</v>
      </c>
      <c r="W16" s="102">
        <v>0</v>
      </c>
      <c r="X16" s="102">
        <v>0</v>
      </c>
      <c r="Y16" s="102">
        <v>0</v>
      </c>
      <c r="Z16" s="102">
        <v>0</v>
      </c>
      <c r="AA16" s="102">
        <v>0</v>
      </c>
      <c r="AB16" s="102">
        <v>0</v>
      </c>
      <c r="AC16" s="102">
        <v>0</v>
      </c>
      <c r="AD16" s="102">
        <v>0</v>
      </c>
      <c r="AE16" s="102">
        <v>0</v>
      </c>
      <c r="AF16" s="102">
        <v>0</v>
      </c>
      <c r="AG16" s="72">
        <v>0</v>
      </c>
    </row>
    <row r="17" spans="1:33" x14ac:dyDescent="0.25">
      <c r="A17" s="71" t="s">
        <v>228</v>
      </c>
      <c r="B17" s="61" t="s">
        <v>195</v>
      </c>
      <c r="C17" s="55" t="s">
        <v>212</v>
      </c>
      <c r="D17" s="102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0</v>
      </c>
      <c r="L17" s="102">
        <v>0</v>
      </c>
      <c r="M17" s="102">
        <v>0</v>
      </c>
      <c r="N17" s="102">
        <v>0</v>
      </c>
      <c r="O17" s="102">
        <v>0</v>
      </c>
      <c r="P17" s="102">
        <v>0</v>
      </c>
      <c r="Q17" s="102">
        <v>0</v>
      </c>
      <c r="R17" s="102">
        <v>0</v>
      </c>
      <c r="S17" s="102">
        <v>0</v>
      </c>
      <c r="T17" s="102">
        <v>0</v>
      </c>
      <c r="U17" s="102">
        <v>0</v>
      </c>
      <c r="V17" s="102">
        <v>0</v>
      </c>
      <c r="W17" s="102">
        <v>0</v>
      </c>
      <c r="X17" s="102">
        <v>0</v>
      </c>
      <c r="Y17" s="102">
        <v>0</v>
      </c>
      <c r="Z17" s="102">
        <v>0</v>
      </c>
      <c r="AA17" s="102">
        <v>0</v>
      </c>
      <c r="AB17" s="102">
        <v>0</v>
      </c>
      <c r="AC17" s="102">
        <v>0</v>
      </c>
      <c r="AD17" s="102">
        <v>0</v>
      </c>
      <c r="AE17" s="102">
        <v>0</v>
      </c>
      <c r="AF17" s="102">
        <v>0</v>
      </c>
      <c r="AG17" s="72">
        <v>0</v>
      </c>
    </row>
    <row r="18" spans="1:33" x14ac:dyDescent="0.25">
      <c r="A18" s="71" t="s">
        <v>56</v>
      </c>
      <c r="B18" s="61" t="s">
        <v>195</v>
      </c>
      <c r="C18" s="55" t="s">
        <v>212</v>
      </c>
      <c r="D18" s="102">
        <v>0</v>
      </c>
      <c r="E18" s="102">
        <v>0</v>
      </c>
      <c r="F18" s="102">
        <v>0</v>
      </c>
      <c r="G18" s="102">
        <v>0</v>
      </c>
      <c r="H18" s="102">
        <v>0</v>
      </c>
      <c r="I18" s="102">
        <v>0</v>
      </c>
      <c r="J18" s="102">
        <v>0</v>
      </c>
      <c r="K18" s="102">
        <v>0</v>
      </c>
      <c r="L18" s="102">
        <v>0</v>
      </c>
      <c r="M18" s="102">
        <v>0</v>
      </c>
      <c r="N18" s="102">
        <v>0</v>
      </c>
      <c r="O18" s="102">
        <v>0</v>
      </c>
      <c r="P18" s="102">
        <v>0</v>
      </c>
      <c r="Q18" s="102">
        <v>0</v>
      </c>
      <c r="R18" s="102">
        <v>0</v>
      </c>
      <c r="S18" s="102">
        <v>0</v>
      </c>
      <c r="T18" s="102">
        <v>0</v>
      </c>
      <c r="U18" s="102">
        <v>0</v>
      </c>
      <c r="V18" s="102">
        <v>0</v>
      </c>
      <c r="W18" s="102">
        <v>0</v>
      </c>
      <c r="X18" s="102">
        <v>0</v>
      </c>
      <c r="Y18" s="102">
        <v>0</v>
      </c>
      <c r="Z18" s="102">
        <v>0</v>
      </c>
      <c r="AA18" s="102">
        <v>0</v>
      </c>
      <c r="AB18" s="102">
        <v>0</v>
      </c>
      <c r="AC18" s="102">
        <v>0</v>
      </c>
      <c r="AD18" s="102">
        <v>0</v>
      </c>
      <c r="AE18" s="102">
        <v>0</v>
      </c>
      <c r="AF18" s="102">
        <v>0</v>
      </c>
      <c r="AG18" s="72">
        <v>0</v>
      </c>
    </row>
    <row r="19" spans="1:33" x14ac:dyDescent="0.25">
      <c r="A19" s="71" t="s">
        <v>55</v>
      </c>
      <c r="B19" s="61" t="s">
        <v>195</v>
      </c>
      <c r="C19" s="55" t="s">
        <v>212</v>
      </c>
      <c r="D19" s="102">
        <v>0</v>
      </c>
      <c r="E19" s="102">
        <v>0</v>
      </c>
      <c r="F19" s="102">
        <v>0</v>
      </c>
      <c r="G19" s="102">
        <v>0</v>
      </c>
      <c r="H19" s="102">
        <v>0</v>
      </c>
      <c r="I19" s="102">
        <v>0</v>
      </c>
      <c r="J19" s="102">
        <v>0</v>
      </c>
      <c r="K19" s="102">
        <v>0</v>
      </c>
      <c r="L19" s="102">
        <v>0</v>
      </c>
      <c r="M19" s="102">
        <v>0</v>
      </c>
      <c r="N19" s="102">
        <v>0</v>
      </c>
      <c r="O19" s="102">
        <v>0</v>
      </c>
      <c r="P19" s="102">
        <v>0</v>
      </c>
      <c r="Q19" s="102">
        <v>0</v>
      </c>
      <c r="R19" s="102">
        <v>0</v>
      </c>
      <c r="S19" s="102">
        <v>0</v>
      </c>
      <c r="T19" s="102">
        <v>0</v>
      </c>
      <c r="U19" s="102">
        <v>0</v>
      </c>
      <c r="V19" s="102">
        <v>0</v>
      </c>
      <c r="W19" s="102">
        <v>0</v>
      </c>
      <c r="X19" s="102">
        <v>0</v>
      </c>
      <c r="Y19" s="102">
        <v>0</v>
      </c>
      <c r="Z19" s="102">
        <v>0</v>
      </c>
      <c r="AA19" s="102">
        <v>0</v>
      </c>
      <c r="AB19" s="102">
        <v>0</v>
      </c>
      <c r="AC19" s="102">
        <v>0</v>
      </c>
      <c r="AD19" s="102">
        <v>0</v>
      </c>
      <c r="AE19" s="102">
        <v>0</v>
      </c>
      <c r="AF19" s="102">
        <v>0</v>
      </c>
      <c r="AG19" s="72">
        <v>0</v>
      </c>
    </row>
    <row r="20" spans="1:33" x14ac:dyDescent="0.25">
      <c r="A20" s="71" t="s">
        <v>54</v>
      </c>
      <c r="B20" s="61" t="s">
        <v>195</v>
      </c>
      <c r="C20" s="55" t="s">
        <v>212</v>
      </c>
      <c r="D20" s="103">
        <f>COUNTIFS('Input Daily Data'!F:F,"ResFor",'Input Daily Data'!I:I,"TAI")</f>
        <v>0</v>
      </c>
      <c r="E20" s="103">
        <f>D22</f>
        <v>0</v>
      </c>
      <c r="F20" s="103">
        <f t="shared" ref="F20:AG20" si="3">E22</f>
        <v>0</v>
      </c>
      <c r="G20" s="103">
        <f t="shared" si="3"/>
        <v>0</v>
      </c>
      <c r="H20" s="103">
        <f t="shared" si="3"/>
        <v>0</v>
      </c>
      <c r="I20" s="103">
        <f t="shared" si="3"/>
        <v>0</v>
      </c>
      <c r="J20" s="103">
        <f t="shared" si="3"/>
        <v>0</v>
      </c>
      <c r="K20" s="103">
        <f t="shared" si="3"/>
        <v>0</v>
      </c>
      <c r="L20" s="103">
        <f t="shared" si="3"/>
        <v>0</v>
      </c>
      <c r="M20" s="103">
        <f t="shared" si="3"/>
        <v>0</v>
      </c>
      <c r="N20" s="103">
        <f t="shared" si="3"/>
        <v>0</v>
      </c>
      <c r="O20" s="103">
        <f t="shared" si="3"/>
        <v>0</v>
      </c>
      <c r="P20" s="103">
        <f t="shared" si="3"/>
        <v>0</v>
      </c>
      <c r="Q20" s="103">
        <f t="shared" si="3"/>
        <v>0</v>
      </c>
      <c r="R20" s="103">
        <f t="shared" si="3"/>
        <v>0</v>
      </c>
      <c r="S20" s="103">
        <f t="shared" si="3"/>
        <v>0</v>
      </c>
      <c r="T20" s="103">
        <f t="shared" si="3"/>
        <v>0</v>
      </c>
      <c r="U20" s="103">
        <f t="shared" si="3"/>
        <v>0</v>
      </c>
      <c r="V20" s="103">
        <f t="shared" si="3"/>
        <v>0</v>
      </c>
      <c r="W20" s="103">
        <f t="shared" si="3"/>
        <v>0</v>
      </c>
      <c r="X20" s="103">
        <f t="shared" si="3"/>
        <v>0</v>
      </c>
      <c r="Y20" s="103">
        <f t="shared" si="3"/>
        <v>0</v>
      </c>
      <c r="Z20" s="103">
        <f t="shared" si="3"/>
        <v>0</v>
      </c>
      <c r="AA20" s="103">
        <f t="shared" si="3"/>
        <v>0</v>
      </c>
      <c r="AB20" s="103">
        <f t="shared" si="3"/>
        <v>0</v>
      </c>
      <c r="AC20" s="103">
        <f t="shared" si="3"/>
        <v>0</v>
      </c>
      <c r="AD20" s="103">
        <f t="shared" si="3"/>
        <v>0</v>
      </c>
      <c r="AE20" s="103">
        <f t="shared" si="3"/>
        <v>0</v>
      </c>
      <c r="AF20" s="103">
        <f t="shared" si="3"/>
        <v>0</v>
      </c>
      <c r="AG20" s="73">
        <f t="shared" si="3"/>
        <v>0</v>
      </c>
    </row>
    <row r="21" spans="1:33" x14ac:dyDescent="0.25">
      <c r="A21" s="71" t="s">
        <v>46</v>
      </c>
      <c r="B21" s="61" t="s">
        <v>195</v>
      </c>
      <c r="C21" s="55" t="s">
        <v>212</v>
      </c>
      <c r="D21" s="103">
        <f>SUM(D11) + (D13) +(D15*-1) + (D16 * -1) + (D17 * -1) + (D18 * -1) + (D19 * -1)</f>
        <v>0</v>
      </c>
      <c r="E21" s="103">
        <f t="shared" ref="E21:AG21" si="4">SUM(E11) + (E13) +(E15*-1) + (E16 * -1) + (E17 * -1) + (E18 * -1) + (E19 * -1)</f>
        <v>0</v>
      </c>
      <c r="F21" s="103">
        <f t="shared" si="4"/>
        <v>0</v>
      </c>
      <c r="G21" s="103">
        <f t="shared" si="4"/>
        <v>0</v>
      </c>
      <c r="H21" s="103">
        <f t="shared" si="4"/>
        <v>0</v>
      </c>
      <c r="I21" s="103">
        <f t="shared" si="4"/>
        <v>0</v>
      </c>
      <c r="J21" s="103">
        <f t="shared" si="4"/>
        <v>0</v>
      </c>
      <c r="K21" s="103">
        <f t="shared" si="4"/>
        <v>0</v>
      </c>
      <c r="L21" s="103">
        <f t="shared" si="4"/>
        <v>0</v>
      </c>
      <c r="M21" s="103">
        <f t="shared" si="4"/>
        <v>0</v>
      </c>
      <c r="N21" s="103">
        <f t="shared" si="4"/>
        <v>0</v>
      </c>
      <c r="O21" s="103">
        <f t="shared" si="4"/>
        <v>0</v>
      </c>
      <c r="P21" s="103">
        <f t="shared" si="4"/>
        <v>0</v>
      </c>
      <c r="Q21" s="103">
        <f t="shared" si="4"/>
        <v>0</v>
      </c>
      <c r="R21" s="103">
        <f t="shared" si="4"/>
        <v>0</v>
      </c>
      <c r="S21" s="103">
        <f t="shared" si="4"/>
        <v>0</v>
      </c>
      <c r="T21" s="103">
        <f t="shared" si="4"/>
        <v>0</v>
      </c>
      <c r="U21" s="103">
        <f t="shared" si="4"/>
        <v>0</v>
      </c>
      <c r="V21" s="103">
        <f t="shared" si="4"/>
        <v>0</v>
      </c>
      <c r="W21" s="103">
        <f t="shared" si="4"/>
        <v>0</v>
      </c>
      <c r="X21" s="103">
        <f t="shared" si="4"/>
        <v>0</v>
      </c>
      <c r="Y21" s="103">
        <f t="shared" si="4"/>
        <v>0</v>
      </c>
      <c r="Z21" s="103">
        <f t="shared" si="4"/>
        <v>0</v>
      </c>
      <c r="AA21" s="103">
        <f t="shared" si="4"/>
        <v>0</v>
      </c>
      <c r="AB21" s="103">
        <f t="shared" si="4"/>
        <v>0</v>
      </c>
      <c r="AC21" s="103">
        <f t="shared" si="4"/>
        <v>0</v>
      </c>
      <c r="AD21" s="103">
        <f t="shared" si="4"/>
        <v>0</v>
      </c>
      <c r="AE21" s="103">
        <f t="shared" si="4"/>
        <v>0</v>
      </c>
      <c r="AF21" s="103">
        <f t="shared" si="4"/>
        <v>0</v>
      </c>
      <c r="AG21" s="73">
        <f t="shared" si="4"/>
        <v>0</v>
      </c>
    </row>
    <row r="22" spans="1:33" ht="16.5" thickBot="1" x14ac:dyDescent="0.3">
      <c r="A22" s="74" t="s">
        <v>53</v>
      </c>
      <c r="B22" s="64" t="s">
        <v>195</v>
      </c>
      <c r="C22" s="65" t="s">
        <v>212</v>
      </c>
      <c r="D22" s="75">
        <f>SUM(D20) + (D21)</f>
        <v>0</v>
      </c>
      <c r="E22" s="75">
        <f>SUM(E20:E21)</f>
        <v>0</v>
      </c>
      <c r="F22" s="75">
        <f>SUM(F20:F21)</f>
        <v>0</v>
      </c>
      <c r="G22" s="75">
        <f t="shared" ref="G22:AG22" si="5">SUM(G20:G21)</f>
        <v>0</v>
      </c>
      <c r="H22" s="75">
        <f t="shared" si="5"/>
        <v>0</v>
      </c>
      <c r="I22" s="75">
        <f t="shared" si="5"/>
        <v>0</v>
      </c>
      <c r="J22" s="75">
        <f t="shared" si="5"/>
        <v>0</v>
      </c>
      <c r="K22" s="75">
        <f t="shared" si="5"/>
        <v>0</v>
      </c>
      <c r="L22" s="75">
        <f t="shared" si="5"/>
        <v>0</v>
      </c>
      <c r="M22" s="75">
        <f t="shared" si="5"/>
        <v>0</v>
      </c>
      <c r="N22" s="75">
        <f t="shared" si="5"/>
        <v>0</v>
      </c>
      <c r="O22" s="75">
        <f t="shared" si="5"/>
        <v>0</v>
      </c>
      <c r="P22" s="75">
        <f t="shared" si="5"/>
        <v>0</v>
      </c>
      <c r="Q22" s="75">
        <f t="shared" si="5"/>
        <v>0</v>
      </c>
      <c r="R22" s="75">
        <f t="shared" si="5"/>
        <v>0</v>
      </c>
      <c r="S22" s="75">
        <f t="shared" si="5"/>
        <v>0</v>
      </c>
      <c r="T22" s="75">
        <f t="shared" si="5"/>
        <v>0</v>
      </c>
      <c r="U22" s="75">
        <f t="shared" si="5"/>
        <v>0</v>
      </c>
      <c r="V22" s="75">
        <f t="shared" si="5"/>
        <v>0</v>
      </c>
      <c r="W22" s="75">
        <f>SUM(W20:W21)</f>
        <v>0</v>
      </c>
      <c r="X22" s="75">
        <f t="shared" si="5"/>
        <v>0</v>
      </c>
      <c r="Y22" s="75">
        <f t="shared" si="5"/>
        <v>0</v>
      </c>
      <c r="Z22" s="75">
        <f t="shared" si="5"/>
        <v>0</v>
      </c>
      <c r="AA22" s="75">
        <f>SUM(AA20:AA21)</f>
        <v>0</v>
      </c>
      <c r="AB22" s="75">
        <f t="shared" si="5"/>
        <v>0</v>
      </c>
      <c r="AC22" s="75">
        <f t="shared" si="5"/>
        <v>0</v>
      </c>
      <c r="AD22" s="75">
        <f t="shared" si="5"/>
        <v>0</v>
      </c>
      <c r="AE22" s="75">
        <f t="shared" si="5"/>
        <v>0</v>
      </c>
      <c r="AF22" s="75">
        <f t="shared" si="5"/>
        <v>0</v>
      </c>
      <c r="AG22" s="76">
        <f t="shared" si="5"/>
        <v>0</v>
      </c>
    </row>
    <row r="23" spans="1:33" x14ac:dyDescent="0.25">
      <c r="A23" s="57" t="s">
        <v>52</v>
      </c>
      <c r="B23" s="57" t="s">
        <v>196</v>
      </c>
      <c r="C23" s="58" t="s">
        <v>212</v>
      </c>
      <c r="D23" s="59">
        <f>D19</f>
        <v>0</v>
      </c>
      <c r="E23" s="59">
        <f t="shared" ref="E23:AG23" si="6">E19</f>
        <v>0</v>
      </c>
      <c r="F23" s="59">
        <f t="shared" si="6"/>
        <v>0</v>
      </c>
      <c r="G23" s="59">
        <f t="shared" si="6"/>
        <v>0</v>
      </c>
      <c r="H23" s="59">
        <f t="shared" si="6"/>
        <v>0</v>
      </c>
      <c r="I23" s="59">
        <f t="shared" si="6"/>
        <v>0</v>
      </c>
      <c r="J23" s="59">
        <f t="shared" si="6"/>
        <v>0</v>
      </c>
      <c r="K23" s="59">
        <f t="shared" si="6"/>
        <v>0</v>
      </c>
      <c r="L23" s="59">
        <f t="shared" si="6"/>
        <v>0</v>
      </c>
      <c r="M23" s="59">
        <f t="shared" si="6"/>
        <v>0</v>
      </c>
      <c r="N23" s="59">
        <f t="shared" si="6"/>
        <v>0</v>
      </c>
      <c r="O23" s="59">
        <f t="shared" si="6"/>
        <v>0</v>
      </c>
      <c r="P23" s="59">
        <f t="shared" si="6"/>
        <v>0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60">
        <f t="shared" si="6"/>
        <v>0</v>
      </c>
    </row>
    <row r="24" spans="1:33" x14ac:dyDescent="0.25">
      <c r="A24" s="61" t="s">
        <v>51</v>
      </c>
      <c r="B24" s="61" t="s">
        <v>196</v>
      </c>
      <c r="C24" s="55" t="s">
        <v>212</v>
      </c>
      <c r="D24" s="102">
        <v>0</v>
      </c>
      <c r="E24" s="102">
        <v>0</v>
      </c>
      <c r="F24" s="102">
        <v>0</v>
      </c>
      <c r="G24" s="102">
        <v>0</v>
      </c>
      <c r="H24" s="102">
        <v>0</v>
      </c>
      <c r="I24" s="102">
        <v>0</v>
      </c>
      <c r="J24" s="102">
        <v>0</v>
      </c>
      <c r="K24" s="102">
        <v>0</v>
      </c>
      <c r="L24" s="102">
        <v>0</v>
      </c>
      <c r="M24" s="102">
        <v>0</v>
      </c>
      <c r="N24" s="102">
        <v>0</v>
      </c>
      <c r="O24" s="102">
        <v>0</v>
      </c>
      <c r="P24" s="102">
        <v>0</v>
      </c>
      <c r="Q24" s="102">
        <v>0</v>
      </c>
      <c r="R24" s="102">
        <v>0</v>
      </c>
      <c r="S24" s="102">
        <v>0</v>
      </c>
      <c r="T24" s="102">
        <v>0</v>
      </c>
      <c r="U24" s="102">
        <v>0</v>
      </c>
      <c r="V24" s="102">
        <v>0</v>
      </c>
      <c r="W24" s="102">
        <v>0</v>
      </c>
      <c r="X24" s="102">
        <v>0</v>
      </c>
      <c r="Y24" s="102">
        <v>0</v>
      </c>
      <c r="Z24" s="102">
        <v>0</v>
      </c>
      <c r="AA24" s="102">
        <v>0</v>
      </c>
      <c r="AB24" s="102">
        <v>0</v>
      </c>
      <c r="AC24" s="102">
        <v>0</v>
      </c>
      <c r="AD24" s="102">
        <v>0</v>
      </c>
      <c r="AE24" s="102">
        <v>0</v>
      </c>
      <c r="AF24" s="102">
        <v>0</v>
      </c>
      <c r="AG24" s="72">
        <v>0</v>
      </c>
    </row>
    <row r="25" spans="1:33" x14ac:dyDescent="0.25">
      <c r="A25" s="61" t="s">
        <v>50</v>
      </c>
      <c r="B25" s="61" t="s">
        <v>196</v>
      </c>
      <c r="C25" s="55" t="s">
        <v>212</v>
      </c>
      <c r="D25" s="102">
        <v>0</v>
      </c>
      <c r="E25" s="102">
        <v>0</v>
      </c>
      <c r="F25" s="102">
        <v>0</v>
      </c>
      <c r="G25" s="102">
        <v>0</v>
      </c>
      <c r="H25" s="102">
        <v>0</v>
      </c>
      <c r="I25" s="102">
        <v>0</v>
      </c>
      <c r="J25" s="102">
        <v>0</v>
      </c>
      <c r="K25" s="102">
        <v>0</v>
      </c>
      <c r="L25" s="102">
        <v>0</v>
      </c>
      <c r="M25" s="102">
        <v>0</v>
      </c>
      <c r="N25" s="102">
        <v>0</v>
      </c>
      <c r="O25" s="102">
        <v>0</v>
      </c>
      <c r="P25" s="102">
        <v>0</v>
      </c>
      <c r="Q25" s="102">
        <v>0</v>
      </c>
      <c r="R25" s="102">
        <v>0</v>
      </c>
      <c r="S25" s="102">
        <v>0</v>
      </c>
      <c r="T25" s="102">
        <v>0</v>
      </c>
      <c r="U25" s="102">
        <v>0</v>
      </c>
      <c r="V25" s="102">
        <v>0</v>
      </c>
      <c r="W25" s="102">
        <v>0</v>
      </c>
      <c r="X25" s="102">
        <v>0</v>
      </c>
      <c r="Y25" s="102">
        <v>0</v>
      </c>
      <c r="Z25" s="102">
        <v>0</v>
      </c>
      <c r="AA25" s="102">
        <v>0</v>
      </c>
      <c r="AB25" s="102">
        <v>0</v>
      </c>
      <c r="AC25" s="102">
        <v>0</v>
      </c>
      <c r="AD25" s="102">
        <v>0</v>
      </c>
      <c r="AE25" s="102">
        <v>0</v>
      </c>
      <c r="AF25" s="102">
        <v>0</v>
      </c>
      <c r="AG25" s="72">
        <v>0</v>
      </c>
    </row>
    <row r="26" spans="1:33" x14ac:dyDescent="0.25">
      <c r="A26" s="61" t="s">
        <v>49</v>
      </c>
      <c r="B26" s="61" t="s">
        <v>196</v>
      </c>
      <c r="C26" s="55" t="s">
        <v>212</v>
      </c>
      <c r="D26" s="102">
        <v>0</v>
      </c>
      <c r="E26" s="102">
        <v>0</v>
      </c>
      <c r="F26" s="102">
        <v>0</v>
      </c>
      <c r="G26" s="102">
        <v>0</v>
      </c>
      <c r="H26" s="102">
        <v>0</v>
      </c>
      <c r="I26" s="102">
        <v>0</v>
      </c>
      <c r="J26" s="102">
        <v>0</v>
      </c>
      <c r="K26" s="102">
        <v>0</v>
      </c>
      <c r="L26" s="102">
        <v>0</v>
      </c>
      <c r="M26" s="102">
        <v>0</v>
      </c>
      <c r="N26" s="102">
        <v>0</v>
      </c>
      <c r="O26" s="102">
        <v>0</v>
      </c>
      <c r="P26" s="102">
        <v>0</v>
      </c>
      <c r="Q26" s="102">
        <v>0</v>
      </c>
      <c r="R26" s="102">
        <v>0</v>
      </c>
      <c r="S26" s="102">
        <v>0</v>
      </c>
      <c r="T26" s="102">
        <v>0</v>
      </c>
      <c r="U26" s="102">
        <v>0</v>
      </c>
      <c r="V26" s="102">
        <v>0</v>
      </c>
      <c r="W26" s="102">
        <v>0</v>
      </c>
      <c r="X26" s="102">
        <v>0</v>
      </c>
      <c r="Y26" s="102">
        <v>0</v>
      </c>
      <c r="Z26" s="102">
        <v>0</v>
      </c>
      <c r="AA26" s="102">
        <v>0</v>
      </c>
      <c r="AB26" s="102">
        <v>0</v>
      </c>
      <c r="AC26" s="102">
        <v>0</v>
      </c>
      <c r="AD26" s="102">
        <v>0</v>
      </c>
      <c r="AE26" s="102">
        <v>0</v>
      </c>
      <c r="AF26" s="102">
        <v>0</v>
      </c>
      <c r="AG26" s="72">
        <v>0</v>
      </c>
    </row>
    <row r="27" spans="1:33" x14ac:dyDescent="0.25">
      <c r="A27" s="61" t="s">
        <v>48</v>
      </c>
      <c r="B27" s="61" t="s">
        <v>196</v>
      </c>
      <c r="C27" s="55" t="s">
        <v>212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0</v>
      </c>
      <c r="M27" s="102">
        <v>0</v>
      </c>
      <c r="N27" s="102">
        <v>0</v>
      </c>
      <c r="O27" s="102">
        <v>0</v>
      </c>
      <c r="P27" s="102">
        <v>0</v>
      </c>
      <c r="Q27" s="102">
        <v>0</v>
      </c>
      <c r="R27" s="102">
        <v>0</v>
      </c>
      <c r="S27" s="102">
        <v>0</v>
      </c>
      <c r="T27" s="102">
        <v>0</v>
      </c>
      <c r="U27" s="102">
        <v>0</v>
      </c>
      <c r="V27" s="102">
        <v>0</v>
      </c>
      <c r="W27" s="102">
        <v>0</v>
      </c>
      <c r="X27" s="102">
        <v>0</v>
      </c>
      <c r="Y27" s="102">
        <v>0</v>
      </c>
      <c r="Z27" s="102">
        <v>0</v>
      </c>
      <c r="AA27" s="102">
        <v>0</v>
      </c>
      <c r="AB27" s="102">
        <v>0</v>
      </c>
      <c r="AC27" s="102">
        <v>0</v>
      </c>
      <c r="AD27" s="102">
        <v>0</v>
      </c>
      <c r="AE27" s="102">
        <v>0</v>
      </c>
      <c r="AF27" s="102">
        <v>0</v>
      </c>
      <c r="AG27" s="72">
        <v>0</v>
      </c>
    </row>
    <row r="28" spans="1:33" x14ac:dyDescent="0.25">
      <c r="A28" s="61" t="s">
        <v>47</v>
      </c>
      <c r="B28" s="61" t="s">
        <v>196</v>
      </c>
      <c r="C28" s="55" t="s">
        <v>212</v>
      </c>
      <c r="D28" s="82">
        <f>COUNTIFS('Input Daily Data'!F:F,"ResFor",'Input Daily Data'!I:I,"TII")</f>
        <v>0</v>
      </c>
      <c r="E28" s="82">
        <f>D30</f>
        <v>0</v>
      </c>
      <c r="F28" s="82">
        <f t="shared" ref="F28:AG28" si="7">E30</f>
        <v>0</v>
      </c>
      <c r="G28" s="82">
        <f t="shared" si="7"/>
        <v>0</v>
      </c>
      <c r="H28" s="82">
        <f t="shared" si="7"/>
        <v>0</v>
      </c>
      <c r="I28" s="82">
        <f t="shared" si="7"/>
        <v>0</v>
      </c>
      <c r="J28" s="82">
        <f t="shared" si="7"/>
        <v>0</v>
      </c>
      <c r="K28" s="82">
        <f t="shared" si="7"/>
        <v>0</v>
      </c>
      <c r="L28" s="82">
        <f t="shared" si="7"/>
        <v>0</v>
      </c>
      <c r="M28" s="82">
        <f t="shared" si="7"/>
        <v>0</v>
      </c>
      <c r="N28" s="82">
        <f t="shared" si="7"/>
        <v>0</v>
      </c>
      <c r="O28" s="82">
        <f t="shared" si="7"/>
        <v>0</v>
      </c>
      <c r="P28" s="82">
        <f t="shared" si="7"/>
        <v>0</v>
      </c>
      <c r="Q28" s="82">
        <f t="shared" si="7"/>
        <v>0</v>
      </c>
      <c r="R28" s="82">
        <f t="shared" si="7"/>
        <v>0</v>
      </c>
      <c r="S28" s="82">
        <f t="shared" si="7"/>
        <v>0</v>
      </c>
      <c r="T28" s="82">
        <f t="shared" si="7"/>
        <v>0</v>
      </c>
      <c r="U28" s="82">
        <f t="shared" si="7"/>
        <v>0</v>
      </c>
      <c r="V28" s="82">
        <f t="shared" si="7"/>
        <v>0</v>
      </c>
      <c r="W28" s="82">
        <f t="shared" si="7"/>
        <v>0</v>
      </c>
      <c r="X28" s="82">
        <f t="shared" si="7"/>
        <v>0</v>
      </c>
      <c r="Y28" s="82">
        <f t="shared" si="7"/>
        <v>0</v>
      </c>
      <c r="Z28" s="82">
        <f t="shared" si="7"/>
        <v>0</v>
      </c>
      <c r="AA28" s="82">
        <f t="shared" si="7"/>
        <v>0</v>
      </c>
      <c r="AB28" s="82">
        <f t="shared" si="7"/>
        <v>0</v>
      </c>
      <c r="AC28" s="82">
        <f t="shared" si="7"/>
        <v>0</v>
      </c>
      <c r="AD28" s="82">
        <f t="shared" si="7"/>
        <v>0</v>
      </c>
      <c r="AE28" s="82">
        <f t="shared" si="7"/>
        <v>0</v>
      </c>
      <c r="AF28" s="82">
        <f t="shared" si="7"/>
        <v>0</v>
      </c>
      <c r="AG28" s="62">
        <f t="shared" si="7"/>
        <v>0</v>
      </c>
    </row>
    <row r="29" spans="1:33" x14ac:dyDescent="0.25">
      <c r="A29" s="61" t="s">
        <v>46</v>
      </c>
      <c r="B29" s="61" t="s">
        <v>196</v>
      </c>
      <c r="C29" s="55" t="s">
        <v>212</v>
      </c>
      <c r="D29" s="82">
        <f>SUM(D23)+(D24)+(D25*-1)+(D26*-1)+(D27*-1)</f>
        <v>0</v>
      </c>
      <c r="E29" s="82">
        <f t="shared" ref="E29:AG29" si="8">SUM(E23)+(E24)+(E25*-1)+(E26*-1)+(E27*-1)</f>
        <v>0</v>
      </c>
      <c r="F29" s="82">
        <f t="shared" si="8"/>
        <v>0</v>
      </c>
      <c r="G29" s="82">
        <f t="shared" si="8"/>
        <v>0</v>
      </c>
      <c r="H29" s="82">
        <f t="shared" si="8"/>
        <v>0</v>
      </c>
      <c r="I29" s="82">
        <f t="shared" si="8"/>
        <v>0</v>
      </c>
      <c r="J29" s="82">
        <f t="shared" si="8"/>
        <v>0</v>
      </c>
      <c r="K29" s="82">
        <f t="shared" si="8"/>
        <v>0</v>
      </c>
      <c r="L29" s="82">
        <f t="shared" si="8"/>
        <v>0</v>
      </c>
      <c r="M29" s="82">
        <f t="shared" si="8"/>
        <v>0</v>
      </c>
      <c r="N29" s="82">
        <f t="shared" si="8"/>
        <v>0</v>
      </c>
      <c r="O29" s="82">
        <f t="shared" si="8"/>
        <v>0</v>
      </c>
      <c r="P29" s="82">
        <f t="shared" si="8"/>
        <v>0</v>
      </c>
      <c r="Q29" s="82">
        <f t="shared" si="8"/>
        <v>0</v>
      </c>
      <c r="R29" s="82">
        <f t="shared" si="8"/>
        <v>0</v>
      </c>
      <c r="S29" s="82">
        <f t="shared" si="8"/>
        <v>0</v>
      </c>
      <c r="T29" s="82">
        <f t="shared" si="8"/>
        <v>0</v>
      </c>
      <c r="U29" s="82">
        <f t="shared" si="8"/>
        <v>0</v>
      </c>
      <c r="V29" s="82">
        <f t="shared" si="8"/>
        <v>0</v>
      </c>
      <c r="W29" s="82">
        <f t="shared" si="8"/>
        <v>0</v>
      </c>
      <c r="X29" s="82">
        <f t="shared" si="8"/>
        <v>0</v>
      </c>
      <c r="Y29" s="82">
        <f t="shared" si="8"/>
        <v>0</v>
      </c>
      <c r="Z29" s="82">
        <f t="shared" si="8"/>
        <v>0</v>
      </c>
      <c r="AA29" s="82">
        <f t="shared" si="8"/>
        <v>0</v>
      </c>
      <c r="AB29" s="82">
        <f t="shared" si="8"/>
        <v>0</v>
      </c>
      <c r="AC29" s="82">
        <f t="shared" si="8"/>
        <v>0</v>
      </c>
      <c r="AD29" s="82">
        <f t="shared" si="8"/>
        <v>0</v>
      </c>
      <c r="AE29" s="82">
        <f t="shared" si="8"/>
        <v>0</v>
      </c>
      <c r="AF29" s="82">
        <f t="shared" si="8"/>
        <v>0</v>
      </c>
      <c r="AG29" s="62">
        <f t="shared" si="8"/>
        <v>0</v>
      </c>
    </row>
    <row r="30" spans="1:33" ht="16.5" thickBot="1" x14ac:dyDescent="0.3">
      <c r="A30" s="64" t="s">
        <v>45</v>
      </c>
      <c r="B30" s="64" t="s">
        <v>196</v>
      </c>
      <c r="C30" s="65" t="s">
        <v>212</v>
      </c>
      <c r="D30" s="66">
        <f>SUM(D28:D29)</f>
        <v>0</v>
      </c>
      <c r="E30" s="66">
        <f>SUM(E28:E29)</f>
        <v>0</v>
      </c>
      <c r="F30" s="66">
        <f t="shared" ref="F30:AG30" si="9">SUM(F28:F29)</f>
        <v>0</v>
      </c>
      <c r="G30" s="66">
        <f t="shared" si="9"/>
        <v>0</v>
      </c>
      <c r="H30" s="66">
        <f t="shared" si="9"/>
        <v>0</v>
      </c>
      <c r="I30" s="66">
        <f t="shared" si="9"/>
        <v>0</v>
      </c>
      <c r="J30" s="66">
        <f t="shared" si="9"/>
        <v>0</v>
      </c>
      <c r="K30" s="66">
        <f t="shared" si="9"/>
        <v>0</v>
      </c>
      <c r="L30" s="66">
        <f t="shared" si="9"/>
        <v>0</v>
      </c>
      <c r="M30" s="66">
        <f t="shared" si="9"/>
        <v>0</v>
      </c>
      <c r="N30" s="66">
        <f t="shared" si="9"/>
        <v>0</v>
      </c>
      <c r="O30" s="66">
        <f t="shared" si="9"/>
        <v>0</v>
      </c>
      <c r="P30" s="66">
        <f t="shared" si="9"/>
        <v>0</v>
      </c>
      <c r="Q30" s="66">
        <f t="shared" si="9"/>
        <v>0</v>
      </c>
      <c r="R30" s="66">
        <f t="shared" si="9"/>
        <v>0</v>
      </c>
      <c r="S30" s="66">
        <f t="shared" si="9"/>
        <v>0</v>
      </c>
      <c r="T30" s="66">
        <f t="shared" si="9"/>
        <v>0</v>
      </c>
      <c r="U30" s="66">
        <f t="shared" si="9"/>
        <v>0</v>
      </c>
      <c r="V30" s="66">
        <f t="shared" si="9"/>
        <v>0</v>
      </c>
      <c r="W30" s="66">
        <f t="shared" si="9"/>
        <v>0</v>
      </c>
      <c r="X30" s="66">
        <f t="shared" si="9"/>
        <v>0</v>
      </c>
      <c r="Y30" s="66">
        <f t="shared" si="9"/>
        <v>0</v>
      </c>
      <c r="Z30" s="66">
        <f t="shared" si="9"/>
        <v>0</v>
      </c>
      <c r="AA30" s="66">
        <f t="shared" si="9"/>
        <v>0</v>
      </c>
      <c r="AB30" s="66">
        <f t="shared" si="9"/>
        <v>0</v>
      </c>
      <c r="AC30" s="66">
        <f t="shared" si="9"/>
        <v>0</v>
      </c>
      <c r="AD30" s="66">
        <f t="shared" si="9"/>
        <v>0</v>
      </c>
      <c r="AE30" s="66">
        <f t="shared" si="9"/>
        <v>0</v>
      </c>
      <c r="AF30" s="66">
        <f t="shared" si="9"/>
        <v>0</v>
      </c>
      <c r="AG30" s="67">
        <f t="shared" si="9"/>
        <v>0</v>
      </c>
    </row>
    <row r="31" spans="1:33" x14ac:dyDescent="0.25">
      <c r="A31" s="77" t="s">
        <v>26</v>
      </c>
      <c r="B31" s="57" t="s">
        <v>197</v>
      </c>
      <c r="C31" s="58" t="s">
        <v>212</v>
      </c>
      <c r="D31" s="78">
        <f>MIN(D2, D22)</f>
        <v>0</v>
      </c>
      <c r="E31" s="78">
        <f t="shared" ref="E31:AG31" si="10">MIN(E2, E22)</f>
        <v>0</v>
      </c>
      <c r="F31" s="78">
        <f t="shared" si="10"/>
        <v>0</v>
      </c>
      <c r="G31" s="78">
        <f t="shared" si="10"/>
        <v>0</v>
      </c>
      <c r="H31" s="78">
        <f t="shared" si="10"/>
        <v>0</v>
      </c>
      <c r="I31" s="78">
        <f t="shared" si="10"/>
        <v>0</v>
      </c>
      <c r="J31" s="78">
        <f t="shared" si="10"/>
        <v>0</v>
      </c>
      <c r="K31" s="78">
        <f t="shared" si="10"/>
        <v>0</v>
      </c>
      <c r="L31" s="78">
        <f t="shared" si="10"/>
        <v>0</v>
      </c>
      <c r="M31" s="78">
        <f t="shared" si="10"/>
        <v>0</v>
      </c>
      <c r="N31" s="78">
        <f t="shared" si="10"/>
        <v>0</v>
      </c>
      <c r="O31" s="78">
        <f t="shared" si="10"/>
        <v>0</v>
      </c>
      <c r="P31" s="78">
        <f t="shared" si="10"/>
        <v>0</v>
      </c>
      <c r="Q31" s="78">
        <f t="shared" si="10"/>
        <v>0</v>
      </c>
      <c r="R31" s="78">
        <f t="shared" si="10"/>
        <v>0</v>
      </c>
      <c r="S31" s="78">
        <f t="shared" si="10"/>
        <v>0</v>
      </c>
      <c r="T31" s="78">
        <f t="shared" si="10"/>
        <v>0</v>
      </c>
      <c r="U31" s="78">
        <f t="shared" si="10"/>
        <v>0</v>
      </c>
      <c r="V31" s="78">
        <f t="shared" si="10"/>
        <v>0</v>
      </c>
      <c r="W31" s="78">
        <f t="shared" si="10"/>
        <v>0</v>
      </c>
      <c r="X31" s="78">
        <f t="shared" si="10"/>
        <v>0</v>
      </c>
      <c r="Y31" s="78">
        <f t="shared" si="10"/>
        <v>0</v>
      </c>
      <c r="Z31" s="78">
        <f t="shared" si="10"/>
        <v>0</v>
      </c>
      <c r="AA31" s="78">
        <f t="shared" si="10"/>
        <v>0</v>
      </c>
      <c r="AB31" s="78">
        <f t="shared" si="10"/>
        <v>0</v>
      </c>
      <c r="AC31" s="78">
        <f t="shared" si="10"/>
        <v>0</v>
      </c>
      <c r="AD31" s="78">
        <f t="shared" si="10"/>
        <v>0</v>
      </c>
      <c r="AE31" s="78">
        <f t="shared" si="10"/>
        <v>0</v>
      </c>
      <c r="AF31" s="78">
        <f t="shared" si="10"/>
        <v>0</v>
      </c>
      <c r="AG31" s="104">
        <f t="shared" si="10"/>
        <v>0</v>
      </c>
    </row>
    <row r="32" spans="1:33" x14ac:dyDescent="0.25">
      <c r="A32" s="79" t="s">
        <v>25</v>
      </c>
      <c r="B32" s="61" t="s">
        <v>197</v>
      </c>
      <c r="C32" s="55" t="s">
        <v>212</v>
      </c>
      <c r="D32" s="105">
        <f>MIN(D3, D22 - D31)</f>
        <v>0</v>
      </c>
      <c r="E32" s="105">
        <f t="shared" ref="E32:AG32" si="11">MIN(E3, E22 - E31)</f>
        <v>0</v>
      </c>
      <c r="F32" s="105">
        <f t="shared" si="11"/>
        <v>0</v>
      </c>
      <c r="G32" s="105">
        <f t="shared" si="11"/>
        <v>0</v>
      </c>
      <c r="H32" s="105">
        <f t="shared" si="11"/>
        <v>0</v>
      </c>
      <c r="I32" s="105">
        <f t="shared" si="11"/>
        <v>0</v>
      </c>
      <c r="J32" s="105">
        <f t="shared" si="11"/>
        <v>0</v>
      </c>
      <c r="K32" s="105">
        <f t="shared" si="11"/>
        <v>0</v>
      </c>
      <c r="L32" s="105">
        <f t="shared" si="11"/>
        <v>0</v>
      </c>
      <c r="M32" s="105">
        <f t="shared" si="11"/>
        <v>0</v>
      </c>
      <c r="N32" s="105">
        <f t="shared" si="11"/>
        <v>0</v>
      </c>
      <c r="O32" s="105">
        <f t="shared" si="11"/>
        <v>0</v>
      </c>
      <c r="P32" s="105">
        <f t="shared" si="11"/>
        <v>0</v>
      </c>
      <c r="Q32" s="105">
        <f t="shared" si="11"/>
        <v>0</v>
      </c>
      <c r="R32" s="105">
        <f t="shared" si="11"/>
        <v>0</v>
      </c>
      <c r="S32" s="105">
        <f t="shared" si="11"/>
        <v>0</v>
      </c>
      <c r="T32" s="105">
        <f t="shared" si="11"/>
        <v>0</v>
      </c>
      <c r="U32" s="105">
        <f t="shared" si="11"/>
        <v>0</v>
      </c>
      <c r="V32" s="105">
        <f t="shared" si="11"/>
        <v>0</v>
      </c>
      <c r="W32" s="105">
        <f t="shared" si="11"/>
        <v>0</v>
      </c>
      <c r="X32" s="105">
        <f t="shared" si="11"/>
        <v>0</v>
      </c>
      <c r="Y32" s="105">
        <f t="shared" si="11"/>
        <v>0</v>
      </c>
      <c r="Z32" s="105">
        <f t="shared" si="11"/>
        <v>0</v>
      </c>
      <c r="AA32" s="105">
        <f t="shared" si="11"/>
        <v>0</v>
      </c>
      <c r="AB32" s="105">
        <f t="shared" si="11"/>
        <v>0</v>
      </c>
      <c r="AC32" s="105">
        <f t="shared" si="11"/>
        <v>0</v>
      </c>
      <c r="AD32" s="105">
        <f t="shared" si="11"/>
        <v>0</v>
      </c>
      <c r="AE32" s="105">
        <f t="shared" si="11"/>
        <v>0</v>
      </c>
      <c r="AF32" s="105">
        <f t="shared" si="11"/>
        <v>0</v>
      </c>
      <c r="AG32" s="106">
        <f t="shared" si="11"/>
        <v>0</v>
      </c>
    </row>
    <row r="33" spans="1:33" x14ac:dyDescent="0.25">
      <c r="A33" s="79" t="s">
        <v>27</v>
      </c>
      <c r="B33" s="61" t="s">
        <v>197</v>
      </c>
      <c r="C33" s="55" t="s">
        <v>212</v>
      </c>
      <c r="D33" s="105">
        <f>MIN(D4,D22-(D31+D32))</f>
        <v>0</v>
      </c>
      <c r="E33" s="105">
        <f t="shared" ref="E33:AG33" si="12">MIN(E4,E22-(E31+E32))</f>
        <v>0</v>
      </c>
      <c r="F33" s="105">
        <f t="shared" si="12"/>
        <v>0</v>
      </c>
      <c r="G33" s="105">
        <f t="shared" si="12"/>
        <v>0</v>
      </c>
      <c r="H33" s="105">
        <f t="shared" si="12"/>
        <v>0</v>
      </c>
      <c r="I33" s="105">
        <f t="shared" si="12"/>
        <v>0</v>
      </c>
      <c r="J33" s="105">
        <f t="shared" si="12"/>
        <v>0</v>
      </c>
      <c r="K33" s="105">
        <f t="shared" si="12"/>
        <v>0</v>
      </c>
      <c r="L33" s="105">
        <f t="shared" si="12"/>
        <v>0</v>
      </c>
      <c r="M33" s="105">
        <f t="shared" si="12"/>
        <v>0</v>
      </c>
      <c r="N33" s="105">
        <f t="shared" si="12"/>
        <v>0</v>
      </c>
      <c r="O33" s="105">
        <f t="shared" si="12"/>
        <v>0</v>
      </c>
      <c r="P33" s="105">
        <f t="shared" si="12"/>
        <v>0</v>
      </c>
      <c r="Q33" s="105">
        <f t="shared" si="12"/>
        <v>0</v>
      </c>
      <c r="R33" s="105">
        <f t="shared" si="12"/>
        <v>0</v>
      </c>
      <c r="S33" s="105">
        <f t="shared" si="12"/>
        <v>0</v>
      </c>
      <c r="T33" s="105">
        <f t="shared" si="12"/>
        <v>0</v>
      </c>
      <c r="U33" s="105">
        <f t="shared" si="12"/>
        <v>0</v>
      </c>
      <c r="V33" s="105">
        <f t="shared" si="12"/>
        <v>0</v>
      </c>
      <c r="W33" s="105">
        <f t="shared" si="12"/>
        <v>0</v>
      </c>
      <c r="X33" s="105">
        <f t="shared" si="12"/>
        <v>0</v>
      </c>
      <c r="Y33" s="105">
        <f t="shared" si="12"/>
        <v>0</v>
      </c>
      <c r="Z33" s="105">
        <f t="shared" si="12"/>
        <v>0</v>
      </c>
      <c r="AA33" s="105">
        <f t="shared" si="12"/>
        <v>0</v>
      </c>
      <c r="AB33" s="105">
        <f t="shared" si="12"/>
        <v>0</v>
      </c>
      <c r="AC33" s="105">
        <f t="shared" si="12"/>
        <v>0</v>
      </c>
      <c r="AD33" s="105">
        <f t="shared" si="12"/>
        <v>0</v>
      </c>
      <c r="AE33" s="105">
        <f t="shared" si="12"/>
        <v>0</v>
      </c>
      <c r="AF33" s="105">
        <f t="shared" si="12"/>
        <v>0</v>
      </c>
      <c r="AG33" s="106">
        <f t="shared" si="12"/>
        <v>0</v>
      </c>
    </row>
    <row r="34" spans="1:33" x14ac:dyDescent="0.25">
      <c r="A34" s="79" t="s">
        <v>44</v>
      </c>
      <c r="B34" s="61" t="s">
        <v>197</v>
      </c>
      <c r="C34" s="55" t="s">
        <v>212</v>
      </c>
      <c r="D34" s="105">
        <f>MIN(D5,D22-(D31+D32+D33))</f>
        <v>0</v>
      </c>
      <c r="E34" s="105">
        <f t="shared" ref="E34:AG34" si="13">MIN(E5,E22-(E31+E32+E33))</f>
        <v>0</v>
      </c>
      <c r="F34" s="105">
        <f t="shared" si="13"/>
        <v>0</v>
      </c>
      <c r="G34" s="105">
        <f t="shared" si="13"/>
        <v>0</v>
      </c>
      <c r="H34" s="105">
        <f t="shared" si="13"/>
        <v>0</v>
      </c>
      <c r="I34" s="105">
        <f t="shared" si="13"/>
        <v>0</v>
      </c>
      <c r="J34" s="105">
        <f t="shared" si="13"/>
        <v>0</v>
      </c>
      <c r="K34" s="105">
        <f t="shared" si="13"/>
        <v>0</v>
      </c>
      <c r="L34" s="105">
        <f t="shared" si="13"/>
        <v>0</v>
      </c>
      <c r="M34" s="105">
        <f t="shared" si="13"/>
        <v>0</v>
      </c>
      <c r="N34" s="105">
        <f t="shared" si="13"/>
        <v>0</v>
      </c>
      <c r="O34" s="105">
        <f t="shared" si="13"/>
        <v>0</v>
      </c>
      <c r="P34" s="105">
        <f t="shared" si="13"/>
        <v>0</v>
      </c>
      <c r="Q34" s="105">
        <f t="shared" si="13"/>
        <v>0</v>
      </c>
      <c r="R34" s="105">
        <f t="shared" si="13"/>
        <v>0</v>
      </c>
      <c r="S34" s="105">
        <f t="shared" si="13"/>
        <v>0</v>
      </c>
      <c r="T34" s="105">
        <f t="shared" si="13"/>
        <v>0</v>
      </c>
      <c r="U34" s="105">
        <f t="shared" si="13"/>
        <v>0</v>
      </c>
      <c r="V34" s="105">
        <f t="shared" si="13"/>
        <v>0</v>
      </c>
      <c r="W34" s="105">
        <f t="shared" si="13"/>
        <v>0</v>
      </c>
      <c r="X34" s="105">
        <f t="shared" si="13"/>
        <v>0</v>
      </c>
      <c r="Y34" s="105">
        <f t="shared" si="13"/>
        <v>0</v>
      </c>
      <c r="Z34" s="105">
        <f t="shared" si="13"/>
        <v>0</v>
      </c>
      <c r="AA34" s="105">
        <f t="shared" si="13"/>
        <v>0</v>
      </c>
      <c r="AB34" s="105">
        <f t="shared" si="13"/>
        <v>0</v>
      </c>
      <c r="AC34" s="105">
        <f t="shared" si="13"/>
        <v>0</v>
      </c>
      <c r="AD34" s="105">
        <f t="shared" si="13"/>
        <v>0</v>
      </c>
      <c r="AE34" s="105">
        <f t="shared" si="13"/>
        <v>0</v>
      </c>
      <c r="AF34" s="105">
        <f t="shared" si="13"/>
        <v>0</v>
      </c>
      <c r="AG34" s="106">
        <f t="shared" si="13"/>
        <v>0</v>
      </c>
    </row>
    <row r="35" spans="1:33" x14ac:dyDescent="0.25">
      <c r="A35" s="79" t="s">
        <v>43</v>
      </c>
      <c r="B35" s="61" t="s">
        <v>197</v>
      </c>
      <c r="C35" s="55" t="s">
        <v>212</v>
      </c>
      <c r="D35" s="105">
        <f>SUM(D31:D34)</f>
        <v>0</v>
      </c>
      <c r="E35" s="105">
        <f t="shared" ref="E35:AG35" si="14">SUM(E31:E34)</f>
        <v>0</v>
      </c>
      <c r="F35" s="105">
        <f t="shared" si="14"/>
        <v>0</v>
      </c>
      <c r="G35" s="105">
        <f t="shared" si="14"/>
        <v>0</v>
      </c>
      <c r="H35" s="105">
        <f t="shared" si="14"/>
        <v>0</v>
      </c>
      <c r="I35" s="105">
        <f t="shared" si="14"/>
        <v>0</v>
      </c>
      <c r="J35" s="105">
        <f t="shared" si="14"/>
        <v>0</v>
      </c>
      <c r="K35" s="105">
        <f t="shared" si="14"/>
        <v>0</v>
      </c>
      <c r="L35" s="105">
        <f t="shared" si="14"/>
        <v>0</v>
      </c>
      <c r="M35" s="105">
        <f t="shared" si="14"/>
        <v>0</v>
      </c>
      <c r="N35" s="105">
        <f t="shared" si="14"/>
        <v>0</v>
      </c>
      <c r="O35" s="105">
        <f t="shared" si="14"/>
        <v>0</v>
      </c>
      <c r="P35" s="105">
        <f t="shared" si="14"/>
        <v>0</v>
      </c>
      <c r="Q35" s="105">
        <f t="shared" si="14"/>
        <v>0</v>
      </c>
      <c r="R35" s="105">
        <f t="shared" si="14"/>
        <v>0</v>
      </c>
      <c r="S35" s="105">
        <f t="shared" si="14"/>
        <v>0</v>
      </c>
      <c r="T35" s="105">
        <f t="shared" si="14"/>
        <v>0</v>
      </c>
      <c r="U35" s="105">
        <f t="shared" si="14"/>
        <v>0</v>
      </c>
      <c r="V35" s="105">
        <f t="shared" si="14"/>
        <v>0</v>
      </c>
      <c r="W35" s="105">
        <f>SUM(W31:W34)</f>
        <v>0</v>
      </c>
      <c r="X35" s="105">
        <f t="shared" si="14"/>
        <v>0</v>
      </c>
      <c r="Y35" s="105">
        <f t="shared" si="14"/>
        <v>0</v>
      </c>
      <c r="Z35" s="105">
        <f t="shared" si="14"/>
        <v>0</v>
      </c>
      <c r="AA35" s="105">
        <f t="shared" si="14"/>
        <v>0</v>
      </c>
      <c r="AB35" s="105">
        <f t="shared" si="14"/>
        <v>0</v>
      </c>
      <c r="AC35" s="105">
        <f t="shared" si="14"/>
        <v>0</v>
      </c>
      <c r="AD35" s="105">
        <f t="shared" si="14"/>
        <v>0</v>
      </c>
      <c r="AE35" s="105">
        <f t="shared" si="14"/>
        <v>0</v>
      </c>
      <c r="AF35" s="105">
        <f t="shared" si="14"/>
        <v>0</v>
      </c>
      <c r="AG35" s="106">
        <f t="shared" si="14"/>
        <v>0</v>
      </c>
    </row>
    <row r="36" spans="1:33" x14ac:dyDescent="0.25">
      <c r="A36" s="79" t="s">
        <v>29</v>
      </c>
      <c r="B36" s="61" t="s">
        <v>197</v>
      </c>
      <c r="C36" s="55" t="s">
        <v>212</v>
      </c>
      <c r="D36" s="105">
        <f>MIN(D8, D22 - D35)</f>
        <v>0</v>
      </c>
      <c r="E36" s="105">
        <f t="shared" ref="E36:AG36" si="15">MIN(E8, E22 - E35)</f>
        <v>0</v>
      </c>
      <c r="F36" s="105">
        <f t="shared" si="15"/>
        <v>0</v>
      </c>
      <c r="G36" s="105">
        <f t="shared" si="15"/>
        <v>0</v>
      </c>
      <c r="H36" s="105">
        <f t="shared" si="15"/>
        <v>0</v>
      </c>
      <c r="I36" s="105">
        <f t="shared" si="15"/>
        <v>0</v>
      </c>
      <c r="J36" s="105">
        <f t="shared" si="15"/>
        <v>0</v>
      </c>
      <c r="K36" s="105">
        <f t="shared" si="15"/>
        <v>0</v>
      </c>
      <c r="L36" s="105">
        <f t="shared" si="15"/>
        <v>0</v>
      </c>
      <c r="M36" s="105">
        <f t="shared" si="15"/>
        <v>0</v>
      </c>
      <c r="N36" s="105">
        <f t="shared" si="15"/>
        <v>0</v>
      </c>
      <c r="O36" s="105">
        <f t="shared" si="15"/>
        <v>0</v>
      </c>
      <c r="P36" s="105">
        <f t="shared" si="15"/>
        <v>0</v>
      </c>
      <c r="Q36" s="105">
        <f t="shared" si="15"/>
        <v>0</v>
      </c>
      <c r="R36" s="105">
        <f t="shared" si="15"/>
        <v>0</v>
      </c>
      <c r="S36" s="105">
        <f t="shared" si="15"/>
        <v>0</v>
      </c>
      <c r="T36" s="105">
        <f t="shared" si="15"/>
        <v>0</v>
      </c>
      <c r="U36" s="105">
        <f t="shared" si="15"/>
        <v>0</v>
      </c>
      <c r="V36" s="105">
        <f t="shared" si="15"/>
        <v>0</v>
      </c>
      <c r="W36" s="105">
        <f t="shared" si="15"/>
        <v>0</v>
      </c>
      <c r="X36" s="105">
        <f t="shared" si="15"/>
        <v>0</v>
      </c>
      <c r="Y36" s="105">
        <f t="shared" si="15"/>
        <v>0</v>
      </c>
      <c r="Z36" s="105">
        <f t="shared" si="15"/>
        <v>0</v>
      </c>
      <c r="AA36" s="105">
        <f t="shared" si="15"/>
        <v>0</v>
      </c>
      <c r="AB36" s="105">
        <f t="shared" si="15"/>
        <v>0</v>
      </c>
      <c r="AC36" s="105">
        <f t="shared" si="15"/>
        <v>0</v>
      </c>
      <c r="AD36" s="105">
        <f t="shared" si="15"/>
        <v>0</v>
      </c>
      <c r="AE36" s="105">
        <f t="shared" si="15"/>
        <v>0</v>
      </c>
      <c r="AF36" s="105">
        <f t="shared" si="15"/>
        <v>0</v>
      </c>
      <c r="AG36" s="106">
        <f t="shared" si="15"/>
        <v>0</v>
      </c>
    </row>
    <row r="37" spans="1:33" x14ac:dyDescent="0.25">
      <c r="A37" s="79" t="s">
        <v>42</v>
      </c>
      <c r="B37" s="61" t="s">
        <v>197</v>
      </c>
      <c r="C37" s="55" t="s">
        <v>212</v>
      </c>
      <c r="D37" s="105">
        <f>MIN(D15, D22 - D35)</f>
        <v>0</v>
      </c>
      <c r="E37" s="105">
        <f t="shared" ref="E37:AG37" si="16">MIN(E15, E22 - E35)</f>
        <v>0</v>
      </c>
      <c r="F37" s="105">
        <f t="shared" si="16"/>
        <v>0</v>
      </c>
      <c r="G37" s="105">
        <f t="shared" si="16"/>
        <v>0</v>
      </c>
      <c r="H37" s="105">
        <f t="shared" si="16"/>
        <v>0</v>
      </c>
      <c r="I37" s="105">
        <f t="shared" si="16"/>
        <v>0</v>
      </c>
      <c r="J37" s="105">
        <f t="shared" si="16"/>
        <v>0</v>
      </c>
      <c r="K37" s="105">
        <f t="shared" si="16"/>
        <v>0</v>
      </c>
      <c r="L37" s="105">
        <f t="shared" si="16"/>
        <v>0</v>
      </c>
      <c r="M37" s="105">
        <f t="shared" si="16"/>
        <v>0</v>
      </c>
      <c r="N37" s="105">
        <f t="shared" si="16"/>
        <v>0</v>
      </c>
      <c r="O37" s="105">
        <f t="shared" si="16"/>
        <v>0</v>
      </c>
      <c r="P37" s="105">
        <f t="shared" si="16"/>
        <v>0</v>
      </c>
      <c r="Q37" s="105">
        <f t="shared" si="16"/>
        <v>0</v>
      </c>
      <c r="R37" s="105">
        <f t="shared" si="16"/>
        <v>0</v>
      </c>
      <c r="S37" s="105">
        <f t="shared" si="16"/>
        <v>0</v>
      </c>
      <c r="T37" s="105">
        <f t="shared" si="16"/>
        <v>0</v>
      </c>
      <c r="U37" s="105">
        <f t="shared" si="16"/>
        <v>0</v>
      </c>
      <c r="V37" s="105">
        <f t="shared" si="16"/>
        <v>0</v>
      </c>
      <c r="W37" s="105">
        <f t="shared" si="16"/>
        <v>0</v>
      </c>
      <c r="X37" s="105">
        <f t="shared" si="16"/>
        <v>0</v>
      </c>
      <c r="Y37" s="105">
        <f t="shared" si="16"/>
        <v>0</v>
      </c>
      <c r="Z37" s="105">
        <f t="shared" si="16"/>
        <v>0</v>
      </c>
      <c r="AA37" s="105">
        <f t="shared" si="16"/>
        <v>0</v>
      </c>
      <c r="AB37" s="105">
        <f t="shared" si="16"/>
        <v>0</v>
      </c>
      <c r="AC37" s="105">
        <f t="shared" si="16"/>
        <v>0</v>
      </c>
      <c r="AD37" s="105">
        <f t="shared" si="16"/>
        <v>0</v>
      </c>
      <c r="AE37" s="105">
        <f t="shared" si="16"/>
        <v>0</v>
      </c>
      <c r="AF37" s="105">
        <f t="shared" si="16"/>
        <v>0</v>
      </c>
      <c r="AG37" s="106">
        <f t="shared" si="16"/>
        <v>0</v>
      </c>
    </row>
    <row r="38" spans="1:33" x14ac:dyDescent="0.25">
      <c r="A38" s="79" t="s">
        <v>41</v>
      </c>
      <c r="B38" s="61" t="s">
        <v>197</v>
      </c>
      <c r="C38" s="55" t="s">
        <v>212</v>
      </c>
      <c r="D38" s="105">
        <f>SUM(D22-(D35+D36))</f>
        <v>0</v>
      </c>
      <c r="E38" s="105">
        <f t="shared" ref="E38:AG38" si="17">SUM(E22-(E35+E36))</f>
        <v>0</v>
      </c>
      <c r="F38" s="105">
        <f t="shared" si="17"/>
        <v>0</v>
      </c>
      <c r="G38" s="105">
        <f t="shared" si="17"/>
        <v>0</v>
      </c>
      <c r="H38" s="105">
        <f t="shared" si="17"/>
        <v>0</v>
      </c>
      <c r="I38" s="105">
        <f t="shared" si="17"/>
        <v>0</v>
      </c>
      <c r="J38" s="105">
        <f t="shared" si="17"/>
        <v>0</v>
      </c>
      <c r="K38" s="105">
        <f t="shared" si="17"/>
        <v>0</v>
      </c>
      <c r="L38" s="105">
        <f t="shared" si="17"/>
        <v>0</v>
      </c>
      <c r="M38" s="105">
        <f t="shared" si="17"/>
        <v>0</v>
      </c>
      <c r="N38" s="105">
        <f t="shared" si="17"/>
        <v>0</v>
      </c>
      <c r="O38" s="105">
        <f t="shared" si="17"/>
        <v>0</v>
      </c>
      <c r="P38" s="105">
        <f t="shared" si="17"/>
        <v>0</v>
      </c>
      <c r="Q38" s="105">
        <f t="shared" si="17"/>
        <v>0</v>
      </c>
      <c r="R38" s="105">
        <f t="shared" si="17"/>
        <v>0</v>
      </c>
      <c r="S38" s="105">
        <f t="shared" si="17"/>
        <v>0</v>
      </c>
      <c r="T38" s="105">
        <f t="shared" si="17"/>
        <v>0</v>
      </c>
      <c r="U38" s="105">
        <f t="shared" si="17"/>
        <v>0</v>
      </c>
      <c r="V38" s="105">
        <f t="shared" si="17"/>
        <v>0</v>
      </c>
      <c r="W38" s="105">
        <f t="shared" si="17"/>
        <v>0</v>
      </c>
      <c r="X38" s="105">
        <f t="shared" si="17"/>
        <v>0</v>
      </c>
      <c r="Y38" s="105">
        <f t="shared" si="17"/>
        <v>0</v>
      </c>
      <c r="Z38" s="105">
        <f t="shared" si="17"/>
        <v>0</v>
      </c>
      <c r="AA38" s="105">
        <f t="shared" si="17"/>
        <v>0</v>
      </c>
      <c r="AB38" s="105">
        <f t="shared" si="17"/>
        <v>0</v>
      </c>
      <c r="AC38" s="105">
        <f t="shared" si="17"/>
        <v>0</v>
      </c>
      <c r="AD38" s="105">
        <f t="shared" si="17"/>
        <v>0</v>
      </c>
      <c r="AE38" s="105">
        <f t="shared" si="17"/>
        <v>0</v>
      </c>
      <c r="AF38" s="105">
        <f t="shared" si="17"/>
        <v>0</v>
      </c>
      <c r="AG38" s="106">
        <f t="shared" si="17"/>
        <v>0</v>
      </c>
    </row>
    <row r="39" spans="1:33" ht="16.5" thickBot="1" x14ac:dyDescent="0.3">
      <c r="A39" s="80" t="s">
        <v>40</v>
      </c>
      <c r="B39" s="64" t="s">
        <v>197</v>
      </c>
      <c r="C39" s="65" t="s">
        <v>212</v>
      </c>
      <c r="D39" s="81">
        <f>SUM(D35+D36+ D38)</f>
        <v>0</v>
      </c>
      <c r="E39" s="81">
        <f t="shared" ref="E39:AG39" si="18">SUM(E35+E36+ E38)</f>
        <v>0</v>
      </c>
      <c r="F39" s="81">
        <f t="shared" si="18"/>
        <v>0</v>
      </c>
      <c r="G39" s="81">
        <f t="shared" si="18"/>
        <v>0</v>
      </c>
      <c r="H39" s="81">
        <f t="shared" si="18"/>
        <v>0</v>
      </c>
      <c r="I39" s="81">
        <f t="shared" si="18"/>
        <v>0</v>
      </c>
      <c r="J39" s="81">
        <f t="shared" si="18"/>
        <v>0</v>
      </c>
      <c r="K39" s="81">
        <f t="shared" si="18"/>
        <v>0</v>
      </c>
      <c r="L39" s="81">
        <f t="shared" si="18"/>
        <v>0</v>
      </c>
      <c r="M39" s="81">
        <f t="shared" si="18"/>
        <v>0</v>
      </c>
      <c r="N39" s="81">
        <f t="shared" si="18"/>
        <v>0</v>
      </c>
      <c r="O39" s="81">
        <f t="shared" si="18"/>
        <v>0</v>
      </c>
      <c r="P39" s="81">
        <f t="shared" si="18"/>
        <v>0</v>
      </c>
      <c r="Q39" s="81">
        <f t="shared" si="18"/>
        <v>0</v>
      </c>
      <c r="R39" s="81">
        <f t="shared" si="18"/>
        <v>0</v>
      </c>
      <c r="S39" s="81">
        <f t="shared" si="18"/>
        <v>0</v>
      </c>
      <c r="T39" s="81">
        <f t="shared" si="18"/>
        <v>0</v>
      </c>
      <c r="U39" s="81">
        <f t="shared" si="18"/>
        <v>0</v>
      </c>
      <c r="V39" s="81">
        <f t="shared" si="18"/>
        <v>0</v>
      </c>
      <c r="W39" s="81">
        <f t="shared" si="18"/>
        <v>0</v>
      </c>
      <c r="X39" s="81">
        <f t="shared" si="18"/>
        <v>0</v>
      </c>
      <c r="Y39" s="81">
        <f t="shared" si="18"/>
        <v>0</v>
      </c>
      <c r="Z39" s="81">
        <f t="shared" si="18"/>
        <v>0</v>
      </c>
      <c r="AA39" s="81">
        <f t="shared" si="18"/>
        <v>0</v>
      </c>
      <c r="AB39" s="81">
        <f t="shared" si="18"/>
        <v>0</v>
      </c>
      <c r="AC39" s="81">
        <f t="shared" si="18"/>
        <v>0</v>
      </c>
      <c r="AD39" s="81">
        <f t="shared" si="18"/>
        <v>0</v>
      </c>
      <c r="AE39" s="81">
        <f t="shared" si="18"/>
        <v>0</v>
      </c>
      <c r="AF39" s="81">
        <f t="shared" si="18"/>
        <v>0</v>
      </c>
      <c r="AG39" s="107">
        <f t="shared" si="18"/>
        <v>0</v>
      </c>
    </row>
    <row r="40" spans="1:33" x14ac:dyDescent="0.25">
      <c r="A40" s="61" t="s">
        <v>28</v>
      </c>
      <c r="B40" s="61" t="s">
        <v>196</v>
      </c>
      <c r="C40" s="58" t="s">
        <v>212</v>
      </c>
      <c r="D40" s="102">
        <v>0</v>
      </c>
      <c r="E40" s="102">
        <v>0</v>
      </c>
      <c r="F40" s="102">
        <v>0</v>
      </c>
      <c r="G40" s="102">
        <v>0</v>
      </c>
      <c r="H40" s="102">
        <v>0</v>
      </c>
      <c r="I40" s="102">
        <v>0</v>
      </c>
      <c r="J40" s="102">
        <v>0</v>
      </c>
      <c r="K40" s="102">
        <v>0</v>
      </c>
      <c r="L40" s="102">
        <v>0</v>
      </c>
      <c r="M40" s="102">
        <v>0</v>
      </c>
      <c r="N40" s="102">
        <v>0</v>
      </c>
      <c r="O40" s="102">
        <v>0</v>
      </c>
      <c r="P40" s="102">
        <v>0</v>
      </c>
      <c r="Q40" s="102">
        <v>0</v>
      </c>
      <c r="R40" s="102">
        <v>0</v>
      </c>
      <c r="S40" s="102">
        <v>0</v>
      </c>
      <c r="T40" s="102">
        <v>0</v>
      </c>
      <c r="U40" s="102">
        <v>0</v>
      </c>
      <c r="V40" s="102">
        <v>0</v>
      </c>
      <c r="W40" s="102">
        <v>0</v>
      </c>
      <c r="X40" s="102">
        <v>0</v>
      </c>
      <c r="Y40" s="102">
        <v>0</v>
      </c>
      <c r="Z40" s="102">
        <v>0</v>
      </c>
      <c r="AA40" s="102">
        <v>0</v>
      </c>
      <c r="AB40" s="102">
        <v>0</v>
      </c>
      <c r="AC40" s="102">
        <v>0</v>
      </c>
      <c r="AD40" s="102">
        <v>0</v>
      </c>
      <c r="AE40" s="102">
        <v>0</v>
      </c>
      <c r="AF40" s="102">
        <v>0</v>
      </c>
      <c r="AG40" s="72">
        <v>0</v>
      </c>
    </row>
    <row r="41" spans="1:33" x14ac:dyDescent="0.25">
      <c r="A41" s="61" t="s">
        <v>39</v>
      </c>
      <c r="B41" s="61" t="s">
        <v>196</v>
      </c>
      <c r="C41" s="55" t="s">
        <v>212</v>
      </c>
      <c r="D41" s="102">
        <v>0</v>
      </c>
      <c r="E41" s="102">
        <v>0</v>
      </c>
      <c r="F41" s="102">
        <v>0</v>
      </c>
      <c r="G41" s="102">
        <v>0</v>
      </c>
      <c r="H41" s="102">
        <v>0</v>
      </c>
      <c r="I41" s="102">
        <v>0</v>
      </c>
      <c r="J41" s="102">
        <v>0</v>
      </c>
      <c r="K41" s="102">
        <v>0</v>
      </c>
      <c r="L41" s="102">
        <v>0</v>
      </c>
      <c r="M41" s="102">
        <v>0</v>
      </c>
      <c r="N41" s="102">
        <v>0</v>
      </c>
      <c r="O41" s="102">
        <v>0</v>
      </c>
      <c r="P41" s="102">
        <v>0</v>
      </c>
      <c r="Q41" s="102">
        <v>0</v>
      </c>
      <c r="R41" s="102">
        <v>0</v>
      </c>
      <c r="S41" s="102">
        <v>0</v>
      </c>
      <c r="T41" s="102">
        <v>0</v>
      </c>
      <c r="U41" s="102">
        <v>0</v>
      </c>
      <c r="V41" s="102">
        <v>0</v>
      </c>
      <c r="W41" s="102">
        <v>0</v>
      </c>
      <c r="X41" s="102">
        <v>0</v>
      </c>
      <c r="Y41" s="102">
        <v>0</v>
      </c>
      <c r="Z41" s="102">
        <v>0</v>
      </c>
      <c r="AA41" s="102">
        <v>0</v>
      </c>
      <c r="AB41" s="102">
        <v>0</v>
      </c>
      <c r="AC41" s="102">
        <v>0</v>
      </c>
      <c r="AD41" s="102">
        <v>0</v>
      </c>
      <c r="AE41" s="102">
        <v>0</v>
      </c>
      <c r="AF41" s="102">
        <v>0</v>
      </c>
      <c r="AG41" s="72">
        <v>0</v>
      </c>
    </row>
    <row r="42" spans="1:33" x14ac:dyDescent="0.25">
      <c r="A42" s="61" t="s">
        <v>38</v>
      </c>
      <c r="B42" s="61" t="s">
        <v>196</v>
      </c>
      <c r="C42" s="55" t="s">
        <v>212</v>
      </c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02">
        <v>0</v>
      </c>
      <c r="N42" s="102">
        <v>0</v>
      </c>
      <c r="O42" s="102">
        <v>0</v>
      </c>
      <c r="P42" s="102">
        <v>0</v>
      </c>
      <c r="Q42" s="102">
        <v>0</v>
      </c>
      <c r="R42" s="102">
        <v>0</v>
      </c>
      <c r="S42" s="102">
        <v>0</v>
      </c>
      <c r="T42" s="102">
        <v>0</v>
      </c>
      <c r="U42" s="102">
        <v>0</v>
      </c>
      <c r="V42" s="102">
        <v>0</v>
      </c>
      <c r="W42" s="102">
        <v>0</v>
      </c>
      <c r="X42" s="102">
        <v>0</v>
      </c>
      <c r="Y42" s="102">
        <v>0</v>
      </c>
      <c r="Z42" s="102">
        <v>0</v>
      </c>
      <c r="AA42" s="102">
        <v>0</v>
      </c>
      <c r="AB42" s="102">
        <v>0</v>
      </c>
      <c r="AC42" s="102">
        <v>0</v>
      </c>
      <c r="AD42" s="102">
        <v>0</v>
      </c>
      <c r="AE42" s="102">
        <v>0</v>
      </c>
      <c r="AF42" s="102">
        <v>0</v>
      </c>
      <c r="AG42" s="72">
        <v>0</v>
      </c>
    </row>
    <row r="43" spans="1:33" x14ac:dyDescent="0.25">
      <c r="A43" s="61" t="s">
        <v>37</v>
      </c>
      <c r="B43" s="61" t="s">
        <v>196</v>
      </c>
      <c r="C43" s="55" t="s">
        <v>212</v>
      </c>
      <c r="D43" s="102">
        <v>0</v>
      </c>
      <c r="E43" s="102">
        <v>0</v>
      </c>
      <c r="F43" s="102">
        <v>0</v>
      </c>
      <c r="G43" s="102">
        <v>0</v>
      </c>
      <c r="H43" s="102">
        <v>0</v>
      </c>
      <c r="I43" s="102">
        <v>0</v>
      </c>
      <c r="J43" s="102">
        <v>0</v>
      </c>
      <c r="K43" s="102">
        <v>0</v>
      </c>
      <c r="L43" s="102">
        <v>0</v>
      </c>
      <c r="M43" s="102">
        <v>0</v>
      </c>
      <c r="N43" s="102">
        <v>0</v>
      </c>
      <c r="O43" s="102">
        <v>0</v>
      </c>
      <c r="P43" s="102">
        <v>0</v>
      </c>
      <c r="Q43" s="102">
        <v>0</v>
      </c>
      <c r="R43" s="102">
        <v>0</v>
      </c>
      <c r="S43" s="102">
        <v>0</v>
      </c>
      <c r="T43" s="102">
        <v>0</v>
      </c>
      <c r="U43" s="102">
        <v>0</v>
      </c>
      <c r="V43" s="102">
        <v>0</v>
      </c>
      <c r="W43" s="102">
        <v>0</v>
      </c>
      <c r="X43" s="102">
        <v>0</v>
      </c>
      <c r="Y43" s="102">
        <v>0</v>
      </c>
      <c r="Z43" s="102">
        <v>0</v>
      </c>
      <c r="AA43" s="102">
        <v>0</v>
      </c>
      <c r="AB43" s="102">
        <v>0</v>
      </c>
      <c r="AC43" s="102">
        <v>0</v>
      </c>
      <c r="AD43" s="102">
        <v>0</v>
      </c>
      <c r="AE43" s="102">
        <v>0</v>
      </c>
      <c r="AF43" s="102">
        <v>0</v>
      </c>
      <c r="AG43" s="72">
        <v>0</v>
      </c>
    </row>
    <row r="44" spans="1:33" x14ac:dyDescent="0.25">
      <c r="A44" s="61" t="s">
        <v>36</v>
      </c>
      <c r="B44" s="61" t="s">
        <v>196</v>
      </c>
      <c r="C44" s="55" t="s">
        <v>212</v>
      </c>
      <c r="D44" s="102">
        <v>0</v>
      </c>
      <c r="E44" s="102">
        <v>0</v>
      </c>
      <c r="F44" s="102">
        <v>0</v>
      </c>
      <c r="G44" s="102">
        <v>0</v>
      </c>
      <c r="H44" s="102">
        <v>0</v>
      </c>
      <c r="I44" s="102">
        <v>0</v>
      </c>
      <c r="J44" s="102">
        <v>0</v>
      </c>
      <c r="K44" s="102">
        <v>0</v>
      </c>
      <c r="L44" s="102">
        <v>0</v>
      </c>
      <c r="M44" s="102">
        <v>0</v>
      </c>
      <c r="N44" s="102">
        <v>0</v>
      </c>
      <c r="O44" s="102">
        <v>0</v>
      </c>
      <c r="P44" s="102">
        <v>0</v>
      </c>
      <c r="Q44" s="102">
        <v>0</v>
      </c>
      <c r="R44" s="102">
        <v>0</v>
      </c>
      <c r="S44" s="102">
        <v>0</v>
      </c>
      <c r="T44" s="102">
        <v>0</v>
      </c>
      <c r="U44" s="102">
        <v>0</v>
      </c>
      <c r="V44" s="102">
        <v>0</v>
      </c>
      <c r="W44" s="102">
        <v>0</v>
      </c>
      <c r="X44" s="102">
        <v>0</v>
      </c>
      <c r="Y44" s="102">
        <v>0</v>
      </c>
      <c r="Z44" s="102">
        <v>0</v>
      </c>
      <c r="AA44" s="102">
        <v>0</v>
      </c>
      <c r="AB44" s="102">
        <v>0</v>
      </c>
      <c r="AC44" s="102">
        <v>0</v>
      </c>
      <c r="AD44" s="102">
        <v>0</v>
      </c>
      <c r="AE44" s="102">
        <v>0</v>
      </c>
      <c r="AF44" s="102">
        <v>0</v>
      </c>
      <c r="AG44" s="72">
        <v>0</v>
      </c>
    </row>
    <row r="45" spans="1:33" x14ac:dyDescent="0.25">
      <c r="A45" s="61" t="s">
        <v>35</v>
      </c>
      <c r="B45" s="61" t="s">
        <v>196</v>
      </c>
      <c r="C45" s="55" t="s">
        <v>212</v>
      </c>
      <c r="D45" s="102">
        <v>0</v>
      </c>
      <c r="E45" s="102">
        <v>0</v>
      </c>
      <c r="F45" s="102">
        <v>0</v>
      </c>
      <c r="G45" s="102">
        <v>0</v>
      </c>
      <c r="H45" s="102">
        <v>0</v>
      </c>
      <c r="I45" s="102">
        <v>0</v>
      </c>
      <c r="J45" s="102">
        <v>0</v>
      </c>
      <c r="K45" s="102">
        <v>0</v>
      </c>
      <c r="L45" s="102">
        <v>0</v>
      </c>
      <c r="M45" s="102">
        <v>0</v>
      </c>
      <c r="N45" s="102">
        <v>0</v>
      </c>
      <c r="O45" s="102">
        <v>0</v>
      </c>
      <c r="P45" s="102">
        <v>0</v>
      </c>
      <c r="Q45" s="102">
        <v>0</v>
      </c>
      <c r="R45" s="102">
        <v>0</v>
      </c>
      <c r="S45" s="102">
        <v>0</v>
      </c>
      <c r="T45" s="102">
        <v>0</v>
      </c>
      <c r="U45" s="102">
        <v>0</v>
      </c>
      <c r="V45" s="102">
        <v>0</v>
      </c>
      <c r="W45" s="102">
        <v>0</v>
      </c>
      <c r="X45" s="102">
        <v>0</v>
      </c>
      <c r="Y45" s="102">
        <v>0</v>
      </c>
      <c r="Z45" s="102">
        <v>0</v>
      </c>
      <c r="AA45" s="102">
        <v>0</v>
      </c>
      <c r="AB45" s="102">
        <v>0</v>
      </c>
      <c r="AC45" s="102">
        <v>0</v>
      </c>
      <c r="AD45" s="102">
        <v>0</v>
      </c>
      <c r="AE45" s="102">
        <v>0</v>
      </c>
      <c r="AF45" s="102">
        <v>0</v>
      </c>
      <c r="AG45" s="72">
        <v>0</v>
      </c>
    </row>
    <row r="46" spans="1:33" x14ac:dyDescent="0.25">
      <c r="A46" s="61" t="s">
        <v>34</v>
      </c>
      <c r="B46" s="61" t="s">
        <v>196</v>
      </c>
      <c r="C46" s="55" t="s">
        <v>212</v>
      </c>
      <c r="D46" s="102">
        <v>0</v>
      </c>
      <c r="E46" s="102">
        <v>0</v>
      </c>
      <c r="F46" s="102">
        <v>0</v>
      </c>
      <c r="G46" s="102">
        <v>0</v>
      </c>
      <c r="H46" s="102">
        <v>0</v>
      </c>
      <c r="I46" s="102">
        <v>0</v>
      </c>
      <c r="J46" s="102">
        <v>0</v>
      </c>
      <c r="K46" s="102">
        <v>0</v>
      </c>
      <c r="L46" s="102">
        <v>0</v>
      </c>
      <c r="M46" s="102">
        <v>0</v>
      </c>
      <c r="N46" s="102">
        <v>0</v>
      </c>
      <c r="O46" s="102">
        <v>0</v>
      </c>
      <c r="P46" s="102">
        <v>0</v>
      </c>
      <c r="Q46" s="102">
        <v>0</v>
      </c>
      <c r="R46" s="102">
        <v>0</v>
      </c>
      <c r="S46" s="102">
        <v>0</v>
      </c>
      <c r="T46" s="102">
        <v>0</v>
      </c>
      <c r="U46" s="102">
        <v>0</v>
      </c>
      <c r="V46" s="102">
        <v>0</v>
      </c>
      <c r="W46" s="102">
        <v>0</v>
      </c>
      <c r="X46" s="102">
        <v>0</v>
      </c>
      <c r="Y46" s="102">
        <v>0</v>
      </c>
      <c r="Z46" s="102">
        <v>0</v>
      </c>
      <c r="AA46" s="102">
        <v>0</v>
      </c>
      <c r="AB46" s="102">
        <v>0</v>
      </c>
      <c r="AC46" s="102">
        <v>0</v>
      </c>
      <c r="AD46" s="102">
        <v>0</v>
      </c>
      <c r="AE46" s="102">
        <v>0</v>
      </c>
      <c r="AF46" s="102">
        <v>0</v>
      </c>
      <c r="AG46" s="72">
        <v>0</v>
      </c>
    </row>
    <row r="47" spans="1:33" x14ac:dyDescent="0.25">
      <c r="A47" s="61" t="s">
        <v>23</v>
      </c>
      <c r="B47" s="61" t="s">
        <v>196</v>
      </c>
      <c r="C47" s="55" t="s">
        <v>212</v>
      </c>
      <c r="D47" s="102">
        <v>0</v>
      </c>
      <c r="E47" s="102">
        <v>0</v>
      </c>
      <c r="F47" s="102">
        <v>0</v>
      </c>
      <c r="G47" s="102">
        <v>0</v>
      </c>
      <c r="H47" s="102">
        <v>0</v>
      </c>
      <c r="I47" s="102">
        <v>0</v>
      </c>
      <c r="J47" s="102">
        <v>0</v>
      </c>
      <c r="K47" s="102">
        <v>0</v>
      </c>
      <c r="L47" s="102">
        <v>0</v>
      </c>
      <c r="M47" s="102">
        <v>0</v>
      </c>
      <c r="N47" s="102">
        <v>0</v>
      </c>
      <c r="O47" s="102">
        <v>0</v>
      </c>
      <c r="P47" s="102">
        <v>0</v>
      </c>
      <c r="Q47" s="102">
        <v>0</v>
      </c>
      <c r="R47" s="102">
        <v>0</v>
      </c>
      <c r="S47" s="102">
        <v>0</v>
      </c>
      <c r="T47" s="102">
        <v>0</v>
      </c>
      <c r="U47" s="102">
        <v>0</v>
      </c>
      <c r="V47" s="102">
        <v>0</v>
      </c>
      <c r="W47" s="102">
        <v>0</v>
      </c>
      <c r="X47" s="102">
        <v>0</v>
      </c>
      <c r="Y47" s="102">
        <v>0</v>
      </c>
      <c r="Z47" s="102">
        <v>0</v>
      </c>
      <c r="AA47" s="102">
        <v>0</v>
      </c>
      <c r="AB47" s="102">
        <v>0</v>
      </c>
      <c r="AC47" s="102">
        <v>0</v>
      </c>
      <c r="AD47" s="102">
        <v>0</v>
      </c>
      <c r="AE47" s="102">
        <v>0</v>
      </c>
      <c r="AF47" s="102">
        <v>0</v>
      </c>
      <c r="AG47" s="72">
        <v>0</v>
      </c>
    </row>
    <row r="48" spans="1:33" ht="16.5" thickBot="1" x14ac:dyDescent="0.3">
      <c r="A48" s="64" t="s">
        <v>33</v>
      </c>
      <c r="B48" s="61" t="s">
        <v>196</v>
      </c>
      <c r="C48" s="65" t="s">
        <v>212</v>
      </c>
      <c r="D48" s="82">
        <f>SUM(D40:D47)</f>
        <v>0</v>
      </c>
      <c r="E48" s="82">
        <f t="shared" ref="E48:AG48" si="19">SUM(E40:E47)</f>
        <v>0</v>
      </c>
      <c r="F48" s="82">
        <f t="shared" si="19"/>
        <v>0</v>
      </c>
      <c r="G48" s="82">
        <f t="shared" si="19"/>
        <v>0</v>
      </c>
      <c r="H48" s="82">
        <f t="shared" si="19"/>
        <v>0</v>
      </c>
      <c r="I48" s="82">
        <f t="shared" si="19"/>
        <v>0</v>
      </c>
      <c r="J48" s="82">
        <f t="shared" si="19"/>
        <v>0</v>
      </c>
      <c r="K48" s="82">
        <f t="shared" si="19"/>
        <v>0</v>
      </c>
      <c r="L48" s="82">
        <f t="shared" si="19"/>
        <v>0</v>
      </c>
      <c r="M48" s="82">
        <f t="shared" si="19"/>
        <v>0</v>
      </c>
      <c r="N48" s="82">
        <f t="shared" si="19"/>
        <v>0</v>
      </c>
      <c r="O48" s="82">
        <f t="shared" si="19"/>
        <v>0</v>
      </c>
      <c r="P48" s="82">
        <f t="shared" si="19"/>
        <v>0</v>
      </c>
      <c r="Q48" s="82">
        <f t="shared" si="19"/>
        <v>0</v>
      </c>
      <c r="R48" s="82">
        <f t="shared" si="19"/>
        <v>0</v>
      </c>
      <c r="S48" s="82">
        <f t="shared" si="19"/>
        <v>0</v>
      </c>
      <c r="T48" s="82">
        <f t="shared" si="19"/>
        <v>0</v>
      </c>
      <c r="U48" s="82">
        <f t="shared" si="19"/>
        <v>0</v>
      </c>
      <c r="V48" s="82">
        <f t="shared" si="19"/>
        <v>0</v>
      </c>
      <c r="W48" s="82">
        <f t="shared" si="19"/>
        <v>0</v>
      </c>
      <c r="X48" s="82">
        <f t="shared" si="19"/>
        <v>0</v>
      </c>
      <c r="Y48" s="82">
        <f t="shared" si="19"/>
        <v>0</v>
      </c>
      <c r="Z48" s="82">
        <f t="shared" si="19"/>
        <v>0</v>
      </c>
      <c r="AA48" s="82">
        <f t="shared" si="19"/>
        <v>0</v>
      </c>
      <c r="AB48" s="82">
        <f t="shared" si="19"/>
        <v>0</v>
      </c>
      <c r="AC48" s="82">
        <f t="shared" si="19"/>
        <v>0</v>
      </c>
      <c r="AD48" s="82">
        <f t="shared" si="19"/>
        <v>0</v>
      </c>
      <c r="AE48" s="82">
        <f t="shared" si="19"/>
        <v>0</v>
      </c>
      <c r="AF48" s="82">
        <f t="shared" si="19"/>
        <v>0</v>
      </c>
      <c r="AG48" s="62">
        <f t="shared" si="19"/>
        <v>0</v>
      </c>
    </row>
    <row r="49" spans="1:33" ht="16.5" thickBot="1" x14ac:dyDescent="0.3">
      <c r="A49" s="83" t="s">
        <v>32</v>
      </c>
      <c r="B49" s="86" t="s">
        <v>198</v>
      </c>
      <c r="C49" s="87" t="s">
        <v>199</v>
      </c>
      <c r="D49" s="83">
        <f>SUM(D48)+(D39)</f>
        <v>0</v>
      </c>
      <c r="E49" s="84">
        <f t="shared" ref="E49:AG49" si="20">SUM(E48)+(E39)</f>
        <v>0</v>
      </c>
      <c r="F49" s="84">
        <f t="shared" si="20"/>
        <v>0</v>
      </c>
      <c r="G49" s="84">
        <f t="shared" si="20"/>
        <v>0</v>
      </c>
      <c r="H49" s="84">
        <f t="shared" si="20"/>
        <v>0</v>
      </c>
      <c r="I49" s="84">
        <f t="shared" si="20"/>
        <v>0</v>
      </c>
      <c r="J49" s="84">
        <f t="shared" si="20"/>
        <v>0</v>
      </c>
      <c r="K49" s="84">
        <f t="shared" si="20"/>
        <v>0</v>
      </c>
      <c r="L49" s="84">
        <f t="shared" si="20"/>
        <v>0</v>
      </c>
      <c r="M49" s="84">
        <f t="shared" si="20"/>
        <v>0</v>
      </c>
      <c r="N49" s="84">
        <f t="shared" si="20"/>
        <v>0</v>
      </c>
      <c r="O49" s="84">
        <f t="shared" si="20"/>
        <v>0</v>
      </c>
      <c r="P49" s="84">
        <f t="shared" si="20"/>
        <v>0</v>
      </c>
      <c r="Q49" s="84">
        <f t="shared" si="20"/>
        <v>0</v>
      </c>
      <c r="R49" s="84">
        <f t="shared" si="20"/>
        <v>0</v>
      </c>
      <c r="S49" s="84">
        <f t="shared" si="20"/>
        <v>0</v>
      </c>
      <c r="T49" s="84">
        <f t="shared" si="20"/>
        <v>0</v>
      </c>
      <c r="U49" s="84">
        <f t="shared" si="20"/>
        <v>0</v>
      </c>
      <c r="V49" s="84">
        <f t="shared" si="20"/>
        <v>0</v>
      </c>
      <c r="W49" s="84">
        <f t="shared" si="20"/>
        <v>0</v>
      </c>
      <c r="X49" s="84">
        <f t="shared" si="20"/>
        <v>0</v>
      </c>
      <c r="Y49" s="84">
        <f t="shared" si="20"/>
        <v>0</v>
      </c>
      <c r="Z49" s="84">
        <f t="shared" si="20"/>
        <v>0</v>
      </c>
      <c r="AA49" s="84">
        <f t="shared" si="20"/>
        <v>0</v>
      </c>
      <c r="AB49" s="84">
        <f t="shared" si="20"/>
        <v>0</v>
      </c>
      <c r="AC49" s="84">
        <f t="shared" si="20"/>
        <v>0</v>
      </c>
      <c r="AD49" s="84">
        <f t="shared" si="20"/>
        <v>0</v>
      </c>
      <c r="AE49" s="84">
        <f t="shared" si="20"/>
        <v>0</v>
      </c>
      <c r="AF49" s="84">
        <f t="shared" si="20"/>
        <v>0</v>
      </c>
      <c r="AG49" s="85">
        <f t="shared" si="20"/>
        <v>0</v>
      </c>
    </row>
  </sheetData>
  <conditionalFormatting sqref="D22">
    <cfRule type="cellIs" dxfId="359" priority="171" operator="greaterThan">
      <formula>$D$6</formula>
    </cfRule>
    <cfRule type="cellIs" dxfId="358" priority="141" operator="lessThan">
      <formula>$D$6</formula>
    </cfRule>
    <cfRule type="cellIs" dxfId="357" priority="111" operator="equal">
      <formula>$D$6</formula>
    </cfRule>
  </conditionalFormatting>
  <conditionalFormatting sqref="D48">
    <cfRule type="cellIs" dxfId="356" priority="179" operator="lessThan">
      <formula>$D$30</formula>
    </cfRule>
    <cfRule type="cellIs" dxfId="355" priority="178" operator="equal">
      <formula>$D$30</formula>
    </cfRule>
    <cfRule type="cellIs" dxfId="354" priority="180" operator="greaterThan">
      <formula>$D$30</formula>
    </cfRule>
  </conditionalFormatting>
  <conditionalFormatting sqref="E22">
    <cfRule type="cellIs" dxfId="353" priority="170" operator="greaterThan">
      <formula>$E$6</formula>
    </cfRule>
    <cfRule type="cellIs" dxfId="352" priority="140" operator="lessThan">
      <formula>$E$6</formula>
    </cfRule>
    <cfRule type="cellIs" dxfId="351" priority="110" operator="equal">
      <formula>$E$6</formula>
    </cfRule>
  </conditionalFormatting>
  <conditionalFormatting sqref="E48">
    <cfRule type="cellIs" dxfId="350" priority="177" operator="greaterThan">
      <formula>$E$30</formula>
    </cfRule>
    <cfRule type="cellIs" dxfId="349" priority="176" operator="lessThan">
      <formula>$E$30</formula>
    </cfRule>
    <cfRule type="cellIs" dxfId="348" priority="175" operator="equal">
      <formula>$E$30</formula>
    </cfRule>
  </conditionalFormatting>
  <conditionalFormatting sqref="F22">
    <cfRule type="cellIs" dxfId="347" priority="139" operator="lessThan">
      <formula>$F$6</formula>
    </cfRule>
    <cfRule type="cellIs" dxfId="346" priority="169" operator="greaterThan">
      <formula>$F$6</formula>
    </cfRule>
    <cfRule type="cellIs" dxfId="345" priority="109" operator="equal">
      <formula>$F$6</formula>
    </cfRule>
  </conditionalFormatting>
  <conditionalFormatting sqref="F48">
    <cfRule type="cellIs" dxfId="344" priority="172" operator="equal">
      <formula>$F$30</formula>
    </cfRule>
    <cfRule type="cellIs" dxfId="343" priority="173" operator="lessThan">
      <formula>$F$30</formula>
    </cfRule>
    <cfRule type="cellIs" dxfId="342" priority="174" operator="greaterThan">
      <formula>$F$30</formula>
    </cfRule>
  </conditionalFormatting>
  <conditionalFormatting sqref="G22">
    <cfRule type="cellIs" dxfId="341" priority="168" operator="greaterThan">
      <formula>$G$6</formula>
    </cfRule>
    <cfRule type="cellIs" dxfId="340" priority="108" operator="equal">
      <formula>$G$6</formula>
    </cfRule>
    <cfRule type="cellIs" dxfId="339" priority="138" operator="lessThan">
      <formula>$G$6</formula>
    </cfRule>
  </conditionalFormatting>
  <conditionalFormatting sqref="G48">
    <cfRule type="cellIs" dxfId="338" priority="27" operator="equal">
      <formula>$G$30</formula>
    </cfRule>
    <cfRule type="cellIs" dxfId="337" priority="81" operator="greaterThan">
      <formula>$G$30</formula>
    </cfRule>
    <cfRule type="cellIs" dxfId="336" priority="54" operator="lessThan">
      <formula>$G$30</formula>
    </cfRule>
  </conditionalFormatting>
  <conditionalFormatting sqref="H22">
    <cfRule type="cellIs" dxfId="335" priority="167" operator="greaterThan">
      <formula>$H$6</formula>
    </cfRule>
    <cfRule type="cellIs" dxfId="334" priority="107" operator="equal">
      <formula>$H$6</formula>
    </cfRule>
    <cfRule type="cellIs" dxfId="333" priority="137" operator="lessThan">
      <formula>$H$6</formula>
    </cfRule>
  </conditionalFormatting>
  <conditionalFormatting sqref="H48">
    <cfRule type="cellIs" dxfId="332" priority="80" operator="greaterThan">
      <formula>$H$30</formula>
    </cfRule>
    <cfRule type="cellIs" dxfId="331" priority="53" operator="lessThan">
      <formula>$H$30</formula>
    </cfRule>
    <cfRule type="cellIs" dxfId="330" priority="26" operator="equal">
      <formula>$H$30</formula>
    </cfRule>
  </conditionalFormatting>
  <conditionalFormatting sqref="I22">
    <cfRule type="cellIs" dxfId="329" priority="166" operator="greaterThan">
      <formula>$I$6</formula>
    </cfRule>
    <cfRule type="cellIs" dxfId="328" priority="106" operator="equal">
      <formula>$I$6</formula>
    </cfRule>
    <cfRule type="cellIs" dxfId="327" priority="136" operator="lessThan">
      <formula>$I$6</formula>
    </cfRule>
  </conditionalFormatting>
  <conditionalFormatting sqref="I48">
    <cfRule type="cellIs" dxfId="326" priority="52" operator="lessThan">
      <formula>$I$30</formula>
    </cfRule>
    <cfRule type="cellIs" dxfId="325" priority="79" operator="greaterThan">
      <formula>$I$30</formula>
    </cfRule>
    <cfRule type="cellIs" dxfId="324" priority="25" operator="equal">
      <formula>$I$30</formula>
    </cfRule>
  </conditionalFormatting>
  <conditionalFormatting sqref="J22">
    <cfRule type="cellIs" dxfId="323" priority="165" operator="greaterThan">
      <formula>$J$6</formula>
    </cfRule>
    <cfRule type="cellIs" dxfId="322" priority="105" operator="equal">
      <formula>$J$6</formula>
    </cfRule>
    <cfRule type="cellIs" dxfId="321" priority="135" operator="lessThan">
      <formula>$J$6</formula>
    </cfRule>
  </conditionalFormatting>
  <conditionalFormatting sqref="J48">
    <cfRule type="cellIs" dxfId="320" priority="78" operator="greaterThan">
      <formula>$J$30</formula>
    </cfRule>
    <cfRule type="cellIs" dxfId="319" priority="24" operator="equal">
      <formula>$J$30</formula>
    </cfRule>
    <cfRule type="cellIs" dxfId="318" priority="51" operator="lessThan">
      <formula>$J$30</formula>
    </cfRule>
  </conditionalFormatting>
  <conditionalFormatting sqref="K22">
    <cfRule type="cellIs" dxfId="317" priority="104" operator="equal">
      <formula>$K$6</formula>
    </cfRule>
    <cfRule type="cellIs" dxfId="316" priority="134" operator="lessThan">
      <formula>$K$6</formula>
    </cfRule>
    <cfRule type="cellIs" dxfId="315" priority="164" operator="greaterThan">
      <formula>$K$6</formula>
    </cfRule>
  </conditionalFormatting>
  <conditionalFormatting sqref="K48">
    <cfRule type="cellIs" dxfId="314" priority="77" operator="greaterThan">
      <formula>$K$30</formula>
    </cfRule>
    <cfRule type="cellIs" dxfId="313" priority="23" operator="equal">
      <formula>$K$30</formula>
    </cfRule>
    <cfRule type="cellIs" dxfId="312" priority="50" operator="lessThan">
      <formula>$K$30</formula>
    </cfRule>
  </conditionalFormatting>
  <conditionalFormatting sqref="L22">
    <cfRule type="cellIs" dxfId="311" priority="103" operator="equal">
      <formula>$L$6</formula>
    </cfRule>
    <cfRule type="cellIs" dxfId="310" priority="163" operator="greaterThan">
      <formula>$L$6</formula>
    </cfRule>
    <cfRule type="cellIs" dxfId="309" priority="133" operator="lessThan">
      <formula>$L$6</formula>
    </cfRule>
  </conditionalFormatting>
  <conditionalFormatting sqref="L48">
    <cfRule type="cellIs" dxfId="308" priority="49" operator="lessThan">
      <formula>$L$30</formula>
    </cfRule>
    <cfRule type="cellIs" dxfId="307" priority="22" operator="equal">
      <formula>$L$30</formula>
    </cfRule>
    <cfRule type="cellIs" dxfId="306" priority="76" operator="greaterThan">
      <formula>$L$30</formula>
    </cfRule>
  </conditionalFormatting>
  <conditionalFormatting sqref="M22">
    <cfRule type="cellIs" dxfId="305" priority="102" operator="equal">
      <formula>$M$6</formula>
    </cfRule>
    <cfRule type="cellIs" dxfId="304" priority="162" operator="greaterThan">
      <formula>$M$6</formula>
    </cfRule>
    <cfRule type="cellIs" dxfId="303" priority="132" operator="lessThan">
      <formula>$M$6</formula>
    </cfRule>
  </conditionalFormatting>
  <conditionalFormatting sqref="M48">
    <cfRule type="cellIs" dxfId="302" priority="21" operator="equal">
      <formula>$M$30</formula>
    </cfRule>
    <cfRule type="cellIs" dxfId="301" priority="75" operator="greaterThan">
      <formula>$M$30</formula>
    </cfRule>
    <cfRule type="cellIs" dxfId="300" priority="48" operator="lessThan">
      <formula>$M$30</formula>
    </cfRule>
  </conditionalFormatting>
  <conditionalFormatting sqref="N22">
    <cfRule type="cellIs" dxfId="299" priority="101" operator="equal">
      <formula>$N$6</formula>
    </cfRule>
    <cfRule type="cellIs" dxfId="298" priority="161" operator="greaterThan">
      <formula>$N$6</formula>
    </cfRule>
    <cfRule type="cellIs" dxfId="297" priority="131" operator="lessThan">
      <formula>$N$6</formula>
    </cfRule>
  </conditionalFormatting>
  <conditionalFormatting sqref="N48">
    <cfRule type="cellIs" dxfId="296" priority="20" operator="equal">
      <formula>$N$30</formula>
    </cfRule>
    <cfRule type="cellIs" dxfId="295" priority="47" operator="lessThan">
      <formula>$N$30</formula>
    </cfRule>
    <cfRule type="cellIs" dxfId="294" priority="74" operator="greaterThan">
      <formula>$N$30</formula>
    </cfRule>
  </conditionalFormatting>
  <conditionalFormatting sqref="O22">
    <cfRule type="cellIs" dxfId="293" priority="100" operator="equal">
      <formula>$O$6</formula>
    </cfRule>
    <cfRule type="cellIs" dxfId="292" priority="160" operator="greaterThan">
      <formula>$O$6</formula>
    </cfRule>
    <cfRule type="cellIs" dxfId="291" priority="130" operator="lessThan">
      <formula>$O$6</formula>
    </cfRule>
  </conditionalFormatting>
  <conditionalFormatting sqref="O48">
    <cfRule type="cellIs" dxfId="290" priority="19" operator="equal">
      <formula>$O$30</formula>
    </cfRule>
    <cfRule type="cellIs" dxfId="289" priority="46" operator="lessThan">
      <formula>$O$30</formula>
    </cfRule>
    <cfRule type="cellIs" dxfId="288" priority="73" operator="greaterThan">
      <formula>$O$30</formula>
    </cfRule>
  </conditionalFormatting>
  <conditionalFormatting sqref="P22">
    <cfRule type="cellIs" dxfId="287" priority="129" operator="lessThan">
      <formula>$P$6</formula>
    </cfRule>
    <cfRule type="cellIs" dxfId="286" priority="159" operator="greaterThan">
      <formula>$P$6</formula>
    </cfRule>
    <cfRule type="cellIs" dxfId="285" priority="99" operator="equal">
      <formula>$P$6</formula>
    </cfRule>
  </conditionalFormatting>
  <conditionalFormatting sqref="P48">
    <cfRule type="cellIs" dxfId="284" priority="45" operator="lessThan">
      <formula>$P$30</formula>
    </cfRule>
    <cfRule type="cellIs" dxfId="283" priority="18" operator="equal">
      <formula>$P$30</formula>
    </cfRule>
    <cfRule type="cellIs" dxfId="282" priority="72" operator="greaterThan">
      <formula>$P$30</formula>
    </cfRule>
  </conditionalFormatting>
  <conditionalFormatting sqref="Q22">
    <cfRule type="cellIs" dxfId="281" priority="128" operator="lessThan">
      <formula>$Q$6</formula>
    </cfRule>
    <cfRule type="cellIs" dxfId="280" priority="98" operator="equal">
      <formula>$Q$6</formula>
    </cfRule>
    <cfRule type="cellIs" dxfId="279" priority="158" operator="greaterThan">
      <formula>$Q$6</formula>
    </cfRule>
  </conditionalFormatting>
  <conditionalFormatting sqref="Q48">
    <cfRule type="cellIs" dxfId="278" priority="44" operator="lessThan">
      <formula>$Q$30</formula>
    </cfRule>
    <cfRule type="cellIs" dxfId="277" priority="17" operator="equal">
      <formula>$Q$30</formula>
    </cfRule>
    <cfRule type="cellIs" dxfId="276" priority="71" operator="greaterThan">
      <formula>$Q$30</formula>
    </cfRule>
  </conditionalFormatting>
  <conditionalFormatting sqref="R22">
    <cfRule type="cellIs" dxfId="275" priority="157" operator="greaterThan">
      <formula>$R$6</formula>
    </cfRule>
    <cfRule type="cellIs" dxfId="274" priority="127" operator="lessThan">
      <formula>$R$6</formula>
    </cfRule>
    <cfRule type="cellIs" dxfId="273" priority="97" operator="equal">
      <formula>$R$6</formula>
    </cfRule>
  </conditionalFormatting>
  <conditionalFormatting sqref="R48">
    <cfRule type="cellIs" dxfId="272" priority="43" operator="lessThan">
      <formula>$R$30</formula>
    </cfRule>
    <cfRule type="cellIs" dxfId="271" priority="16" operator="equal">
      <formula>$R$30</formula>
    </cfRule>
    <cfRule type="cellIs" dxfId="270" priority="70" operator="greaterThan">
      <formula>$R$30</formula>
    </cfRule>
  </conditionalFormatting>
  <conditionalFormatting sqref="S22">
    <cfRule type="cellIs" dxfId="269" priority="156" operator="greaterThan">
      <formula>$S$6</formula>
    </cfRule>
    <cfRule type="cellIs" dxfId="268" priority="126" operator="lessThan">
      <formula>$S$6</formula>
    </cfRule>
    <cfRule type="cellIs" dxfId="267" priority="96" operator="equal">
      <formula>$S$6</formula>
    </cfRule>
  </conditionalFormatting>
  <conditionalFormatting sqref="S48">
    <cfRule type="cellIs" dxfId="266" priority="42" operator="lessThan">
      <formula>$S$30</formula>
    </cfRule>
    <cfRule type="cellIs" dxfId="265" priority="69" operator="greaterThan">
      <formula>$S$30</formula>
    </cfRule>
    <cfRule type="cellIs" dxfId="264" priority="15" operator="equal">
      <formula>$S$30</formula>
    </cfRule>
  </conditionalFormatting>
  <conditionalFormatting sqref="T22">
    <cfRule type="cellIs" dxfId="263" priority="95" operator="equal">
      <formula>$T$6</formula>
    </cfRule>
    <cfRule type="cellIs" dxfId="262" priority="125" operator="lessThan">
      <formula>$T$6</formula>
    </cfRule>
    <cfRule type="cellIs" dxfId="261" priority="155" operator="greaterThan">
      <formula>$T$6</formula>
    </cfRule>
  </conditionalFormatting>
  <conditionalFormatting sqref="T48">
    <cfRule type="cellIs" dxfId="260" priority="14" operator="equal">
      <formula>$T$30</formula>
    </cfRule>
    <cfRule type="cellIs" dxfId="259" priority="41" operator="lessThan">
      <formula>$T$30</formula>
    </cfRule>
    <cfRule type="cellIs" dxfId="258" priority="68" operator="greaterThan">
      <formula>$T$30</formula>
    </cfRule>
  </conditionalFormatting>
  <conditionalFormatting sqref="U22">
    <cfRule type="cellIs" dxfId="257" priority="94" operator="equal">
      <formula>$U$6</formula>
    </cfRule>
    <cfRule type="cellIs" dxfId="256" priority="124" operator="lessThan">
      <formula>$U$6</formula>
    </cfRule>
    <cfRule type="cellIs" dxfId="255" priority="154" operator="greaterThan">
      <formula>$U$6</formula>
    </cfRule>
  </conditionalFormatting>
  <conditionalFormatting sqref="U48">
    <cfRule type="cellIs" dxfId="254" priority="40" operator="lessThan">
      <formula>$U$30</formula>
    </cfRule>
    <cfRule type="cellIs" dxfId="253" priority="13" operator="equal">
      <formula>$U$30</formula>
    </cfRule>
    <cfRule type="cellIs" dxfId="252" priority="67" operator="greaterThan">
      <formula>$U$30</formula>
    </cfRule>
  </conditionalFormatting>
  <conditionalFormatting sqref="V22">
    <cfRule type="cellIs" dxfId="251" priority="93" operator="equal">
      <formula>$V$6</formula>
    </cfRule>
    <cfRule type="cellIs" dxfId="250" priority="123" operator="lessThan">
      <formula>$V$6</formula>
    </cfRule>
    <cfRule type="cellIs" dxfId="249" priority="153" operator="greaterThan">
      <formula>$V$6</formula>
    </cfRule>
  </conditionalFormatting>
  <conditionalFormatting sqref="V48">
    <cfRule type="cellIs" dxfId="248" priority="66" operator="greaterThan">
      <formula>$V$30</formula>
    </cfRule>
    <cfRule type="cellIs" dxfId="247" priority="12" operator="equal">
      <formula>$V$30</formula>
    </cfRule>
    <cfRule type="cellIs" dxfId="246" priority="39" operator="lessThan">
      <formula>$V$30</formula>
    </cfRule>
  </conditionalFormatting>
  <conditionalFormatting sqref="W22">
    <cfRule type="cellIs" dxfId="245" priority="122" operator="lessThan">
      <formula>$W$6</formula>
    </cfRule>
    <cfRule type="cellIs" dxfId="244" priority="92" operator="equal">
      <formula>$W$6</formula>
    </cfRule>
    <cfRule type="cellIs" dxfId="243" priority="152" operator="greaterThan">
      <formula>$W$6</formula>
    </cfRule>
  </conditionalFormatting>
  <conditionalFormatting sqref="W48">
    <cfRule type="cellIs" dxfId="242" priority="65" operator="greaterThan">
      <formula>$W$30</formula>
    </cfRule>
    <cfRule type="cellIs" dxfId="241" priority="11" operator="equal">
      <formula>$W$30</formula>
    </cfRule>
    <cfRule type="cellIs" dxfId="240" priority="38" operator="lessThan">
      <formula>$W$30</formula>
    </cfRule>
  </conditionalFormatting>
  <conditionalFormatting sqref="X22">
    <cfRule type="cellIs" dxfId="239" priority="121" operator="lessThan">
      <formula>$X$6</formula>
    </cfRule>
    <cfRule type="cellIs" dxfId="238" priority="151" operator="greaterThan">
      <formula>$X$6</formula>
    </cfRule>
    <cfRule type="cellIs" dxfId="237" priority="91" operator="equal">
      <formula>$X$6</formula>
    </cfRule>
  </conditionalFormatting>
  <conditionalFormatting sqref="X48">
    <cfRule type="cellIs" dxfId="236" priority="64" operator="greaterThan">
      <formula>$X$30</formula>
    </cfRule>
    <cfRule type="cellIs" dxfId="235" priority="10" operator="equal">
      <formula>$X$30</formula>
    </cfRule>
    <cfRule type="cellIs" dxfId="234" priority="37" operator="lessThan">
      <formula>$X$30</formula>
    </cfRule>
  </conditionalFormatting>
  <conditionalFormatting sqref="Y22">
    <cfRule type="cellIs" dxfId="233" priority="150" operator="greaterThan">
      <formula>$Y$6</formula>
    </cfRule>
    <cfRule type="cellIs" dxfId="232" priority="120" operator="lessThan">
      <formula>$Y$6</formula>
    </cfRule>
    <cfRule type="cellIs" dxfId="231" priority="90" operator="equal">
      <formula>$Y$6</formula>
    </cfRule>
  </conditionalFormatting>
  <conditionalFormatting sqref="Y48">
    <cfRule type="cellIs" dxfId="230" priority="63" operator="greaterThan">
      <formula>$Y$30</formula>
    </cfRule>
    <cfRule type="cellIs" dxfId="229" priority="9" operator="equal">
      <formula>$Y$30</formula>
    </cfRule>
    <cfRule type="cellIs" dxfId="228" priority="36" operator="lessThan">
      <formula>$Y$30</formula>
    </cfRule>
  </conditionalFormatting>
  <conditionalFormatting sqref="Z22">
    <cfRule type="cellIs" dxfId="227" priority="149" operator="greaterThan">
      <formula>$Z$6</formula>
    </cfRule>
    <cfRule type="cellIs" dxfId="226" priority="119" operator="lessThan">
      <formula>$Z$6</formula>
    </cfRule>
    <cfRule type="cellIs" dxfId="225" priority="89" operator="equal">
      <formula>$Z$6</formula>
    </cfRule>
  </conditionalFormatting>
  <conditionalFormatting sqref="Z48">
    <cfRule type="cellIs" dxfId="224" priority="62" operator="greaterThan">
      <formula>$Z$30</formula>
    </cfRule>
    <cfRule type="cellIs" dxfId="223" priority="35" operator="lessThan">
      <formula>$Z$30</formula>
    </cfRule>
    <cfRule type="cellIs" dxfId="222" priority="8" operator="equal">
      <formula>$Z$30</formula>
    </cfRule>
  </conditionalFormatting>
  <conditionalFormatting sqref="AA22">
    <cfRule type="cellIs" dxfId="221" priority="118" operator="lessThan">
      <formula>$AA$6</formula>
    </cfRule>
    <cfRule type="cellIs" dxfId="220" priority="148" operator="greaterThan">
      <formula>$AA$6</formula>
    </cfRule>
    <cfRule type="cellIs" dxfId="219" priority="88" operator="equal">
      <formula>$AA$6</formula>
    </cfRule>
  </conditionalFormatting>
  <conditionalFormatting sqref="AA48">
    <cfRule type="cellIs" dxfId="218" priority="34" operator="lessThan">
      <formula>$AA$30</formula>
    </cfRule>
    <cfRule type="cellIs" dxfId="217" priority="61" operator="greaterThan">
      <formula>$AA$30</formula>
    </cfRule>
    <cfRule type="cellIs" dxfId="216" priority="7" operator="equal">
      <formula>$AA$30</formula>
    </cfRule>
  </conditionalFormatting>
  <conditionalFormatting sqref="AB22">
    <cfRule type="cellIs" dxfId="215" priority="147" operator="greaterThan">
      <formula>$AB$6</formula>
    </cfRule>
    <cfRule type="cellIs" dxfId="214" priority="117" operator="lessThan">
      <formula>$AB$6</formula>
    </cfRule>
    <cfRule type="cellIs" dxfId="213" priority="87" operator="equal">
      <formula>$AB$6</formula>
    </cfRule>
  </conditionalFormatting>
  <conditionalFormatting sqref="AB48">
    <cfRule type="cellIs" dxfId="212" priority="6" operator="equal">
      <formula>$AB$30</formula>
    </cfRule>
    <cfRule type="cellIs" dxfId="211" priority="60" operator="greaterThan">
      <formula>$AB$30</formula>
    </cfRule>
    <cfRule type="cellIs" dxfId="210" priority="33" operator="lessThan">
      <formula>$AB$30</formula>
    </cfRule>
  </conditionalFormatting>
  <conditionalFormatting sqref="AC22">
    <cfRule type="cellIs" dxfId="209" priority="146" operator="greaterThan">
      <formula>$AC$6</formula>
    </cfRule>
    <cfRule type="cellIs" dxfId="208" priority="86" operator="equal">
      <formula>$AC$6</formula>
    </cfRule>
    <cfRule type="cellIs" dxfId="207" priority="116" operator="lessThan">
      <formula>$AC$6</formula>
    </cfRule>
  </conditionalFormatting>
  <conditionalFormatting sqref="AC48">
    <cfRule type="cellIs" dxfId="206" priority="59" operator="greaterThan">
      <formula>$AC$30</formula>
    </cfRule>
    <cfRule type="cellIs" dxfId="205" priority="5" operator="equal">
      <formula>$AC$30</formula>
    </cfRule>
    <cfRule type="cellIs" dxfId="204" priority="32" operator="lessThan">
      <formula>$AC$30</formula>
    </cfRule>
  </conditionalFormatting>
  <conditionalFormatting sqref="AD22">
    <cfRule type="cellIs" dxfId="203" priority="145" operator="greaterThan">
      <formula>$AD$6</formula>
    </cfRule>
    <cfRule type="cellIs" dxfId="202" priority="115" operator="lessThan">
      <formula>$AD$6</formula>
    </cfRule>
    <cfRule type="cellIs" dxfId="201" priority="85" operator="equal">
      <formula>$AD$6</formula>
    </cfRule>
  </conditionalFormatting>
  <conditionalFormatting sqref="AD48">
    <cfRule type="cellIs" dxfId="200" priority="4" operator="equal">
      <formula>$AD$30</formula>
    </cfRule>
    <cfRule type="cellIs" dxfId="199" priority="31" operator="lessThan">
      <formula>$AD$30</formula>
    </cfRule>
    <cfRule type="cellIs" dxfId="198" priority="58" operator="greaterThan">
      <formula>$AD$30</formula>
    </cfRule>
  </conditionalFormatting>
  <conditionalFormatting sqref="AE22">
    <cfRule type="cellIs" dxfId="197" priority="144" operator="greaterThan">
      <formula>$AE$6</formula>
    </cfRule>
    <cfRule type="cellIs" dxfId="196" priority="84" operator="equal">
      <formula>$AE$6</formula>
    </cfRule>
    <cfRule type="cellIs" dxfId="195" priority="114" operator="lessThan">
      <formula>$AE$6</formula>
    </cfRule>
  </conditionalFormatting>
  <conditionalFormatting sqref="AE48">
    <cfRule type="cellIs" dxfId="194" priority="3" operator="equal">
      <formula>$AE$30</formula>
    </cfRule>
    <cfRule type="cellIs" dxfId="193" priority="30" operator="lessThan">
      <formula>$AE$30</formula>
    </cfRule>
    <cfRule type="cellIs" dxfId="192" priority="57" operator="greaterThan">
      <formula>$AE$30</formula>
    </cfRule>
  </conditionalFormatting>
  <conditionalFormatting sqref="AF22">
    <cfRule type="cellIs" dxfId="191" priority="113" operator="lessThan">
      <formula>$AF$6</formula>
    </cfRule>
    <cfRule type="cellIs" dxfId="190" priority="143" operator="greaterThan">
      <formula>$AF$6</formula>
    </cfRule>
    <cfRule type="cellIs" dxfId="189" priority="83" operator="equal">
      <formula>$AF$6</formula>
    </cfRule>
  </conditionalFormatting>
  <conditionalFormatting sqref="AF48">
    <cfRule type="cellIs" dxfId="188" priority="2" operator="equal">
      <formula>$AF$30</formula>
    </cfRule>
    <cfRule type="cellIs" dxfId="187" priority="29" operator="lessThan">
      <formula>$AF$30</formula>
    </cfRule>
    <cfRule type="cellIs" dxfId="186" priority="56" operator="greaterThan">
      <formula>$AF$30</formula>
    </cfRule>
  </conditionalFormatting>
  <conditionalFormatting sqref="AG22">
    <cfRule type="cellIs" dxfId="185" priority="82" operator="equal">
      <formula>$AG$6</formula>
    </cfRule>
    <cfRule type="cellIs" dxfId="184" priority="142" operator="greaterThan">
      <formula>$AG$6</formula>
    </cfRule>
    <cfRule type="cellIs" dxfId="183" priority="112" operator="lessThan">
      <formula>$AG$6</formula>
    </cfRule>
  </conditionalFormatting>
  <conditionalFormatting sqref="AG48">
    <cfRule type="cellIs" dxfId="182" priority="28" operator="lessThan">
      <formula>$AG$30</formula>
    </cfRule>
    <cfRule type="cellIs" dxfId="181" priority="1" operator="equal">
      <formula>$AG$30</formula>
    </cfRule>
    <cfRule type="cellIs" dxfId="180" priority="55" operator="greaterThan">
      <formula>$AG$30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1E60-03C6-42E9-AC9E-C65843DA6D2A}">
  <dimension ref="A1:I35"/>
  <sheetViews>
    <sheetView zoomScale="90" zoomScaleNormal="90" workbookViewId="0">
      <selection activeCell="F14" sqref="F14"/>
    </sheetView>
  </sheetViews>
  <sheetFormatPr defaultColWidth="9.140625" defaultRowHeight="15" x14ac:dyDescent="0.25"/>
  <cols>
    <col min="1" max="1" width="9.140625" style="16"/>
    <col min="2" max="2" width="10.140625" style="16" bestFit="1" customWidth="1"/>
    <col min="3" max="3" width="11.140625" style="39" bestFit="1" customWidth="1"/>
    <col min="4" max="5" width="9.140625" style="39"/>
    <col min="6" max="6" width="12.7109375" style="39" customWidth="1"/>
    <col min="7" max="16384" width="9.140625" style="39"/>
  </cols>
  <sheetData>
    <row r="1" spans="1:6" x14ac:dyDescent="0.25">
      <c r="A1" s="167" t="s">
        <v>213</v>
      </c>
      <c r="B1" s="168"/>
      <c r="C1" s="168"/>
      <c r="D1" s="168"/>
      <c r="E1" s="168"/>
    </row>
    <row r="2" spans="1:6" x14ac:dyDescent="0.25">
      <c r="A2" s="36" t="s">
        <v>201</v>
      </c>
      <c r="B2" s="36" t="s">
        <v>202</v>
      </c>
      <c r="C2" s="16" t="s">
        <v>203</v>
      </c>
      <c r="D2" s="16" t="s">
        <v>40</v>
      </c>
      <c r="E2" s="16" t="s">
        <v>33</v>
      </c>
      <c r="F2" s="53" t="s">
        <v>211</v>
      </c>
    </row>
    <row r="3" spans="1:6" x14ac:dyDescent="0.25">
      <c r="A3" s="16">
        <f>'A-II_RESERVE_Worksheet'!D1</f>
        <v>2025</v>
      </c>
      <c r="B3" s="16">
        <f>'A-II_RESERVE_Worksheet'!D6</f>
        <v>0</v>
      </c>
      <c r="C3" s="16">
        <f>'A-II_RESERVE_Worksheet'!D9</f>
        <v>0</v>
      </c>
      <c r="D3" s="16">
        <f>'A-II_RESERVE_Worksheet'!D39</f>
        <v>0</v>
      </c>
      <c r="E3" s="16">
        <f>'A-II_RESERVE_Worksheet'!D48</f>
        <v>0</v>
      </c>
      <c r="F3" s="39">
        <f>APDF_RESERVE_Worksheet!D45</f>
        <v>0</v>
      </c>
    </row>
    <row r="4" spans="1:6" x14ac:dyDescent="0.25">
      <c r="A4" s="16">
        <f>'A-II_RESERVE_Worksheet'!E1</f>
        <v>2026</v>
      </c>
      <c r="B4" s="16">
        <f>'A-II_RESERVE_Worksheet'!E6</f>
        <v>0</v>
      </c>
      <c r="C4" s="16">
        <f>'A-II_RESERVE_Worksheet'!E9</f>
        <v>0</v>
      </c>
      <c r="D4" s="16">
        <f>'A-II_RESERVE_Worksheet'!E39</f>
        <v>0</v>
      </c>
      <c r="E4" s="16">
        <f>'A-II_RESERVE_Worksheet'!E48</f>
        <v>0</v>
      </c>
      <c r="F4" s="39">
        <f>APDF_RESERVE_Worksheet!E45</f>
        <v>0</v>
      </c>
    </row>
    <row r="5" spans="1:6" x14ac:dyDescent="0.25">
      <c r="A5" s="16">
        <f>'A-II_RESERVE_Worksheet'!F1</f>
        <v>2027</v>
      </c>
      <c r="B5" s="16">
        <f>'A-II_RESERVE_Worksheet'!F6</f>
        <v>0</v>
      </c>
      <c r="C5" s="16">
        <f>'A-II_RESERVE_Worksheet'!F9</f>
        <v>0</v>
      </c>
      <c r="D5" s="16">
        <f>'A-II_RESERVE_Worksheet'!F39</f>
        <v>0</v>
      </c>
      <c r="E5" s="16">
        <f>'A-II_RESERVE_Worksheet'!F48</f>
        <v>0</v>
      </c>
      <c r="F5" s="39">
        <f>APDF_RESERVE_Worksheet!F45</f>
        <v>0</v>
      </c>
    </row>
    <row r="6" spans="1:6" x14ac:dyDescent="0.25">
      <c r="A6" s="16">
        <f>'A-II_RESERVE_Worksheet'!G1</f>
        <v>2028</v>
      </c>
      <c r="B6" s="16">
        <f>'A-II_RESERVE_Worksheet'!G6</f>
        <v>0</v>
      </c>
      <c r="C6" s="16">
        <f>'A-II_RESERVE_Worksheet'!G9</f>
        <v>0</v>
      </c>
      <c r="D6" s="16">
        <f>'A-II_RESERVE_Worksheet'!G39</f>
        <v>0</v>
      </c>
      <c r="E6" s="16">
        <f>'A-II_RESERVE_Worksheet'!G48</f>
        <v>0</v>
      </c>
      <c r="F6" s="39">
        <f>APDF_RESERVE_Worksheet!G45</f>
        <v>0</v>
      </c>
    </row>
    <row r="7" spans="1:6" x14ac:dyDescent="0.25">
      <c r="A7" s="16">
        <f>'A-II_RESERVE_Worksheet'!H1</f>
        <v>2029</v>
      </c>
      <c r="B7" s="16">
        <f>'A-II_RESERVE_Worksheet'!H6</f>
        <v>0</v>
      </c>
      <c r="C7" s="16">
        <f>'A-II_RESERVE_Worksheet'!H9</f>
        <v>0</v>
      </c>
      <c r="D7" s="16">
        <f>'A-II_RESERVE_Worksheet'!H39</f>
        <v>0</v>
      </c>
      <c r="E7" s="16">
        <f>'A-II_RESERVE_Worksheet'!H48</f>
        <v>0</v>
      </c>
      <c r="F7" s="39">
        <f>APDF_RESERVE_Worksheet!H45</f>
        <v>0</v>
      </c>
    </row>
    <row r="8" spans="1:6" x14ac:dyDescent="0.25">
      <c r="A8" s="16">
        <f>'A-II_RESERVE_Worksheet'!I1</f>
        <v>2030</v>
      </c>
      <c r="B8" s="44">
        <f>'A-II_RESERVE_Worksheet'!I6</f>
        <v>0</v>
      </c>
      <c r="C8" s="44">
        <f>'A-II_RESERVE_Worksheet'!I9</f>
        <v>0</v>
      </c>
      <c r="D8" s="44">
        <f>'A-II_RESERVE_Worksheet'!I39</f>
        <v>0</v>
      </c>
      <c r="E8" s="44">
        <f>'A-II_RESERVE_Worksheet'!I48</f>
        <v>0</v>
      </c>
    </row>
    <row r="9" spans="1:6" x14ac:dyDescent="0.25">
      <c r="A9" s="16">
        <f>'A-II_RESERVE_Worksheet'!J1</f>
        <v>2031</v>
      </c>
      <c r="B9" s="16">
        <f>'A-II_RESERVE_Worksheet'!J6</f>
        <v>0</v>
      </c>
      <c r="C9" s="16">
        <f>'A-II_RESERVE_Worksheet'!J9</f>
        <v>0</v>
      </c>
      <c r="D9" s="16">
        <f>'A-II_RESERVE_Worksheet'!J39</f>
        <v>0</v>
      </c>
      <c r="E9" s="16">
        <f>'A-II_RESERVE_Worksheet'!J48</f>
        <v>0</v>
      </c>
    </row>
    <row r="10" spans="1:6" x14ac:dyDescent="0.25">
      <c r="A10" s="16">
        <f>'A-II_RESERVE_Worksheet'!K1</f>
        <v>2032</v>
      </c>
      <c r="B10" s="16">
        <f>'A-II_RESERVE_Worksheet'!K6</f>
        <v>0</v>
      </c>
      <c r="C10" s="16">
        <f>'A-II_RESERVE_Worksheet'!K9</f>
        <v>0</v>
      </c>
      <c r="D10" s="16">
        <f>'A-II_RESERVE_Worksheet'!K39</f>
        <v>0</v>
      </c>
      <c r="E10" s="16">
        <f>'A-II_RESERVE_Worksheet'!K48</f>
        <v>0</v>
      </c>
    </row>
    <row r="11" spans="1:6" x14ac:dyDescent="0.25">
      <c r="A11" s="16">
        <f>'A-II_RESERVE_Worksheet'!L1</f>
        <v>2033</v>
      </c>
      <c r="B11" s="16">
        <f>'A-II_RESERVE_Worksheet'!L6</f>
        <v>0</v>
      </c>
      <c r="C11" s="16">
        <f>'A-II_RESERVE_Worksheet'!L9</f>
        <v>0</v>
      </c>
      <c r="D11" s="16">
        <f>'A-II_RESERVE_Worksheet'!L39</f>
        <v>0</v>
      </c>
      <c r="E11" s="16">
        <f>'A-II_RESERVE_Worksheet'!L48</f>
        <v>0</v>
      </c>
    </row>
    <row r="12" spans="1:6" x14ac:dyDescent="0.25">
      <c r="A12" s="16">
        <f>'A-II_RESERVE_Worksheet'!M1</f>
        <v>2034</v>
      </c>
      <c r="B12" s="16">
        <f>'A-II_RESERVE_Worksheet'!M6</f>
        <v>0</v>
      </c>
      <c r="C12" s="16">
        <f>'A-II_RESERVE_Worksheet'!M9</f>
        <v>0</v>
      </c>
      <c r="D12" s="16">
        <f>'A-II_RESERVE_Worksheet'!M39</f>
        <v>0</v>
      </c>
      <c r="E12" s="16">
        <f>'A-II_RESERVE_Worksheet'!M48</f>
        <v>0</v>
      </c>
    </row>
    <row r="13" spans="1:6" x14ac:dyDescent="0.25">
      <c r="A13" s="16">
        <f>'A-II_RESERVE_Worksheet'!N1</f>
        <v>2035</v>
      </c>
      <c r="B13" s="16">
        <f>'A-II_RESERVE_Worksheet'!N6</f>
        <v>0</v>
      </c>
      <c r="C13" s="16">
        <f>'A-II_RESERVE_Worksheet'!N9</f>
        <v>0</v>
      </c>
      <c r="D13" s="16">
        <f>'A-II_RESERVE_Worksheet'!N39</f>
        <v>0</v>
      </c>
      <c r="E13" s="16">
        <f>'A-II_RESERVE_Worksheet'!N48</f>
        <v>0</v>
      </c>
    </row>
    <row r="14" spans="1:6" x14ac:dyDescent="0.25">
      <c r="A14" s="16">
        <f>'A-II_RESERVE_Worksheet'!O1</f>
        <v>2036</v>
      </c>
      <c r="B14" s="16">
        <f>'A-II_RESERVE_Worksheet'!O6</f>
        <v>0</v>
      </c>
      <c r="C14" s="16">
        <f>'A-II_RESERVE_Worksheet'!O9</f>
        <v>0</v>
      </c>
      <c r="D14" s="16">
        <f>'A-II_RESERVE_Worksheet'!O39</f>
        <v>0</v>
      </c>
      <c r="E14" s="16">
        <f>'A-II_RESERVE_Worksheet'!O48</f>
        <v>0</v>
      </c>
    </row>
    <row r="15" spans="1:6" x14ac:dyDescent="0.25">
      <c r="A15" s="16">
        <f>'A-II_RESERVE_Worksheet'!P1</f>
        <v>2037</v>
      </c>
      <c r="B15" s="16">
        <f>'A-II_RESERVE_Worksheet'!P6</f>
        <v>0</v>
      </c>
      <c r="C15" s="16">
        <f>'A-II_RESERVE_Worksheet'!P9</f>
        <v>0</v>
      </c>
      <c r="D15" s="16">
        <f>'A-II_RESERVE_Worksheet'!P39</f>
        <v>0</v>
      </c>
      <c r="E15" s="16">
        <f>'A-II_RESERVE_Worksheet'!P48</f>
        <v>0</v>
      </c>
    </row>
    <row r="16" spans="1:6" x14ac:dyDescent="0.25">
      <c r="A16" s="16">
        <f>'A-II_RESERVE_Worksheet'!Q1</f>
        <v>2038</v>
      </c>
      <c r="B16" s="16">
        <f>'A-II_RESERVE_Worksheet'!Q6</f>
        <v>0</v>
      </c>
      <c r="C16" s="16">
        <f>'A-II_RESERVE_Worksheet'!Q9</f>
        <v>0</v>
      </c>
      <c r="D16" s="16">
        <f>'A-II_RESERVE_Worksheet'!Q39</f>
        <v>0</v>
      </c>
      <c r="E16" s="16">
        <f>'A-II_RESERVE_Worksheet'!Q48</f>
        <v>0</v>
      </c>
    </row>
    <row r="17" spans="1:5" x14ac:dyDescent="0.25">
      <c r="A17" s="16">
        <f>'A-II_RESERVE_Worksheet'!R1</f>
        <v>2039</v>
      </c>
      <c r="B17" s="16">
        <f>'A-II_RESERVE_Worksheet'!R6</f>
        <v>0</v>
      </c>
      <c r="C17" s="16">
        <f>'A-II_RESERVE_Worksheet'!R9</f>
        <v>0</v>
      </c>
      <c r="D17" s="16">
        <f>'A-II_RESERVE_Worksheet'!R39</f>
        <v>0</v>
      </c>
      <c r="E17" s="16">
        <f>'A-II_RESERVE_Worksheet'!R48</f>
        <v>0</v>
      </c>
    </row>
    <row r="18" spans="1:5" x14ac:dyDescent="0.25">
      <c r="A18" s="16">
        <f>'A-II_RESERVE_Worksheet'!S1</f>
        <v>2040</v>
      </c>
      <c r="B18" s="16">
        <f>'A-II_RESERVE_Worksheet'!S6</f>
        <v>0</v>
      </c>
      <c r="C18" s="16">
        <f>'A-II_RESERVE_Worksheet'!S9</f>
        <v>0</v>
      </c>
      <c r="D18" s="16">
        <f>'A-II_RESERVE_Worksheet'!S39</f>
        <v>0</v>
      </c>
      <c r="E18" s="16">
        <f>'A-II_RESERVE_Worksheet'!S48</f>
        <v>0</v>
      </c>
    </row>
    <row r="19" spans="1:5" x14ac:dyDescent="0.25">
      <c r="A19" s="16">
        <f>'A-II_RESERVE_Worksheet'!T1</f>
        <v>2041</v>
      </c>
      <c r="B19" s="16">
        <f>'A-II_RESERVE_Worksheet'!T6</f>
        <v>0</v>
      </c>
      <c r="C19" s="16">
        <f>'A-II_RESERVE_Worksheet'!T9</f>
        <v>0</v>
      </c>
      <c r="D19" s="16">
        <f>'A-II_RESERVE_Worksheet'!T39</f>
        <v>0</v>
      </c>
      <c r="E19" s="16">
        <f>'A-II_RESERVE_Worksheet'!T48</f>
        <v>0</v>
      </c>
    </row>
    <row r="20" spans="1:5" x14ac:dyDescent="0.25">
      <c r="A20" s="16">
        <f>'A-II_RESERVE_Worksheet'!U1</f>
        <v>2042</v>
      </c>
      <c r="B20" s="16">
        <f>'A-II_RESERVE_Worksheet'!U6</f>
        <v>0</v>
      </c>
      <c r="C20" s="16">
        <f>'A-II_RESERVE_Worksheet'!U9</f>
        <v>0</v>
      </c>
      <c r="D20" s="16">
        <f>'A-II_RESERVE_Worksheet'!U39</f>
        <v>0</v>
      </c>
      <c r="E20" s="16">
        <f>'A-II_RESERVE_Worksheet'!U48</f>
        <v>0</v>
      </c>
    </row>
    <row r="21" spans="1:5" x14ac:dyDescent="0.25">
      <c r="A21" s="16">
        <f>'A-II_RESERVE_Worksheet'!V1</f>
        <v>2043</v>
      </c>
      <c r="B21" s="16">
        <f>'A-II_RESERVE_Worksheet'!V6</f>
        <v>0</v>
      </c>
      <c r="C21" s="16">
        <f>'A-II_RESERVE_Worksheet'!V9</f>
        <v>0</v>
      </c>
      <c r="D21" s="16">
        <f>'A-II_RESERVE_Worksheet'!V39</f>
        <v>0</v>
      </c>
      <c r="E21" s="16">
        <f>'A-II_RESERVE_Worksheet'!V48</f>
        <v>0</v>
      </c>
    </row>
    <row r="22" spans="1:5" x14ac:dyDescent="0.25">
      <c r="A22" s="16">
        <f>'A-II_RESERVE_Worksheet'!W1</f>
        <v>2044</v>
      </c>
      <c r="B22" s="16">
        <f>'A-II_RESERVE_Worksheet'!W6</f>
        <v>0</v>
      </c>
      <c r="C22" s="16">
        <f>'A-II_RESERVE_Worksheet'!W9</f>
        <v>0</v>
      </c>
      <c r="D22" s="16">
        <f>'A-II_RESERVE_Worksheet'!W39</f>
        <v>0</v>
      </c>
      <c r="E22" s="16">
        <f>'A-II_RESERVE_Worksheet'!W48</f>
        <v>0</v>
      </c>
    </row>
    <row r="23" spans="1:5" x14ac:dyDescent="0.25">
      <c r="A23" s="16">
        <f>'A-II_RESERVE_Worksheet'!X1</f>
        <v>2045</v>
      </c>
      <c r="B23" s="16">
        <f>'A-II_RESERVE_Worksheet'!X6</f>
        <v>0</v>
      </c>
      <c r="C23" s="16">
        <f>'A-II_RESERVE_Worksheet'!X9</f>
        <v>0</v>
      </c>
      <c r="D23" s="16">
        <f>'A-II_RESERVE_Worksheet'!X39</f>
        <v>0</v>
      </c>
      <c r="E23" s="16">
        <f>'A-II_RESERVE_Worksheet'!X48</f>
        <v>0</v>
      </c>
    </row>
    <row r="24" spans="1:5" x14ac:dyDescent="0.25">
      <c r="A24" s="16">
        <f>'A-II_RESERVE_Worksheet'!Y1</f>
        <v>2046</v>
      </c>
      <c r="B24" s="16">
        <f>'A-II_RESERVE_Worksheet'!Y6</f>
        <v>0</v>
      </c>
      <c r="C24" s="16">
        <f>'A-II_RESERVE_Worksheet'!Y9</f>
        <v>0</v>
      </c>
      <c r="D24" s="16">
        <f>'A-II_RESERVE_Worksheet'!Y39</f>
        <v>0</v>
      </c>
      <c r="E24" s="16">
        <f>'A-II_RESERVE_Worksheet'!Y48</f>
        <v>0</v>
      </c>
    </row>
    <row r="25" spans="1:5" x14ac:dyDescent="0.25">
      <c r="A25" s="16">
        <f>'A-II_RESERVE_Worksheet'!Z1</f>
        <v>2047</v>
      </c>
      <c r="B25" s="16">
        <f>'A-II_RESERVE_Worksheet'!Z6</f>
        <v>0</v>
      </c>
      <c r="C25" s="16">
        <f>'A-II_RESERVE_Worksheet'!Z9</f>
        <v>0</v>
      </c>
      <c r="D25" s="16">
        <f>'A-II_RESERVE_Worksheet'!Z39</f>
        <v>0</v>
      </c>
      <c r="E25" s="16">
        <f>'A-II_RESERVE_Worksheet'!Z48</f>
        <v>0</v>
      </c>
    </row>
    <row r="26" spans="1:5" x14ac:dyDescent="0.25">
      <c r="A26" s="16">
        <f>'A-II_RESERVE_Worksheet'!AA1</f>
        <v>2048</v>
      </c>
      <c r="B26" s="16">
        <f>'A-II_RESERVE_Worksheet'!AA6</f>
        <v>0</v>
      </c>
      <c r="C26" s="16">
        <f>'A-II_RESERVE_Worksheet'!AA9</f>
        <v>0</v>
      </c>
      <c r="D26" s="16">
        <f>'A-II_RESERVE_Worksheet'!AA39</f>
        <v>0</v>
      </c>
      <c r="E26" s="16">
        <f>'A-II_RESERVE_Worksheet'!AA48</f>
        <v>0</v>
      </c>
    </row>
    <row r="27" spans="1:5" x14ac:dyDescent="0.25">
      <c r="A27" s="16">
        <f>'A-II_RESERVE_Worksheet'!AB1</f>
        <v>2049</v>
      </c>
      <c r="B27" s="16">
        <f>'A-II_RESERVE_Worksheet'!AB6</f>
        <v>0</v>
      </c>
      <c r="C27" s="16">
        <f>'A-II_RESERVE_Worksheet'!AB9</f>
        <v>0</v>
      </c>
      <c r="D27" s="16">
        <f>'A-II_RESERVE_Worksheet'!AB39</f>
        <v>0</v>
      </c>
      <c r="E27" s="16">
        <f>'A-II_RESERVE_Worksheet'!AB48</f>
        <v>0</v>
      </c>
    </row>
    <row r="28" spans="1:5" x14ac:dyDescent="0.25">
      <c r="A28" s="16">
        <f>'A-II_RESERVE_Worksheet'!AC1</f>
        <v>2050</v>
      </c>
      <c r="B28" s="16">
        <f>'A-II_RESERVE_Worksheet'!AC6</f>
        <v>0</v>
      </c>
      <c r="C28" s="16">
        <f>'A-II_RESERVE_Worksheet'!AC9</f>
        <v>0</v>
      </c>
      <c r="D28" s="16">
        <f>'A-II_RESERVE_Worksheet'!AC39</f>
        <v>0</v>
      </c>
      <c r="E28" s="16">
        <f>'A-II_RESERVE_Worksheet'!AC48</f>
        <v>0</v>
      </c>
    </row>
    <row r="29" spans="1:5" x14ac:dyDescent="0.25">
      <c r="A29" s="16">
        <f>'A-II_RESERVE_Worksheet'!AD1</f>
        <v>2051</v>
      </c>
      <c r="B29" s="16">
        <f>'A-II_RESERVE_Worksheet'!AD6</f>
        <v>0</v>
      </c>
      <c r="C29" s="16">
        <f>'A-II_RESERVE_Worksheet'!AD9</f>
        <v>0</v>
      </c>
      <c r="D29" s="16">
        <f>'A-II_RESERVE_Worksheet'!AD39</f>
        <v>0</v>
      </c>
      <c r="E29" s="16">
        <f>'A-II_RESERVE_Worksheet'!AD48</f>
        <v>0</v>
      </c>
    </row>
    <row r="30" spans="1:5" x14ac:dyDescent="0.25">
      <c r="A30" s="16">
        <f>'A-II_RESERVE_Worksheet'!AE1</f>
        <v>2052</v>
      </c>
      <c r="B30" s="16">
        <f>'A-II_RESERVE_Worksheet'!AE6</f>
        <v>0</v>
      </c>
      <c r="C30" s="16">
        <f>'A-II_RESERVE_Worksheet'!AE9</f>
        <v>0</v>
      </c>
      <c r="D30" s="16">
        <f>'A-II_RESERVE_Worksheet'!AE39</f>
        <v>0</v>
      </c>
      <c r="E30" s="16">
        <f>'A-II_RESERVE_Worksheet'!AE48</f>
        <v>0</v>
      </c>
    </row>
    <row r="31" spans="1:5" x14ac:dyDescent="0.25">
      <c r="A31" s="16">
        <f>'A-II_RESERVE_Worksheet'!AF1</f>
        <v>2053</v>
      </c>
      <c r="B31" s="16">
        <f>'A-II_RESERVE_Worksheet'!AF6</f>
        <v>0</v>
      </c>
      <c r="C31" s="16">
        <f>'A-II_RESERVE_Worksheet'!AF9</f>
        <v>0</v>
      </c>
      <c r="D31" s="16">
        <f>'A-II_RESERVE_Worksheet'!AF39</f>
        <v>0</v>
      </c>
      <c r="E31" s="16">
        <f>'A-II_RESERVE_Worksheet'!AF48</f>
        <v>0</v>
      </c>
    </row>
    <row r="32" spans="1:5" x14ac:dyDescent="0.25">
      <c r="A32" s="16">
        <f>'A-II_RESERVE_Worksheet'!AG1</f>
        <v>2054</v>
      </c>
      <c r="B32" s="16">
        <f>'A-II_RESERVE_Worksheet'!AG6</f>
        <v>0</v>
      </c>
      <c r="C32" s="16">
        <f>'A-II_RESERVE_Worksheet'!AG9</f>
        <v>0</v>
      </c>
      <c r="D32" s="16">
        <f>'A-II_RESERVE_Worksheet'!AG39</f>
        <v>0</v>
      </c>
      <c r="E32" s="16">
        <f>'A-II_RESERVE_Worksheet'!AG48</f>
        <v>0</v>
      </c>
    </row>
    <row r="33" spans="1:9" x14ac:dyDescent="0.25">
      <c r="A33" s="36" t="s">
        <v>199</v>
      </c>
    </row>
    <row r="34" spans="1:9" x14ac:dyDescent="0.25">
      <c r="A34" s="46"/>
      <c r="B34" s="46"/>
      <c r="C34" s="46"/>
      <c r="D34" s="46"/>
      <c r="E34" s="46"/>
      <c r="F34" s="46"/>
      <c r="G34" s="46"/>
      <c r="H34" s="46"/>
      <c r="I34" s="46"/>
    </row>
    <row r="35" spans="1:9" x14ac:dyDescent="0.25">
      <c r="A35" s="36" t="s">
        <v>199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6C68-3A5A-444A-A19D-70307EE0E1AF}">
  <dimension ref="A1:AG17"/>
  <sheetViews>
    <sheetView zoomScale="80" zoomScaleNormal="80" workbookViewId="0">
      <selection activeCell="I29" sqref="I29"/>
    </sheetView>
  </sheetViews>
  <sheetFormatPr defaultColWidth="9.140625" defaultRowHeight="15" x14ac:dyDescent="0.25"/>
  <cols>
    <col min="1" max="1" width="21.42578125" style="1" customWidth="1"/>
    <col min="2" max="2" width="20" style="1" bestFit="1" customWidth="1"/>
    <col min="3" max="3" width="21" style="1" bestFit="1" customWidth="1"/>
    <col min="4" max="4" width="11.85546875" style="1" customWidth="1"/>
    <col min="5" max="5" width="9.140625" style="1"/>
    <col min="6" max="6" width="10.140625" style="1" customWidth="1"/>
    <col min="7" max="7" width="10.42578125" style="1" customWidth="1"/>
    <col min="8" max="16384" width="9.140625" style="1"/>
  </cols>
  <sheetData>
    <row r="1" spans="1:33" x14ac:dyDescent="0.25">
      <c r="A1" s="160" t="s">
        <v>31</v>
      </c>
      <c r="B1" s="160"/>
      <c r="C1" s="43"/>
      <c r="D1" s="88">
        <f>APDF_ACTIVE_Worksheet!D35</f>
        <v>2025</v>
      </c>
      <c r="E1" s="88">
        <f>APDF_ACTIVE_Worksheet!E35</f>
        <v>2026</v>
      </c>
      <c r="F1" s="88">
        <f>APDF_ACTIVE_Worksheet!F35</f>
        <v>2027</v>
      </c>
      <c r="G1" s="88">
        <f>APDF_ACTIVE_Worksheet!G35</f>
        <v>2028</v>
      </c>
      <c r="H1" s="88">
        <f>APDF_ACTIVE_Worksheet!H35</f>
        <v>2029</v>
      </c>
      <c r="I1" s="88">
        <f>APDF_ACTIVE_Worksheet!I35</f>
        <v>2030</v>
      </c>
      <c r="J1" s="88">
        <f>APDF_ACTIVE_Worksheet!J35</f>
        <v>2031</v>
      </c>
      <c r="K1" s="88">
        <f>APDF_ACTIVE_Worksheet!K35</f>
        <v>2032</v>
      </c>
      <c r="L1" s="88">
        <f>APDF_ACTIVE_Worksheet!L35</f>
        <v>2033</v>
      </c>
      <c r="M1" s="88">
        <f>APDF_ACTIVE_Worksheet!M35</f>
        <v>2034</v>
      </c>
      <c r="N1" s="88">
        <f>APDF_ACTIVE_Worksheet!N35</f>
        <v>2035</v>
      </c>
      <c r="O1" s="88">
        <f>APDF_ACTIVE_Worksheet!O35</f>
        <v>2036</v>
      </c>
      <c r="P1" s="88">
        <f>APDF_ACTIVE_Worksheet!P35</f>
        <v>2037</v>
      </c>
      <c r="Q1" s="88">
        <f>APDF_ACTIVE_Worksheet!Q35</f>
        <v>2038</v>
      </c>
      <c r="R1" s="88">
        <f>APDF_ACTIVE_Worksheet!R35</f>
        <v>2039</v>
      </c>
      <c r="S1" s="88">
        <f>APDF_ACTIVE_Worksheet!S35</f>
        <v>2040</v>
      </c>
      <c r="T1" s="88">
        <f>APDF_ACTIVE_Worksheet!T35</f>
        <v>2041</v>
      </c>
      <c r="U1" s="88">
        <f>APDF_ACTIVE_Worksheet!U35</f>
        <v>2042</v>
      </c>
      <c r="V1" s="88">
        <f>APDF_ACTIVE_Worksheet!V35</f>
        <v>2043</v>
      </c>
      <c r="W1" s="88">
        <f>APDF_ACTIVE_Worksheet!W35</f>
        <v>2044</v>
      </c>
      <c r="X1" s="88">
        <f>APDF_ACTIVE_Worksheet!X35</f>
        <v>2045</v>
      </c>
      <c r="Y1" s="88">
        <f>APDF_ACTIVE_Worksheet!Y35</f>
        <v>2046</v>
      </c>
      <c r="Z1" s="88">
        <f>APDF_ACTIVE_Worksheet!Z35</f>
        <v>2047</v>
      </c>
      <c r="AA1" s="88">
        <f>APDF_ACTIVE_Worksheet!AA35</f>
        <v>2048</v>
      </c>
      <c r="AB1" s="88">
        <f>APDF_ACTIVE_Worksheet!AB35</f>
        <v>2049</v>
      </c>
      <c r="AC1" s="88">
        <f>APDF_ACTIVE_Worksheet!AC35</f>
        <v>2050</v>
      </c>
      <c r="AD1" s="88">
        <f>APDF_ACTIVE_Worksheet!AD35</f>
        <v>2051</v>
      </c>
      <c r="AE1" s="88">
        <f>APDF_ACTIVE_Worksheet!AE35</f>
        <v>2052</v>
      </c>
      <c r="AF1" s="88">
        <f>APDF_ACTIVE_Worksheet!AF35</f>
        <v>2053</v>
      </c>
      <c r="AG1" s="88">
        <f>APDF_ACTIVE_Worksheet!AG35</f>
        <v>2054</v>
      </c>
    </row>
    <row r="2" spans="1:33" x14ac:dyDescent="0.25">
      <c r="A2" s="159" t="s">
        <v>6</v>
      </c>
      <c r="B2" s="159"/>
      <c r="C2" s="42"/>
      <c r="D2" s="1">
        <f>SUM(APDF_ACTIVE_Worksheet!D36+APDF_RESERVE_Worksheet!D32)</f>
        <v>0</v>
      </c>
      <c r="E2" s="1">
        <f>SUM(APDF_ACTIVE_Worksheet!E36+APDF_RESERVE_Worksheet!E32)</f>
        <v>0</v>
      </c>
      <c r="F2" s="1">
        <f>SUM(APDF_ACTIVE_Worksheet!F36+APDF_RESERVE_Worksheet!F32)</f>
        <v>0</v>
      </c>
      <c r="G2" s="1">
        <f>SUM(APDF_ACTIVE_Worksheet!G36+APDF_RESERVE_Worksheet!G32)</f>
        <v>0</v>
      </c>
      <c r="H2" s="1">
        <f>SUM(APDF_ACTIVE_Worksheet!H36+APDF_RESERVE_Worksheet!H32)</f>
        <v>0</v>
      </c>
      <c r="I2" s="1">
        <f>SUM(APDF_ACTIVE_Worksheet!I36+APDF_RESERVE_Worksheet!I32)</f>
        <v>0</v>
      </c>
      <c r="J2" s="1">
        <f>SUM(APDF_ACTIVE_Worksheet!J36+APDF_RESERVE_Worksheet!J32)</f>
        <v>0</v>
      </c>
      <c r="K2" s="1">
        <f>SUM(APDF_ACTIVE_Worksheet!K36+APDF_RESERVE_Worksheet!K32)</f>
        <v>0</v>
      </c>
      <c r="L2" s="1">
        <f>SUM(APDF_ACTIVE_Worksheet!L36+APDF_RESERVE_Worksheet!L32)</f>
        <v>0</v>
      </c>
      <c r="M2" s="1">
        <f>SUM(APDF_ACTIVE_Worksheet!M36+APDF_RESERVE_Worksheet!M32)</f>
        <v>0</v>
      </c>
      <c r="N2" s="1">
        <f>SUM(APDF_ACTIVE_Worksheet!N36+APDF_RESERVE_Worksheet!N32)</f>
        <v>0</v>
      </c>
      <c r="O2" s="1">
        <f>SUM(APDF_ACTIVE_Worksheet!O36+APDF_RESERVE_Worksheet!O32)</f>
        <v>0</v>
      </c>
      <c r="P2" s="1">
        <f>SUM(APDF_ACTIVE_Worksheet!P36+APDF_RESERVE_Worksheet!P32)</f>
        <v>0</v>
      </c>
      <c r="Q2" s="1">
        <f>SUM(APDF_ACTIVE_Worksheet!Q36+APDF_RESERVE_Worksheet!Q32)</f>
        <v>0</v>
      </c>
      <c r="R2" s="1">
        <f>SUM(APDF_ACTIVE_Worksheet!R36+APDF_RESERVE_Worksheet!R32)</f>
        <v>0</v>
      </c>
      <c r="S2" s="1">
        <f>SUM(APDF_ACTIVE_Worksheet!S36+APDF_RESERVE_Worksheet!S32)</f>
        <v>0</v>
      </c>
      <c r="T2" s="1">
        <f>SUM(APDF_ACTIVE_Worksheet!T36+APDF_RESERVE_Worksheet!T32)</f>
        <v>0</v>
      </c>
      <c r="U2" s="1">
        <f>SUM(APDF_ACTIVE_Worksheet!U36+APDF_RESERVE_Worksheet!U32)</f>
        <v>0</v>
      </c>
      <c r="V2" s="1">
        <f>SUM(APDF_ACTIVE_Worksheet!V36+APDF_RESERVE_Worksheet!V32)</f>
        <v>0</v>
      </c>
      <c r="W2" s="1">
        <f>SUM(APDF_ACTIVE_Worksheet!W36+APDF_RESERVE_Worksheet!W32)</f>
        <v>0</v>
      </c>
      <c r="X2" s="1">
        <f>SUM(APDF_ACTIVE_Worksheet!X36+APDF_RESERVE_Worksheet!X32)</f>
        <v>0</v>
      </c>
      <c r="Y2" s="1">
        <f>SUM(APDF_ACTIVE_Worksheet!Y36+APDF_RESERVE_Worksheet!Y32)</f>
        <v>0</v>
      </c>
      <c r="Z2" s="1">
        <f>SUM(APDF_ACTIVE_Worksheet!Z36+APDF_RESERVE_Worksheet!Z32)</f>
        <v>0</v>
      </c>
      <c r="AA2" s="1">
        <f>SUM(APDF_ACTIVE_Worksheet!AA36+APDF_RESERVE_Worksheet!AA32)</f>
        <v>0</v>
      </c>
      <c r="AB2" s="1">
        <f>SUM(APDF_ACTIVE_Worksheet!AB36+APDF_RESERVE_Worksheet!AB32)</f>
        <v>0</v>
      </c>
      <c r="AC2" s="1">
        <f>SUM(APDF_ACTIVE_Worksheet!AC36+APDF_RESERVE_Worksheet!AC32)</f>
        <v>0</v>
      </c>
      <c r="AD2" s="1">
        <f>SUM(APDF_ACTIVE_Worksheet!AD36+APDF_RESERVE_Worksheet!AD32)</f>
        <v>0</v>
      </c>
      <c r="AE2" s="1">
        <f>SUM(APDF_ACTIVE_Worksheet!AE36+APDF_RESERVE_Worksheet!AE32)</f>
        <v>0</v>
      </c>
      <c r="AF2" s="1">
        <f>SUM(APDF_ACTIVE_Worksheet!AF36+APDF_RESERVE_Worksheet!AF32)</f>
        <v>0</v>
      </c>
      <c r="AG2" s="1">
        <f>SUM(APDF_ACTIVE_Worksheet!AG36+APDF_RESERVE_Worksheet!AG32)</f>
        <v>0</v>
      </c>
    </row>
    <row r="3" spans="1:33" x14ac:dyDescent="0.25">
      <c r="A3" s="159" t="s">
        <v>5</v>
      </c>
      <c r="B3" s="159"/>
      <c r="C3" s="42"/>
      <c r="D3" s="1">
        <f>SUM(APDF_ACTIVE_Worksheet!D37+APDF_RESERVE_Worksheet!D33)</f>
        <v>0</v>
      </c>
      <c r="E3" s="1">
        <f>SUM(APDF_ACTIVE_Worksheet!E37+APDF_RESERVE_Worksheet!E33)</f>
        <v>0</v>
      </c>
      <c r="F3" s="1">
        <f>SUM(APDF_ACTIVE_Worksheet!F37+APDF_RESERVE_Worksheet!F33)</f>
        <v>0</v>
      </c>
      <c r="G3" s="1">
        <f>SUM(APDF_ACTIVE_Worksheet!G37+APDF_RESERVE_Worksheet!G33)</f>
        <v>0</v>
      </c>
      <c r="H3" s="1">
        <f>SUM(APDF_ACTIVE_Worksheet!H37+APDF_RESERVE_Worksheet!H33)</f>
        <v>0</v>
      </c>
      <c r="I3" s="1">
        <f>SUM(APDF_ACTIVE_Worksheet!I37+APDF_RESERVE_Worksheet!I33)</f>
        <v>0</v>
      </c>
      <c r="J3" s="1">
        <f>SUM(APDF_ACTIVE_Worksheet!J37+APDF_RESERVE_Worksheet!J33)</f>
        <v>0</v>
      </c>
      <c r="K3" s="1">
        <f>SUM(APDF_ACTIVE_Worksheet!K37+APDF_RESERVE_Worksheet!K33)</f>
        <v>0</v>
      </c>
      <c r="L3" s="1">
        <f>SUM(APDF_ACTIVE_Worksheet!L37+APDF_RESERVE_Worksheet!L33)</f>
        <v>0</v>
      </c>
      <c r="M3" s="1">
        <f>SUM(APDF_ACTIVE_Worksheet!M37+APDF_RESERVE_Worksheet!M33)</f>
        <v>0</v>
      </c>
      <c r="N3" s="1">
        <f>SUM(APDF_ACTIVE_Worksheet!N37+APDF_RESERVE_Worksheet!N33)</f>
        <v>0</v>
      </c>
      <c r="O3" s="1">
        <f>SUM(APDF_ACTIVE_Worksheet!O37+APDF_RESERVE_Worksheet!O33)</f>
        <v>0</v>
      </c>
      <c r="P3" s="1">
        <f>SUM(APDF_ACTIVE_Worksheet!P37+APDF_RESERVE_Worksheet!P33)</f>
        <v>0</v>
      </c>
      <c r="Q3" s="1">
        <f>SUM(APDF_ACTIVE_Worksheet!Q37+APDF_RESERVE_Worksheet!Q33)</f>
        <v>0</v>
      </c>
      <c r="R3" s="1">
        <f>SUM(APDF_ACTIVE_Worksheet!R37+APDF_RESERVE_Worksheet!R33)</f>
        <v>0</v>
      </c>
      <c r="S3" s="1">
        <f>SUM(APDF_ACTIVE_Worksheet!S37+APDF_RESERVE_Worksheet!S33)</f>
        <v>0</v>
      </c>
      <c r="T3" s="1">
        <f>SUM(APDF_ACTIVE_Worksheet!T37+APDF_RESERVE_Worksheet!T33)</f>
        <v>0</v>
      </c>
      <c r="U3" s="1">
        <f>SUM(APDF_ACTIVE_Worksheet!U37+APDF_RESERVE_Worksheet!U33)</f>
        <v>0</v>
      </c>
      <c r="V3" s="1">
        <f>SUM(APDF_ACTIVE_Worksheet!V37+APDF_RESERVE_Worksheet!V33)</f>
        <v>0</v>
      </c>
      <c r="W3" s="1">
        <f>SUM(APDF_ACTIVE_Worksheet!W37+APDF_RESERVE_Worksheet!W33)</f>
        <v>0</v>
      </c>
      <c r="X3" s="1">
        <f>SUM(APDF_ACTIVE_Worksheet!X37+APDF_RESERVE_Worksheet!X33)</f>
        <v>0</v>
      </c>
      <c r="Y3" s="1">
        <f>SUM(APDF_ACTIVE_Worksheet!Y37+APDF_RESERVE_Worksheet!Y33)</f>
        <v>0</v>
      </c>
      <c r="Z3" s="1">
        <f>SUM(APDF_ACTIVE_Worksheet!Z37+APDF_RESERVE_Worksheet!Z33)</f>
        <v>0</v>
      </c>
      <c r="AA3" s="1">
        <f>SUM(APDF_ACTIVE_Worksheet!AA37+APDF_RESERVE_Worksheet!AA33)</f>
        <v>0</v>
      </c>
      <c r="AB3" s="1">
        <f>SUM(APDF_ACTIVE_Worksheet!AB37+APDF_RESERVE_Worksheet!AB33)</f>
        <v>0</v>
      </c>
      <c r="AC3" s="1">
        <f>SUM(APDF_ACTIVE_Worksheet!AC37+APDF_RESERVE_Worksheet!AC33)</f>
        <v>0</v>
      </c>
      <c r="AD3" s="1">
        <f>SUM(APDF_ACTIVE_Worksheet!AD37+APDF_RESERVE_Worksheet!AD33)</f>
        <v>0</v>
      </c>
      <c r="AE3" s="1">
        <f>SUM(APDF_ACTIVE_Worksheet!AE37+APDF_RESERVE_Worksheet!AE33)</f>
        <v>0</v>
      </c>
      <c r="AF3" s="1">
        <f>SUM(APDF_ACTIVE_Worksheet!AF37+APDF_RESERVE_Worksheet!AF33)</f>
        <v>0</v>
      </c>
      <c r="AG3" s="1">
        <f>SUM(APDF_ACTIVE_Worksheet!AG37+APDF_RESERVE_Worksheet!AG33)</f>
        <v>0</v>
      </c>
    </row>
    <row r="4" spans="1:33" x14ac:dyDescent="0.25">
      <c r="A4" s="159" t="s">
        <v>7</v>
      </c>
      <c r="B4" s="159"/>
      <c r="C4" s="42"/>
      <c r="D4" s="1">
        <f>SUM(APDF_ACTIVE_Worksheet!D38+APDF_RESERVE_Worksheet!D34)</f>
        <v>0</v>
      </c>
      <c r="E4" s="1">
        <f>SUM(APDF_ACTIVE_Worksheet!E38+APDF_RESERVE_Worksheet!E34)</f>
        <v>0</v>
      </c>
      <c r="F4" s="1">
        <f>SUM(APDF_ACTIVE_Worksheet!F38+APDF_RESERVE_Worksheet!F34)</f>
        <v>0</v>
      </c>
      <c r="G4" s="1">
        <f>SUM(APDF_ACTIVE_Worksheet!G38+APDF_RESERVE_Worksheet!G34)</f>
        <v>0</v>
      </c>
      <c r="H4" s="1">
        <f>SUM(APDF_ACTIVE_Worksheet!H38+APDF_RESERVE_Worksheet!H34)</f>
        <v>0</v>
      </c>
      <c r="I4" s="1">
        <f>SUM(APDF_ACTIVE_Worksheet!I38+APDF_RESERVE_Worksheet!I34)</f>
        <v>0</v>
      </c>
      <c r="J4" s="1">
        <f>SUM(APDF_ACTIVE_Worksheet!J38+APDF_RESERVE_Worksheet!J34)</f>
        <v>0</v>
      </c>
      <c r="K4" s="1">
        <f>SUM(APDF_ACTIVE_Worksheet!K38+APDF_RESERVE_Worksheet!K34)</f>
        <v>0</v>
      </c>
      <c r="L4" s="1">
        <f>SUM(APDF_ACTIVE_Worksheet!L38+APDF_RESERVE_Worksheet!L34)</f>
        <v>0</v>
      </c>
      <c r="M4" s="1">
        <f>SUM(APDF_ACTIVE_Worksheet!M38+APDF_RESERVE_Worksheet!M34)</f>
        <v>0</v>
      </c>
      <c r="N4" s="1">
        <f>SUM(APDF_ACTIVE_Worksheet!N38+APDF_RESERVE_Worksheet!N34)</f>
        <v>0</v>
      </c>
      <c r="O4" s="1">
        <f>SUM(APDF_ACTIVE_Worksheet!O38+APDF_RESERVE_Worksheet!O34)</f>
        <v>0</v>
      </c>
      <c r="P4" s="1">
        <f>SUM(APDF_ACTIVE_Worksheet!P38+APDF_RESERVE_Worksheet!P34)</f>
        <v>0</v>
      </c>
      <c r="Q4" s="1">
        <f>SUM(APDF_ACTIVE_Worksheet!Q38+APDF_RESERVE_Worksheet!Q34)</f>
        <v>0</v>
      </c>
      <c r="R4" s="1">
        <f>SUM(APDF_ACTIVE_Worksheet!R38+APDF_RESERVE_Worksheet!R34)</f>
        <v>0</v>
      </c>
      <c r="S4" s="1">
        <f>SUM(APDF_ACTIVE_Worksheet!S38+APDF_RESERVE_Worksheet!S34)</f>
        <v>0</v>
      </c>
      <c r="T4" s="1">
        <f>SUM(APDF_ACTIVE_Worksheet!T38+APDF_RESERVE_Worksheet!T34)</f>
        <v>0</v>
      </c>
      <c r="U4" s="1">
        <f>SUM(APDF_ACTIVE_Worksheet!U38+APDF_RESERVE_Worksheet!U34)</f>
        <v>0</v>
      </c>
      <c r="V4" s="1">
        <f>SUM(APDF_ACTIVE_Worksheet!V38+APDF_RESERVE_Worksheet!V34)</f>
        <v>0</v>
      </c>
      <c r="W4" s="1">
        <f>SUM(APDF_ACTIVE_Worksheet!W38+APDF_RESERVE_Worksheet!W34)</f>
        <v>0</v>
      </c>
      <c r="X4" s="1">
        <f>SUM(APDF_ACTIVE_Worksheet!X38+APDF_RESERVE_Worksheet!X34)</f>
        <v>0</v>
      </c>
      <c r="Y4" s="1">
        <f>SUM(APDF_ACTIVE_Worksheet!Y38+APDF_RESERVE_Worksheet!Y34)</f>
        <v>0</v>
      </c>
      <c r="Z4" s="1">
        <f>SUM(APDF_ACTIVE_Worksheet!Z38+APDF_RESERVE_Worksheet!Z34)</f>
        <v>0</v>
      </c>
      <c r="AA4" s="1">
        <f>SUM(APDF_ACTIVE_Worksheet!AA38+APDF_RESERVE_Worksheet!AA34)</f>
        <v>0</v>
      </c>
      <c r="AB4" s="1">
        <f>SUM(APDF_ACTIVE_Worksheet!AB38+APDF_RESERVE_Worksheet!AB34)</f>
        <v>0</v>
      </c>
      <c r="AC4" s="1">
        <f>SUM(APDF_ACTIVE_Worksheet!AC38+APDF_RESERVE_Worksheet!AC34)</f>
        <v>0</v>
      </c>
      <c r="AD4" s="1">
        <f>SUM(APDF_ACTIVE_Worksheet!AD38+APDF_RESERVE_Worksheet!AD34)</f>
        <v>0</v>
      </c>
      <c r="AE4" s="1">
        <f>SUM(APDF_ACTIVE_Worksheet!AE38+APDF_RESERVE_Worksheet!AE34)</f>
        <v>0</v>
      </c>
      <c r="AF4" s="1">
        <f>SUM(APDF_ACTIVE_Worksheet!AF38+APDF_RESERVE_Worksheet!AF34)</f>
        <v>0</v>
      </c>
      <c r="AG4" s="1">
        <f>SUM(APDF_ACTIVE_Worksheet!AG38+APDF_RESERVE_Worksheet!AG34)</f>
        <v>0</v>
      </c>
    </row>
    <row r="5" spans="1:33" x14ac:dyDescent="0.25">
      <c r="A5" s="159" t="s">
        <v>10</v>
      </c>
      <c r="B5" s="159"/>
      <c r="C5" s="42"/>
      <c r="D5" s="1">
        <f>SUM(APDF_ACTIVE_Worksheet!D39+APDF_RESERVE_Worksheet!D35)</f>
        <v>0</v>
      </c>
      <c r="E5" s="1">
        <f>SUM(APDF_ACTIVE_Worksheet!E39+APDF_RESERVE_Worksheet!E35)</f>
        <v>0</v>
      </c>
      <c r="F5" s="1">
        <f>SUM(APDF_ACTIVE_Worksheet!F39+APDF_RESERVE_Worksheet!F35)</f>
        <v>0</v>
      </c>
      <c r="G5" s="1">
        <f>SUM(APDF_ACTIVE_Worksheet!G39+APDF_RESERVE_Worksheet!G35)</f>
        <v>0</v>
      </c>
      <c r="H5" s="1">
        <f>SUM(APDF_ACTIVE_Worksheet!H39+APDF_RESERVE_Worksheet!H35)</f>
        <v>0</v>
      </c>
      <c r="I5" s="1">
        <f>SUM(APDF_ACTIVE_Worksheet!I39+APDF_RESERVE_Worksheet!I35)</f>
        <v>0</v>
      </c>
      <c r="J5" s="1">
        <f>SUM(APDF_ACTIVE_Worksheet!J39+APDF_RESERVE_Worksheet!J35)</f>
        <v>0</v>
      </c>
      <c r="K5" s="1">
        <f>SUM(APDF_ACTIVE_Worksheet!K39+APDF_RESERVE_Worksheet!K35)</f>
        <v>0</v>
      </c>
      <c r="L5" s="1">
        <f>SUM(APDF_ACTIVE_Worksheet!L39+APDF_RESERVE_Worksheet!L35)</f>
        <v>0</v>
      </c>
      <c r="M5" s="1">
        <f>SUM(APDF_ACTIVE_Worksheet!M39+APDF_RESERVE_Worksheet!M35)</f>
        <v>0</v>
      </c>
      <c r="N5" s="1">
        <f>SUM(APDF_ACTIVE_Worksheet!N39+APDF_RESERVE_Worksheet!N35)</f>
        <v>0</v>
      </c>
      <c r="O5" s="1">
        <f>SUM(APDF_ACTIVE_Worksheet!O39+APDF_RESERVE_Worksheet!O35)</f>
        <v>0</v>
      </c>
      <c r="P5" s="1">
        <f>SUM(APDF_ACTIVE_Worksheet!P39+APDF_RESERVE_Worksheet!P35)</f>
        <v>0</v>
      </c>
      <c r="Q5" s="1">
        <f>SUM(APDF_ACTIVE_Worksheet!Q39+APDF_RESERVE_Worksheet!Q35)</f>
        <v>0</v>
      </c>
      <c r="R5" s="1">
        <f>SUM(APDF_ACTIVE_Worksheet!R39+APDF_RESERVE_Worksheet!R35)</f>
        <v>0</v>
      </c>
      <c r="S5" s="1">
        <f>SUM(APDF_ACTIVE_Worksheet!S39+APDF_RESERVE_Worksheet!S35)</f>
        <v>0</v>
      </c>
      <c r="T5" s="1">
        <f>SUM(APDF_ACTIVE_Worksheet!T39+APDF_RESERVE_Worksheet!T35)</f>
        <v>0</v>
      </c>
      <c r="U5" s="1">
        <f>SUM(APDF_ACTIVE_Worksheet!U39+APDF_RESERVE_Worksheet!U35)</f>
        <v>0</v>
      </c>
      <c r="V5" s="1">
        <f>SUM(APDF_ACTIVE_Worksheet!V39+APDF_RESERVE_Worksheet!V35)</f>
        <v>0</v>
      </c>
      <c r="W5" s="1">
        <f>SUM(APDF_ACTIVE_Worksheet!W39+APDF_RESERVE_Worksheet!W35)</f>
        <v>0</v>
      </c>
      <c r="X5" s="1">
        <f>SUM(APDF_ACTIVE_Worksheet!X39+APDF_RESERVE_Worksheet!X35)</f>
        <v>0</v>
      </c>
      <c r="Y5" s="1">
        <f>SUM(APDF_ACTIVE_Worksheet!Y39+APDF_RESERVE_Worksheet!Y35)</f>
        <v>0</v>
      </c>
      <c r="Z5" s="1">
        <f>SUM(APDF_ACTIVE_Worksheet!Z39+APDF_RESERVE_Worksheet!Z35)</f>
        <v>0</v>
      </c>
      <c r="AA5" s="1">
        <f>SUM(APDF_ACTIVE_Worksheet!AA39+APDF_RESERVE_Worksheet!AA35)</f>
        <v>0</v>
      </c>
      <c r="AB5" s="1">
        <f>SUM(APDF_ACTIVE_Worksheet!AB39+APDF_RESERVE_Worksheet!AB35)</f>
        <v>0</v>
      </c>
      <c r="AC5" s="1">
        <f>SUM(APDF_ACTIVE_Worksheet!AC39+APDF_RESERVE_Worksheet!AC35)</f>
        <v>0</v>
      </c>
      <c r="AD5" s="1">
        <f>SUM(APDF_ACTIVE_Worksheet!AD39+APDF_RESERVE_Worksheet!AD35)</f>
        <v>0</v>
      </c>
      <c r="AE5" s="1">
        <f>SUM(APDF_ACTIVE_Worksheet!AE39+APDF_RESERVE_Worksheet!AE35)</f>
        <v>0</v>
      </c>
      <c r="AF5" s="1">
        <f>SUM(APDF_ACTIVE_Worksheet!AF39+APDF_RESERVE_Worksheet!AF35)</f>
        <v>0</v>
      </c>
      <c r="AG5" s="1">
        <f>SUM(APDF_ACTIVE_Worksheet!AG39+APDF_RESERVE_Worksheet!AG35)</f>
        <v>0</v>
      </c>
    </row>
    <row r="6" spans="1:33" x14ac:dyDescent="0.25">
      <c r="A6" s="159" t="s">
        <v>30</v>
      </c>
      <c r="B6" s="159"/>
      <c r="C6" s="42"/>
      <c r="D6" s="1">
        <f>SUM(D2:D5)</f>
        <v>0</v>
      </c>
      <c r="E6" s="1">
        <f t="shared" ref="E6:AG6" si="0">SUM(E2:E5)</f>
        <v>0</v>
      </c>
      <c r="F6" s="1">
        <f t="shared" si="0"/>
        <v>0</v>
      </c>
      <c r="G6" s="1">
        <f t="shared" si="0"/>
        <v>0</v>
      </c>
      <c r="H6" s="1">
        <f t="shared" si="0"/>
        <v>0</v>
      </c>
      <c r="I6" s="1">
        <f t="shared" si="0"/>
        <v>0</v>
      </c>
      <c r="J6" s="1">
        <f t="shared" si="0"/>
        <v>0</v>
      </c>
      <c r="K6" s="1">
        <f t="shared" si="0"/>
        <v>0</v>
      </c>
      <c r="L6" s="1">
        <f t="shared" si="0"/>
        <v>0</v>
      </c>
      <c r="M6" s="1">
        <f t="shared" si="0"/>
        <v>0</v>
      </c>
      <c r="N6" s="1">
        <f t="shared" si="0"/>
        <v>0</v>
      </c>
      <c r="O6" s="1">
        <f t="shared" si="0"/>
        <v>0</v>
      </c>
      <c r="P6" s="1">
        <f t="shared" si="0"/>
        <v>0</v>
      </c>
      <c r="Q6" s="1">
        <f t="shared" si="0"/>
        <v>0</v>
      </c>
      <c r="R6" s="1">
        <f t="shared" si="0"/>
        <v>0</v>
      </c>
      <c r="S6" s="1">
        <f t="shared" si="0"/>
        <v>0</v>
      </c>
      <c r="T6" s="1">
        <f t="shared" si="0"/>
        <v>0</v>
      </c>
      <c r="U6" s="1">
        <f t="shared" si="0"/>
        <v>0</v>
      </c>
      <c r="V6" s="1">
        <f t="shared" si="0"/>
        <v>0</v>
      </c>
      <c r="W6" s="1">
        <f t="shared" si="0"/>
        <v>0</v>
      </c>
      <c r="X6" s="1">
        <f t="shared" si="0"/>
        <v>0</v>
      </c>
      <c r="Y6" s="1">
        <f t="shared" si="0"/>
        <v>0</v>
      </c>
      <c r="Z6" s="1">
        <f t="shared" si="0"/>
        <v>0</v>
      </c>
      <c r="AA6" s="1">
        <f t="shared" si="0"/>
        <v>0</v>
      </c>
      <c r="AB6" s="1">
        <f t="shared" si="0"/>
        <v>0</v>
      </c>
      <c r="AC6" s="1">
        <f t="shared" si="0"/>
        <v>0</v>
      </c>
      <c r="AD6" s="1">
        <f t="shared" si="0"/>
        <v>0</v>
      </c>
      <c r="AE6" s="1">
        <f t="shared" si="0"/>
        <v>0</v>
      </c>
      <c r="AF6" s="1">
        <f t="shared" si="0"/>
        <v>0</v>
      </c>
      <c r="AG6" s="1">
        <f t="shared" si="0"/>
        <v>0</v>
      </c>
    </row>
    <row r="7" spans="1:33" x14ac:dyDescent="0.25">
      <c r="A7" s="158" t="s">
        <v>240</v>
      </c>
      <c r="B7" s="159"/>
      <c r="D7" s="1">
        <f>'A-II_COMBINED_Worksheet'!D22</f>
        <v>1</v>
      </c>
      <c r="E7" s="1">
        <f>'A-II_COMBINED_Worksheet'!E22</f>
        <v>1</v>
      </c>
      <c r="F7" s="1">
        <f>'A-II_COMBINED_Worksheet'!F22</f>
        <v>1</v>
      </c>
      <c r="G7" s="1">
        <f>'A-II_COMBINED_Worksheet'!G22</f>
        <v>1</v>
      </c>
      <c r="H7" s="1">
        <f>'A-II_COMBINED_Worksheet'!H22</f>
        <v>1</v>
      </c>
      <c r="I7" s="1">
        <f>'A-II_COMBINED_Worksheet'!I22</f>
        <v>1</v>
      </c>
      <c r="J7" s="1">
        <f>'A-II_COMBINED_Worksheet'!J22</f>
        <v>1</v>
      </c>
      <c r="K7" s="1">
        <f>'A-II_COMBINED_Worksheet'!K22</f>
        <v>1</v>
      </c>
      <c r="L7" s="1">
        <f>'A-II_COMBINED_Worksheet'!L22</f>
        <v>1</v>
      </c>
      <c r="M7" s="1">
        <f>'A-II_COMBINED_Worksheet'!M22</f>
        <v>1</v>
      </c>
      <c r="N7" s="1">
        <f>'A-II_COMBINED_Worksheet'!N22</f>
        <v>1</v>
      </c>
      <c r="O7" s="1">
        <f>'A-II_COMBINED_Worksheet'!O22</f>
        <v>1</v>
      </c>
      <c r="P7" s="1">
        <f>'A-II_COMBINED_Worksheet'!P22</f>
        <v>1</v>
      </c>
      <c r="Q7" s="1">
        <f>'A-II_COMBINED_Worksheet'!Q22</f>
        <v>1</v>
      </c>
      <c r="R7" s="1">
        <f>'A-II_COMBINED_Worksheet'!R22</f>
        <v>1</v>
      </c>
      <c r="S7" s="1">
        <f>'A-II_COMBINED_Worksheet'!S22</f>
        <v>1</v>
      </c>
      <c r="T7" s="1">
        <f>'A-II_COMBINED_Worksheet'!T22</f>
        <v>1</v>
      </c>
      <c r="U7" s="1">
        <f>'A-II_COMBINED_Worksheet'!U22</f>
        <v>1</v>
      </c>
      <c r="V7" s="1">
        <f>'A-II_COMBINED_Worksheet'!V22</f>
        <v>1</v>
      </c>
      <c r="W7" s="1">
        <f>'A-II_COMBINED_Worksheet'!W22</f>
        <v>1</v>
      </c>
      <c r="X7" s="1">
        <f>'A-II_COMBINED_Worksheet'!X22</f>
        <v>1</v>
      </c>
      <c r="Y7" s="1">
        <f>'A-II_COMBINED_Worksheet'!Y22</f>
        <v>1</v>
      </c>
      <c r="Z7" s="1">
        <f>'A-II_COMBINED_Worksheet'!Z22</f>
        <v>1</v>
      </c>
      <c r="AA7" s="1">
        <f>'A-II_COMBINED_Worksheet'!AA22</f>
        <v>1</v>
      </c>
      <c r="AB7" s="1">
        <f>'A-II_COMBINED_Worksheet'!AB22</f>
        <v>1</v>
      </c>
      <c r="AC7" s="1">
        <f>'A-II_COMBINED_Worksheet'!AC22</f>
        <v>1</v>
      </c>
      <c r="AD7" s="1">
        <f>'A-II_COMBINED_Worksheet'!AD22</f>
        <v>1</v>
      </c>
      <c r="AE7" s="1">
        <f>'A-II_COMBINED_Worksheet'!AE22</f>
        <v>1</v>
      </c>
      <c r="AF7" s="1">
        <f>'A-II_COMBINED_Worksheet'!AF22</f>
        <v>1</v>
      </c>
      <c r="AG7" s="1">
        <f>'A-II_COMBINED_Worksheet'!AG22</f>
        <v>1</v>
      </c>
    </row>
    <row r="9" spans="1:33" x14ac:dyDescent="0.25">
      <c r="A9" s="161" t="s">
        <v>205</v>
      </c>
      <c r="B9" s="161"/>
      <c r="C9" s="42"/>
      <c r="D9" s="42"/>
      <c r="E9" s="42"/>
      <c r="F9" s="42"/>
      <c r="G9" s="42"/>
    </row>
    <row r="10" spans="1:33" x14ac:dyDescent="0.25">
      <c r="A10" s="163" t="s">
        <v>216</v>
      </c>
      <c r="B10" s="159"/>
      <c r="C10" s="96">
        <v>0.8</v>
      </c>
      <c r="D10" s="42">
        <f>SUM(APDF_ACTIVE_Worksheet!D44+APDF_RESERVE_Worksheet!D40)</f>
        <v>0</v>
      </c>
      <c r="E10" s="42">
        <f>SUM(APDF_ACTIVE_Worksheet!E44+APDF_RESERVE_Worksheet!E40)</f>
        <v>0</v>
      </c>
      <c r="F10" s="42">
        <f>SUM(APDF_ACTIVE_Worksheet!F44+APDF_RESERVE_Worksheet!F40)</f>
        <v>0</v>
      </c>
      <c r="G10" s="42">
        <f>SUM(APDF_ACTIVE_Worksheet!G44+APDF_RESERVE_Worksheet!G40)</f>
        <v>0</v>
      </c>
      <c r="H10" s="42">
        <f>SUM(APDF_ACTIVE_Worksheet!H44+APDF_RESERVE_Worksheet!H40)</f>
        <v>0</v>
      </c>
    </row>
    <row r="11" spans="1:33" x14ac:dyDescent="0.25">
      <c r="A11" s="163" t="s">
        <v>217</v>
      </c>
      <c r="B11" s="166"/>
      <c r="C11" s="96">
        <v>0.75</v>
      </c>
      <c r="D11" s="42">
        <f>SUM(APDF_ACTIVE_Worksheet!D45+APDF_RESERVE_Worksheet!D41)</f>
        <v>0</v>
      </c>
      <c r="E11" s="42">
        <f>SUM(APDF_ACTIVE_Worksheet!E45+APDF_RESERVE_Worksheet!E41)</f>
        <v>0</v>
      </c>
      <c r="F11" s="42">
        <f>SUM(APDF_ACTIVE_Worksheet!F45+APDF_RESERVE_Worksheet!F41)</f>
        <v>0</v>
      </c>
      <c r="G11" s="42">
        <f>SUM(APDF_ACTIVE_Worksheet!G45+APDF_RESERVE_Worksheet!G41)</f>
        <v>0</v>
      </c>
      <c r="H11" s="42">
        <f>SUM(APDF_ACTIVE_Worksheet!H45+APDF_RESERVE_Worksheet!H41)</f>
        <v>0</v>
      </c>
    </row>
    <row r="12" spans="1:33" x14ac:dyDescent="0.25">
      <c r="A12" s="166" t="s">
        <v>207</v>
      </c>
      <c r="B12" s="166"/>
      <c r="C12" s="47" t="s">
        <v>208</v>
      </c>
      <c r="D12" s="50">
        <v>0</v>
      </c>
      <c r="E12" s="50">
        <v>0</v>
      </c>
      <c r="F12" s="50">
        <v>0</v>
      </c>
      <c r="G12" s="50">
        <v>0</v>
      </c>
      <c r="H12" s="50">
        <v>0</v>
      </c>
    </row>
    <row r="13" spans="1:33" x14ac:dyDescent="0.25">
      <c r="A13" s="163" t="s">
        <v>222</v>
      </c>
      <c r="B13" s="159"/>
      <c r="C13" s="97">
        <v>0.75</v>
      </c>
      <c r="D13" s="42">
        <f>SUM(APDF_ACTIVE_Worksheet!D47)+(APDF_RESERVE_Worksheet!D43)</f>
        <v>0</v>
      </c>
      <c r="E13" s="90">
        <f>SUM(APDF_ACTIVE_Worksheet!E47)+(APDF_RESERVE_Worksheet!E43)</f>
        <v>0</v>
      </c>
      <c r="F13" s="90">
        <f>SUM(APDF_ACTIVE_Worksheet!F47)+(APDF_RESERVE_Worksheet!F43)</f>
        <v>0</v>
      </c>
      <c r="G13" s="90">
        <f>SUM(APDF_ACTIVE_Worksheet!G47)+(APDF_RESERVE_Worksheet!G43)</f>
        <v>0</v>
      </c>
      <c r="H13" s="90">
        <f>SUM(APDF_ACTIVE_Worksheet!H47)+(APDF_RESERVE_Worksheet!H43)</f>
        <v>0</v>
      </c>
    </row>
    <row r="14" spans="1:33" x14ac:dyDescent="0.25">
      <c r="A14" s="164" t="s">
        <v>221</v>
      </c>
      <c r="B14" s="165"/>
      <c r="C14" s="98">
        <v>0.75</v>
      </c>
      <c r="D14" s="49">
        <f>SUM(APDF_ACTIVE_Worksheet!D48)+(APDF_RESERVE_Worksheet!D44)</f>
        <v>0</v>
      </c>
      <c r="E14" s="91">
        <f>SUM(APDF_ACTIVE_Worksheet!E48)+(APDF_RESERVE_Worksheet!E44)</f>
        <v>0</v>
      </c>
      <c r="F14" s="91">
        <f>SUM(APDF_ACTIVE_Worksheet!F48)+(APDF_RESERVE_Worksheet!F44)</f>
        <v>0</v>
      </c>
      <c r="G14" s="91">
        <f>SUM(APDF_ACTIVE_Worksheet!G48)+(APDF_RESERVE_Worksheet!G44)</f>
        <v>0</v>
      </c>
      <c r="H14" s="91">
        <f>SUM(APDF_ACTIVE_Worksheet!H48)+(APDF_RESERVE_Worksheet!H44)</f>
        <v>0</v>
      </c>
    </row>
    <row r="15" spans="1:33" x14ac:dyDescent="0.25">
      <c r="A15" s="161" t="s">
        <v>209</v>
      </c>
      <c r="B15" s="161"/>
      <c r="C15" s="48"/>
      <c r="D15" s="48">
        <f>SUM(D10:D14)</f>
        <v>0</v>
      </c>
      <c r="E15" s="48">
        <f t="shared" ref="E15:H15" si="1">SUM(E10:E14)</f>
        <v>0</v>
      </c>
      <c r="F15" s="48">
        <f t="shared" si="1"/>
        <v>0</v>
      </c>
      <c r="G15" s="48">
        <f t="shared" si="1"/>
        <v>0</v>
      </c>
      <c r="H15" s="48">
        <f t="shared" si="1"/>
        <v>0</v>
      </c>
    </row>
    <row r="16" spans="1:33" x14ac:dyDescent="0.25">
      <c r="A16" s="42"/>
      <c r="B16" s="42"/>
      <c r="C16" s="42"/>
      <c r="D16" s="42"/>
      <c r="E16" s="42"/>
      <c r="F16" s="42"/>
      <c r="G16" s="42"/>
    </row>
    <row r="17" spans="1:9" x14ac:dyDescent="0.25">
      <c r="A17" s="48"/>
      <c r="B17" s="48"/>
      <c r="C17" s="48"/>
      <c r="D17" s="48"/>
      <c r="E17" s="48"/>
      <c r="F17" s="48"/>
      <c r="G17" s="48"/>
      <c r="H17" s="2"/>
      <c r="I17" s="2"/>
    </row>
  </sheetData>
  <mergeCells count="14">
    <mergeCell ref="A6:B6"/>
    <mergeCell ref="A1:B1"/>
    <mergeCell ref="A2:B2"/>
    <mergeCell ref="A3:B3"/>
    <mergeCell ref="A4:B4"/>
    <mergeCell ref="A5:B5"/>
    <mergeCell ref="A7:B7"/>
    <mergeCell ref="A15:B15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F603-651E-4C93-AC5A-E3F1868B3E83}">
  <dimension ref="A1:AG49"/>
  <sheetViews>
    <sheetView zoomScale="80" zoomScaleNormal="80" workbookViewId="0">
      <selection activeCell="E11" sqref="E11"/>
    </sheetView>
  </sheetViews>
  <sheetFormatPr defaultColWidth="9.140625" defaultRowHeight="15.75" x14ac:dyDescent="0.25"/>
  <cols>
    <col min="1" max="1" width="66.42578125" style="56" customWidth="1"/>
    <col min="2" max="2" width="43.42578125" style="56" bestFit="1" customWidth="1"/>
    <col min="3" max="3" width="20" style="56" bestFit="1" customWidth="1"/>
    <col min="4" max="33" width="10" style="56" bestFit="1" customWidth="1"/>
    <col min="34" max="16384" width="9.140625" style="56"/>
  </cols>
  <sheetData>
    <row r="1" spans="1:33" ht="16.5" thickBot="1" x14ac:dyDescent="0.3">
      <c r="A1" s="108" t="s">
        <v>59</v>
      </c>
      <c r="B1" s="122" t="s">
        <v>224</v>
      </c>
      <c r="C1" s="122" t="s">
        <v>210</v>
      </c>
      <c r="D1" s="109">
        <f>APDF_ACTIVE_Worksheet!D35</f>
        <v>2025</v>
      </c>
      <c r="E1" s="109">
        <f>APDF_ACTIVE_Worksheet!E35</f>
        <v>2026</v>
      </c>
      <c r="F1" s="109">
        <f>APDF_ACTIVE_Worksheet!F35</f>
        <v>2027</v>
      </c>
      <c r="G1" s="109">
        <f>APDF_ACTIVE_Worksheet!G35</f>
        <v>2028</v>
      </c>
      <c r="H1" s="109">
        <f>APDF_ACTIVE_Worksheet!H35</f>
        <v>2029</v>
      </c>
      <c r="I1" s="109">
        <f>APDF_ACTIVE_Worksheet!I35</f>
        <v>2030</v>
      </c>
      <c r="J1" s="109">
        <f>APDF_ACTIVE_Worksheet!J35</f>
        <v>2031</v>
      </c>
      <c r="K1" s="109">
        <f>APDF_ACTIVE_Worksheet!K35</f>
        <v>2032</v>
      </c>
      <c r="L1" s="109">
        <f>APDF_ACTIVE_Worksheet!L35</f>
        <v>2033</v>
      </c>
      <c r="M1" s="109">
        <f>APDF_ACTIVE_Worksheet!M35</f>
        <v>2034</v>
      </c>
      <c r="N1" s="109">
        <f>APDF_ACTIVE_Worksheet!N35</f>
        <v>2035</v>
      </c>
      <c r="O1" s="109">
        <f>APDF_ACTIVE_Worksheet!O35</f>
        <v>2036</v>
      </c>
      <c r="P1" s="109">
        <f>APDF_ACTIVE_Worksheet!P35</f>
        <v>2037</v>
      </c>
      <c r="Q1" s="109">
        <f>APDF_ACTIVE_Worksheet!Q35</f>
        <v>2038</v>
      </c>
      <c r="R1" s="109">
        <f>APDF_ACTIVE_Worksheet!R35</f>
        <v>2039</v>
      </c>
      <c r="S1" s="109">
        <f>APDF_ACTIVE_Worksheet!S35</f>
        <v>2040</v>
      </c>
      <c r="T1" s="109">
        <f>APDF_ACTIVE_Worksheet!T35</f>
        <v>2041</v>
      </c>
      <c r="U1" s="109">
        <f>APDF_ACTIVE_Worksheet!U35</f>
        <v>2042</v>
      </c>
      <c r="V1" s="109">
        <f>APDF_ACTIVE_Worksheet!V35</f>
        <v>2043</v>
      </c>
      <c r="W1" s="109">
        <f>APDF_ACTIVE_Worksheet!W35</f>
        <v>2044</v>
      </c>
      <c r="X1" s="109">
        <f>APDF_ACTIVE_Worksheet!X35</f>
        <v>2045</v>
      </c>
      <c r="Y1" s="109">
        <f>APDF_ACTIVE_Worksheet!Y35</f>
        <v>2046</v>
      </c>
      <c r="Z1" s="109">
        <f>APDF_ACTIVE_Worksheet!Z35</f>
        <v>2047</v>
      </c>
      <c r="AA1" s="109">
        <f>APDF_ACTIVE_Worksheet!AA35</f>
        <v>2048</v>
      </c>
      <c r="AB1" s="109">
        <f>APDF_ACTIVE_Worksheet!AB35</f>
        <v>2049</v>
      </c>
      <c r="AC1" s="109">
        <f>APDF_ACTIVE_Worksheet!AC35</f>
        <v>2050</v>
      </c>
      <c r="AD1" s="109">
        <f>APDF_ACTIVE_Worksheet!AD35</f>
        <v>2051</v>
      </c>
      <c r="AE1" s="109">
        <f>APDF_ACTIVE_Worksheet!AE35</f>
        <v>2052</v>
      </c>
      <c r="AF1" s="109">
        <f>APDF_ACTIVE_Worksheet!AF35</f>
        <v>2053</v>
      </c>
      <c r="AG1" s="110">
        <f>APDF_ACTIVE_Worksheet!AG35</f>
        <v>2054</v>
      </c>
    </row>
    <row r="2" spans="1:33" x14ac:dyDescent="0.25">
      <c r="A2" s="57" t="s">
        <v>6</v>
      </c>
      <c r="B2" s="58" t="s">
        <v>194</v>
      </c>
      <c r="C2" s="57" t="s">
        <v>214</v>
      </c>
      <c r="D2" s="57">
        <f>APDF_ACTIVE_Worksheet!D36 +APDF_RESERVE_Worksheet!D32</f>
        <v>0</v>
      </c>
      <c r="E2" s="59">
        <f>APDF_ACTIVE_Worksheet!E36 +APDF_RESERVE_Worksheet!E32</f>
        <v>0</v>
      </c>
      <c r="F2" s="59">
        <f>APDF_ACTIVE_Worksheet!F36 +APDF_RESERVE_Worksheet!F32</f>
        <v>0</v>
      </c>
      <c r="G2" s="59">
        <f>APDF_ACTIVE_Worksheet!G36 +APDF_RESERVE_Worksheet!G32</f>
        <v>0</v>
      </c>
      <c r="H2" s="59">
        <f>APDF_ACTIVE_Worksheet!H36 +APDF_RESERVE_Worksheet!H32</f>
        <v>0</v>
      </c>
      <c r="I2" s="59">
        <f>APDF_ACTIVE_Worksheet!I36 +APDF_RESERVE_Worksheet!I32</f>
        <v>0</v>
      </c>
      <c r="J2" s="59">
        <f>APDF_ACTIVE_Worksheet!J36 +APDF_RESERVE_Worksheet!J32</f>
        <v>0</v>
      </c>
      <c r="K2" s="59">
        <f>APDF_ACTIVE_Worksheet!K36 +APDF_RESERVE_Worksheet!K32</f>
        <v>0</v>
      </c>
      <c r="L2" s="59">
        <f>APDF_ACTIVE_Worksheet!L36 +APDF_RESERVE_Worksheet!L32</f>
        <v>0</v>
      </c>
      <c r="M2" s="59">
        <f>APDF_ACTIVE_Worksheet!M36 +APDF_RESERVE_Worksheet!M32</f>
        <v>0</v>
      </c>
      <c r="N2" s="59">
        <f>APDF_ACTIVE_Worksheet!N36 +APDF_RESERVE_Worksheet!N32</f>
        <v>0</v>
      </c>
      <c r="O2" s="59">
        <f>APDF_ACTIVE_Worksheet!O36 +APDF_RESERVE_Worksheet!O32</f>
        <v>0</v>
      </c>
      <c r="P2" s="59">
        <f>APDF_ACTIVE_Worksheet!P36 +APDF_RESERVE_Worksheet!P32</f>
        <v>0</v>
      </c>
      <c r="Q2" s="59">
        <f>APDF_ACTIVE_Worksheet!Q36 +APDF_RESERVE_Worksheet!Q32</f>
        <v>0</v>
      </c>
      <c r="R2" s="59">
        <f>APDF_ACTIVE_Worksheet!R36 +APDF_RESERVE_Worksheet!R32</f>
        <v>0</v>
      </c>
      <c r="S2" s="59">
        <f>APDF_ACTIVE_Worksheet!S36 +APDF_RESERVE_Worksheet!S32</f>
        <v>0</v>
      </c>
      <c r="T2" s="59">
        <f>APDF_ACTIVE_Worksheet!T36 +APDF_RESERVE_Worksheet!T32</f>
        <v>0</v>
      </c>
      <c r="U2" s="59">
        <f>APDF_ACTIVE_Worksheet!U36 +APDF_RESERVE_Worksheet!U32</f>
        <v>0</v>
      </c>
      <c r="V2" s="59">
        <f>APDF_ACTIVE_Worksheet!V36 +APDF_RESERVE_Worksheet!V32</f>
        <v>0</v>
      </c>
      <c r="W2" s="59">
        <f>APDF_ACTIVE_Worksheet!W36 +APDF_RESERVE_Worksheet!W32</f>
        <v>0</v>
      </c>
      <c r="X2" s="59">
        <f>APDF_ACTIVE_Worksheet!X36 +APDF_RESERVE_Worksheet!X32</f>
        <v>0</v>
      </c>
      <c r="Y2" s="59">
        <f>APDF_ACTIVE_Worksheet!Y36 +APDF_RESERVE_Worksheet!Y32</f>
        <v>0</v>
      </c>
      <c r="Z2" s="59">
        <f>APDF_ACTIVE_Worksheet!Z36 +APDF_RESERVE_Worksheet!Z32</f>
        <v>0</v>
      </c>
      <c r="AA2" s="59">
        <f>APDF_ACTIVE_Worksheet!AA36 +APDF_RESERVE_Worksheet!AA32</f>
        <v>0</v>
      </c>
      <c r="AB2" s="59">
        <f>APDF_ACTIVE_Worksheet!AB36 +APDF_RESERVE_Worksheet!AB32</f>
        <v>0</v>
      </c>
      <c r="AC2" s="59">
        <f>APDF_ACTIVE_Worksheet!AC36 +APDF_RESERVE_Worksheet!AC32</f>
        <v>0</v>
      </c>
      <c r="AD2" s="59">
        <f>APDF_ACTIVE_Worksheet!AD36 +APDF_RESERVE_Worksheet!AD32</f>
        <v>0</v>
      </c>
      <c r="AE2" s="59">
        <f>APDF_ACTIVE_Worksheet!AE36 +APDF_RESERVE_Worksheet!AE32</f>
        <v>0</v>
      </c>
      <c r="AF2" s="59">
        <f>APDF_ACTIVE_Worksheet!AF36 +APDF_RESERVE_Worksheet!AF32</f>
        <v>0</v>
      </c>
      <c r="AG2" s="60">
        <f>APDF_ACTIVE_Worksheet!AG36 +APDF_RESERVE_Worksheet!AG32</f>
        <v>0</v>
      </c>
    </row>
    <row r="3" spans="1:33" x14ac:dyDescent="0.25">
      <c r="A3" s="61" t="s">
        <v>5</v>
      </c>
      <c r="B3" s="55" t="s">
        <v>194</v>
      </c>
      <c r="C3" s="61" t="s">
        <v>214</v>
      </c>
      <c r="D3" s="61">
        <f>APDF_ACTIVE_Worksheet!D37 +APDF_RESERVE_Worksheet!D33</f>
        <v>0</v>
      </c>
      <c r="E3" s="82">
        <f>APDF_ACTIVE_Worksheet!E37 +APDF_RESERVE_Worksheet!E33</f>
        <v>0</v>
      </c>
      <c r="F3" s="82">
        <f>APDF_ACTIVE_Worksheet!F37 +APDF_RESERVE_Worksheet!F33</f>
        <v>0</v>
      </c>
      <c r="G3" s="82">
        <f>APDF_ACTIVE_Worksheet!G37 +APDF_RESERVE_Worksheet!G33</f>
        <v>0</v>
      </c>
      <c r="H3" s="82">
        <f>APDF_ACTIVE_Worksheet!H37 +APDF_RESERVE_Worksheet!H33</f>
        <v>0</v>
      </c>
      <c r="I3" s="82">
        <f>APDF_ACTIVE_Worksheet!I37 +APDF_RESERVE_Worksheet!I33</f>
        <v>0</v>
      </c>
      <c r="J3" s="82">
        <f>APDF_ACTIVE_Worksheet!J37 +APDF_RESERVE_Worksheet!J33</f>
        <v>0</v>
      </c>
      <c r="K3" s="82">
        <f>APDF_ACTIVE_Worksheet!K37 +APDF_RESERVE_Worksheet!K33</f>
        <v>0</v>
      </c>
      <c r="L3" s="82">
        <f>APDF_ACTIVE_Worksheet!L37 +APDF_RESERVE_Worksheet!L33</f>
        <v>0</v>
      </c>
      <c r="M3" s="82">
        <f>APDF_ACTIVE_Worksheet!M37 +APDF_RESERVE_Worksheet!M33</f>
        <v>0</v>
      </c>
      <c r="N3" s="82">
        <f>APDF_ACTIVE_Worksheet!N37 +APDF_RESERVE_Worksheet!N33</f>
        <v>0</v>
      </c>
      <c r="O3" s="82">
        <f>APDF_ACTIVE_Worksheet!O37 +APDF_RESERVE_Worksheet!O33</f>
        <v>0</v>
      </c>
      <c r="P3" s="82">
        <f>APDF_ACTIVE_Worksheet!P37 +APDF_RESERVE_Worksheet!P33</f>
        <v>0</v>
      </c>
      <c r="Q3" s="82">
        <f>APDF_ACTIVE_Worksheet!Q37 +APDF_RESERVE_Worksheet!Q33</f>
        <v>0</v>
      </c>
      <c r="R3" s="82">
        <f>APDF_ACTIVE_Worksheet!R37 +APDF_RESERVE_Worksheet!R33</f>
        <v>0</v>
      </c>
      <c r="S3" s="82">
        <f>APDF_ACTIVE_Worksheet!S37 +APDF_RESERVE_Worksheet!S33</f>
        <v>0</v>
      </c>
      <c r="T3" s="82">
        <f>APDF_ACTIVE_Worksheet!T37 +APDF_RESERVE_Worksheet!T33</f>
        <v>0</v>
      </c>
      <c r="U3" s="82">
        <f>APDF_ACTIVE_Worksheet!U37 +APDF_RESERVE_Worksheet!U33</f>
        <v>0</v>
      </c>
      <c r="V3" s="82">
        <f>APDF_ACTIVE_Worksheet!V37 +APDF_RESERVE_Worksheet!V33</f>
        <v>0</v>
      </c>
      <c r="W3" s="82">
        <f>APDF_ACTIVE_Worksheet!W37 +APDF_RESERVE_Worksheet!W33</f>
        <v>0</v>
      </c>
      <c r="X3" s="82">
        <f>APDF_ACTIVE_Worksheet!X37 +APDF_RESERVE_Worksheet!X33</f>
        <v>0</v>
      </c>
      <c r="Y3" s="82">
        <f>APDF_ACTIVE_Worksheet!Y37 +APDF_RESERVE_Worksheet!Y33</f>
        <v>0</v>
      </c>
      <c r="Z3" s="82">
        <f>APDF_ACTIVE_Worksheet!Z37 +APDF_RESERVE_Worksheet!Z33</f>
        <v>0</v>
      </c>
      <c r="AA3" s="82">
        <f>APDF_ACTIVE_Worksheet!AA37 +APDF_RESERVE_Worksheet!AA33</f>
        <v>0</v>
      </c>
      <c r="AB3" s="82">
        <f>APDF_ACTIVE_Worksheet!AB37 +APDF_RESERVE_Worksheet!AB33</f>
        <v>0</v>
      </c>
      <c r="AC3" s="82">
        <f>APDF_ACTIVE_Worksheet!AC37 +APDF_RESERVE_Worksheet!AC33</f>
        <v>0</v>
      </c>
      <c r="AD3" s="82">
        <f>APDF_ACTIVE_Worksheet!AD37 +APDF_RESERVE_Worksheet!AD33</f>
        <v>0</v>
      </c>
      <c r="AE3" s="82">
        <f>APDF_ACTIVE_Worksheet!AE37 +APDF_RESERVE_Worksheet!AE33</f>
        <v>0</v>
      </c>
      <c r="AF3" s="82">
        <f>APDF_ACTIVE_Worksheet!AF37 +APDF_RESERVE_Worksheet!AF33</f>
        <v>0</v>
      </c>
      <c r="AG3" s="62">
        <f>APDF_ACTIVE_Worksheet!AG37 +APDF_RESERVE_Worksheet!AG33</f>
        <v>0</v>
      </c>
    </row>
    <row r="4" spans="1:33" x14ac:dyDescent="0.25">
      <c r="A4" s="61" t="s">
        <v>7</v>
      </c>
      <c r="B4" s="55" t="s">
        <v>194</v>
      </c>
      <c r="C4" s="61" t="s">
        <v>214</v>
      </c>
      <c r="D4" s="61">
        <f>APDF_ACTIVE_Worksheet!D38 + APDF_RESERVE_Worksheet!D34</f>
        <v>0</v>
      </c>
      <c r="E4" s="82">
        <f>APDF_ACTIVE_Worksheet!E38 + APDF_RESERVE_Worksheet!E34</f>
        <v>0</v>
      </c>
      <c r="F4" s="82">
        <f>APDF_ACTIVE_Worksheet!F38 + APDF_RESERVE_Worksheet!F34</f>
        <v>0</v>
      </c>
      <c r="G4" s="82">
        <f>APDF_ACTIVE_Worksheet!G38 + APDF_RESERVE_Worksheet!G34</f>
        <v>0</v>
      </c>
      <c r="H4" s="82">
        <f>APDF_ACTIVE_Worksheet!H38 + APDF_RESERVE_Worksheet!H34</f>
        <v>0</v>
      </c>
      <c r="I4" s="82">
        <f>APDF_ACTIVE_Worksheet!I38 + APDF_RESERVE_Worksheet!I34</f>
        <v>0</v>
      </c>
      <c r="J4" s="82">
        <f>APDF_ACTIVE_Worksheet!J38 + APDF_RESERVE_Worksheet!J34</f>
        <v>0</v>
      </c>
      <c r="K4" s="82">
        <f>APDF_ACTIVE_Worksheet!K38 + APDF_RESERVE_Worksheet!K34</f>
        <v>0</v>
      </c>
      <c r="L4" s="82">
        <f>APDF_ACTIVE_Worksheet!L38 + APDF_RESERVE_Worksheet!L34</f>
        <v>0</v>
      </c>
      <c r="M4" s="82">
        <f>APDF_ACTIVE_Worksheet!M38 + APDF_RESERVE_Worksheet!M34</f>
        <v>0</v>
      </c>
      <c r="N4" s="82">
        <f>APDF_ACTIVE_Worksheet!N38 + APDF_RESERVE_Worksheet!N34</f>
        <v>0</v>
      </c>
      <c r="O4" s="82">
        <f>APDF_ACTIVE_Worksheet!O38 + APDF_RESERVE_Worksheet!O34</f>
        <v>0</v>
      </c>
      <c r="P4" s="82">
        <f>APDF_ACTIVE_Worksheet!P38 + APDF_RESERVE_Worksheet!P34</f>
        <v>0</v>
      </c>
      <c r="Q4" s="82">
        <f>APDF_ACTIVE_Worksheet!Q38 + APDF_RESERVE_Worksheet!Q34</f>
        <v>0</v>
      </c>
      <c r="R4" s="82">
        <f>APDF_ACTIVE_Worksheet!R38 + APDF_RESERVE_Worksheet!R34</f>
        <v>0</v>
      </c>
      <c r="S4" s="82">
        <f>APDF_ACTIVE_Worksheet!S38 + APDF_RESERVE_Worksheet!S34</f>
        <v>0</v>
      </c>
      <c r="T4" s="82">
        <f>APDF_ACTIVE_Worksheet!T38 + APDF_RESERVE_Worksheet!T34</f>
        <v>0</v>
      </c>
      <c r="U4" s="82">
        <f>APDF_ACTIVE_Worksheet!U38 + APDF_RESERVE_Worksheet!U34</f>
        <v>0</v>
      </c>
      <c r="V4" s="82">
        <f>APDF_ACTIVE_Worksheet!V38 + APDF_RESERVE_Worksheet!V34</f>
        <v>0</v>
      </c>
      <c r="W4" s="82">
        <f>APDF_ACTIVE_Worksheet!W38 + APDF_RESERVE_Worksheet!W34</f>
        <v>0</v>
      </c>
      <c r="X4" s="82">
        <f>APDF_ACTIVE_Worksheet!X38 + APDF_RESERVE_Worksheet!X34</f>
        <v>0</v>
      </c>
      <c r="Y4" s="82">
        <f>APDF_ACTIVE_Worksheet!Y38 + APDF_RESERVE_Worksheet!Y34</f>
        <v>0</v>
      </c>
      <c r="Z4" s="82">
        <f>APDF_ACTIVE_Worksheet!Z38 + APDF_RESERVE_Worksheet!Z34</f>
        <v>0</v>
      </c>
      <c r="AA4" s="82">
        <f>APDF_ACTIVE_Worksheet!AA38 + APDF_RESERVE_Worksheet!AA34</f>
        <v>0</v>
      </c>
      <c r="AB4" s="82">
        <f>APDF_ACTIVE_Worksheet!AB38 + APDF_RESERVE_Worksheet!AB34</f>
        <v>0</v>
      </c>
      <c r="AC4" s="82">
        <f>APDF_ACTIVE_Worksheet!AC38 + APDF_RESERVE_Worksheet!AC34</f>
        <v>0</v>
      </c>
      <c r="AD4" s="82">
        <f>APDF_ACTIVE_Worksheet!AD38 + APDF_RESERVE_Worksheet!AD34</f>
        <v>0</v>
      </c>
      <c r="AE4" s="82">
        <f>APDF_ACTIVE_Worksheet!AE38 + APDF_RESERVE_Worksheet!AE34</f>
        <v>0</v>
      </c>
      <c r="AF4" s="82">
        <f>APDF_ACTIVE_Worksheet!AF38 + APDF_RESERVE_Worksheet!AF34</f>
        <v>0</v>
      </c>
      <c r="AG4" s="62">
        <f>APDF_ACTIVE_Worksheet!AG38 + APDF_RESERVE_Worksheet!AG34</f>
        <v>0</v>
      </c>
    </row>
    <row r="5" spans="1:33" x14ac:dyDescent="0.25">
      <c r="A5" s="61" t="s">
        <v>10</v>
      </c>
      <c r="B5" s="55" t="s">
        <v>194</v>
      </c>
      <c r="C5" s="61" t="s">
        <v>214</v>
      </c>
      <c r="D5" s="61">
        <f>APDF_ACTIVE_Worksheet!D39 + APDF_RESERVE_Worksheet!D35</f>
        <v>0</v>
      </c>
      <c r="E5" s="82">
        <f>APDF_ACTIVE_Worksheet!E39 + APDF_RESERVE_Worksheet!E35</f>
        <v>0</v>
      </c>
      <c r="F5" s="82">
        <f>APDF_ACTIVE_Worksheet!F39 + APDF_RESERVE_Worksheet!F35</f>
        <v>0</v>
      </c>
      <c r="G5" s="82">
        <f>APDF_ACTIVE_Worksheet!G39 + APDF_RESERVE_Worksheet!G35</f>
        <v>0</v>
      </c>
      <c r="H5" s="82">
        <f>APDF_ACTIVE_Worksheet!H39 + APDF_RESERVE_Worksheet!H35</f>
        <v>0</v>
      </c>
      <c r="I5" s="82">
        <f>APDF_ACTIVE_Worksheet!I39 + APDF_RESERVE_Worksheet!I35</f>
        <v>0</v>
      </c>
      <c r="J5" s="82">
        <f>APDF_ACTIVE_Worksheet!J39 + APDF_RESERVE_Worksheet!J35</f>
        <v>0</v>
      </c>
      <c r="K5" s="82">
        <f>APDF_ACTIVE_Worksheet!K39 + APDF_RESERVE_Worksheet!K35</f>
        <v>0</v>
      </c>
      <c r="L5" s="82">
        <f>APDF_ACTIVE_Worksheet!L39 + APDF_RESERVE_Worksheet!L35</f>
        <v>0</v>
      </c>
      <c r="M5" s="82">
        <f>APDF_ACTIVE_Worksheet!M39 + APDF_RESERVE_Worksheet!M35</f>
        <v>0</v>
      </c>
      <c r="N5" s="82">
        <f>APDF_ACTIVE_Worksheet!N39 + APDF_RESERVE_Worksheet!N35</f>
        <v>0</v>
      </c>
      <c r="O5" s="82">
        <f>APDF_ACTIVE_Worksheet!O39 + APDF_RESERVE_Worksheet!O35</f>
        <v>0</v>
      </c>
      <c r="P5" s="82">
        <f>APDF_ACTIVE_Worksheet!P39 + APDF_RESERVE_Worksheet!P35</f>
        <v>0</v>
      </c>
      <c r="Q5" s="82">
        <f>APDF_ACTIVE_Worksheet!Q39 + APDF_RESERVE_Worksheet!Q35</f>
        <v>0</v>
      </c>
      <c r="R5" s="82">
        <f>APDF_ACTIVE_Worksheet!R39 + APDF_RESERVE_Worksheet!R35</f>
        <v>0</v>
      </c>
      <c r="S5" s="82">
        <f>APDF_ACTIVE_Worksheet!S39 + APDF_RESERVE_Worksheet!S35</f>
        <v>0</v>
      </c>
      <c r="T5" s="82">
        <f>APDF_ACTIVE_Worksheet!T39 + APDF_RESERVE_Worksheet!T35</f>
        <v>0</v>
      </c>
      <c r="U5" s="82">
        <f>APDF_ACTIVE_Worksheet!U39 + APDF_RESERVE_Worksheet!U35</f>
        <v>0</v>
      </c>
      <c r="V5" s="82">
        <f>APDF_ACTIVE_Worksheet!V39 + APDF_RESERVE_Worksheet!V35</f>
        <v>0</v>
      </c>
      <c r="W5" s="82">
        <f>APDF_ACTIVE_Worksheet!W39 + APDF_RESERVE_Worksheet!W35</f>
        <v>0</v>
      </c>
      <c r="X5" s="82">
        <f>APDF_ACTIVE_Worksheet!X39 + APDF_RESERVE_Worksheet!X35</f>
        <v>0</v>
      </c>
      <c r="Y5" s="82">
        <f>APDF_ACTIVE_Worksheet!Y39 + APDF_RESERVE_Worksheet!Y35</f>
        <v>0</v>
      </c>
      <c r="Z5" s="82">
        <f>APDF_ACTIVE_Worksheet!Z39 + APDF_RESERVE_Worksheet!Z35</f>
        <v>0</v>
      </c>
      <c r="AA5" s="82">
        <f>APDF_ACTIVE_Worksheet!AA39 + APDF_RESERVE_Worksheet!AA35</f>
        <v>0</v>
      </c>
      <c r="AB5" s="82">
        <f>APDF_ACTIVE_Worksheet!AB39 + APDF_RESERVE_Worksheet!AB35</f>
        <v>0</v>
      </c>
      <c r="AC5" s="82">
        <f>APDF_ACTIVE_Worksheet!AC39 + APDF_RESERVE_Worksheet!AC35</f>
        <v>0</v>
      </c>
      <c r="AD5" s="82">
        <f>APDF_ACTIVE_Worksheet!AD39 + APDF_RESERVE_Worksheet!AD35</f>
        <v>0</v>
      </c>
      <c r="AE5" s="82">
        <f>APDF_ACTIVE_Worksheet!AE39 + APDF_RESERVE_Worksheet!AE35</f>
        <v>0</v>
      </c>
      <c r="AF5" s="82">
        <f>APDF_ACTIVE_Worksheet!AF39 + APDF_RESERVE_Worksheet!AF35</f>
        <v>0</v>
      </c>
      <c r="AG5" s="62">
        <f>APDF_ACTIVE_Worksheet!AG39 + APDF_RESERVE_Worksheet!AG35</f>
        <v>0</v>
      </c>
    </row>
    <row r="6" spans="1:33" x14ac:dyDescent="0.25">
      <c r="A6" s="61" t="s">
        <v>30</v>
      </c>
      <c r="B6" s="55" t="s">
        <v>194</v>
      </c>
      <c r="C6" s="61" t="s">
        <v>214</v>
      </c>
      <c r="D6" s="125">
        <f>APDF_ACTIVE_Worksheet!D40 + APDF_RESERVE_Worksheet!D36</f>
        <v>0</v>
      </c>
      <c r="E6" s="100">
        <f>APDF_ACTIVE_Worksheet!E40 + APDF_RESERVE_Worksheet!E36</f>
        <v>0</v>
      </c>
      <c r="F6" s="100">
        <f>APDF_ACTIVE_Worksheet!F40 + APDF_RESERVE_Worksheet!F36</f>
        <v>0</v>
      </c>
      <c r="G6" s="100">
        <f>APDF_ACTIVE_Worksheet!G40 + APDF_RESERVE_Worksheet!G36</f>
        <v>0</v>
      </c>
      <c r="H6" s="100">
        <f>APDF_ACTIVE_Worksheet!H40 + APDF_RESERVE_Worksheet!H36</f>
        <v>0</v>
      </c>
      <c r="I6" s="100">
        <f>APDF_ACTIVE_Worksheet!I40 + APDF_RESERVE_Worksheet!I36</f>
        <v>0</v>
      </c>
      <c r="J6" s="100">
        <f>APDF_ACTIVE_Worksheet!J40 + APDF_RESERVE_Worksheet!J36</f>
        <v>0</v>
      </c>
      <c r="K6" s="100">
        <f>APDF_ACTIVE_Worksheet!K40 + APDF_RESERVE_Worksheet!K36</f>
        <v>0</v>
      </c>
      <c r="L6" s="100">
        <f>APDF_ACTIVE_Worksheet!L40 + APDF_RESERVE_Worksheet!L36</f>
        <v>0</v>
      </c>
      <c r="M6" s="100">
        <f>APDF_ACTIVE_Worksheet!M40 + APDF_RESERVE_Worksheet!M36</f>
        <v>0</v>
      </c>
      <c r="N6" s="100">
        <f>APDF_ACTIVE_Worksheet!N40 + APDF_RESERVE_Worksheet!N36</f>
        <v>0</v>
      </c>
      <c r="O6" s="100">
        <f>APDF_ACTIVE_Worksheet!O40 + APDF_RESERVE_Worksheet!O36</f>
        <v>0</v>
      </c>
      <c r="P6" s="100">
        <f>APDF_ACTIVE_Worksheet!P40 + APDF_RESERVE_Worksheet!P36</f>
        <v>0</v>
      </c>
      <c r="Q6" s="100">
        <f>APDF_ACTIVE_Worksheet!Q40 + APDF_RESERVE_Worksheet!Q36</f>
        <v>0</v>
      </c>
      <c r="R6" s="100">
        <f>APDF_ACTIVE_Worksheet!R40 + APDF_RESERVE_Worksheet!R36</f>
        <v>0</v>
      </c>
      <c r="S6" s="100">
        <f>APDF_ACTIVE_Worksheet!S40 + APDF_RESERVE_Worksheet!S36</f>
        <v>0</v>
      </c>
      <c r="T6" s="100">
        <f>APDF_ACTIVE_Worksheet!T40 + APDF_RESERVE_Worksheet!T36</f>
        <v>0</v>
      </c>
      <c r="U6" s="100">
        <f>APDF_ACTIVE_Worksheet!U40 + APDF_RESERVE_Worksheet!U36</f>
        <v>0</v>
      </c>
      <c r="V6" s="100">
        <f>APDF_ACTIVE_Worksheet!V40 + APDF_RESERVE_Worksheet!V36</f>
        <v>0</v>
      </c>
      <c r="W6" s="100">
        <f>APDF_ACTIVE_Worksheet!W40 + APDF_RESERVE_Worksheet!W36</f>
        <v>0</v>
      </c>
      <c r="X6" s="100">
        <f>APDF_ACTIVE_Worksheet!X40 + APDF_RESERVE_Worksheet!X36</f>
        <v>0</v>
      </c>
      <c r="Y6" s="100">
        <f>APDF_ACTIVE_Worksheet!Y40 + APDF_RESERVE_Worksheet!Y36</f>
        <v>0</v>
      </c>
      <c r="Z6" s="100">
        <f>APDF_ACTIVE_Worksheet!Z40 + APDF_RESERVE_Worksheet!Z36</f>
        <v>0</v>
      </c>
      <c r="AA6" s="100">
        <f>APDF_ACTIVE_Worksheet!AA40 + APDF_RESERVE_Worksheet!AA36</f>
        <v>0</v>
      </c>
      <c r="AB6" s="100">
        <f>APDF_ACTIVE_Worksheet!AB40 + APDF_RESERVE_Worksheet!AB36</f>
        <v>0</v>
      </c>
      <c r="AC6" s="100">
        <f>APDF_ACTIVE_Worksheet!AC40 + APDF_RESERVE_Worksheet!AC36</f>
        <v>0</v>
      </c>
      <c r="AD6" s="100">
        <f>APDF_ACTIVE_Worksheet!AD40 + APDF_RESERVE_Worksheet!AD36</f>
        <v>0</v>
      </c>
      <c r="AE6" s="100">
        <f>APDF_ACTIVE_Worksheet!AE40 + APDF_RESERVE_Worksheet!AE36</f>
        <v>0</v>
      </c>
      <c r="AF6" s="100">
        <f>APDF_ACTIVE_Worksheet!AF40 + APDF_RESERVE_Worksheet!AF36</f>
        <v>0</v>
      </c>
      <c r="AG6" s="99">
        <f>APDF_ACTIVE_Worksheet!AG40 + APDF_RESERVE_Worksheet!AG36</f>
        <v>0</v>
      </c>
    </row>
    <row r="7" spans="1:33" x14ac:dyDescent="0.25">
      <c r="A7" s="61" t="s">
        <v>229</v>
      </c>
      <c r="B7" s="55" t="s">
        <v>194</v>
      </c>
      <c r="C7" s="61" t="s">
        <v>214</v>
      </c>
      <c r="D7" s="126">
        <f>SUM('A-II_ACTIVE_Worksheet'!D7+'A-II_RESERVE_Worksheet'!D7)/2</f>
        <v>0.1295</v>
      </c>
      <c r="E7" s="114">
        <f>SUM('A-II_ACTIVE_Worksheet'!E7+'A-II_RESERVE_Worksheet'!E7)/2</f>
        <v>0.1295</v>
      </c>
      <c r="F7" s="114">
        <f>SUM('A-II_ACTIVE_Worksheet'!F7+'A-II_RESERVE_Worksheet'!F7)/2</f>
        <v>0.1295</v>
      </c>
      <c r="G7" s="114">
        <f>SUM('A-II_ACTIVE_Worksheet'!G7+'A-II_RESERVE_Worksheet'!G7)/2</f>
        <v>0.1295</v>
      </c>
      <c r="H7" s="114">
        <f>SUM('A-II_ACTIVE_Worksheet'!H7+'A-II_RESERVE_Worksheet'!H7)/2</f>
        <v>0.1295</v>
      </c>
      <c r="I7" s="114">
        <f>SUM('A-II_ACTIVE_Worksheet'!I7+'A-II_RESERVE_Worksheet'!I7)/2</f>
        <v>0.1295</v>
      </c>
      <c r="J7" s="114">
        <f>SUM('A-II_ACTIVE_Worksheet'!J7+'A-II_RESERVE_Worksheet'!J7)/2</f>
        <v>0.1295</v>
      </c>
      <c r="K7" s="114">
        <f>SUM('A-II_ACTIVE_Worksheet'!K7+'A-II_RESERVE_Worksheet'!K7)/2</f>
        <v>0.1295</v>
      </c>
      <c r="L7" s="114">
        <f>SUM('A-II_ACTIVE_Worksheet'!L7+'A-II_RESERVE_Worksheet'!L7)/2</f>
        <v>0.1295</v>
      </c>
      <c r="M7" s="114">
        <f>SUM('A-II_ACTIVE_Worksheet'!M7+'A-II_RESERVE_Worksheet'!M7)/2</f>
        <v>0.1295</v>
      </c>
      <c r="N7" s="114">
        <f>SUM('A-II_ACTIVE_Worksheet'!N7+'A-II_RESERVE_Worksheet'!N7)/2</f>
        <v>0.1295</v>
      </c>
      <c r="O7" s="114">
        <f>SUM('A-II_ACTIVE_Worksheet'!O7+'A-II_RESERVE_Worksheet'!O7)/2</f>
        <v>0.1295</v>
      </c>
      <c r="P7" s="114">
        <f>SUM('A-II_ACTIVE_Worksheet'!P7+'A-II_RESERVE_Worksheet'!P7)/2</f>
        <v>0.1295</v>
      </c>
      <c r="Q7" s="114">
        <f>SUM('A-II_ACTIVE_Worksheet'!Q7+'A-II_RESERVE_Worksheet'!Q7)/2</f>
        <v>0.1295</v>
      </c>
      <c r="R7" s="114">
        <f>SUM('A-II_ACTIVE_Worksheet'!R7+'A-II_RESERVE_Worksheet'!R7)/2</f>
        <v>0.1295</v>
      </c>
      <c r="S7" s="114">
        <f>SUM('A-II_ACTIVE_Worksheet'!S7+'A-II_RESERVE_Worksheet'!S7)/2</f>
        <v>0.1295</v>
      </c>
      <c r="T7" s="114">
        <f>SUM('A-II_ACTIVE_Worksheet'!T7+'A-II_RESERVE_Worksheet'!T7)/2</f>
        <v>0.1295</v>
      </c>
      <c r="U7" s="114">
        <f>SUM('A-II_ACTIVE_Worksheet'!U7+'A-II_RESERVE_Worksheet'!U7)/2</f>
        <v>0.1295</v>
      </c>
      <c r="V7" s="114">
        <f>SUM('A-II_ACTIVE_Worksheet'!V7+'A-II_RESERVE_Worksheet'!V7)/2</f>
        <v>0.1295</v>
      </c>
      <c r="W7" s="114">
        <f>SUM('A-II_ACTIVE_Worksheet'!W7+'A-II_RESERVE_Worksheet'!W7)/2</f>
        <v>0.1295</v>
      </c>
      <c r="X7" s="114">
        <f>SUM('A-II_ACTIVE_Worksheet'!X7+'A-II_RESERVE_Worksheet'!X7)/2</f>
        <v>0.1295</v>
      </c>
      <c r="Y7" s="114">
        <f>SUM('A-II_ACTIVE_Worksheet'!Y7+'A-II_RESERVE_Worksheet'!Y7)/2</f>
        <v>0.1295</v>
      </c>
      <c r="Z7" s="114">
        <f>SUM('A-II_ACTIVE_Worksheet'!Z7+'A-II_RESERVE_Worksheet'!Z7)/2</f>
        <v>0.1295</v>
      </c>
      <c r="AA7" s="114">
        <f>SUM('A-II_ACTIVE_Worksheet'!AA7+'A-II_RESERVE_Worksheet'!AA7)/2</f>
        <v>0.1295</v>
      </c>
      <c r="AB7" s="114">
        <f>SUM('A-II_ACTIVE_Worksheet'!AB7+'A-II_RESERVE_Worksheet'!AB7)/2</f>
        <v>0.1295</v>
      </c>
      <c r="AC7" s="114">
        <f>SUM('A-II_ACTIVE_Worksheet'!AC7+'A-II_RESERVE_Worksheet'!AC7)/2</f>
        <v>0.1295</v>
      </c>
      <c r="AD7" s="114">
        <f>SUM('A-II_ACTIVE_Worksheet'!AD7+'A-II_RESERVE_Worksheet'!AD7)/2</f>
        <v>0.1295</v>
      </c>
      <c r="AE7" s="114">
        <f>SUM('A-II_ACTIVE_Worksheet'!AE7+'A-II_RESERVE_Worksheet'!AE7)/2</f>
        <v>0.1295</v>
      </c>
      <c r="AF7" s="114">
        <f>SUM('A-II_ACTIVE_Worksheet'!AF7+'A-II_RESERVE_Worksheet'!AF7)/2</f>
        <v>0.1295</v>
      </c>
      <c r="AG7" s="115">
        <f>SUM('A-II_ACTIVE_Worksheet'!AG7+'A-II_RESERVE_Worksheet'!AG7)/2</f>
        <v>0.1295</v>
      </c>
    </row>
    <row r="8" spans="1:33" x14ac:dyDescent="0.25">
      <c r="A8" s="61" t="s">
        <v>230</v>
      </c>
      <c r="B8" s="55" t="s">
        <v>194</v>
      </c>
      <c r="C8" s="61" t="s">
        <v>214</v>
      </c>
      <c r="D8" s="61">
        <f>FLOOR('A-II_ACTIVE_Worksheet'!D8+'A-II_RESERVE_Worksheet'!D8,1)</f>
        <v>0</v>
      </c>
      <c r="E8" s="82">
        <f>FLOOR('A-II_ACTIVE_Worksheet'!E8+'A-II_RESERVE_Worksheet'!E8,1)</f>
        <v>0</v>
      </c>
      <c r="F8" s="82">
        <f>FLOOR('A-II_ACTIVE_Worksheet'!F8+'A-II_RESERVE_Worksheet'!F8,1)</f>
        <v>0</v>
      </c>
      <c r="G8" s="82">
        <f>FLOOR('A-II_ACTIVE_Worksheet'!G8+'A-II_RESERVE_Worksheet'!G8,1)</f>
        <v>0</v>
      </c>
      <c r="H8" s="82">
        <f>FLOOR('A-II_ACTIVE_Worksheet'!H8+'A-II_RESERVE_Worksheet'!H8,1)</f>
        <v>0</v>
      </c>
      <c r="I8" s="82">
        <f>FLOOR('A-II_ACTIVE_Worksheet'!I8+'A-II_RESERVE_Worksheet'!I8,1)</f>
        <v>0</v>
      </c>
      <c r="J8" s="82">
        <f>FLOOR('A-II_ACTIVE_Worksheet'!J8+'A-II_RESERVE_Worksheet'!J8,1)</f>
        <v>0</v>
      </c>
      <c r="K8" s="82">
        <f>FLOOR('A-II_ACTIVE_Worksheet'!K8+'A-II_RESERVE_Worksheet'!K8,1)</f>
        <v>0</v>
      </c>
      <c r="L8" s="82">
        <f>FLOOR('A-II_ACTIVE_Worksheet'!L8+'A-II_RESERVE_Worksheet'!L8,1)</f>
        <v>0</v>
      </c>
      <c r="M8" s="82">
        <f>FLOOR('A-II_ACTIVE_Worksheet'!M8+'A-II_RESERVE_Worksheet'!M8,1)</f>
        <v>0</v>
      </c>
      <c r="N8" s="82">
        <f>FLOOR('A-II_ACTIVE_Worksheet'!N8+'A-II_RESERVE_Worksheet'!N8,1)</f>
        <v>0</v>
      </c>
      <c r="O8" s="82">
        <f>FLOOR('A-II_ACTIVE_Worksheet'!O8+'A-II_RESERVE_Worksheet'!O8,1)</f>
        <v>0</v>
      </c>
      <c r="P8" s="82">
        <f>FLOOR('A-II_ACTIVE_Worksheet'!P8+'A-II_RESERVE_Worksheet'!P8,1)</f>
        <v>0</v>
      </c>
      <c r="Q8" s="82">
        <f>FLOOR('A-II_ACTIVE_Worksheet'!Q8+'A-II_RESERVE_Worksheet'!Q8,1)</f>
        <v>0</v>
      </c>
      <c r="R8" s="82">
        <f>FLOOR('A-II_ACTIVE_Worksheet'!R8+'A-II_RESERVE_Worksheet'!R8,1)</f>
        <v>0</v>
      </c>
      <c r="S8" s="82">
        <f>FLOOR('A-II_ACTIVE_Worksheet'!S8+'A-II_RESERVE_Worksheet'!S8,1)</f>
        <v>0</v>
      </c>
      <c r="T8" s="82">
        <f>FLOOR('A-II_ACTIVE_Worksheet'!T8+'A-II_RESERVE_Worksheet'!T8,1)</f>
        <v>0</v>
      </c>
      <c r="U8" s="82">
        <f>FLOOR('A-II_ACTIVE_Worksheet'!U8+'A-II_RESERVE_Worksheet'!U8,1)</f>
        <v>0</v>
      </c>
      <c r="V8" s="82">
        <f>FLOOR('A-II_ACTIVE_Worksheet'!V8+'A-II_RESERVE_Worksheet'!V8,1)</f>
        <v>0</v>
      </c>
      <c r="W8" s="82">
        <f>FLOOR('A-II_ACTIVE_Worksheet'!W8+'A-II_RESERVE_Worksheet'!W8,1)</f>
        <v>0</v>
      </c>
      <c r="X8" s="82">
        <f>FLOOR('A-II_ACTIVE_Worksheet'!X8+'A-II_RESERVE_Worksheet'!X8,1)</f>
        <v>0</v>
      </c>
      <c r="Y8" s="82">
        <f>FLOOR('A-II_ACTIVE_Worksheet'!Y8+'A-II_RESERVE_Worksheet'!Y8,1)</f>
        <v>0</v>
      </c>
      <c r="Z8" s="82">
        <f>FLOOR('A-II_ACTIVE_Worksheet'!Z8+'A-II_RESERVE_Worksheet'!Z8,1)</f>
        <v>0</v>
      </c>
      <c r="AA8" s="82">
        <f>FLOOR('A-II_ACTIVE_Worksheet'!AA8+'A-II_RESERVE_Worksheet'!AA8,1)</f>
        <v>0</v>
      </c>
      <c r="AB8" s="82">
        <f>FLOOR('A-II_ACTIVE_Worksheet'!AB8+'A-II_RESERVE_Worksheet'!AB8,1)</f>
        <v>0</v>
      </c>
      <c r="AC8" s="82">
        <f>FLOOR('A-II_ACTIVE_Worksheet'!AC8+'A-II_RESERVE_Worksheet'!AC8,1)</f>
        <v>0</v>
      </c>
      <c r="AD8" s="82">
        <f>FLOOR('A-II_ACTIVE_Worksheet'!AD8+'A-II_RESERVE_Worksheet'!AD8,1)</f>
        <v>0</v>
      </c>
      <c r="AE8" s="82">
        <f>FLOOR('A-II_ACTIVE_Worksheet'!AE8+'A-II_RESERVE_Worksheet'!AE8,1)</f>
        <v>0</v>
      </c>
      <c r="AF8" s="82">
        <f>FLOOR('A-II_ACTIVE_Worksheet'!AF8+'A-II_RESERVE_Worksheet'!AF8,1)</f>
        <v>0</v>
      </c>
      <c r="AG8" s="62">
        <f>FLOOR('A-II_ACTIVE_Worksheet'!AG8+'A-II_RESERVE_Worksheet'!AG8,1)</f>
        <v>0</v>
      </c>
    </row>
    <row r="9" spans="1:33" ht="16.5" thickBot="1" x14ac:dyDescent="0.3">
      <c r="A9" s="64" t="s">
        <v>234</v>
      </c>
      <c r="B9" s="65" t="s">
        <v>194</v>
      </c>
      <c r="C9" s="64" t="s">
        <v>214</v>
      </c>
      <c r="D9" s="64">
        <f>SUM(D6) +(D8)</f>
        <v>0</v>
      </c>
      <c r="E9" s="66">
        <f t="shared" ref="E9:AG9" si="0">SUM(E6) +(E8)</f>
        <v>0</v>
      </c>
      <c r="F9" s="66">
        <f t="shared" si="0"/>
        <v>0</v>
      </c>
      <c r="G9" s="66">
        <f t="shared" si="0"/>
        <v>0</v>
      </c>
      <c r="H9" s="66">
        <f t="shared" si="0"/>
        <v>0</v>
      </c>
      <c r="I9" s="66">
        <f t="shared" si="0"/>
        <v>0</v>
      </c>
      <c r="J9" s="66">
        <f t="shared" si="0"/>
        <v>0</v>
      </c>
      <c r="K9" s="66">
        <f t="shared" si="0"/>
        <v>0</v>
      </c>
      <c r="L9" s="66">
        <f t="shared" si="0"/>
        <v>0</v>
      </c>
      <c r="M9" s="66">
        <f t="shared" si="0"/>
        <v>0</v>
      </c>
      <c r="N9" s="66">
        <f t="shared" si="0"/>
        <v>0</v>
      </c>
      <c r="O9" s="66">
        <f t="shared" si="0"/>
        <v>0</v>
      </c>
      <c r="P9" s="66">
        <f t="shared" si="0"/>
        <v>0</v>
      </c>
      <c r="Q9" s="66">
        <f t="shared" si="0"/>
        <v>0</v>
      </c>
      <c r="R9" s="66">
        <f t="shared" si="0"/>
        <v>0</v>
      </c>
      <c r="S9" s="66">
        <f t="shared" si="0"/>
        <v>0</v>
      </c>
      <c r="T9" s="66">
        <f t="shared" si="0"/>
        <v>0</v>
      </c>
      <c r="U9" s="66">
        <f t="shared" si="0"/>
        <v>0</v>
      </c>
      <c r="V9" s="66">
        <f t="shared" si="0"/>
        <v>0</v>
      </c>
      <c r="W9" s="66">
        <f t="shared" si="0"/>
        <v>0</v>
      </c>
      <c r="X9" s="66">
        <f t="shared" si="0"/>
        <v>0</v>
      </c>
      <c r="Y9" s="66">
        <f t="shared" si="0"/>
        <v>0</v>
      </c>
      <c r="Z9" s="66">
        <f t="shared" si="0"/>
        <v>0</v>
      </c>
      <c r="AA9" s="66">
        <f t="shared" si="0"/>
        <v>0</v>
      </c>
      <c r="AB9" s="66">
        <f t="shared" si="0"/>
        <v>0</v>
      </c>
      <c r="AC9" s="66">
        <f t="shared" si="0"/>
        <v>0</v>
      </c>
      <c r="AD9" s="66">
        <f t="shared" si="0"/>
        <v>0</v>
      </c>
      <c r="AE9" s="66">
        <f t="shared" si="0"/>
        <v>0</v>
      </c>
      <c r="AF9" s="66">
        <f t="shared" si="0"/>
        <v>0</v>
      </c>
      <c r="AG9" s="67">
        <f t="shared" si="0"/>
        <v>0</v>
      </c>
    </row>
    <row r="10" spans="1:33" x14ac:dyDescent="0.25">
      <c r="A10" s="68" t="s">
        <v>223</v>
      </c>
      <c r="B10" s="58" t="s">
        <v>195</v>
      </c>
      <c r="C10" s="57" t="s">
        <v>214</v>
      </c>
      <c r="D10" s="119">
        <f>SUM('A-II_ACTIVE_Worksheet'!D10)+('A-II_RESERVE_Worksheet'!D10)</f>
        <v>0</v>
      </c>
      <c r="E10" s="111">
        <f>SUM('A-II_ACTIVE_Worksheet'!E10)+('A-II_RESERVE_Worksheet'!E10)</f>
        <v>0</v>
      </c>
      <c r="F10" s="111">
        <f>SUM('A-II_ACTIVE_Worksheet'!F10)+('A-II_RESERVE_Worksheet'!F10)</f>
        <v>0</v>
      </c>
      <c r="G10" s="111">
        <f>SUM('A-II_ACTIVE_Worksheet'!G10)+('A-II_RESERVE_Worksheet'!G10)</f>
        <v>0</v>
      </c>
      <c r="H10" s="111">
        <f>SUM('A-II_ACTIVE_Worksheet'!H10)+('A-II_RESERVE_Worksheet'!H10)</f>
        <v>0</v>
      </c>
      <c r="I10" s="111">
        <f>SUM('A-II_ACTIVE_Worksheet'!I10)+('A-II_RESERVE_Worksheet'!I10)</f>
        <v>0</v>
      </c>
      <c r="J10" s="111">
        <f>SUM('A-II_ACTIVE_Worksheet'!J10)+('A-II_RESERVE_Worksheet'!J10)</f>
        <v>0</v>
      </c>
      <c r="K10" s="111">
        <f>SUM('A-II_ACTIVE_Worksheet'!K10)+('A-II_RESERVE_Worksheet'!K10)</f>
        <v>0</v>
      </c>
      <c r="L10" s="111">
        <f>SUM('A-II_ACTIVE_Worksheet'!L10)+('A-II_RESERVE_Worksheet'!L10)</f>
        <v>0</v>
      </c>
      <c r="M10" s="111">
        <f>SUM('A-II_ACTIVE_Worksheet'!M10)+('A-II_RESERVE_Worksheet'!M10)</f>
        <v>0</v>
      </c>
      <c r="N10" s="111">
        <f>SUM('A-II_ACTIVE_Worksheet'!N10)+('A-II_RESERVE_Worksheet'!N10)</f>
        <v>0</v>
      </c>
      <c r="O10" s="111">
        <f>SUM('A-II_ACTIVE_Worksheet'!O10)+('A-II_RESERVE_Worksheet'!O10)</f>
        <v>0</v>
      </c>
      <c r="P10" s="111">
        <f>SUM('A-II_ACTIVE_Worksheet'!P10)+('A-II_RESERVE_Worksheet'!P10)</f>
        <v>0</v>
      </c>
      <c r="Q10" s="111">
        <f>SUM('A-II_ACTIVE_Worksheet'!Q10)+('A-II_RESERVE_Worksheet'!Q10)</f>
        <v>0</v>
      </c>
      <c r="R10" s="111">
        <f>SUM('A-II_ACTIVE_Worksheet'!R10)+('A-II_RESERVE_Worksheet'!R10)</f>
        <v>0</v>
      </c>
      <c r="S10" s="111">
        <f>SUM('A-II_ACTIVE_Worksheet'!S10)+('A-II_RESERVE_Worksheet'!S10)</f>
        <v>0</v>
      </c>
      <c r="T10" s="111">
        <f>SUM('A-II_ACTIVE_Worksheet'!T10)+('A-II_RESERVE_Worksheet'!T10)</f>
        <v>0</v>
      </c>
      <c r="U10" s="111">
        <f>SUM('A-II_ACTIVE_Worksheet'!U10)+('A-II_RESERVE_Worksheet'!U10)</f>
        <v>0</v>
      </c>
      <c r="V10" s="111">
        <f>SUM('A-II_ACTIVE_Worksheet'!V10)+('A-II_RESERVE_Worksheet'!V10)</f>
        <v>0</v>
      </c>
      <c r="W10" s="111">
        <f>SUM('A-II_ACTIVE_Worksheet'!W10)+('A-II_RESERVE_Worksheet'!W10)</f>
        <v>0</v>
      </c>
      <c r="X10" s="111">
        <f>SUM('A-II_ACTIVE_Worksheet'!X10)+('A-II_RESERVE_Worksheet'!X10)</f>
        <v>0</v>
      </c>
      <c r="Y10" s="111">
        <f>SUM('A-II_ACTIVE_Worksheet'!Y10)+('A-II_RESERVE_Worksheet'!Y10)</f>
        <v>0</v>
      </c>
      <c r="Z10" s="111">
        <f>SUM('A-II_ACTIVE_Worksheet'!Z10)+('A-II_RESERVE_Worksheet'!Z10)</f>
        <v>0</v>
      </c>
      <c r="AA10" s="111">
        <f>SUM('A-II_ACTIVE_Worksheet'!AA10)+('A-II_RESERVE_Worksheet'!AA10)</f>
        <v>0</v>
      </c>
      <c r="AB10" s="111">
        <f>SUM('A-II_ACTIVE_Worksheet'!AB10)+('A-II_RESERVE_Worksheet'!AB10)</f>
        <v>0</v>
      </c>
      <c r="AC10" s="111">
        <f>SUM('A-II_ACTIVE_Worksheet'!AC10)+('A-II_RESERVE_Worksheet'!AC10)</f>
        <v>0</v>
      </c>
      <c r="AD10" s="111">
        <f>SUM('A-II_ACTIVE_Worksheet'!AD10)+('A-II_RESERVE_Worksheet'!AD10)</f>
        <v>0</v>
      </c>
      <c r="AE10" s="111">
        <f>SUM('A-II_ACTIVE_Worksheet'!AE10)+('A-II_RESERVE_Worksheet'!AE10)</f>
        <v>0</v>
      </c>
      <c r="AF10" s="111">
        <f>SUM('A-II_ACTIVE_Worksheet'!AF10)+('A-II_RESERVE_Worksheet'!AF10)</f>
        <v>0</v>
      </c>
      <c r="AG10" s="116">
        <f>SUM('A-II_ACTIVE_Worksheet'!AG10)+('A-II_RESERVE_Worksheet'!AG10)</f>
        <v>0</v>
      </c>
    </row>
    <row r="11" spans="1:33" x14ac:dyDescent="0.25">
      <c r="A11" s="71" t="s">
        <v>232</v>
      </c>
      <c r="B11" s="55" t="s">
        <v>195</v>
      </c>
      <c r="C11" s="61" t="s">
        <v>214</v>
      </c>
      <c r="D11" s="120">
        <f>SUM('A-II_ACTIVE_Worksheet'!D11)+('A-II_RESERVE_Worksheet'!D11)</f>
        <v>0</v>
      </c>
      <c r="E11" s="112">
        <f>SUM('A-II_ACTIVE_Worksheet'!E11)+('A-II_RESERVE_Worksheet'!E11)</f>
        <v>0</v>
      </c>
      <c r="F11" s="112">
        <f>SUM('A-II_ACTIVE_Worksheet'!F11)+('A-II_RESERVE_Worksheet'!F11)</f>
        <v>0</v>
      </c>
      <c r="G11" s="112">
        <f>SUM('A-II_ACTIVE_Worksheet'!G11)+('A-II_RESERVE_Worksheet'!G11)</f>
        <v>0</v>
      </c>
      <c r="H11" s="112">
        <f>SUM('A-II_ACTIVE_Worksheet'!H11)+('A-II_RESERVE_Worksheet'!H11)</f>
        <v>0</v>
      </c>
      <c r="I11" s="112">
        <f>SUM('A-II_ACTIVE_Worksheet'!I11)+('A-II_RESERVE_Worksheet'!I11)</f>
        <v>0</v>
      </c>
      <c r="J11" s="112">
        <f>SUM('A-II_ACTIVE_Worksheet'!J11)+('A-II_RESERVE_Worksheet'!J11)</f>
        <v>0</v>
      </c>
      <c r="K11" s="112">
        <f>SUM('A-II_ACTIVE_Worksheet'!K11)+('A-II_RESERVE_Worksheet'!K11)</f>
        <v>0</v>
      </c>
      <c r="L11" s="112">
        <f>SUM('A-II_ACTIVE_Worksheet'!L11)+('A-II_RESERVE_Worksheet'!L11)</f>
        <v>0</v>
      </c>
      <c r="M11" s="112">
        <f>SUM('A-II_ACTIVE_Worksheet'!M11)+('A-II_RESERVE_Worksheet'!M11)</f>
        <v>0</v>
      </c>
      <c r="N11" s="112">
        <f>SUM('A-II_ACTIVE_Worksheet'!N11)+('A-II_RESERVE_Worksheet'!N11)</f>
        <v>0</v>
      </c>
      <c r="O11" s="112">
        <f>SUM('A-II_ACTIVE_Worksheet'!O11)+('A-II_RESERVE_Worksheet'!O11)</f>
        <v>0</v>
      </c>
      <c r="P11" s="112">
        <f>SUM('A-II_ACTIVE_Worksheet'!P11)+('A-II_RESERVE_Worksheet'!P11)</f>
        <v>0</v>
      </c>
      <c r="Q11" s="112">
        <f>SUM('A-II_ACTIVE_Worksheet'!Q11)+('A-II_RESERVE_Worksheet'!Q11)</f>
        <v>0</v>
      </c>
      <c r="R11" s="112">
        <f>SUM('A-II_ACTIVE_Worksheet'!R11)+('A-II_RESERVE_Worksheet'!R11)</f>
        <v>0</v>
      </c>
      <c r="S11" s="112">
        <f>SUM('A-II_ACTIVE_Worksheet'!S11)+('A-II_RESERVE_Worksheet'!S11)</f>
        <v>0</v>
      </c>
      <c r="T11" s="112">
        <f>SUM('A-II_ACTIVE_Worksheet'!T11)+('A-II_RESERVE_Worksheet'!T11)</f>
        <v>0</v>
      </c>
      <c r="U11" s="112">
        <f>SUM('A-II_ACTIVE_Worksheet'!U11)+('A-II_RESERVE_Worksheet'!U11)</f>
        <v>0</v>
      </c>
      <c r="V11" s="112">
        <f>SUM('A-II_ACTIVE_Worksheet'!V11)+('A-II_RESERVE_Worksheet'!V11)</f>
        <v>0</v>
      </c>
      <c r="W11" s="112">
        <f>SUM('A-II_ACTIVE_Worksheet'!W11)+('A-II_RESERVE_Worksheet'!W11)</f>
        <v>0</v>
      </c>
      <c r="X11" s="112">
        <f>SUM('A-II_ACTIVE_Worksheet'!X11)+('A-II_RESERVE_Worksheet'!X11)</f>
        <v>0</v>
      </c>
      <c r="Y11" s="112">
        <f>SUM('A-II_ACTIVE_Worksheet'!Y11)+('A-II_RESERVE_Worksheet'!Y11)</f>
        <v>0</v>
      </c>
      <c r="Z11" s="112">
        <f>SUM('A-II_ACTIVE_Worksheet'!Z11)+('A-II_RESERVE_Worksheet'!Z11)</f>
        <v>0</v>
      </c>
      <c r="AA11" s="112">
        <f>SUM('A-II_ACTIVE_Worksheet'!AA11)+('A-II_RESERVE_Worksheet'!AA11)</f>
        <v>0</v>
      </c>
      <c r="AB11" s="112">
        <f>SUM('A-II_ACTIVE_Worksheet'!AB11)+('A-II_RESERVE_Worksheet'!AB11)</f>
        <v>0</v>
      </c>
      <c r="AC11" s="112">
        <f>SUM('A-II_ACTIVE_Worksheet'!AC11)+('A-II_RESERVE_Worksheet'!AC11)</f>
        <v>0</v>
      </c>
      <c r="AD11" s="112">
        <f>SUM('A-II_ACTIVE_Worksheet'!AD11)+('A-II_RESERVE_Worksheet'!AD11)</f>
        <v>0</v>
      </c>
      <c r="AE11" s="112">
        <f>SUM('A-II_ACTIVE_Worksheet'!AE11)+('A-II_RESERVE_Worksheet'!AE11)</f>
        <v>0</v>
      </c>
      <c r="AF11" s="112">
        <f>SUM('A-II_ACTIVE_Worksheet'!AF11)+('A-II_RESERVE_Worksheet'!AF11)</f>
        <v>0</v>
      </c>
      <c r="AG11" s="113">
        <f>SUM('A-II_ACTIVE_Worksheet'!AG11)+('A-II_RESERVE_Worksheet'!AG11)</f>
        <v>0</v>
      </c>
    </row>
    <row r="12" spans="1:33" x14ac:dyDescent="0.25">
      <c r="A12" s="71" t="s">
        <v>58</v>
      </c>
      <c r="B12" s="55" t="s">
        <v>195</v>
      </c>
      <c r="C12" s="61" t="s">
        <v>214</v>
      </c>
      <c r="D12" s="120">
        <f>SUM('A-II_ACTIVE_Worksheet'!D12)+('A-II_RESERVE_Worksheet'!D12)</f>
        <v>0</v>
      </c>
      <c r="E12" s="112">
        <f>SUM('A-II_ACTIVE_Worksheet'!E12)+('A-II_RESERVE_Worksheet'!E12)</f>
        <v>0</v>
      </c>
      <c r="F12" s="112">
        <f>SUM('A-II_ACTIVE_Worksheet'!F12)+('A-II_RESERVE_Worksheet'!F12)</f>
        <v>0</v>
      </c>
      <c r="G12" s="112">
        <f>SUM('A-II_ACTIVE_Worksheet'!G12)+('A-II_RESERVE_Worksheet'!G12)</f>
        <v>0</v>
      </c>
      <c r="H12" s="112">
        <f>SUM('A-II_ACTIVE_Worksheet'!H12)+('A-II_RESERVE_Worksheet'!H12)</f>
        <v>0</v>
      </c>
      <c r="I12" s="112">
        <f>SUM('A-II_ACTIVE_Worksheet'!I12)+('A-II_RESERVE_Worksheet'!I12)</f>
        <v>0</v>
      </c>
      <c r="J12" s="112">
        <f>SUM('A-II_ACTIVE_Worksheet'!J12)+('A-II_RESERVE_Worksheet'!J12)</f>
        <v>0</v>
      </c>
      <c r="K12" s="112">
        <f>SUM('A-II_ACTIVE_Worksheet'!K12)+('A-II_RESERVE_Worksheet'!K12)</f>
        <v>0</v>
      </c>
      <c r="L12" s="112">
        <f>SUM('A-II_ACTIVE_Worksheet'!L12)+('A-II_RESERVE_Worksheet'!L12)</f>
        <v>0</v>
      </c>
      <c r="M12" s="112">
        <f>SUM('A-II_ACTIVE_Worksheet'!M12)+('A-II_RESERVE_Worksheet'!M12)</f>
        <v>0</v>
      </c>
      <c r="N12" s="112">
        <f>SUM('A-II_ACTIVE_Worksheet'!N12)+('A-II_RESERVE_Worksheet'!N12)</f>
        <v>0</v>
      </c>
      <c r="O12" s="112">
        <f>SUM('A-II_ACTIVE_Worksheet'!O12)+('A-II_RESERVE_Worksheet'!O12)</f>
        <v>0</v>
      </c>
      <c r="P12" s="112">
        <f>SUM('A-II_ACTIVE_Worksheet'!P12)+('A-II_RESERVE_Worksheet'!P12)</f>
        <v>0</v>
      </c>
      <c r="Q12" s="112">
        <f>SUM('A-II_ACTIVE_Worksheet'!Q12)+('A-II_RESERVE_Worksheet'!Q12)</f>
        <v>0</v>
      </c>
      <c r="R12" s="112">
        <f>SUM('A-II_ACTIVE_Worksheet'!R12)+('A-II_RESERVE_Worksheet'!R12)</f>
        <v>0</v>
      </c>
      <c r="S12" s="112">
        <f>SUM('A-II_ACTIVE_Worksheet'!S12)+('A-II_RESERVE_Worksheet'!S12)</f>
        <v>0</v>
      </c>
      <c r="T12" s="112">
        <f>SUM('A-II_ACTIVE_Worksheet'!T12)+('A-II_RESERVE_Worksheet'!T12)</f>
        <v>0</v>
      </c>
      <c r="U12" s="112">
        <f>SUM('A-II_ACTIVE_Worksheet'!U12)+('A-II_RESERVE_Worksheet'!U12)</f>
        <v>0</v>
      </c>
      <c r="V12" s="112">
        <f>SUM('A-II_ACTIVE_Worksheet'!V12)+('A-II_RESERVE_Worksheet'!V12)</f>
        <v>0</v>
      </c>
      <c r="W12" s="112">
        <f>SUM('A-II_ACTIVE_Worksheet'!W12)+('A-II_RESERVE_Worksheet'!W12)</f>
        <v>0</v>
      </c>
      <c r="X12" s="112">
        <f>SUM('A-II_ACTIVE_Worksheet'!X12)+('A-II_RESERVE_Worksheet'!X12)</f>
        <v>0</v>
      </c>
      <c r="Y12" s="112">
        <f>SUM('A-II_ACTIVE_Worksheet'!Y12)+('A-II_RESERVE_Worksheet'!Y12)</f>
        <v>0</v>
      </c>
      <c r="Z12" s="112">
        <f>SUM('A-II_ACTIVE_Worksheet'!Z12)+('A-II_RESERVE_Worksheet'!Z12)</f>
        <v>0</v>
      </c>
      <c r="AA12" s="112">
        <f>SUM('A-II_ACTIVE_Worksheet'!AA12)+('A-II_RESERVE_Worksheet'!AA12)</f>
        <v>0</v>
      </c>
      <c r="AB12" s="112">
        <f>SUM('A-II_ACTIVE_Worksheet'!AB12)+('A-II_RESERVE_Worksheet'!AB12)</f>
        <v>0</v>
      </c>
      <c r="AC12" s="112">
        <f>SUM('A-II_ACTIVE_Worksheet'!AC12)+('A-II_RESERVE_Worksheet'!AC12)</f>
        <v>0</v>
      </c>
      <c r="AD12" s="112">
        <f>SUM('A-II_ACTIVE_Worksheet'!AD12)+('A-II_RESERVE_Worksheet'!AD12)</f>
        <v>0</v>
      </c>
      <c r="AE12" s="112">
        <f>SUM('A-II_ACTIVE_Worksheet'!AE12)+('A-II_RESERVE_Worksheet'!AE12)</f>
        <v>0</v>
      </c>
      <c r="AF12" s="112">
        <f>SUM('A-II_ACTIVE_Worksheet'!AF12)+('A-II_RESERVE_Worksheet'!AF12)</f>
        <v>0</v>
      </c>
      <c r="AG12" s="113">
        <f>SUM('A-II_ACTIVE_Worksheet'!AG12)+('A-II_RESERVE_Worksheet'!AG12)</f>
        <v>0</v>
      </c>
    </row>
    <row r="13" spans="1:33" x14ac:dyDescent="0.25">
      <c r="A13" s="71" t="s">
        <v>57</v>
      </c>
      <c r="B13" s="55" t="s">
        <v>195</v>
      </c>
      <c r="C13" s="61" t="s">
        <v>214</v>
      </c>
      <c r="D13" s="120">
        <f>SUM('A-II_ACTIVE_Worksheet'!D13)+('A-II_RESERVE_Worksheet'!D13)</f>
        <v>0</v>
      </c>
      <c r="E13" s="112">
        <f>SUM('A-II_ACTIVE_Worksheet'!E13)+('A-II_RESERVE_Worksheet'!E13)</f>
        <v>0</v>
      </c>
      <c r="F13" s="112">
        <f>SUM('A-II_ACTIVE_Worksheet'!F13)+('A-II_RESERVE_Worksheet'!F13)</f>
        <v>0</v>
      </c>
      <c r="G13" s="112">
        <f>SUM('A-II_ACTIVE_Worksheet'!G13)+('A-II_RESERVE_Worksheet'!G13)</f>
        <v>0</v>
      </c>
      <c r="H13" s="112">
        <f>SUM('A-II_ACTIVE_Worksheet'!H13)+('A-II_RESERVE_Worksheet'!H13)</f>
        <v>0</v>
      </c>
      <c r="I13" s="112">
        <f>SUM('A-II_ACTIVE_Worksheet'!I13)+('A-II_RESERVE_Worksheet'!I13)</f>
        <v>0</v>
      </c>
      <c r="J13" s="112">
        <f>SUM('A-II_ACTIVE_Worksheet'!J13)+('A-II_RESERVE_Worksheet'!J13)</f>
        <v>0</v>
      </c>
      <c r="K13" s="112">
        <f>SUM('A-II_ACTIVE_Worksheet'!K13)+('A-II_RESERVE_Worksheet'!K13)</f>
        <v>0</v>
      </c>
      <c r="L13" s="112">
        <f>SUM('A-II_ACTIVE_Worksheet'!L13)+('A-II_RESERVE_Worksheet'!L13)</f>
        <v>0</v>
      </c>
      <c r="M13" s="112">
        <f>SUM('A-II_ACTIVE_Worksheet'!M13)+('A-II_RESERVE_Worksheet'!M13)</f>
        <v>0</v>
      </c>
      <c r="N13" s="112">
        <f>SUM('A-II_ACTIVE_Worksheet'!N13)+('A-II_RESERVE_Worksheet'!N13)</f>
        <v>0</v>
      </c>
      <c r="O13" s="112">
        <f>SUM('A-II_ACTIVE_Worksheet'!O13)+('A-II_RESERVE_Worksheet'!O13)</f>
        <v>0</v>
      </c>
      <c r="P13" s="112">
        <f>SUM('A-II_ACTIVE_Worksheet'!P13)+('A-II_RESERVE_Worksheet'!P13)</f>
        <v>0</v>
      </c>
      <c r="Q13" s="112">
        <f>SUM('A-II_ACTIVE_Worksheet'!Q13)+('A-II_RESERVE_Worksheet'!Q13)</f>
        <v>0</v>
      </c>
      <c r="R13" s="112">
        <f>SUM('A-II_ACTIVE_Worksheet'!R13)+('A-II_RESERVE_Worksheet'!R13)</f>
        <v>0</v>
      </c>
      <c r="S13" s="112">
        <f>SUM('A-II_ACTIVE_Worksheet'!S13)+('A-II_RESERVE_Worksheet'!S13)</f>
        <v>0</v>
      </c>
      <c r="T13" s="112">
        <f>SUM('A-II_ACTIVE_Worksheet'!T13)+('A-II_RESERVE_Worksheet'!T13)</f>
        <v>0</v>
      </c>
      <c r="U13" s="112">
        <f>SUM('A-II_ACTIVE_Worksheet'!U13)+('A-II_RESERVE_Worksheet'!U13)</f>
        <v>0</v>
      </c>
      <c r="V13" s="112">
        <f>SUM('A-II_ACTIVE_Worksheet'!V13)+('A-II_RESERVE_Worksheet'!V13)</f>
        <v>0</v>
      </c>
      <c r="W13" s="112">
        <f>SUM('A-II_ACTIVE_Worksheet'!W13)+('A-II_RESERVE_Worksheet'!W13)</f>
        <v>0</v>
      </c>
      <c r="X13" s="112">
        <f>SUM('A-II_ACTIVE_Worksheet'!X13)+('A-II_RESERVE_Worksheet'!X13)</f>
        <v>0</v>
      </c>
      <c r="Y13" s="112">
        <f>SUM('A-II_ACTIVE_Worksheet'!Y13)+('A-II_RESERVE_Worksheet'!Y13)</f>
        <v>0</v>
      </c>
      <c r="Z13" s="112">
        <f>SUM('A-II_ACTIVE_Worksheet'!Z13)+('A-II_RESERVE_Worksheet'!Z13)</f>
        <v>0</v>
      </c>
      <c r="AA13" s="112">
        <f>SUM('A-II_ACTIVE_Worksheet'!AA13)+('A-II_RESERVE_Worksheet'!AA13)</f>
        <v>0</v>
      </c>
      <c r="AB13" s="112">
        <f>SUM('A-II_ACTIVE_Worksheet'!AB13)+('A-II_RESERVE_Worksheet'!AB13)</f>
        <v>0</v>
      </c>
      <c r="AC13" s="112">
        <f>SUM('A-II_ACTIVE_Worksheet'!AC13)+('A-II_RESERVE_Worksheet'!AC13)</f>
        <v>0</v>
      </c>
      <c r="AD13" s="112">
        <f>SUM('A-II_ACTIVE_Worksheet'!AD13)+('A-II_RESERVE_Worksheet'!AD13)</f>
        <v>0</v>
      </c>
      <c r="AE13" s="112">
        <f>SUM('A-II_ACTIVE_Worksheet'!AE13)+('A-II_RESERVE_Worksheet'!AE13)</f>
        <v>0</v>
      </c>
      <c r="AF13" s="112">
        <f>SUM('A-II_ACTIVE_Worksheet'!AF13)+('A-II_RESERVE_Worksheet'!AF13)</f>
        <v>0</v>
      </c>
      <c r="AG13" s="113">
        <f>SUM('A-II_ACTIVE_Worksheet'!AG13)+('A-II_RESERVE_Worksheet'!AG13)</f>
        <v>0</v>
      </c>
    </row>
    <row r="14" spans="1:33" x14ac:dyDescent="0.25">
      <c r="A14" s="71" t="s">
        <v>233</v>
      </c>
      <c r="B14" s="55" t="s">
        <v>195</v>
      </c>
      <c r="C14" s="61" t="s">
        <v>214</v>
      </c>
      <c r="D14" s="126">
        <f>SUM('A-II_ACTIVE_Worksheet'!D14+'A-II_RESERVE_Worksheet'!D14)/2</f>
        <v>5.0000000000000001E-3</v>
      </c>
      <c r="E14" s="114">
        <f>SUM('A-II_ACTIVE_Worksheet'!E14+'A-II_RESERVE_Worksheet'!E14)/2</f>
        <v>5.0000000000000001E-3</v>
      </c>
      <c r="F14" s="114">
        <f>SUM('A-II_ACTIVE_Worksheet'!F14+'A-II_RESERVE_Worksheet'!F14)/2</f>
        <v>5.0000000000000001E-3</v>
      </c>
      <c r="G14" s="114">
        <f>SUM('A-II_ACTIVE_Worksheet'!G14+'A-II_RESERVE_Worksheet'!G14)/2</f>
        <v>5.0000000000000001E-3</v>
      </c>
      <c r="H14" s="114">
        <f>SUM('A-II_ACTIVE_Worksheet'!H14+'A-II_RESERVE_Worksheet'!H14)/2</f>
        <v>5.0000000000000001E-3</v>
      </c>
      <c r="I14" s="114">
        <f>SUM('A-II_ACTIVE_Worksheet'!I14+'A-II_RESERVE_Worksheet'!I14)/2</f>
        <v>5.0000000000000001E-3</v>
      </c>
      <c r="J14" s="114">
        <f>SUM('A-II_ACTIVE_Worksheet'!J14+'A-II_RESERVE_Worksheet'!J14)/2</f>
        <v>5.0000000000000001E-3</v>
      </c>
      <c r="K14" s="114">
        <f>SUM('A-II_ACTIVE_Worksheet'!K14+'A-II_RESERVE_Worksheet'!K14)/2</f>
        <v>5.0000000000000001E-3</v>
      </c>
      <c r="L14" s="114">
        <f>SUM('A-II_ACTIVE_Worksheet'!L14+'A-II_RESERVE_Worksheet'!L14)/2</f>
        <v>5.0000000000000001E-3</v>
      </c>
      <c r="M14" s="114">
        <f>SUM('A-II_ACTIVE_Worksheet'!M14+'A-II_RESERVE_Worksheet'!M14)/2</f>
        <v>5.0000000000000001E-3</v>
      </c>
      <c r="N14" s="114">
        <f>SUM('A-II_ACTIVE_Worksheet'!N14+'A-II_RESERVE_Worksheet'!N14)/2</f>
        <v>5.0000000000000001E-3</v>
      </c>
      <c r="O14" s="114">
        <f>SUM('A-II_ACTIVE_Worksheet'!O14+'A-II_RESERVE_Worksheet'!O14)/2</f>
        <v>5.0000000000000001E-3</v>
      </c>
      <c r="P14" s="114">
        <f>SUM('A-II_ACTIVE_Worksheet'!P14+'A-II_RESERVE_Worksheet'!P14)/2</f>
        <v>5.0000000000000001E-3</v>
      </c>
      <c r="Q14" s="114">
        <f>SUM('A-II_ACTIVE_Worksheet'!Q14+'A-II_RESERVE_Worksheet'!Q14)/2</f>
        <v>5.0000000000000001E-3</v>
      </c>
      <c r="R14" s="114">
        <f>SUM('A-II_ACTIVE_Worksheet'!R14+'A-II_RESERVE_Worksheet'!R14)/2</f>
        <v>5.0000000000000001E-3</v>
      </c>
      <c r="S14" s="114">
        <f>SUM('A-II_ACTIVE_Worksheet'!S14+'A-II_RESERVE_Worksheet'!S14)/2</f>
        <v>5.0000000000000001E-3</v>
      </c>
      <c r="T14" s="114">
        <f>SUM('A-II_ACTIVE_Worksheet'!T14+'A-II_RESERVE_Worksheet'!T14)/2</f>
        <v>5.0000000000000001E-3</v>
      </c>
      <c r="U14" s="114">
        <f>SUM('A-II_ACTIVE_Worksheet'!U14+'A-II_RESERVE_Worksheet'!U14)/2</f>
        <v>5.0000000000000001E-3</v>
      </c>
      <c r="V14" s="114">
        <f>SUM('A-II_ACTIVE_Worksheet'!V14+'A-II_RESERVE_Worksheet'!V14)/2</f>
        <v>5.0000000000000001E-3</v>
      </c>
      <c r="W14" s="114">
        <f>SUM('A-II_ACTIVE_Worksheet'!W14+'A-II_RESERVE_Worksheet'!W14)/2</f>
        <v>5.0000000000000001E-3</v>
      </c>
      <c r="X14" s="114">
        <f>SUM('A-II_ACTIVE_Worksheet'!X14+'A-II_RESERVE_Worksheet'!X14)/2</f>
        <v>5.0000000000000001E-3</v>
      </c>
      <c r="Y14" s="114">
        <f>SUM('A-II_ACTIVE_Worksheet'!Y14+'A-II_RESERVE_Worksheet'!Y14)/2</f>
        <v>5.0000000000000001E-3</v>
      </c>
      <c r="Z14" s="114">
        <f>SUM('A-II_ACTIVE_Worksheet'!Z14+'A-II_RESERVE_Worksheet'!Z14)/2</f>
        <v>5.0000000000000001E-3</v>
      </c>
      <c r="AA14" s="114">
        <f>SUM('A-II_ACTIVE_Worksheet'!AA14+'A-II_RESERVE_Worksheet'!AA14)/2</f>
        <v>5.0000000000000001E-3</v>
      </c>
      <c r="AB14" s="114">
        <f>SUM('A-II_ACTIVE_Worksheet'!AB14+'A-II_RESERVE_Worksheet'!AB14)/2</f>
        <v>5.0000000000000001E-3</v>
      </c>
      <c r="AC14" s="114">
        <f>SUM('A-II_ACTIVE_Worksheet'!AC14+'A-II_RESERVE_Worksheet'!AC14)/2</f>
        <v>5.0000000000000001E-3</v>
      </c>
      <c r="AD14" s="114">
        <f>SUM('A-II_ACTIVE_Worksheet'!AD14+'A-II_RESERVE_Worksheet'!AD14)/2</f>
        <v>5.0000000000000001E-3</v>
      </c>
      <c r="AE14" s="114">
        <f>SUM('A-II_ACTIVE_Worksheet'!AE14+'A-II_RESERVE_Worksheet'!AE14)/2</f>
        <v>5.0000000000000001E-3</v>
      </c>
      <c r="AF14" s="114">
        <f>SUM('A-II_ACTIVE_Worksheet'!AF14+'A-II_RESERVE_Worksheet'!AF14)/2</f>
        <v>5.0000000000000001E-3</v>
      </c>
      <c r="AG14" s="115">
        <f>SUM('A-II_ACTIVE_Worksheet'!AG14+'A-II_RESERVE_Worksheet'!AG14)/2</f>
        <v>5.0000000000000001E-3</v>
      </c>
    </row>
    <row r="15" spans="1:33" x14ac:dyDescent="0.25">
      <c r="A15" s="71" t="s">
        <v>226</v>
      </c>
      <c r="B15" s="55" t="s">
        <v>195</v>
      </c>
      <c r="C15" s="61" t="s">
        <v>214</v>
      </c>
      <c r="D15" s="120">
        <f>SUM('A-II_ACTIVE_Worksheet'!D15)+('A-II_RESERVE_Worksheet'!D15)</f>
        <v>0</v>
      </c>
      <c r="E15" s="112">
        <f>SUM('A-II_ACTIVE_Worksheet'!E15)+('A-II_RESERVE_Worksheet'!E15)</f>
        <v>0</v>
      </c>
      <c r="F15" s="112">
        <f>SUM('A-II_ACTIVE_Worksheet'!F15)+('A-II_RESERVE_Worksheet'!F15)</f>
        <v>0</v>
      </c>
      <c r="G15" s="112">
        <f>SUM('A-II_ACTIVE_Worksheet'!G15)+('A-II_RESERVE_Worksheet'!G15)</f>
        <v>0</v>
      </c>
      <c r="H15" s="112">
        <f>SUM('A-II_ACTIVE_Worksheet'!H15)+('A-II_RESERVE_Worksheet'!H15)</f>
        <v>0</v>
      </c>
      <c r="I15" s="112">
        <f>SUM('A-II_ACTIVE_Worksheet'!I15)+('A-II_RESERVE_Worksheet'!I15)</f>
        <v>0</v>
      </c>
      <c r="J15" s="112">
        <f>SUM('A-II_ACTIVE_Worksheet'!J15)+('A-II_RESERVE_Worksheet'!J15)</f>
        <v>0</v>
      </c>
      <c r="K15" s="112">
        <f>SUM('A-II_ACTIVE_Worksheet'!K15)+('A-II_RESERVE_Worksheet'!K15)</f>
        <v>0</v>
      </c>
      <c r="L15" s="112">
        <f>SUM('A-II_ACTIVE_Worksheet'!L15)+('A-II_RESERVE_Worksheet'!L15)</f>
        <v>0</v>
      </c>
      <c r="M15" s="112">
        <f>SUM('A-II_ACTIVE_Worksheet'!M15)+('A-II_RESERVE_Worksheet'!M15)</f>
        <v>0</v>
      </c>
      <c r="N15" s="112">
        <f>SUM('A-II_ACTIVE_Worksheet'!N15)+('A-II_RESERVE_Worksheet'!N15)</f>
        <v>0</v>
      </c>
      <c r="O15" s="112">
        <f>SUM('A-II_ACTIVE_Worksheet'!O15)+('A-II_RESERVE_Worksheet'!O15)</f>
        <v>0</v>
      </c>
      <c r="P15" s="112">
        <f>SUM('A-II_ACTIVE_Worksheet'!P15)+('A-II_RESERVE_Worksheet'!P15)</f>
        <v>0</v>
      </c>
      <c r="Q15" s="112">
        <f>SUM('A-II_ACTIVE_Worksheet'!Q15)+('A-II_RESERVE_Worksheet'!Q15)</f>
        <v>0</v>
      </c>
      <c r="R15" s="112">
        <f>SUM('A-II_ACTIVE_Worksheet'!R15)+('A-II_RESERVE_Worksheet'!R15)</f>
        <v>0</v>
      </c>
      <c r="S15" s="112">
        <f>SUM('A-II_ACTIVE_Worksheet'!S15)+('A-II_RESERVE_Worksheet'!S15)</f>
        <v>0</v>
      </c>
      <c r="T15" s="112">
        <f>SUM('A-II_ACTIVE_Worksheet'!T15)+('A-II_RESERVE_Worksheet'!T15)</f>
        <v>0</v>
      </c>
      <c r="U15" s="112">
        <f>SUM('A-II_ACTIVE_Worksheet'!U15)+('A-II_RESERVE_Worksheet'!U15)</f>
        <v>0</v>
      </c>
      <c r="V15" s="112">
        <f>SUM('A-II_ACTIVE_Worksheet'!V15)+('A-II_RESERVE_Worksheet'!V15)</f>
        <v>0</v>
      </c>
      <c r="W15" s="112">
        <f>SUM('A-II_ACTIVE_Worksheet'!W15)+('A-II_RESERVE_Worksheet'!W15)</f>
        <v>0</v>
      </c>
      <c r="X15" s="112">
        <f>SUM('A-II_ACTIVE_Worksheet'!X15)+('A-II_RESERVE_Worksheet'!X15)</f>
        <v>0</v>
      </c>
      <c r="Y15" s="112">
        <f>SUM('A-II_ACTIVE_Worksheet'!Y15)+('A-II_RESERVE_Worksheet'!Y15)</f>
        <v>0</v>
      </c>
      <c r="Z15" s="112">
        <f>SUM('A-II_ACTIVE_Worksheet'!Z15)+('A-II_RESERVE_Worksheet'!Z15)</f>
        <v>0</v>
      </c>
      <c r="AA15" s="112">
        <f>SUM('A-II_ACTIVE_Worksheet'!AA15)+('A-II_RESERVE_Worksheet'!AA15)</f>
        <v>0</v>
      </c>
      <c r="AB15" s="112">
        <f>SUM('A-II_ACTIVE_Worksheet'!AB15)+('A-II_RESERVE_Worksheet'!AB15)</f>
        <v>0</v>
      </c>
      <c r="AC15" s="112">
        <f>SUM('A-II_ACTIVE_Worksheet'!AC15)+('A-II_RESERVE_Worksheet'!AC15)</f>
        <v>0</v>
      </c>
      <c r="AD15" s="112">
        <f>SUM('A-II_ACTIVE_Worksheet'!AD15)+('A-II_RESERVE_Worksheet'!AD15)</f>
        <v>0</v>
      </c>
      <c r="AE15" s="112">
        <f>SUM('A-II_ACTIVE_Worksheet'!AE15)+('A-II_RESERVE_Worksheet'!AE15)</f>
        <v>0</v>
      </c>
      <c r="AF15" s="112">
        <f>SUM('A-II_ACTIVE_Worksheet'!AF15)+('A-II_RESERVE_Worksheet'!AF15)</f>
        <v>0</v>
      </c>
      <c r="AG15" s="113">
        <f>SUM('A-II_ACTIVE_Worksheet'!AG15)+('A-II_RESERVE_Worksheet'!AG15)</f>
        <v>0</v>
      </c>
    </row>
    <row r="16" spans="1:33" x14ac:dyDescent="0.25">
      <c r="A16" s="71" t="s">
        <v>227</v>
      </c>
      <c r="B16" s="55" t="s">
        <v>195</v>
      </c>
      <c r="C16" s="61" t="s">
        <v>214</v>
      </c>
      <c r="D16" s="120">
        <f>SUM('A-II_ACTIVE_Worksheet'!D16)+('A-II_RESERVE_Worksheet'!D16)</f>
        <v>0</v>
      </c>
      <c r="E16" s="112">
        <f>SUM('A-II_ACTIVE_Worksheet'!E16)+('A-II_RESERVE_Worksheet'!E16)</f>
        <v>0</v>
      </c>
      <c r="F16" s="112">
        <f>SUM('A-II_ACTIVE_Worksheet'!F16)+('A-II_RESERVE_Worksheet'!F16)</f>
        <v>0</v>
      </c>
      <c r="G16" s="112">
        <f>SUM('A-II_ACTIVE_Worksheet'!G16)+('A-II_RESERVE_Worksheet'!G16)</f>
        <v>0</v>
      </c>
      <c r="H16" s="112">
        <f>SUM('A-II_ACTIVE_Worksheet'!H16)+('A-II_RESERVE_Worksheet'!H16)</f>
        <v>0</v>
      </c>
      <c r="I16" s="112">
        <f>SUM('A-II_ACTIVE_Worksheet'!I16)+('A-II_RESERVE_Worksheet'!I16)</f>
        <v>0</v>
      </c>
      <c r="J16" s="112">
        <f>SUM('A-II_ACTIVE_Worksheet'!J16)+('A-II_RESERVE_Worksheet'!J16)</f>
        <v>0</v>
      </c>
      <c r="K16" s="112">
        <f>SUM('A-II_ACTIVE_Worksheet'!K16)+('A-II_RESERVE_Worksheet'!K16)</f>
        <v>0</v>
      </c>
      <c r="L16" s="112">
        <f>SUM('A-II_ACTIVE_Worksheet'!L16)+('A-II_RESERVE_Worksheet'!L16)</f>
        <v>0</v>
      </c>
      <c r="M16" s="112">
        <f>SUM('A-II_ACTIVE_Worksheet'!M16)+('A-II_RESERVE_Worksheet'!M16)</f>
        <v>0</v>
      </c>
      <c r="N16" s="112">
        <f>SUM('A-II_ACTIVE_Worksheet'!N16)+('A-II_RESERVE_Worksheet'!N16)</f>
        <v>0</v>
      </c>
      <c r="O16" s="112">
        <f>SUM('A-II_ACTIVE_Worksheet'!O16)+('A-II_RESERVE_Worksheet'!O16)</f>
        <v>0</v>
      </c>
      <c r="P16" s="112">
        <f>SUM('A-II_ACTIVE_Worksheet'!P16)+('A-II_RESERVE_Worksheet'!P16)</f>
        <v>0</v>
      </c>
      <c r="Q16" s="112">
        <f>SUM('A-II_ACTIVE_Worksheet'!Q16)+('A-II_RESERVE_Worksheet'!Q16)</f>
        <v>0</v>
      </c>
      <c r="R16" s="112">
        <f>SUM('A-II_ACTIVE_Worksheet'!R16)+('A-II_RESERVE_Worksheet'!R16)</f>
        <v>0</v>
      </c>
      <c r="S16" s="112">
        <f>SUM('A-II_ACTIVE_Worksheet'!S16)+('A-II_RESERVE_Worksheet'!S16)</f>
        <v>0</v>
      </c>
      <c r="T16" s="112">
        <f>SUM('A-II_ACTIVE_Worksheet'!T16)+('A-II_RESERVE_Worksheet'!T16)</f>
        <v>0</v>
      </c>
      <c r="U16" s="112">
        <f>SUM('A-II_ACTIVE_Worksheet'!U16)+('A-II_RESERVE_Worksheet'!U16)</f>
        <v>0</v>
      </c>
      <c r="V16" s="112">
        <f>SUM('A-II_ACTIVE_Worksheet'!V16)+('A-II_RESERVE_Worksheet'!V16)</f>
        <v>0</v>
      </c>
      <c r="W16" s="112">
        <f>SUM('A-II_ACTIVE_Worksheet'!W16)+('A-II_RESERVE_Worksheet'!W16)</f>
        <v>0</v>
      </c>
      <c r="X16" s="112">
        <f>SUM('A-II_ACTIVE_Worksheet'!X16)+('A-II_RESERVE_Worksheet'!X16)</f>
        <v>0</v>
      </c>
      <c r="Y16" s="112">
        <f>SUM('A-II_ACTIVE_Worksheet'!Y16)+('A-II_RESERVE_Worksheet'!Y16)</f>
        <v>0</v>
      </c>
      <c r="Z16" s="112">
        <f>SUM('A-II_ACTIVE_Worksheet'!Z16)+('A-II_RESERVE_Worksheet'!Z16)</f>
        <v>0</v>
      </c>
      <c r="AA16" s="112">
        <f>SUM('A-II_ACTIVE_Worksheet'!AA16)+('A-II_RESERVE_Worksheet'!AA16)</f>
        <v>0</v>
      </c>
      <c r="AB16" s="112">
        <f>SUM('A-II_ACTIVE_Worksheet'!AB16)+('A-II_RESERVE_Worksheet'!AB16)</f>
        <v>0</v>
      </c>
      <c r="AC16" s="112">
        <f>SUM('A-II_ACTIVE_Worksheet'!AC16)+('A-II_RESERVE_Worksheet'!AC16)</f>
        <v>0</v>
      </c>
      <c r="AD16" s="112">
        <f>SUM('A-II_ACTIVE_Worksheet'!AD16)+('A-II_RESERVE_Worksheet'!AD16)</f>
        <v>0</v>
      </c>
      <c r="AE16" s="112">
        <f>SUM('A-II_ACTIVE_Worksheet'!AE16)+('A-II_RESERVE_Worksheet'!AE16)</f>
        <v>0</v>
      </c>
      <c r="AF16" s="112">
        <f>SUM('A-II_ACTIVE_Worksheet'!AF16)+('A-II_RESERVE_Worksheet'!AF16)</f>
        <v>0</v>
      </c>
      <c r="AG16" s="113">
        <f>SUM('A-II_ACTIVE_Worksheet'!AG16)+('A-II_RESERVE_Worksheet'!AG16)</f>
        <v>0</v>
      </c>
    </row>
    <row r="17" spans="1:33" x14ac:dyDescent="0.25">
      <c r="A17" s="71" t="s">
        <v>228</v>
      </c>
      <c r="B17" s="55" t="s">
        <v>195</v>
      </c>
      <c r="C17" s="61" t="s">
        <v>214</v>
      </c>
      <c r="D17" s="120">
        <f>SUM('A-II_ACTIVE_Worksheet'!D17)+('A-II_RESERVE_Worksheet'!D17)</f>
        <v>0</v>
      </c>
      <c r="E17" s="112">
        <f>SUM('A-II_ACTIVE_Worksheet'!E17)+('A-II_RESERVE_Worksheet'!E17)</f>
        <v>0</v>
      </c>
      <c r="F17" s="112">
        <f>SUM('A-II_ACTIVE_Worksheet'!F17)+('A-II_RESERVE_Worksheet'!F17)</f>
        <v>0</v>
      </c>
      <c r="G17" s="112">
        <f>SUM('A-II_ACTIVE_Worksheet'!G17)+('A-II_RESERVE_Worksheet'!G17)</f>
        <v>0</v>
      </c>
      <c r="H17" s="112">
        <f>SUM('A-II_ACTIVE_Worksheet'!H17)+('A-II_RESERVE_Worksheet'!H17)</f>
        <v>0</v>
      </c>
      <c r="I17" s="112">
        <f>SUM('A-II_ACTIVE_Worksheet'!I17)+('A-II_RESERVE_Worksheet'!I17)</f>
        <v>0</v>
      </c>
      <c r="J17" s="112">
        <f>SUM('A-II_ACTIVE_Worksheet'!J17)+('A-II_RESERVE_Worksheet'!J17)</f>
        <v>0</v>
      </c>
      <c r="K17" s="112">
        <f>SUM('A-II_ACTIVE_Worksheet'!K17)+('A-II_RESERVE_Worksheet'!K17)</f>
        <v>0</v>
      </c>
      <c r="L17" s="112">
        <f>SUM('A-II_ACTIVE_Worksheet'!L17)+('A-II_RESERVE_Worksheet'!L17)</f>
        <v>0</v>
      </c>
      <c r="M17" s="112">
        <f>SUM('A-II_ACTIVE_Worksheet'!M17)+('A-II_RESERVE_Worksheet'!M17)</f>
        <v>0</v>
      </c>
      <c r="N17" s="112">
        <f>SUM('A-II_ACTIVE_Worksheet'!N17)+('A-II_RESERVE_Worksheet'!N17)</f>
        <v>0</v>
      </c>
      <c r="O17" s="112">
        <f>SUM('A-II_ACTIVE_Worksheet'!O17)+('A-II_RESERVE_Worksheet'!O17)</f>
        <v>0</v>
      </c>
      <c r="P17" s="112">
        <f>SUM('A-II_ACTIVE_Worksheet'!P17)+('A-II_RESERVE_Worksheet'!P17)</f>
        <v>0</v>
      </c>
      <c r="Q17" s="112">
        <f>SUM('A-II_ACTIVE_Worksheet'!Q17)+('A-II_RESERVE_Worksheet'!Q17)</f>
        <v>0</v>
      </c>
      <c r="R17" s="112">
        <f>SUM('A-II_ACTIVE_Worksheet'!R17)+('A-II_RESERVE_Worksheet'!R17)</f>
        <v>0</v>
      </c>
      <c r="S17" s="112">
        <f>SUM('A-II_ACTIVE_Worksheet'!S17)+('A-II_RESERVE_Worksheet'!S17)</f>
        <v>0</v>
      </c>
      <c r="T17" s="112">
        <f>SUM('A-II_ACTIVE_Worksheet'!T17)+('A-II_RESERVE_Worksheet'!T17)</f>
        <v>0</v>
      </c>
      <c r="U17" s="112">
        <f>SUM('A-II_ACTIVE_Worksheet'!U17)+('A-II_RESERVE_Worksheet'!U17)</f>
        <v>0</v>
      </c>
      <c r="V17" s="112">
        <f>SUM('A-II_ACTIVE_Worksheet'!V17)+('A-II_RESERVE_Worksheet'!V17)</f>
        <v>0</v>
      </c>
      <c r="W17" s="112">
        <f>SUM('A-II_ACTIVE_Worksheet'!W17)+('A-II_RESERVE_Worksheet'!W17)</f>
        <v>0</v>
      </c>
      <c r="X17" s="112">
        <f>SUM('A-II_ACTIVE_Worksheet'!X17)+('A-II_RESERVE_Worksheet'!X17)</f>
        <v>0</v>
      </c>
      <c r="Y17" s="112">
        <f>SUM('A-II_ACTIVE_Worksheet'!Y17)+('A-II_RESERVE_Worksheet'!Y17)</f>
        <v>0</v>
      </c>
      <c r="Z17" s="112">
        <f>SUM('A-II_ACTIVE_Worksheet'!Z17)+('A-II_RESERVE_Worksheet'!Z17)</f>
        <v>0</v>
      </c>
      <c r="AA17" s="112">
        <f>SUM('A-II_ACTIVE_Worksheet'!AA17)+('A-II_RESERVE_Worksheet'!AA17)</f>
        <v>0</v>
      </c>
      <c r="AB17" s="112">
        <f>SUM('A-II_ACTIVE_Worksheet'!AB17)+('A-II_RESERVE_Worksheet'!AB17)</f>
        <v>0</v>
      </c>
      <c r="AC17" s="112">
        <f>SUM('A-II_ACTIVE_Worksheet'!AC17)+('A-II_RESERVE_Worksheet'!AC17)</f>
        <v>0</v>
      </c>
      <c r="AD17" s="112">
        <f>SUM('A-II_ACTIVE_Worksheet'!AD17)+('A-II_RESERVE_Worksheet'!AD17)</f>
        <v>0</v>
      </c>
      <c r="AE17" s="112">
        <f>SUM('A-II_ACTIVE_Worksheet'!AE17)+('A-II_RESERVE_Worksheet'!AE17)</f>
        <v>0</v>
      </c>
      <c r="AF17" s="112">
        <f>SUM('A-II_ACTIVE_Worksheet'!AF17)+('A-II_RESERVE_Worksheet'!AF17)</f>
        <v>0</v>
      </c>
      <c r="AG17" s="113">
        <f>SUM('A-II_ACTIVE_Worksheet'!AG17)+('A-II_RESERVE_Worksheet'!AG17)</f>
        <v>0</v>
      </c>
    </row>
    <row r="18" spans="1:33" x14ac:dyDescent="0.25">
      <c r="A18" s="71" t="s">
        <v>56</v>
      </c>
      <c r="B18" s="55" t="s">
        <v>195</v>
      </c>
      <c r="C18" s="61" t="s">
        <v>214</v>
      </c>
      <c r="D18" s="120">
        <f>SUM('A-II_ACTIVE_Worksheet'!D18)+('A-II_RESERVE_Worksheet'!D18)</f>
        <v>0</v>
      </c>
      <c r="E18" s="112">
        <f>SUM('A-II_ACTIVE_Worksheet'!E18)+('A-II_RESERVE_Worksheet'!E18)</f>
        <v>0</v>
      </c>
      <c r="F18" s="112">
        <f>SUM('A-II_ACTIVE_Worksheet'!F18)+('A-II_RESERVE_Worksheet'!F18)</f>
        <v>0</v>
      </c>
      <c r="G18" s="112">
        <f>SUM('A-II_ACTIVE_Worksheet'!G18)+('A-II_RESERVE_Worksheet'!G18)</f>
        <v>0</v>
      </c>
      <c r="H18" s="112">
        <f>SUM('A-II_ACTIVE_Worksheet'!H18)+('A-II_RESERVE_Worksheet'!H18)</f>
        <v>0</v>
      </c>
      <c r="I18" s="112">
        <f>SUM('A-II_ACTIVE_Worksheet'!I18)+('A-II_RESERVE_Worksheet'!I18)</f>
        <v>0</v>
      </c>
      <c r="J18" s="112">
        <f>SUM('A-II_ACTIVE_Worksheet'!J18)+('A-II_RESERVE_Worksheet'!J18)</f>
        <v>0</v>
      </c>
      <c r="K18" s="112">
        <f>SUM('A-II_ACTIVE_Worksheet'!K18)+('A-II_RESERVE_Worksheet'!K18)</f>
        <v>0</v>
      </c>
      <c r="L18" s="112">
        <f>SUM('A-II_ACTIVE_Worksheet'!L18)+('A-II_RESERVE_Worksheet'!L18)</f>
        <v>0</v>
      </c>
      <c r="M18" s="112">
        <f>SUM('A-II_ACTIVE_Worksheet'!M18)+('A-II_RESERVE_Worksheet'!M18)</f>
        <v>0</v>
      </c>
      <c r="N18" s="112">
        <f>SUM('A-II_ACTIVE_Worksheet'!N18)+('A-II_RESERVE_Worksheet'!N18)</f>
        <v>0</v>
      </c>
      <c r="O18" s="112">
        <f>SUM('A-II_ACTIVE_Worksheet'!O18)+('A-II_RESERVE_Worksheet'!O18)</f>
        <v>0</v>
      </c>
      <c r="P18" s="112">
        <f>SUM('A-II_ACTIVE_Worksheet'!P18)+('A-II_RESERVE_Worksheet'!P18)</f>
        <v>0</v>
      </c>
      <c r="Q18" s="112">
        <f>SUM('A-II_ACTIVE_Worksheet'!Q18)+('A-II_RESERVE_Worksheet'!Q18)</f>
        <v>0</v>
      </c>
      <c r="R18" s="112">
        <f>SUM('A-II_ACTIVE_Worksheet'!R18)+('A-II_RESERVE_Worksheet'!R18)</f>
        <v>0</v>
      </c>
      <c r="S18" s="112">
        <f>SUM('A-II_ACTIVE_Worksheet'!S18)+('A-II_RESERVE_Worksheet'!S18)</f>
        <v>0</v>
      </c>
      <c r="T18" s="112">
        <f>SUM('A-II_ACTIVE_Worksheet'!T18)+('A-II_RESERVE_Worksheet'!T18)</f>
        <v>0</v>
      </c>
      <c r="U18" s="112">
        <f>SUM('A-II_ACTIVE_Worksheet'!U18)+('A-II_RESERVE_Worksheet'!U18)</f>
        <v>0</v>
      </c>
      <c r="V18" s="112">
        <f>SUM('A-II_ACTIVE_Worksheet'!V18)+('A-II_RESERVE_Worksheet'!V18)</f>
        <v>0</v>
      </c>
      <c r="W18" s="112">
        <f>SUM('A-II_ACTIVE_Worksheet'!W18)+('A-II_RESERVE_Worksheet'!W18)</f>
        <v>0</v>
      </c>
      <c r="X18" s="112">
        <f>SUM('A-II_ACTIVE_Worksheet'!X18)+('A-II_RESERVE_Worksheet'!X18)</f>
        <v>0</v>
      </c>
      <c r="Y18" s="112">
        <f>SUM('A-II_ACTIVE_Worksheet'!Y18)+('A-II_RESERVE_Worksheet'!Y18)</f>
        <v>0</v>
      </c>
      <c r="Z18" s="112">
        <f>SUM('A-II_ACTIVE_Worksheet'!Z18)+('A-II_RESERVE_Worksheet'!Z18)</f>
        <v>0</v>
      </c>
      <c r="AA18" s="112">
        <f>SUM('A-II_ACTIVE_Worksheet'!AA18)+('A-II_RESERVE_Worksheet'!AA18)</f>
        <v>0</v>
      </c>
      <c r="AB18" s="112">
        <f>SUM('A-II_ACTIVE_Worksheet'!AB18)+('A-II_RESERVE_Worksheet'!AB18)</f>
        <v>0</v>
      </c>
      <c r="AC18" s="112">
        <f>SUM('A-II_ACTIVE_Worksheet'!AC18)+('A-II_RESERVE_Worksheet'!AC18)</f>
        <v>0</v>
      </c>
      <c r="AD18" s="112">
        <f>SUM('A-II_ACTIVE_Worksheet'!AD18)+('A-II_RESERVE_Worksheet'!AD18)</f>
        <v>0</v>
      </c>
      <c r="AE18" s="112">
        <f>SUM('A-II_ACTIVE_Worksheet'!AE18)+('A-II_RESERVE_Worksheet'!AE18)</f>
        <v>0</v>
      </c>
      <c r="AF18" s="112">
        <f>SUM('A-II_ACTIVE_Worksheet'!AF18)+('A-II_RESERVE_Worksheet'!AF18)</f>
        <v>0</v>
      </c>
      <c r="AG18" s="113">
        <f>SUM('A-II_ACTIVE_Worksheet'!AG18)+('A-II_RESERVE_Worksheet'!AG18)</f>
        <v>0</v>
      </c>
    </row>
    <row r="19" spans="1:33" x14ac:dyDescent="0.25">
      <c r="A19" s="71" t="s">
        <v>55</v>
      </c>
      <c r="B19" s="55" t="s">
        <v>195</v>
      </c>
      <c r="C19" s="61" t="s">
        <v>214</v>
      </c>
      <c r="D19" s="120">
        <f>SUM('A-II_ACTIVE_Worksheet'!D19)+('A-II_RESERVE_Worksheet'!D19)</f>
        <v>0</v>
      </c>
      <c r="E19" s="112">
        <f>SUM('A-II_ACTIVE_Worksheet'!E19)+('A-II_RESERVE_Worksheet'!E19)</f>
        <v>0</v>
      </c>
      <c r="F19" s="112">
        <f>SUM('A-II_ACTIVE_Worksheet'!F19)+('A-II_RESERVE_Worksheet'!F19)</f>
        <v>0</v>
      </c>
      <c r="G19" s="112">
        <f>SUM('A-II_ACTIVE_Worksheet'!G19)+('A-II_RESERVE_Worksheet'!G19)</f>
        <v>0</v>
      </c>
      <c r="H19" s="112">
        <f>SUM('A-II_ACTIVE_Worksheet'!H19)+('A-II_RESERVE_Worksheet'!H19)</f>
        <v>0</v>
      </c>
      <c r="I19" s="112">
        <f>SUM('A-II_ACTIVE_Worksheet'!I19)+('A-II_RESERVE_Worksheet'!I19)</f>
        <v>0</v>
      </c>
      <c r="J19" s="112">
        <f>SUM('A-II_ACTIVE_Worksheet'!J19)+('A-II_RESERVE_Worksheet'!J19)</f>
        <v>0</v>
      </c>
      <c r="K19" s="112">
        <f>SUM('A-II_ACTIVE_Worksheet'!K19)+('A-II_RESERVE_Worksheet'!K19)</f>
        <v>0</v>
      </c>
      <c r="L19" s="112">
        <f>SUM('A-II_ACTIVE_Worksheet'!L19)+('A-II_RESERVE_Worksheet'!L19)</f>
        <v>0</v>
      </c>
      <c r="M19" s="112">
        <f>SUM('A-II_ACTIVE_Worksheet'!M19)+('A-II_RESERVE_Worksheet'!M19)</f>
        <v>0</v>
      </c>
      <c r="N19" s="112">
        <f>SUM('A-II_ACTIVE_Worksheet'!N19)+('A-II_RESERVE_Worksheet'!N19)</f>
        <v>0</v>
      </c>
      <c r="O19" s="112">
        <f>SUM('A-II_ACTIVE_Worksheet'!O19)+('A-II_RESERVE_Worksheet'!O19)</f>
        <v>0</v>
      </c>
      <c r="P19" s="112">
        <f>SUM('A-II_ACTIVE_Worksheet'!P19)+('A-II_RESERVE_Worksheet'!P19)</f>
        <v>0</v>
      </c>
      <c r="Q19" s="112">
        <f>SUM('A-II_ACTIVE_Worksheet'!Q19)+('A-II_RESERVE_Worksheet'!Q19)</f>
        <v>0</v>
      </c>
      <c r="R19" s="112">
        <f>SUM('A-II_ACTIVE_Worksheet'!R19)+('A-II_RESERVE_Worksheet'!R19)</f>
        <v>0</v>
      </c>
      <c r="S19" s="112">
        <f>SUM('A-II_ACTIVE_Worksheet'!S19)+('A-II_RESERVE_Worksheet'!S19)</f>
        <v>0</v>
      </c>
      <c r="T19" s="112">
        <f>SUM('A-II_ACTIVE_Worksheet'!T19)+('A-II_RESERVE_Worksheet'!T19)</f>
        <v>0</v>
      </c>
      <c r="U19" s="112">
        <f>SUM('A-II_ACTIVE_Worksheet'!U19)+('A-II_RESERVE_Worksheet'!U19)</f>
        <v>0</v>
      </c>
      <c r="V19" s="112">
        <f>SUM('A-II_ACTIVE_Worksheet'!V19)+('A-II_RESERVE_Worksheet'!V19)</f>
        <v>0</v>
      </c>
      <c r="W19" s="112">
        <f>SUM('A-II_ACTIVE_Worksheet'!W19)+('A-II_RESERVE_Worksheet'!W19)</f>
        <v>0</v>
      </c>
      <c r="X19" s="112">
        <f>SUM('A-II_ACTIVE_Worksheet'!X19)+('A-II_RESERVE_Worksheet'!X19)</f>
        <v>0</v>
      </c>
      <c r="Y19" s="112">
        <f>SUM('A-II_ACTIVE_Worksheet'!Y19)+('A-II_RESERVE_Worksheet'!Y19)</f>
        <v>0</v>
      </c>
      <c r="Z19" s="112">
        <f>SUM('A-II_ACTIVE_Worksheet'!Z19)+('A-II_RESERVE_Worksheet'!Z19)</f>
        <v>0</v>
      </c>
      <c r="AA19" s="112">
        <f>SUM('A-II_ACTIVE_Worksheet'!AA19)+('A-II_RESERVE_Worksheet'!AA19)</f>
        <v>0</v>
      </c>
      <c r="AB19" s="112">
        <f>SUM('A-II_ACTIVE_Worksheet'!AB19)+('A-II_RESERVE_Worksheet'!AB19)</f>
        <v>0</v>
      </c>
      <c r="AC19" s="112">
        <f>SUM('A-II_ACTIVE_Worksheet'!AC19)+('A-II_RESERVE_Worksheet'!AC19)</f>
        <v>0</v>
      </c>
      <c r="AD19" s="112">
        <f>SUM('A-II_ACTIVE_Worksheet'!AD19)+('A-II_RESERVE_Worksheet'!AD19)</f>
        <v>0</v>
      </c>
      <c r="AE19" s="112">
        <f>SUM('A-II_ACTIVE_Worksheet'!AE19)+('A-II_RESERVE_Worksheet'!AE19)</f>
        <v>0</v>
      </c>
      <c r="AF19" s="112">
        <f>SUM('A-II_ACTIVE_Worksheet'!AF19)+('A-II_RESERVE_Worksheet'!AF19)</f>
        <v>0</v>
      </c>
      <c r="AG19" s="113">
        <f>SUM('A-II_ACTIVE_Worksheet'!AG19)+('A-II_RESERVE_Worksheet'!AG19)</f>
        <v>0</v>
      </c>
    </row>
    <row r="20" spans="1:33" x14ac:dyDescent="0.25">
      <c r="A20" s="71" t="s">
        <v>54</v>
      </c>
      <c r="B20" s="55" t="s">
        <v>195</v>
      </c>
      <c r="C20" s="61" t="s">
        <v>214</v>
      </c>
      <c r="D20" s="120">
        <f>COUNTIFS('Input Daily Data'!F:F,"Active",'Input Daily Data'!I:I,"TAI")+('A-II_RESERVE_Worksheet'!D20)</f>
        <v>1</v>
      </c>
      <c r="E20" s="112">
        <f>D22</f>
        <v>1</v>
      </c>
      <c r="F20" s="112">
        <f>E22</f>
        <v>1</v>
      </c>
      <c r="G20" s="112">
        <f t="shared" ref="G20:AG20" si="1">F22</f>
        <v>1</v>
      </c>
      <c r="H20" s="112">
        <f t="shared" si="1"/>
        <v>1</v>
      </c>
      <c r="I20" s="112">
        <f t="shared" si="1"/>
        <v>1</v>
      </c>
      <c r="J20" s="112">
        <f t="shared" si="1"/>
        <v>1</v>
      </c>
      <c r="K20" s="112">
        <f t="shared" si="1"/>
        <v>1</v>
      </c>
      <c r="L20" s="112">
        <f t="shared" si="1"/>
        <v>1</v>
      </c>
      <c r="M20" s="112">
        <f t="shared" si="1"/>
        <v>1</v>
      </c>
      <c r="N20" s="112">
        <f t="shared" si="1"/>
        <v>1</v>
      </c>
      <c r="O20" s="112">
        <f t="shared" si="1"/>
        <v>1</v>
      </c>
      <c r="P20" s="112">
        <f t="shared" si="1"/>
        <v>1</v>
      </c>
      <c r="Q20" s="112">
        <f t="shared" si="1"/>
        <v>1</v>
      </c>
      <c r="R20" s="112">
        <f t="shared" si="1"/>
        <v>1</v>
      </c>
      <c r="S20" s="112">
        <f t="shared" si="1"/>
        <v>1</v>
      </c>
      <c r="T20" s="112">
        <f t="shared" si="1"/>
        <v>1</v>
      </c>
      <c r="U20" s="112">
        <f t="shared" si="1"/>
        <v>1</v>
      </c>
      <c r="V20" s="112">
        <f t="shared" si="1"/>
        <v>1</v>
      </c>
      <c r="W20" s="112">
        <f t="shared" si="1"/>
        <v>1</v>
      </c>
      <c r="X20" s="112">
        <f t="shared" si="1"/>
        <v>1</v>
      </c>
      <c r="Y20" s="112">
        <f t="shared" si="1"/>
        <v>1</v>
      </c>
      <c r="Z20" s="112">
        <f t="shared" si="1"/>
        <v>1</v>
      </c>
      <c r="AA20" s="112">
        <f t="shared" si="1"/>
        <v>1</v>
      </c>
      <c r="AB20" s="112">
        <f t="shared" si="1"/>
        <v>1</v>
      </c>
      <c r="AC20" s="112">
        <f t="shared" si="1"/>
        <v>1</v>
      </c>
      <c r="AD20" s="112">
        <f t="shared" si="1"/>
        <v>1</v>
      </c>
      <c r="AE20" s="112">
        <f t="shared" si="1"/>
        <v>1</v>
      </c>
      <c r="AF20" s="112">
        <f t="shared" si="1"/>
        <v>1</v>
      </c>
      <c r="AG20" s="113">
        <f t="shared" si="1"/>
        <v>1</v>
      </c>
    </row>
    <row r="21" spans="1:33" x14ac:dyDescent="0.25">
      <c r="A21" s="71" t="s">
        <v>46</v>
      </c>
      <c r="B21" s="55" t="s">
        <v>195</v>
      </c>
      <c r="C21" s="61" t="s">
        <v>214</v>
      </c>
      <c r="D21" s="120">
        <f>SUM(D11) + (D13) +(D15*-1) + (D16 * -1) + (D17 * -1) + (D18 * -1) + (D19 * -1)</f>
        <v>0</v>
      </c>
      <c r="E21" s="112">
        <f t="shared" ref="E21:AG21" si="2">SUM(E11) + (E13) +(E15*-1) + (E16 * -1) + (E17 * -1) + (E18 * -1) + (E19 * -1)</f>
        <v>0</v>
      </c>
      <c r="F21" s="112">
        <f t="shared" si="2"/>
        <v>0</v>
      </c>
      <c r="G21" s="112">
        <f t="shared" si="2"/>
        <v>0</v>
      </c>
      <c r="H21" s="112">
        <f t="shared" si="2"/>
        <v>0</v>
      </c>
      <c r="I21" s="112">
        <f t="shared" si="2"/>
        <v>0</v>
      </c>
      <c r="J21" s="112">
        <f t="shared" si="2"/>
        <v>0</v>
      </c>
      <c r="K21" s="112">
        <f t="shared" si="2"/>
        <v>0</v>
      </c>
      <c r="L21" s="112">
        <f t="shared" si="2"/>
        <v>0</v>
      </c>
      <c r="M21" s="112">
        <f t="shared" si="2"/>
        <v>0</v>
      </c>
      <c r="N21" s="112">
        <f t="shared" si="2"/>
        <v>0</v>
      </c>
      <c r="O21" s="112">
        <f t="shared" si="2"/>
        <v>0</v>
      </c>
      <c r="P21" s="112">
        <f t="shared" si="2"/>
        <v>0</v>
      </c>
      <c r="Q21" s="112">
        <f t="shared" si="2"/>
        <v>0</v>
      </c>
      <c r="R21" s="112">
        <f t="shared" si="2"/>
        <v>0</v>
      </c>
      <c r="S21" s="112">
        <f t="shared" si="2"/>
        <v>0</v>
      </c>
      <c r="T21" s="112">
        <f t="shared" si="2"/>
        <v>0</v>
      </c>
      <c r="U21" s="112">
        <f t="shared" si="2"/>
        <v>0</v>
      </c>
      <c r="V21" s="112">
        <f t="shared" si="2"/>
        <v>0</v>
      </c>
      <c r="W21" s="112">
        <f t="shared" si="2"/>
        <v>0</v>
      </c>
      <c r="X21" s="112">
        <f t="shared" si="2"/>
        <v>0</v>
      </c>
      <c r="Y21" s="112">
        <f t="shared" si="2"/>
        <v>0</v>
      </c>
      <c r="Z21" s="112">
        <f t="shared" si="2"/>
        <v>0</v>
      </c>
      <c r="AA21" s="112">
        <f t="shared" si="2"/>
        <v>0</v>
      </c>
      <c r="AB21" s="112">
        <f t="shared" si="2"/>
        <v>0</v>
      </c>
      <c r="AC21" s="112">
        <f t="shared" si="2"/>
        <v>0</v>
      </c>
      <c r="AD21" s="112">
        <f t="shared" si="2"/>
        <v>0</v>
      </c>
      <c r="AE21" s="112">
        <f t="shared" si="2"/>
        <v>0</v>
      </c>
      <c r="AF21" s="112">
        <f t="shared" si="2"/>
        <v>0</v>
      </c>
      <c r="AG21" s="113">
        <f t="shared" si="2"/>
        <v>0</v>
      </c>
    </row>
    <row r="22" spans="1:33" ht="16.5" thickBot="1" x14ac:dyDescent="0.3">
      <c r="A22" s="74" t="s">
        <v>53</v>
      </c>
      <c r="B22" s="65" t="s">
        <v>195</v>
      </c>
      <c r="C22" s="64" t="s">
        <v>214</v>
      </c>
      <c r="D22" s="74">
        <f>SUM(D20) + (D21)</f>
        <v>1</v>
      </c>
      <c r="E22" s="75">
        <f>SUM(E20:E21)</f>
        <v>1</v>
      </c>
      <c r="F22" s="75">
        <f>SUM(F20:F21)</f>
        <v>1</v>
      </c>
      <c r="G22" s="75">
        <f t="shared" ref="G22:AG22" si="3">SUM(G20:G21)</f>
        <v>1</v>
      </c>
      <c r="H22" s="75">
        <f t="shared" si="3"/>
        <v>1</v>
      </c>
      <c r="I22" s="75">
        <f t="shared" si="3"/>
        <v>1</v>
      </c>
      <c r="J22" s="75">
        <f t="shared" si="3"/>
        <v>1</v>
      </c>
      <c r="K22" s="75">
        <f t="shared" si="3"/>
        <v>1</v>
      </c>
      <c r="L22" s="75">
        <f t="shared" si="3"/>
        <v>1</v>
      </c>
      <c r="M22" s="75">
        <f t="shared" si="3"/>
        <v>1</v>
      </c>
      <c r="N22" s="75">
        <f t="shared" si="3"/>
        <v>1</v>
      </c>
      <c r="O22" s="75">
        <f t="shared" si="3"/>
        <v>1</v>
      </c>
      <c r="P22" s="75">
        <f t="shared" si="3"/>
        <v>1</v>
      </c>
      <c r="Q22" s="75">
        <f t="shared" si="3"/>
        <v>1</v>
      </c>
      <c r="R22" s="75">
        <f t="shared" si="3"/>
        <v>1</v>
      </c>
      <c r="S22" s="75">
        <f t="shared" si="3"/>
        <v>1</v>
      </c>
      <c r="T22" s="75">
        <f t="shared" si="3"/>
        <v>1</v>
      </c>
      <c r="U22" s="75">
        <f t="shared" si="3"/>
        <v>1</v>
      </c>
      <c r="V22" s="75">
        <f t="shared" si="3"/>
        <v>1</v>
      </c>
      <c r="W22" s="75">
        <f>SUM(W20:W21)</f>
        <v>1</v>
      </c>
      <c r="X22" s="75">
        <f t="shared" si="3"/>
        <v>1</v>
      </c>
      <c r="Y22" s="75">
        <f t="shared" si="3"/>
        <v>1</v>
      </c>
      <c r="Z22" s="75">
        <f t="shared" si="3"/>
        <v>1</v>
      </c>
      <c r="AA22" s="75">
        <f>SUM(AA20:AA21)</f>
        <v>1</v>
      </c>
      <c r="AB22" s="75">
        <f t="shared" si="3"/>
        <v>1</v>
      </c>
      <c r="AC22" s="75">
        <f t="shared" si="3"/>
        <v>1</v>
      </c>
      <c r="AD22" s="75">
        <f t="shared" si="3"/>
        <v>1</v>
      </c>
      <c r="AE22" s="75">
        <f t="shared" si="3"/>
        <v>1</v>
      </c>
      <c r="AF22" s="75">
        <f t="shared" si="3"/>
        <v>1</v>
      </c>
      <c r="AG22" s="76">
        <f t="shared" si="3"/>
        <v>1</v>
      </c>
    </row>
    <row r="23" spans="1:33" x14ac:dyDescent="0.25">
      <c r="A23" s="57" t="s">
        <v>52</v>
      </c>
      <c r="B23" s="58" t="s">
        <v>196</v>
      </c>
      <c r="C23" s="57" t="s">
        <v>214</v>
      </c>
      <c r="D23" s="119">
        <f>SUM('A-II_ACTIVE_Worksheet'!D23)+('A-II_RESERVE_Worksheet'!D23)</f>
        <v>0</v>
      </c>
      <c r="E23" s="111">
        <f>SUM('A-II_ACTIVE_Worksheet'!E23)+('A-II_RESERVE_Worksheet'!E23)</f>
        <v>0</v>
      </c>
      <c r="F23" s="111">
        <f>SUM('A-II_ACTIVE_Worksheet'!F23)+('A-II_RESERVE_Worksheet'!F23)</f>
        <v>0</v>
      </c>
      <c r="G23" s="111">
        <f>SUM('A-II_ACTIVE_Worksheet'!G23)+('A-II_RESERVE_Worksheet'!G23)</f>
        <v>0</v>
      </c>
      <c r="H23" s="111">
        <f>SUM('A-II_ACTIVE_Worksheet'!H23)+('A-II_RESERVE_Worksheet'!H23)</f>
        <v>0</v>
      </c>
      <c r="I23" s="111">
        <f>SUM('A-II_ACTIVE_Worksheet'!I23)+('A-II_RESERVE_Worksheet'!I23)</f>
        <v>0</v>
      </c>
      <c r="J23" s="111">
        <f>SUM('A-II_ACTIVE_Worksheet'!J23)+('A-II_RESERVE_Worksheet'!J23)</f>
        <v>0</v>
      </c>
      <c r="K23" s="111">
        <f>SUM('A-II_ACTIVE_Worksheet'!K23)+('A-II_RESERVE_Worksheet'!K23)</f>
        <v>0</v>
      </c>
      <c r="L23" s="111">
        <f>SUM('A-II_ACTIVE_Worksheet'!L23)+('A-II_RESERVE_Worksheet'!L23)</f>
        <v>0</v>
      </c>
      <c r="M23" s="111">
        <f>SUM('A-II_ACTIVE_Worksheet'!M23)+('A-II_RESERVE_Worksheet'!M23)</f>
        <v>0</v>
      </c>
      <c r="N23" s="111">
        <f>SUM('A-II_ACTIVE_Worksheet'!N23)+('A-II_RESERVE_Worksheet'!N23)</f>
        <v>0</v>
      </c>
      <c r="O23" s="111">
        <f>SUM('A-II_ACTIVE_Worksheet'!O23)+('A-II_RESERVE_Worksheet'!O23)</f>
        <v>0</v>
      </c>
      <c r="P23" s="111">
        <f>SUM('A-II_ACTIVE_Worksheet'!P23)+('A-II_RESERVE_Worksheet'!P23)</f>
        <v>0</v>
      </c>
      <c r="Q23" s="111">
        <f>SUM('A-II_ACTIVE_Worksheet'!Q23)+('A-II_RESERVE_Worksheet'!Q23)</f>
        <v>0</v>
      </c>
      <c r="R23" s="111">
        <f>SUM('A-II_ACTIVE_Worksheet'!R23)+('A-II_RESERVE_Worksheet'!R23)</f>
        <v>0</v>
      </c>
      <c r="S23" s="111">
        <f>SUM('A-II_ACTIVE_Worksheet'!S23)+('A-II_RESERVE_Worksheet'!S23)</f>
        <v>0</v>
      </c>
      <c r="T23" s="111">
        <f>SUM('A-II_ACTIVE_Worksheet'!T23)+('A-II_RESERVE_Worksheet'!T23)</f>
        <v>0</v>
      </c>
      <c r="U23" s="111">
        <f>SUM('A-II_ACTIVE_Worksheet'!U23)+('A-II_RESERVE_Worksheet'!U23)</f>
        <v>0</v>
      </c>
      <c r="V23" s="111">
        <f>SUM('A-II_ACTIVE_Worksheet'!V23)+('A-II_RESERVE_Worksheet'!V23)</f>
        <v>0</v>
      </c>
      <c r="W23" s="111">
        <f>SUM('A-II_ACTIVE_Worksheet'!W23)+('A-II_RESERVE_Worksheet'!W23)</f>
        <v>0</v>
      </c>
      <c r="X23" s="111">
        <f>SUM('A-II_ACTIVE_Worksheet'!X23)+('A-II_RESERVE_Worksheet'!X23)</f>
        <v>0</v>
      </c>
      <c r="Y23" s="111">
        <f>SUM('A-II_ACTIVE_Worksheet'!Y23)+('A-II_RESERVE_Worksheet'!Y23)</f>
        <v>0</v>
      </c>
      <c r="Z23" s="111">
        <f>SUM('A-II_ACTIVE_Worksheet'!Z23)+('A-II_RESERVE_Worksheet'!Z23)</f>
        <v>0</v>
      </c>
      <c r="AA23" s="111">
        <f>SUM('A-II_ACTIVE_Worksheet'!AA23)+('A-II_RESERVE_Worksheet'!AA23)</f>
        <v>0</v>
      </c>
      <c r="AB23" s="111">
        <f>SUM('A-II_ACTIVE_Worksheet'!AB23)+('A-II_RESERVE_Worksheet'!AB23)</f>
        <v>0</v>
      </c>
      <c r="AC23" s="111">
        <f>SUM('A-II_ACTIVE_Worksheet'!AC23)+('A-II_RESERVE_Worksheet'!AC23)</f>
        <v>0</v>
      </c>
      <c r="AD23" s="111">
        <f>SUM('A-II_ACTIVE_Worksheet'!AD23)+('A-II_RESERVE_Worksheet'!AD23)</f>
        <v>0</v>
      </c>
      <c r="AE23" s="111">
        <f>SUM('A-II_ACTIVE_Worksheet'!AE23)+('A-II_RESERVE_Worksheet'!AE23)</f>
        <v>0</v>
      </c>
      <c r="AF23" s="111">
        <f>SUM('A-II_ACTIVE_Worksheet'!AF23)+('A-II_RESERVE_Worksheet'!AF23)</f>
        <v>0</v>
      </c>
      <c r="AG23" s="116">
        <f>SUM('A-II_ACTIVE_Worksheet'!AG23)+('A-II_RESERVE_Worksheet'!AG23)</f>
        <v>0</v>
      </c>
    </row>
    <row r="24" spans="1:33" x14ac:dyDescent="0.25">
      <c r="A24" s="61" t="s">
        <v>51</v>
      </c>
      <c r="B24" s="55" t="s">
        <v>196</v>
      </c>
      <c r="C24" s="61" t="s">
        <v>214</v>
      </c>
      <c r="D24" s="120">
        <f>SUM('A-II_ACTIVE_Worksheet'!D24)+('A-II_RESERVE_Worksheet'!D24)</f>
        <v>0</v>
      </c>
      <c r="E24" s="112">
        <f>SUM('A-II_ACTIVE_Worksheet'!E24)+('A-II_RESERVE_Worksheet'!E24)</f>
        <v>0</v>
      </c>
      <c r="F24" s="112">
        <f>SUM('A-II_ACTIVE_Worksheet'!F24)+('A-II_RESERVE_Worksheet'!F24)</f>
        <v>0</v>
      </c>
      <c r="G24" s="112">
        <f>SUM('A-II_ACTIVE_Worksheet'!G24)+('A-II_RESERVE_Worksheet'!G24)</f>
        <v>0</v>
      </c>
      <c r="H24" s="112">
        <f>SUM('A-II_ACTIVE_Worksheet'!H24)+('A-II_RESERVE_Worksheet'!H24)</f>
        <v>0</v>
      </c>
      <c r="I24" s="112">
        <f>SUM('A-II_ACTIVE_Worksheet'!I24)+('A-II_RESERVE_Worksheet'!I24)</f>
        <v>0</v>
      </c>
      <c r="J24" s="112">
        <f>SUM('A-II_ACTIVE_Worksheet'!J24)+('A-II_RESERVE_Worksheet'!J24)</f>
        <v>0</v>
      </c>
      <c r="K24" s="112">
        <f>SUM('A-II_ACTIVE_Worksheet'!K24)+('A-II_RESERVE_Worksheet'!K24)</f>
        <v>0</v>
      </c>
      <c r="L24" s="112">
        <f>SUM('A-II_ACTIVE_Worksheet'!L24)+('A-II_RESERVE_Worksheet'!L24)</f>
        <v>0</v>
      </c>
      <c r="M24" s="112">
        <f>SUM('A-II_ACTIVE_Worksheet'!M24)+('A-II_RESERVE_Worksheet'!M24)</f>
        <v>0</v>
      </c>
      <c r="N24" s="112">
        <f>SUM('A-II_ACTIVE_Worksheet'!N24)+('A-II_RESERVE_Worksheet'!N24)</f>
        <v>0</v>
      </c>
      <c r="O24" s="112">
        <f>SUM('A-II_ACTIVE_Worksheet'!O24)+('A-II_RESERVE_Worksheet'!O24)</f>
        <v>0</v>
      </c>
      <c r="P24" s="112">
        <f>SUM('A-II_ACTIVE_Worksheet'!P24)+('A-II_RESERVE_Worksheet'!P24)</f>
        <v>0</v>
      </c>
      <c r="Q24" s="112">
        <f>SUM('A-II_ACTIVE_Worksheet'!Q24)+('A-II_RESERVE_Worksheet'!Q24)</f>
        <v>0</v>
      </c>
      <c r="R24" s="112">
        <f>SUM('A-II_ACTIVE_Worksheet'!R24)+('A-II_RESERVE_Worksheet'!R24)</f>
        <v>0</v>
      </c>
      <c r="S24" s="112">
        <f>SUM('A-II_ACTIVE_Worksheet'!S24)+('A-II_RESERVE_Worksheet'!S24)</f>
        <v>0</v>
      </c>
      <c r="T24" s="112">
        <f>SUM('A-II_ACTIVE_Worksheet'!T24)+('A-II_RESERVE_Worksheet'!T24)</f>
        <v>0</v>
      </c>
      <c r="U24" s="112">
        <f>SUM('A-II_ACTIVE_Worksheet'!U24)+('A-II_RESERVE_Worksheet'!U24)</f>
        <v>0</v>
      </c>
      <c r="V24" s="112">
        <f>SUM('A-II_ACTIVE_Worksheet'!V24)+('A-II_RESERVE_Worksheet'!V24)</f>
        <v>0</v>
      </c>
      <c r="W24" s="112">
        <f>SUM('A-II_ACTIVE_Worksheet'!W24)+('A-II_RESERVE_Worksheet'!W24)</f>
        <v>0</v>
      </c>
      <c r="X24" s="112">
        <f>SUM('A-II_ACTIVE_Worksheet'!X24)+('A-II_RESERVE_Worksheet'!X24)</f>
        <v>0</v>
      </c>
      <c r="Y24" s="112">
        <f>SUM('A-II_ACTIVE_Worksheet'!Y24)+('A-II_RESERVE_Worksheet'!Y24)</f>
        <v>0</v>
      </c>
      <c r="Z24" s="112">
        <f>SUM('A-II_ACTIVE_Worksheet'!Z24)+('A-II_RESERVE_Worksheet'!Z24)</f>
        <v>0</v>
      </c>
      <c r="AA24" s="112">
        <f>SUM('A-II_ACTIVE_Worksheet'!AA24)+('A-II_RESERVE_Worksheet'!AA24)</f>
        <v>0</v>
      </c>
      <c r="AB24" s="112">
        <f>SUM('A-II_ACTIVE_Worksheet'!AB24)+('A-II_RESERVE_Worksheet'!AB24)</f>
        <v>0</v>
      </c>
      <c r="AC24" s="112">
        <f>SUM('A-II_ACTIVE_Worksheet'!AC24)+('A-II_RESERVE_Worksheet'!AC24)</f>
        <v>0</v>
      </c>
      <c r="AD24" s="112">
        <f>SUM('A-II_ACTIVE_Worksheet'!AD24)+('A-II_RESERVE_Worksheet'!AD24)</f>
        <v>0</v>
      </c>
      <c r="AE24" s="112">
        <f>SUM('A-II_ACTIVE_Worksheet'!AE24)+('A-II_RESERVE_Worksheet'!AE24)</f>
        <v>0</v>
      </c>
      <c r="AF24" s="112">
        <f>SUM('A-II_ACTIVE_Worksheet'!AF24)+('A-II_RESERVE_Worksheet'!AF24)</f>
        <v>0</v>
      </c>
      <c r="AG24" s="113">
        <f>SUM('A-II_ACTIVE_Worksheet'!AG24)+('A-II_RESERVE_Worksheet'!AG24)</f>
        <v>0</v>
      </c>
    </row>
    <row r="25" spans="1:33" x14ac:dyDescent="0.25">
      <c r="A25" s="61" t="s">
        <v>50</v>
      </c>
      <c r="B25" s="55" t="s">
        <v>196</v>
      </c>
      <c r="C25" s="61" t="s">
        <v>214</v>
      </c>
      <c r="D25" s="120">
        <f>SUM('A-II_ACTIVE_Worksheet'!D25)+('A-II_RESERVE_Worksheet'!D25)</f>
        <v>0</v>
      </c>
      <c r="E25" s="112">
        <f>SUM('A-II_ACTIVE_Worksheet'!E25)+('A-II_RESERVE_Worksheet'!E25)</f>
        <v>0</v>
      </c>
      <c r="F25" s="112">
        <f>SUM('A-II_ACTIVE_Worksheet'!F25)+('A-II_RESERVE_Worksheet'!F25)</f>
        <v>0</v>
      </c>
      <c r="G25" s="112">
        <f>SUM('A-II_ACTIVE_Worksheet'!G25)+('A-II_RESERVE_Worksheet'!G25)</f>
        <v>0</v>
      </c>
      <c r="H25" s="112">
        <f>SUM('A-II_ACTIVE_Worksheet'!H25)+('A-II_RESERVE_Worksheet'!H25)</f>
        <v>0</v>
      </c>
      <c r="I25" s="112">
        <f>SUM('A-II_ACTIVE_Worksheet'!I25)+('A-II_RESERVE_Worksheet'!I25)</f>
        <v>0</v>
      </c>
      <c r="J25" s="112">
        <f>SUM('A-II_ACTIVE_Worksheet'!J25)+('A-II_RESERVE_Worksheet'!J25)</f>
        <v>0</v>
      </c>
      <c r="K25" s="112">
        <f>SUM('A-II_ACTIVE_Worksheet'!K25)+('A-II_RESERVE_Worksheet'!K25)</f>
        <v>0</v>
      </c>
      <c r="L25" s="112">
        <f>SUM('A-II_ACTIVE_Worksheet'!L25)+('A-II_RESERVE_Worksheet'!L25)</f>
        <v>0</v>
      </c>
      <c r="M25" s="112">
        <f>SUM('A-II_ACTIVE_Worksheet'!M25)+('A-II_RESERVE_Worksheet'!M25)</f>
        <v>0</v>
      </c>
      <c r="N25" s="112">
        <f>SUM('A-II_ACTIVE_Worksheet'!N25)+('A-II_RESERVE_Worksheet'!N25)</f>
        <v>0</v>
      </c>
      <c r="O25" s="112">
        <f>SUM('A-II_ACTIVE_Worksheet'!O25)+('A-II_RESERVE_Worksheet'!O25)</f>
        <v>0</v>
      </c>
      <c r="P25" s="112">
        <f>SUM('A-II_ACTIVE_Worksheet'!P25)+('A-II_RESERVE_Worksheet'!P25)</f>
        <v>0</v>
      </c>
      <c r="Q25" s="112">
        <f>SUM('A-II_ACTIVE_Worksheet'!Q25)+('A-II_RESERVE_Worksheet'!Q25)</f>
        <v>0</v>
      </c>
      <c r="R25" s="112">
        <f>SUM('A-II_ACTIVE_Worksheet'!R25)+('A-II_RESERVE_Worksheet'!R25)</f>
        <v>0</v>
      </c>
      <c r="S25" s="112">
        <f>SUM('A-II_ACTIVE_Worksheet'!S25)+('A-II_RESERVE_Worksheet'!S25)</f>
        <v>0</v>
      </c>
      <c r="T25" s="112">
        <f>SUM('A-II_ACTIVE_Worksheet'!T25)+('A-II_RESERVE_Worksheet'!T25)</f>
        <v>0</v>
      </c>
      <c r="U25" s="112">
        <f>SUM('A-II_ACTIVE_Worksheet'!U25)+('A-II_RESERVE_Worksheet'!U25)</f>
        <v>0</v>
      </c>
      <c r="V25" s="112">
        <f>SUM('A-II_ACTIVE_Worksheet'!V25)+('A-II_RESERVE_Worksheet'!V25)</f>
        <v>0</v>
      </c>
      <c r="W25" s="112">
        <f>SUM('A-II_ACTIVE_Worksheet'!W25)+('A-II_RESERVE_Worksheet'!W25)</f>
        <v>0</v>
      </c>
      <c r="X25" s="112">
        <f>SUM('A-II_ACTIVE_Worksheet'!X25)+('A-II_RESERVE_Worksheet'!X25)</f>
        <v>0</v>
      </c>
      <c r="Y25" s="112">
        <f>SUM('A-II_ACTIVE_Worksheet'!Y25)+('A-II_RESERVE_Worksheet'!Y25)</f>
        <v>0</v>
      </c>
      <c r="Z25" s="112">
        <f>SUM('A-II_ACTIVE_Worksheet'!Z25)+('A-II_RESERVE_Worksheet'!Z25)</f>
        <v>0</v>
      </c>
      <c r="AA25" s="112">
        <f>SUM('A-II_ACTIVE_Worksheet'!AA25)+('A-II_RESERVE_Worksheet'!AA25)</f>
        <v>0</v>
      </c>
      <c r="AB25" s="112">
        <f>SUM('A-II_ACTIVE_Worksheet'!AB25)+('A-II_RESERVE_Worksheet'!AB25)</f>
        <v>0</v>
      </c>
      <c r="AC25" s="112">
        <f>SUM('A-II_ACTIVE_Worksheet'!AC25)+('A-II_RESERVE_Worksheet'!AC25)</f>
        <v>0</v>
      </c>
      <c r="AD25" s="112">
        <f>SUM('A-II_ACTIVE_Worksheet'!AD25)+('A-II_RESERVE_Worksheet'!AD25)</f>
        <v>0</v>
      </c>
      <c r="AE25" s="112">
        <f>SUM('A-II_ACTIVE_Worksheet'!AE25)+('A-II_RESERVE_Worksheet'!AE25)</f>
        <v>0</v>
      </c>
      <c r="AF25" s="112">
        <f>SUM('A-II_ACTIVE_Worksheet'!AF25)+('A-II_RESERVE_Worksheet'!AF25)</f>
        <v>0</v>
      </c>
      <c r="AG25" s="113">
        <f>SUM('A-II_ACTIVE_Worksheet'!AG25)+('A-II_RESERVE_Worksheet'!AG25)</f>
        <v>0</v>
      </c>
    </row>
    <row r="26" spans="1:33" x14ac:dyDescent="0.25">
      <c r="A26" s="61" t="s">
        <v>49</v>
      </c>
      <c r="B26" s="55" t="s">
        <v>196</v>
      </c>
      <c r="C26" s="61" t="s">
        <v>214</v>
      </c>
      <c r="D26" s="120">
        <f>SUM('A-II_ACTIVE_Worksheet'!D26)+('A-II_RESERVE_Worksheet'!D26)</f>
        <v>0</v>
      </c>
      <c r="E26" s="112">
        <f>SUM('A-II_ACTIVE_Worksheet'!E26)+('A-II_RESERVE_Worksheet'!E26)</f>
        <v>0</v>
      </c>
      <c r="F26" s="112">
        <f>SUM('A-II_ACTIVE_Worksheet'!F26)+('A-II_RESERVE_Worksheet'!F26)</f>
        <v>0</v>
      </c>
      <c r="G26" s="112">
        <f>SUM('A-II_ACTIVE_Worksheet'!G26)+('A-II_RESERVE_Worksheet'!G26)</f>
        <v>0</v>
      </c>
      <c r="H26" s="112">
        <f>SUM('A-II_ACTIVE_Worksheet'!H26)+('A-II_RESERVE_Worksheet'!H26)</f>
        <v>0</v>
      </c>
      <c r="I26" s="112">
        <f>SUM('A-II_ACTIVE_Worksheet'!I26)+('A-II_RESERVE_Worksheet'!I26)</f>
        <v>0</v>
      </c>
      <c r="J26" s="112">
        <f>SUM('A-II_ACTIVE_Worksheet'!J26)+('A-II_RESERVE_Worksheet'!J26)</f>
        <v>0</v>
      </c>
      <c r="K26" s="112">
        <f>SUM('A-II_ACTIVE_Worksheet'!K26)+('A-II_RESERVE_Worksheet'!K26)</f>
        <v>0</v>
      </c>
      <c r="L26" s="112">
        <f>SUM('A-II_ACTIVE_Worksheet'!L26)+('A-II_RESERVE_Worksheet'!L26)</f>
        <v>0</v>
      </c>
      <c r="M26" s="112">
        <f>SUM('A-II_ACTIVE_Worksheet'!M26)+('A-II_RESERVE_Worksheet'!M26)</f>
        <v>0</v>
      </c>
      <c r="N26" s="112">
        <f>SUM('A-II_ACTIVE_Worksheet'!N26)+('A-II_RESERVE_Worksheet'!N26)</f>
        <v>0</v>
      </c>
      <c r="O26" s="112">
        <f>SUM('A-II_ACTIVE_Worksheet'!O26)+('A-II_RESERVE_Worksheet'!O26)</f>
        <v>0</v>
      </c>
      <c r="P26" s="112">
        <f>SUM('A-II_ACTIVE_Worksheet'!P26)+('A-II_RESERVE_Worksheet'!P26)</f>
        <v>0</v>
      </c>
      <c r="Q26" s="112">
        <f>SUM('A-II_ACTIVE_Worksheet'!Q26)+('A-II_RESERVE_Worksheet'!Q26)</f>
        <v>0</v>
      </c>
      <c r="R26" s="112">
        <f>SUM('A-II_ACTIVE_Worksheet'!R26)+('A-II_RESERVE_Worksheet'!R26)</f>
        <v>0</v>
      </c>
      <c r="S26" s="112">
        <f>SUM('A-II_ACTIVE_Worksheet'!S26)+('A-II_RESERVE_Worksheet'!S26)</f>
        <v>0</v>
      </c>
      <c r="T26" s="112">
        <f>SUM('A-II_ACTIVE_Worksheet'!T26)+('A-II_RESERVE_Worksheet'!T26)</f>
        <v>0</v>
      </c>
      <c r="U26" s="112">
        <f>SUM('A-II_ACTIVE_Worksheet'!U26)+('A-II_RESERVE_Worksheet'!U26)</f>
        <v>0</v>
      </c>
      <c r="V26" s="112">
        <f>SUM('A-II_ACTIVE_Worksheet'!V26)+('A-II_RESERVE_Worksheet'!V26)</f>
        <v>0</v>
      </c>
      <c r="W26" s="112">
        <f>SUM('A-II_ACTIVE_Worksheet'!W26)+('A-II_RESERVE_Worksheet'!W26)</f>
        <v>0</v>
      </c>
      <c r="X26" s="112">
        <f>SUM('A-II_ACTIVE_Worksheet'!X26)+('A-II_RESERVE_Worksheet'!X26)</f>
        <v>0</v>
      </c>
      <c r="Y26" s="112">
        <f>SUM('A-II_ACTIVE_Worksheet'!Y26)+('A-II_RESERVE_Worksheet'!Y26)</f>
        <v>0</v>
      </c>
      <c r="Z26" s="112">
        <f>SUM('A-II_ACTIVE_Worksheet'!Z26)+('A-II_RESERVE_Worksheet'!Z26)</f>
        <v>0</v>
      </c>
      <c r="AA26" s="112">
        <f>SUM('A-II_ACTIVE_Worksheet'!AA26)+('A-II_RESERVE_Worksheet'!AA26)</f>
        <v>0</v>
      </c>
      <c r="AB26" s="112">
        <f>SUM('A-II_ACTIVE_Worksheet'!AB26)+('A-II_RESERVE_Worksheet'!AB26)</f>
        <v>0</v>
      </c>
      <c r="AC26" s="112">
        <f>SUM('A-II_ACTIVE_Worksheet'!AC26)+('A-II_RESERVE_Worksheet'!AC26)</f>
        <v>0</v>
      </c>
      <c r="AD26" s="112">
        <f>SUM('A-II_ACTIVE_Worksheet'!AD26)+('A-II_RESERVE_Worksheet'!AD26)</f>
        <v>0</v>
      </c>
      <c r="AE26" s="112">
        <f>SUM('A-II_ACTIVE_Worksheet'!AE26)+('A-II_RESERVE_Worksheet'!AE26)</f>
        <v>0</v>
      </c>
      <c r="AF26" s="112">
        <f>SUM('A-II_ACTIVE_Worksheet'!AF26)+('A-II_RESERVE_Worksheet'!AF26)</f>
        <v>0</v>
      </c>
      <c r="AG26" s="113">
        <f>SUM('A-II_ACTIVE_Worksheet'!AG26)+('A-II_RESERVE_Worksheet'!AG26)</f>
        <v>0</v>
      </c>
    </row>
    <row r="27" spans="1:33" x14ac:dyDescent="0.25">
      <c r="A27" s="61" t="s">
        <v>48</v>
      </c>
      <c r="B27" s="55" t="s">
        <v>196</v>
      </c>
      <c r="C27" s="61" t="s">
        <v>214</v>
      </c>
      <c r="D27" s="120">
        <f>SUM('A-II_ACTIVE_Worksheet'!D27)+('A-II_RESERVE_Worksheet'!D27)</f>
        <v>0</v>
      </c>
      <c r="E27" s="112">
        <f>SUM('A-II_ACTIVE_Worksheet'!E27)+('A-II_RESERVE_Worksheet'!E27)</f>
        <v>0</v>
      </c>
      <c r="F27" s="112">
        <f>SUM('A-II_ACTIVE_Worksheet'!F27)+('A-II_RESERVE_Worksheet'!F27)</f>
        <v>0</v>
      </c>
      <c r="G27" s="112">
        <f>SUM('A-II_ACTIVE_Worksheet'!G27)+('A-II_RESERVE_Worksheet'!G27)</f>
        <v>0</v>
      </c>
      <c r="H27" s="112">
        <f>SUM('A-II_ACTIVE_Worksheet'!H27)+('A-II_RESERVE_Worksheet'!H27)</f>
        <v>0</v>
      </c>
      <c r="I27" s="112">
        <f>SUM('A-II_ACTIVE_Worksheet'!I27)+('A-II_RESERVE_Worksheet'!I27)</f>
        <v>0</v>
      </c>
      <c r="J27" s="112">
        <f>SUM('A-II_ACTIVE_Worksheet'!J27)+('A-II_RESERVE_Worksheet'!J27)</f>
        <v>0</v>
      </c>
      <c r="K27" s="112">
        <f>SUM('A-II_ACTIVE_Worksheet'!K27)+('A-II_RESERVE_Worksheet'!K27)</f>
        <v>0</v>
      </c>
      <c r="L27" s="112">
        <f>SUM('A-II_ACTIVE_Worksheet'!L27)+('A-II_RESERVE_Worksheet'!L27)</f>
        <v>0</v>
      </c>
      <c r="M27" s="112">
        <f>SUM('A-II_ACTIVE_Worksheet'!M27)+('A-II_RESERVE_Worksheet'!M27)</f>
        <v>0</v>
      </c>
      <c r="N27" s="112">
        <f>SUM('A-II_ACTIVE_Worksheet'!N27)+('A-II_RESERVE_Worksheet'!N27)</f>
        <v>0</v>
      </c>
      <c r="O27" s="112">
        <f>SUM('A-II_ACTIVE_Worksheet'!O27)+('A-II_RESERVE_Worksheet'!O27)</f>
        <v>0</v>
      </c>
      <c r="P27" s="112">
        <f>SUM('A-II_ACTIVE_Worksheet'!P27)+('A-II_RESERVE_Worksheet'!P27)</f>
        <v>0</v>
      </c>
      <c r="Q27" s="112">
        <f>SUM('A-II_ACTIVE_Worksheet'!Q27)+('A-II_RESERVE_Worksheet'!Q27)</f>
        <v>0</v>
      </c>
      <c r="R27" s="112">
        <f>SUM('A-II_ACTIVE_Worksheet'!R27)+('A-II_RESERVE_Worksheet'!R27)</f>
        <v>0</v>
      </c>
      <c r="S27" s="112">
        <f>SUM('A-II_ACTIVE_Worksheet'!S27)+('A-II_RESERVE_Worksheet'!S27)</f>
        <v>0</v>
      </c>
      <c r="T27" s="112">
        <f>SUM('A-II_ACTIVE_Worksheet'!T27)+('A-II_RESERVE_Worksheet'!T27)</f>
        <v>0</v>
      </c>
      <c r="U27" s="112">
        <f>SUM('A-II_ACTIVE_Worksheet'!U27)+('A-II_RESERVE_Worksheet'!U27)</f>
        <v>0</v>
      </c>
      <c r="V27" s="112">
        <f>SUM('A-II_ACTIVE_Worksheet'!V27)+('A-II_RESERVE_Worksheet'!V27)</f>
        <v>0</v>
      </c>
      <c r="W27" s="112">
        <f>SUM('A-II_ACTIVE_Worksheet'!W27)+('A-II_RESERVE_Worksheet'!W27)</f>
        <v>0</v>
      </c>
      <c r="X27" s="112">
        <f>SUM('A-II_ACTIVE_Worksheet'!X27)+('A-II_RESERVE_Worksheet'!X27)</f>
        <v>0</v>
      </c>
      <c r="Y27" s="112">
        <f>SUM('A-II_ACTIVE_Worksheet'!Y27)+('A-II_RESERVE_Worksheet'!Y27)</f>
        <v>0</v>
      </c>
      <c r="Z27" s="112">
        <f>SUM('A-II_ACTIVE_Worksheet'!Z27)+('A-II_RESERVE_Worksheet'!Z27)</f>
        <v>0</v>
      </c>
      <c r="AA27" s="112">
        <f>SUM('A-II_ACTIVE_Worksheet'!AA27)+('A-II_RESERVE_Worksheet'!AA27)</f>
        <v>0</v>
      </c>
      <c r="AB27" s="112">
        <f>SUM('A-II_ACTIVE_Worksheet'!AB27)+('A-II_RESERVE_Worksheet'!AB27)</f>
        <v>0</v>
      </c>
      <c r="AC27" s="112">
        <f>SUM('A-II_ACTIVE_Worksheet'!AC27)+('A-II_RESERVE_Worksheet'!AC27)</f>
        <v>0</v>
      </c>
      <c r="AD27" s="112">
        <f>SUM('A-II_ACTIVE_Worksheet'!AD27)+('A-II_RESERVE_Worksheet'!AD27)</f>
        <v>0</v>
      </c>
      <c r="AE27" s="112">
        <f>SUM('A-II_ACTIVE_Worksheet'!AE27)+('A-II_RESERVE_Worksheet'!AE27)</f>
        <v>0</v>
      </c>
      <c r="AF27" s="112">
        <f>SUM('A-II_ACTIVE_Worksheet'!AF27)+('A-II_RESERVE_Worksheet'!AF27)</f>
        <v>0</v>
      </c>
      <c r="AG27" s="113">
        <f>SUM('A-II_ACTIVE_Worksheet'!AG27)+('A-II_RESERVE_Worksheet'!AG27)</f>
        <v>0</v>
      </c>
    </row>
    <row r="28" spans="1:33" x14ac:dyDescent="0.25">
      <c r="A28" s="61" t="s">
        <v>47</v>
      </c>
      <c r="B28" s="55" t="s">
        <v>196</v>
      </c>
      <c r="C28" s="61" t="s">
        <v>214</v>
      </c>
      <c r="D28" s="120">
        <f>COUNTIFS('Input Daily Data'!F:F,"Active",'Input Daily Data'!I:I,"TII")+'A-II_RESERVE_Worksheet'!D28</f>
        <v>0</v>
      </c>
      <c r="E28" s="112">
        <f>D30</f>
        <v>0</v>
      </c>
      <c r="F28" s="112">
        <f t="shared" ref="F28:AG28" si="4">E30</f>
        <v>0</v>
      </c>
      <c r="G28" s="112">
        <f t="shared" si="4"/>
        <v>0</v>
      </c>
      <c r="H28" s="112">
        <f t="shared" si="4"/>
        <v>0</v>
      </c>
      <c r="I28" s="112">
        <f t="shared" si="4"/>
        <v>0</v>
      </c>
      <c r="J28" s="112">
        <f t="shared" si="4"/>
        <v>0</v>
      </c>
      <c r="K28" s="112">
        <f t="shared" si="4"/>
        <v>0</v>
      </c>
      <c r="L28" s="112">
        <f t="shared" si="4"/>
        <v>0</v>
      </c>
      <c r="M28" s="112">
        <f t="shared" si="4"/>
        <v>0</v>
      </c>
      <c r="N28" s="112">
        <f t="shared" si="4"/>
        <v>0</v>
      </c>
      <c r="O28" s="112">
        <f t="shared" si="4"/>
        <v>0</v>
      </c>
      <c r="P28" s="112">
        <f t="shared" si="4"/>
        <v>0</v>
      </c>
      <c r="Q28" s="112">
        <f t="shared" si="4"/>
        <v>0</v>
      </c>
      <c r="R28" s="112">
        <f t="shared" si="4"/>
        <v>0</v>
      </c>
      <c r="S28" s="112">
        <f t="shared" si="4"/>
        <v>0</v>
      </c>
      <c r="T28" s="112">
        <f t="shared" si="4"/>
        <v>0</v>
      </c>
      <c r="U28" s="112">
        <f t="shared" si="4"/>
        <v>0</v>
      </c>
      <c r="V28" s="112">
        <f t="shared" si="4"/>
        <v>0</v>
      </c>
      <c r="W28" s="112">
        <f t="shared" si="4"/>
        <v>0</v>
      </c>
      <c r="X28" s="112">
        <f t="shared" si="4"/>
        <v>0</v>
      </c>
      <c r="Y28" s="112">
        <f t="shared" si="4"/>
        <v>0</v>
      </c>
      <c r="Z28" s="112">
        <f t="shared" si="4"/>
        <v>0</v>
      </c>
      <c r="AA28" s="112">
        <f t="shared" si="4"/>
        <v>0</v>
      </c>
      <c r="AB28" s="112">
        <f t="shared" si="4"/>
        <v>0</v>
      </c>
      <c r="AC28" s="112">
        <f t="shared" si="4"/>
        <v>0</v>
      </c>
      <c r="AD28" s="112">
        <f t="shared" si="4"/>
        <v>0</v>
      </c>
      <c r="AE28" s="112">
        <f t="shared" si="4"/>
        <v>0</v>
      </c>
      <c r="AF28" s="112">
        <f t="shared" si="4"/>
        <v>0</v>
      </c>
      <c r="AG28" s="113">
        <f t="shared" si="4"/>
        <v>0</v>
      </c>
    </row>
    <row r="29" spans="1:33" x14ac:dyDescent="0.25">
      <c r="A29" s="61" t="s">
        <v>46</v>
      </c>
      <c r="B29" s="55" t="s">
        <v>196</v>
      </c>
      <c r="C29" s="61" t="s">
        <v>214</v>
      </c>
      <c r="D29" s="120">
        <f>SUM(D23)+(D24)+(D25*-1)+(D26*-1)+(D27*-1)</f>
        <v>0</v>
      </c>
      <c r="E29" s="112">
        <f t="shared" ref="E29:AG29" si="5">SUM(E23)+(E24)+(E25*-1)+(E26*-1)+(E27*-1)</f>
        <v>0</v>
      </c>
      <c r="F29" s="112">
        <f t="shared" si="5"/>
        <v>0</v>
      </c>
      <c r="G29" s="112">
        <f t="shared" si="5"/>
        <v>0</v>
      </c>
      <c r="H29" s="112">
        <f t="shared" si="5"/>
        <v>0</v>
      </c>
      <c r="I29" s="112">
        <f t="shared" si="5"/>
        <v>0</v>
      </c>
      <c r="J29" s="112">
        <f t="shared" si="5"/>
        <v>0</v>
      </c>
      <c r="K29" s="112">
        <f t="shared" si="5"/>
        <v>0</v>
      </c>
      <c r="L29" s="112">
        <f t="shared" si="5"/>
        <v>0</v>
      </c>
      <c r="M29" s="112">
        <f t="shared" si="5"/>
        <v>0</v>
      </c>
      <c r="N29" s="112">
        <f t="shared" si="5"/>
        <v>0</v>
      </c>
      <c r="O29" s="112">
        <f t="shared" si="5"/>
        <v>0</v>
      </c>
      <c r="P29" s="112">
        <f t="shared" si="5"/>
        <v>0</v>
      </c>
      <c r="Q29" s="112">
        <f t="shared" si="5"/>
        <v>0</v>
      </c>
      <c r="R29" s="112">
        <f t="shared" si="5"/>
        <v>0</v>
      </c>
      <c r="S29" s="112">
        <f t="shared" si="5"/>
        <v>0</v>
      </c>
      <c r="T29" s="112">
        <f t="shared" si="5"/>
        <v>0</v>
      </c>
      <c r="U29" s="112">
        <f t="shared" si="5"/>
        <v>0</v>
      </c>
      <c r="V29" s="112">
        <f t="shared" si="5"/>
        <v>0</v>
      </c>
      <c r="W29" s="112">
        <f t="shared" si="5"/>
        <v>0</v>
      </c>
      <c r="X29" s="112">
        <f t="shared" si="5"/>
        <v>0</v>
      </c>
      <c r="Y29" s="112">
        <f t="shared" si="5"/>
        <v>0</v>
      </c>
      <c r="Z29" s="112">
        <f t="shared" si="5"/>
        <v>0</v>
      </c>
      <c r="AA29" s="112">
        <f t="shared" si="5"/>
        <v>0</v>
      </c>
      <c r="AB29" s="112">
        <f t="shared" si="5"/>
        <v>0</v>
      </c>
      <c r="AC29" s="112">
        <f t="shared" si="5"/>
        <v>0</v>
      </c>
      <c r="AD29" s="112">
        <f t="shared" si="5"/>
        <v>0</v>
      </c>
      <c r="AE29" s="112">
        <f t="shared" si="5"/>
        <v>0</v>
      </c>
      <c r="AF29" s="112">
        <f t="shared" si="5"/>
        <v>0</v>
      </c>
      <c r="AG29" s="113">
        <f t="shared" si="5"/>
        <v>0</v>
      </c>
    </row>
    <row r="30" spans="1:33" ht="16.5" thickBot="1" x14ac:dyDescent="0.3">
      <c r="A30" s="64" t="s">
        <v>45</v>
      </c>
      <c r="B30" s="65" t="s">
        <v>196</v>
      </c>
      <c r="C30" s="64" t="s">
        <v>214</v>
      </c>
      <c r="D30" s="121">
        <f>SUM(D28:D29)</f>
        <v>0</v>
      </c>
      <c r="E30" s="117">
        <f t="shared" ref="E30:AG30" si="6">SUM(E28:E29)</f>
        <v>0</v>
      </c>
      <c r="F30" s="117">
        <f t="shared" si="6"/>
        <v>0</v>
      </c>
      <c r="G30" s="117">
        <f t="shared" si="6"/>
        <v>0</v>
      </c>
      <c r="H30" s="117">
        <f t="shared" si="6"/>
        <v>0</v>
      </c>
      <c r="I30" s="117">
        <f t="shared" si="6"/>
        <v>0</v>
      </c>
      <c r="J30" s="117">
        <f t="shared" si="6"/>
        <v>0</v>
      </c>
      <c r="K30" s="117">
        <f t="shared" si="6"/>
        <v>0</v>
      </c>
      <c r="L30" s="117">
        <f t="shared" si="6"/>
        <v>0</v>
      </c>
      <c r="M30" s="117">
        <f t="shared" si="6"/>
        <v>0</v>
      </c>
      <c r="N30" s="117">
        <f t="shared" si="6"/>
        <v>0</v>
      </c>
      <c r="O30" s="117">
        <f t="shared" si="6"/>
        <v>0</v>
      </c>
      <c r="P30" s="117">
        <f t="shared" si="6"/>
        <v>0</v>
      </c>
      <c r="Q30" s="117">
        <f t="shared" si="6"/>
        <v>0</v>
      </c>
      <c r="R30" s="117">
        <f t="shared" si="6"/>
        <v>0</v>
      </c>
      <c r="S30" s="117">
        <f t="shared" si="6"/>
        <v>0</v>
      </c>
      <c r="T30" s="117">
        <f t="shared" si="6"/>
        <v>0</v>
      </c>
      <c r="U30" s="117">
        <f t="shared" si="6"/>
        <v>0</v>
      </c>
      <c r="V30" s="117">
        <f t="shared" si="6"/>
        <v>0</v>
      </c>
      <c r="W30" s="117">
        <f t="shared" si="6"/>
        <v>0</v>
      </c>
      <c r="X30" s="117">
        <f t="shared" si="6"/>
        <v>0</v>
      </c>
      <c r="Y30" s="117">
        <f t="shared" si="6"/>
        <v>0</v>
      </c>
      <c r="Z30" s="117">
        <f t="shared" si="6"/>
        <v>0</v>
      </c>
      <c r="AA30" s="117">
        <f t="shared" si="6"/>
        <v>0</v>
      </c>
      <c r="AB30" s="117">
        <f t="shared" si="6"/>
        <v>0</v>
      </c>
      <c r="AC30" s="117">
        <f t="shared" si="6"/>
        <v>0</v>
      </c>
      <c r="AD30" s="117">
        <f t="shared" si="6"/>
        <v>0</v>
      </c>
      <c r="AE30" s="117">
        <f t="shared" si="6"/>
        <v>0</v>
      </c>
      <c r="AF30" s="117">
        <f t="shared" si="6"/>
        <v>0</v>
      </c>
      <c r="AG30" s="118">
        <f t="shared" si="6"/>
        <v>0</v>
      </c>
    </row>
    <row r="31" spans="1:33" x14ac:dyDescent="0.25">
      <c r="A31" s="77" t="s">
        <v>26</v>
      </c>
      <c r="B31" s="58" t="s">
        <v>197</v>
      </c>
      <c r="C31" s="58" t="s">
        <v>214</v>
      </c>
      <c r="D31" s="105">
        <f>MIN(D2, D22)</f>
        <v>0</v>
      </c>
      <c r="E31" s="105">
        <f>MIN(E2, E22)</f>
        <v>0</v>
      </c>
      <c r="F31" s="105">
        <f t="shared" ref="F31:AG31" si="7">MIN(F2, F22)</f>
        <v>0</v>
      </c>
      <c r="G31" s="105">
        <f t="shared" si="7"/>
        <v>0</v>
      </c>
      <c r="H31" s="105">
        <f t="shared" si="7"/>
        <v>0</v>
      </c>
      <c r="I31" s="105">
        <f t="shared" si="7"/>
        <v>0</v>
      </c>
      <c r="J31" s="105">
        <f t="shared" si="7"/>
        <v>0</v>
      </c>
      <c r="K31" s="105">
        <f t="shared" si="7"/>
        <v>0</v>
      </c>
      <c r="L31" s="105">
        <f t="shared" si="7"/>
        <v>0</v>
      </c>
      <c r="M31" s="105">
        <f t="shared" si="7"/>
        <v>0</v>
      </c>
      <c r="N31" s="105">
        <f t="shared" si="7"/>
        <v>0</v>
      </c>
      <c r="O31" s="105">
        <f t="shared" si="7"/>
        <v>0</v>
      </c>
      <c r="P31" s="105">
        <f t="shared" si="7"/>
        <v>0</v>
      </c>
      <c r="Q31" s="105">
        <f t="shared" si="7"/>
        <v>0</v>
      </c>
      <c r="R31" s="105">
        <f t="shared" si="7"/>
        <v>0</v>
      </c>
      <c r="S31" s="105">
        <f t="shared" si="7"/>
        <v>0</v>
      </c>
      <c r="T31" s="105">
        <f t="shared" si="7"/>
        <v>0</v>
      </c>
      <c r="U31" s="105">
        <f t="shared" si="7"/>
        <v>0</v>
      </c>
      <c r="V31" s="105">
        <f t="shared" si="7"/>
        <v>0</v>
      </c>
      <c r="W31" s="105">
        <f t="shared" si="7"/>
        <v>0</v>
      </c>
      <c r="X31" s="105">
        <f t="shared" si="7"/>
        <v>0</v>
      </c>
      <c r="Y31" s="105">
        <f t="shared" si="7"/>
        <v>0</v>
      </c>
      <c r="Z31" s="105">
        <f t="shared" si="7"/>
        <v>0</v>
      </c>
      <c r="AA31" s="105">
        <f t="shared" si="7"/>
        <v>0</v>
      </c>
      <c r="AB31" s="105">
        <f t="shared" si="7"/>
        <v>0</v>
      </c>
      <c r="AC31" s="105">
        <f t="shared" si="7"/>
        <v>0</v>
      </c>
      <c r="AD31" s="105">
        <f t="shared" si="7"/>
        <v>0</v>
      </c>
      <c r="AE31" s="105">
        <f t="shared" si="7"/>
        <v>0</v>
      </c>
      <c r="AF31" s="105">
        <f t="shared" si="7"/>
        <v>0</v>
      </c>
      <c r="AG31" s="105">
        <f t="shared" si="7"/>
        <v>0</v>
      </c>
    </row>
    <row r="32" spans="1:33" x14ac:dyDescent="0.25">
      <c r="A32" s="79" t="s">
        <v>25</v>
      </c>
      <c r="B32" s="55" t="s">
        <v>197</v>
      </c>
      <c r="C32" s="55" t="s">
        <v>214</v>
      </c>
      <c r="D32" s="105">
        <f>MIN(D3, D22 - D31)</f>
        <v>0</v>
      </c>
      <c r="E32" s="105">
        <f t="shared" ref="E32:AG32" si="8">MIN(E3, E22 - E31)</f>
        <v>0</v>
      </c>
      <c r="F32" s="105">
        <f t="shared" si="8"/>
        <v>0</v>
      </c>
      <c r="G32" s="105">
        <f t="shared" si="8"/>
        <v>0</v>
      </c>
      <c r="H32" s="105">
        <f t="shared" si="8"/>
        <v>0</v>
      </c>
      <c r="I32" s="105">
        <f t="shared" si="8"/>
        <v>0</v>
      </c>
      <c r="J32" s="105">
        <f t="shared" si="8"/>
        <v>0</v>
      </c>
      <c r="K32" s="105">
        <f t="shared" si="8"/>
        <v>0</v>
      </c>
      <c r="L32" s="105">
        <f t="shared" si="8"/>
        <v>0</v>
      </c>
      <c r="M32" s="105">
        <f t="shared" si="8"/>
        <v>0</v>
      </c>
      <c r="N32" s="105">
        <f t="shared" si="8"/>
        <v>0</v>
      </c>
      <c r="O32" s="105">
        <f t="shared" si="8"/>
        <v>0</v>
      </c>
      <c r="P32" s="105">
        <f t="shared" si="8"/>
        <v>0</v>
      </c>
      <c r="Q32" s="105">
        <f t="shared" si="8"/>
        <v>0</v>
      </c>
      <c r="R32" s="105">
        <f t="shared" si="8"/>
        <v>0</v>
      </c>
      <c r="S32" s="105">
        <f t="shared" si="8"/>
        <v>0</v>
      </c>
      <c r="T32" s="105">
        <f t="shared" si="8"/>
        <v>0</v>
      </c>
      <c r="U32" s="105">
        <f t="shared" si="8"/>
        <v>0</v>
      </c>
      <c r="V32" s="105">
        <f t="shared" si="8"/>
        <v>0</v>
      </c>
      <c r="W32" s="105">
        <f t="shared" si="8"/>
        <v>0</v>
      </c>
      <c r="X32" s="105">
        <f t="shared" si="8"/>
        <v>0</v>
      </c>
      <c r="Y32" s="105">
        <f t="shared" si="8"/>
        <v>0</v>
      </c>
      <c r="Z32" s="105">
        <f t="shared" si="8"/>
        <v>0</v>
      </c>
      <c r="AA32" s="105">
        <f t="shared" si="8"/>
        <v>0</v>
      </c>
      <c r="AB32" s="105">
        <f t="shared" si="8"/>
        <v>0</v>
      </c>
      <c r="AC32" s="105">
        <f t="shared" si="8"/>
        <v>0</v>
      </c>
      <c r="AD32" s="105">
        <f t="shared" si="8"/>
        <v>0</v>
      </c>
      <c r="AE32" s="105">
        <f t="shared" si="8"/>
        <v>0</v>
      </c>
      <c r="AF32" s="105">
        <f t="shared" si="8"/>
        <v>0</v>
      </c>
      <c r="AG32" s="105">
        <f t="shared" si="8"/>
        <v>0</v>
      </c>
    </row>
    <row r="33" spans="1:33" x14ac:dyDescent="0.25">
      <c r="A33" s="79" t="s">
        <v>27</v>
      </c>
      <c r="B33" s="55" t="s">
        <v>197</v>
      </c>
      <c r="C33" s="55" t="s">
        <v>214</v>
      </c>
      <c r="D33" s="105">
        <f>MIN(D4,D22-(D31+D32))</f>
        <v>0</v>
      </c>
      <c r="E33" s="105">
        <f t="shared" ref="E33:AG33" si="9">MIN(E4,E22-(E31+E32))</f>
        <v>0</v>
      </c>
      <c r="F33" s="105">
        <f t="shared" si="9"/>
        <v>0</v>
      </c>
      <c r="G33" s="105">
        <f t="shared" si="9"/>
        <v>0</v>
      </c>
      <c r="H33" s="105">
        <f t="shared" si="9"/>
        <v>0</v>
      </c>
      <c r="I33" s="105">
        <f t="shared" si="9"/>
        <v>0</v>
      </c>
      <c r="J33" s="105">
        <f t="shared" si="9"/>
        <v>0</v>
      </c>
      <c r="K33" s="105">
        <f t="shared" si="9"/>
        <v>0</v>
      </c>
      <c r="L33" s="105">
        <f t="shared" si="9"/>
        <v>0</v>
      </c>
      <c r="M33" s="105">
        <f t="shared" si="9"/>
        <v>0</v>
      </c>
      <c r="N33" s="105">
        <f t="shared" si="9"/>
        <v>0</v>
      </c>
      <c r="O33" s="105">
        <f t="shared" si="9"/>
        <v>0</v>
      </c>
      <c r="P33" s="105">
        <f t="shared" si="9"/>
        <v>0</v>
      </c>
      <c r="Q33" s="105">
        <f t="shared" si="9"/>
        <v>0</v>
      </c>
      <c r="R33" s="105">
        <f t="shared" si="9"/>
        <v>0</v>
      </c>
      <c r="S33" s="105">
        <f t="shared" si="9"/>
        <v>0</v>
      </c>
      <c r="T33" s="105">
        <f t="shared" si="9"/>
        <v>0</v>
      </c>
      <c r="U33" s="105">
        <f t="shared" si="9"/>
        <v>0</v>
      </c>
      <c r="V33" s="105">
        <f t="shared" si="9"/>
        <v>0</v>
      </c>
      <c r="W33" s="105">
        <f t="shared" si="9"/>
        <v>0</v>
      </c>
      <c r="X33" s="105">
        <f t="shared" si="9"/>
        <v>0</v>
      </c>
      <c r="Y33" s="105">
        <f t="shared" si="9"/>
        <v>0</v>
      </c>
      <c r="Z33" s="105">
        <f t="shared" si="9"/>
        <v>0</v>
      </c>
      <c r="AA33" s="105">
        <f t="shared" si="9"/>
        <v>0</v>
      </c>
      <c r="AB33" s="105">
        <f t="shared" si="9"/>
        <v>0</v>
      </c>
      <c r="AC33" s="105">
        <f t="shared" si="9"/>
        <v>0</v>
      </c>
      <c r="AD33" s="105">
        <f t="shared" si="9"/>
        <v>0</v>
      </c>
      <c r="AE33" s="105">
        <f t="shared" si="9"/>
        <v>0</v>
      </c>
      <c r="AF33" s="105">
        <f t="shared" si="9"/>
        <v>0</v>
      </c>
      <c r="AG33" s="105">
        <f t="shared" si="9"/>
        <v>0</v>
      </c>
    </row>
    <row r="34" spans="1:33" x14ac:dyDescent="0.25">
      <c r="A34" s="79" t="s">
        <v>44</v>
      </c>
      <c r="B34" s="55" t="s">
        <v>197</v>
      </c>
      <c r="C34" s="55" t="s">
        <v>214</v>
      </c>
      <c r="D34" s="105">
        <f>MIN(D5,D22-(D31+D32+D33))</f>
        <v>0</v>
      </c>
      <c r="E34" s="105">
        <f t="shared" ref="E34:AG34" si="10">MIN(E5,E22-(E31+E32+E33))</f>
        <v>0</v>
      </c>
      <c r="F34" s="105">
        <f t="shared" si="10"/>
        <v>0</v>
      </c>
      <c r="G34" s="105">
        <f t="shared" si="10"/>
        <v>0</v>
      </c>
      <c r="H34" s="105">
        <f t="shared" si="10"/>
        <v>0</v>
      </c>
      <c r="I34" s="105">
        <f t="shared" si="10"/>
        <v>0</v>
      </c>
      <c r="J34" s="105">
        <f t="shared" si="10"/>
        <v>0</v>
      </c>
      <c r="K34" s="105">
        <f t="shared" si="10"/>
        <v>0</v>
      </c>
      <c r="L34" s="105">
        <f t="shared" si="10"/>
        <v>0</v>
      </c>
      <c r="M34" s="105">
        <f t="shared" si="10"/>
        <v>0</v>
      </c>
      <c r="N34" s="105">
        <f t="shared" si="10"/>
        <v>0</v>
      </c>
      <c r="O34" s="105">
        <f t="shared" si="10"/>
        <v>0</v>
      </c>
      <c r="P34" s="105">
        <f t="shared" si="10"/>
        <v>0</v>
      </c>
      <c r="Q34" s="105">
        <f t="shared" si="10"/>
        <v>0</v>
      </c>
      <c r="R34" s="105">
        <f t="shared" si="10"/>
        <v>0</v>
      </c>
      <c r="S34" s="105">
        <f t="shared" si="10"/>
        <v>0</v>
      </c>
      <c r="T34" s="105">
        <f t="shared" si="10"/>
        <v>0</v>
      </c>
      <c r="U34" s="105">
        <f t="shared" si="10"/>
        <v>0</v>
      </c>
      <c r="V34" s="105">
        <f t="shared" si="10"/>
        <v>0</v>
      </c>
      <c r="W34" s="105">
        <f t="shared" si="10"/>
        <v>0</v>
      </c>
      <c r="X34" s="105">
        <f t="shared" si="10"/>
        <v>0</v>
      </c>
      <c r="Y34" s="105">
        <f t="shared" si="10"/>
        <v>0</v>
      </c>
      <c r="Z34" s="105">
        <f t="shared" si="10"/>
        <v>0</v>
      </c>
      <c r="AA34" s="105">
        <f t="shared" si="10"/>
        <v>0</v>
      </c>
      <c r="AB34" s="105">
        <f t="shared" si="10"/>
        <v>0</v>
      </c>
      <c r="AC34" s="105">
        <f t="shared" si="10"/>
        <v>0</v>
      </c>
      <c r="AD34" s="105">
        <f t="shared" si="10"/>
        <v>0</v>
      </c>
      <c r="AE34" s="105">
        <f t="shared" si="10"/>
        <v>0</v>
      </c>
      <c r="AF34" s="105">
        <f t="shared" si="10"/>
        <v>0</v>
      </c>
      <c r="AG34" s="105">
        <f t="shared" si="10"/>
        <v>0</v>
      </c>
    </row>
    <row r="35" spans="1:33" x14ac:dyDescent="0.25">
      <c r="A35" s="79" t="s">
        <v>43</v>
      </c>
      <c r="B35" s="55" t="s">
        <v>197</v>
      </c>
      <c r="C35" s="55" t="s">
        <v>214</v>
      </c>
      <c r="D35" s="105">
        <f>SUM(D31:D34)</f>
        <v>0</v>
      </c>
      <c r="E35" s="105">
        <f t="shared" ref="E35:AG35" si="11">SUM(E31:E34)</f>
        <v>0</v>
      </c>
      <c r="F35" s="105">
        <f t="shared" si="11"/>
        <v>0</v>
      </c>
      <c r="G35" s="105">
        <f t="shared" si="11"/>
        <v>0</v>
      </c>
      <c r="H35" s="105">
        <f t="shared" si="11"/>
        <v>0</v>
      </c>
      <c r="I35" s="105">
        <f t="shared" si="11"/>
        <v>0</v>
      </c>
      <c r="J35" s="105">
        <f t="shared" si="11"/>
        <v>0</v>
      </c>
      <c r="K35" s="105">
        <f t="shared" si="11"/>
        <v>0</v>
      </c>
      <c r="L35" s="105">
        <f t="shared" si="11"/>
        <v>0</v>
      </c>
      <c r="M35" s="105">
        <f t="shared" si="11"/>
        <v>0</v>
      </c>
      <c r="N35" s="105">
        <f t="shared" si="11"/>
        <v>0</v>
      </c>
      <c r="O35" s="105">
        <f t="shared" si="11"/>
        <v>0</v>
      </c>
      <c r="P35" s="105">
        <f t="shared" si="11"/>
        <v>0</v>
      </c>
      <c r="Q35" s="105">
        <f t="shared" si="11"/>
        <v>0</v>
      </c>
      <c r="R35" s="105">
        <f t="shared" si="11"/>
        <v>0</v>
      </c>
      <c r="S35" s="105">
        <f t="shared" si="11"/>
        <v>0</v>
      </c>
      <c r="T35" s="105">
        <f t="shared" si="11"/>
        <v>0</v>
      </c>
      <c r="U35" s="105">
        <f t="shared" si="11"/>
        <v>0</v>
      </c>
      <c r="V35" s="105">
        <f t="shared" si="11"/>
        <v>0</v>
      </c>
      <c r="W35" s="105">
        <f>SUM(W31:W34)</f>
        <v>0</v>
      </c>
      <c r="X35" s="105">
        <f t="shared" si="11"/>
        <v>0</v>
      </c>
      <c r="Y35" s="105">
        <f t="shared" si="11"/>
        <v>0</v>
      </c>
      <c r="Z35" s="105">
        <f t="shared" si="11"/>
        <v>0</v>
      </c>
      <c r="AA35" s="105">
        <f t="shared" si="11"/>
        <v>0</v>
      </c>
      <c r="AB35" s="105">
        <f t="shared" si="11"/>
        <v>0</v>
      </c>
      <c r="AC35" s="105">
        <f t="shared" si="11"/>
        <v>0</v>
      </c>
      <c r="AD35" s="105">
        <f t="shared" si="11"/>
        <v>0</v>
      </c>
      <c r="AE35" s="105">
        <f t="shared" si="11"/>
        <v>0</v>
      </c>
      <c r="AF35" s="105">
        <f t="shared" si="11"/>
        <v>0</v>
      </c>
      <c r="AG35" s="106">
        <f t="shared" si="11"/>
        <v>0</v>
      </c>
    </row>
    <row r="36" spans="1:33" x14ac:dyDescent="0.25">
      <c r="A36" s="79" t="s">
        <v>29</v>
      </c>
      <c r="B36" s="55" t="s">
        <v>197</v>
      </c>
      <c r="C36" s="55" t="s">
        <v>214</v>
      </c>
      <c r="D36" s="105">
        <f>MIN(D8, D22 - D35)</f>
        <v>0</v>
      </c>
      <c r="E36" s="105">
        <f t="shared" ref="E36:AG36" si="12">MIN(E8, E22 - E35)</f>
        <v>0</v>
      </c>
      <c r="F36" s="105">
        <f t="shared" si="12"/>
        <v>0</v>
      </c>
      <c r="G36" s="105">
        <f t="shared" si="12"/>
        <v>0</v>
      </c>
      <c r="H36" s="105">
        <f t="shared" si="12"/>
        <v>0</v>
      </c>
      <c r="I36" s="105">
        <f t="shared" si="12"/>
        <v>0</v>
      </c>
      <c r="J36" s="105">
        <f t="shared" si="12"/>
        <v>0</v>
      </c>
      <c r="K36" s="105">
        <f t="shared" si="12"/>
        <v>0</v>
      </c>
      <c r="L36" s="105">
        <f t="shared" si="12"/>
        <v>0</v>
      </c>
      <c r="M36" s="105">
        <f t="shared" si="12"/>
        <v>0</v>
      </c>
      <c r="N36" s="105">
        <f t="shared" si="12"/>
        <v>0</v>
      </c>
      <c r="O36" s="105">
        <f t="shared" si="12"/>
        <v>0</v>
      </c>
      <c r="P36" s="105">
        <f t="shared" si="12"/>
        <v>0</v>
      </c>
      <c r="Q36" s="105">
        <f t="shared" si="12"/>
        <v>0</v>
      </c>
      <c r="R36" s="105">
        <f t="shared" si="12"/>
        <v>0</v>
      </c>
      <c r="S36" s="105">
        <f t="shared" si="12"/>
        <v>0</v>
      </c>
      <c r="T36" s="105">
        <f t="shared" si="12"/>
        <v>0</v>
      </c>
      <c r="U36" s="105">
        <f t="shared" si="12"/>
        <v>0</v>
      </c>
      <c r="V36" s="105">
        <f t="shared" si="12"/>
        <v>0</v>
      </c>
      <c r="W36" s="105">
        <f t="shared" si="12"/>
        <v>0</v>
      </c>
      <c r="X36" s="105">
        <f t="shared" si="12"/>
        <v>0</v>
      </c>
      <c r="Y36" s="105">
        <f t="shared" si="12"/>
        <v>0</v>
      </c>
      <c r="Z36" s="105">
        <f t="shared" si="12"/>
        <v>0</v>
      </c>
      <c r="AA36" s="105">
        <f t="shared" si="12"/>
        <v>0</v>
      </c>
      <c r="AB36" s="105">
        <f t="shared" si="12"/>
        <v>0</v>
      </c>
      <c r="AC36" s="105">
        <f t="shared" si="12"/>
        <v>0</v>
      </c>
      <c r="AD36" s="105">
        <f t="shared" si="12"/>
        <v>0</v>
      </c>
      <c r="AE36" s="105">
        <f t="shared" si="12"/>
        <v>0</v>
      </c>
      <c r="AF36" s="105">
        <f t="shared" si="12"/>
        <v>0</v>
      </c>
      <c r="AG36" s="106">
        <f t="shared" si="12"/>
        <v>0</v>
      </c>
    </row>
    <row r="37" spans="1:33" x14ac:dyDescent="0.25">
      <c r="A37" s="79" t="s">
        <v>42</v>
      </c>
      <c r="B37" s="55" t="s">
        <v>197</v>
      </c>
      <c r="C37" s="55" t="s">
        <v>214</v>
      </c>
      <c r="D37" s="105">
        <f>MIN(D15, D22 - D35)</f>
        <v>0</v>
      </c>
      <c r="E37" s="105">
        <f t="shared" ref="E37:AG37" si="13">MIN(E15, E22 - E35)</f>
        <v>0</v>
      </c>
      <c r="F37" s="105">
        <f t="shared" si="13"/>
        <v>0</v>
      </c>
      <c r="G37" s="105">
        <f t="shared" si="13"/>
        <v>0</v>
      </c>
      <c r="H37" s="105">
        <f t="shared" si="13"/>
        <v>0</v>
      </c>
      <c r="I37" s="105">
        <f t="shared" si="13"/>
        <v>0</v>
      </c>
      <c r="J37" s="105">
        <f t="shared" si="13"/>
        <v>0</v>
      </c>
      <c r="K37" s="105">
        <f t="shared" si="13"/>
        <v>0</v>
      </c>
      <c r="L37" s="105">
        <f t="shared" si="13"/>
        <v>0</v>
      </c>
      <c r="M37" s="105">
        <f t="shared" si="13"/>
        <v>0</v>
      </c>
      <c r="N37" s="105">
        <f t="shared" si="13"/>
        <v>0</v>
      </c>
      <c r="O37" s="105">
        <f t="shared" si="13"/>
        <v>0</v>
      </c>
      <c r="P37" s="105">
        <f t="shared" si="13"/>
        <v>0</v>
      </c>
      <c r="Q37" s="105">
        <f t="shared" si="13"/>
        <v>0</v>
      </c>
      <c r="R37" s="105">
        <f t="shared" si="13"/>
        <v>0</v>
      </c>
      <c r="S37" s="105">
        <f t="shared" si="13"/>
        <v>0</v>
      </c>
      <c r="T37" s="105">
        <f t="shared" si="13"/>
        <v>0</v>
      </c>
      <c r="U37" s="105">
        <f t="shared" si="13"/>
        <v>0</v>
      </c>
      <c r="V37" s="105">
        <f t="shared" si="13"/>
        <v>0</v>
      </c>
      <c r="W37" s="105">
        <f t="shared" si="13"/>
        <v>0</v>
      </c>
      <c r="X37" s="105">
        <f t="shared" si="13"/>
        <v>0</v>
      </c>
      <c r="Y37" s="105">
        <f t="shared" si="13"/>
        <v>0</v>
      </c>
      <c r="Z37" s="105">
        <f t="shared" si="13"/>
        <v>0</v>
      </c>
      <c r="AA37" s="105">
        <f t="shared" si="13"/>
        <v>0</v>
      </c>
      <c r="AB37" s="105">
        <f t="shared" si="13"/>
        <v>0</v>
      </c>
      <c r="AC37" s="105">
        <f t="shared" si="13"/>
        <v>0</v>
      </c>
      <c r="AD37" s="105">
        <f t="shared" si="13"/>
        <v>0</v>
      </c>
      <c r="AE37" s="105">
        <f t="shared" si="13"/>
        <v>0</v>
      </c>
      <c r="AF37" s="105">
        <f t="shared" si="13"/>
        <v>0</v>
      </c>
      <c r="AG37" s="106">
        <f t="shared" si="13"/>
        <v>0</v>
      </c>
    </row>
    <row r="38" spans="1:33" x14ac:dyDescent="0.25">
      <c r="A38" s="79" t="s">
        <v>41</v>
      </c>
      <c r="B38" s="55" t="s">
        <v>197</v>
      </c>
      <c r="C38" s="55" t="s">
        <v>214</v>
      </c>
      <c r="D38" s="105">
        <f>SUM(D22-(D35+D36))</f>
        <v>1</v>
      </c>
      <c r="E38" s="105">
        <f t="shared" ref="E38:AG38" si="14">SUM(E22-(E35+E36))</f>
        <v>1</v>
      </c>
      <c r="F38" s="105">
        <f t="shared" si="14"/>
        <v>1</v>
      </c>
      <c r="G38" s="105">
        <f t="shared" si="14"/>
        <v>1</v>
      </c>
      <c r="H38" s="105">
        <f t="shared" si="14"/>
        <v>1</v>
      </c>
      <c r="I38" s="105">
        <f t="shared" si="14"/>
        <v>1</v>
      </c>
      <c r="J38" s="105">
        <f t="shared" si="14"/>
        <v>1</v>
      </c>
      <c r="K38" s="105">
        <f t="shared" si="14"/>
        <v>1</v>
      </c>
      <c r="L38" s="105">
        <f t="shared" si="14"/>
        <v>1</v>
      </c>
      <c r="M38" s="105">
        <f t="shared" si="14"/>
        <v>1</v>
      </c>
      <c r="N38" s="105">
        <f t="shared" si="14"/>
        <v>1</v>
      </c>
      <c r="O38" s="105">
        <f t="shared" si="14"/>
        <v>1</v>
      </c>
      <c r="P38" s="105">
        <f t="shared" si="14"/>
        <v>1</v>
      </c>
      <c r="Q38" s="105">
        <f t="shared" si="14"/>
        <v>1</v>
      </c>
      <c r="R38" s="105">
        <f t="shared" si="14"/>
        <v>1</v>
      </c>
      <c r="S38" s="105">
        <f t="shared" si="14"/>
        <v>1</v>
      </c>
      <c r="T38" s="105">
        <f t="shared" si="14"/>
        <v>1</v>
      </c>
      <c r="U38" s="105">
        <f t="shared" si="14"/>
        <v>1</v>
      </c>
      <c r="V38" s="105">
        <f t="shared" si="14"/>
        <v>1</v>
      </c>
      <c r="W38" s="105">
        <f t="shared" si="14"/>
        <v>1</v>
      </c>
      <c r="X38" s="105">
        <f t="shared" si="14"/>
        <v>1</v>
      </c>
      <c r="Y38" s="105">
        <f t="shared" si="14"/>
        <v>1</v>
      </c>
      <c r="Z38" s="105">
        <f t="shared" si="14"/>
        <v>1</v>
      </c>
      <c r="AA38" s="105">
        <f t="shared" si="14"/>
        <v>1</v>
      </c>
      <c r="AB38" s="105">
        <f t="shared" si="14"/>
        <v>1</v>
      </c>
      <c r="AC38" s="105">
        <f t="shared" si="14"/>
        <v>1</v>
      </c>
      <c r="AD38" s="105">
        <f t="shared" si="14"/>
        <v>1</v>
      </c>
      <c r="AE38" s="105">
        <f t="shared" si="14"/>
        <v>1</v>
      </c>
      <c r="AF38" s="105">
        <f t="shared" si="14"/>
        <v>1</v>
      </c>
      <c r="AG38" s="106">
        <f t="shared" si="14"/>
        <v>1</v>
      </c>
    </row>
    <row r="39" spans="1:33" ht="16.5" thickBot="1" x14ac:dyDescent="0.3">
      <c r="A39" s="80" t="s">
        <v>40</v>
      </c>
      <c r="B39" s="65" t="s">
        <v>197</v>
      </c>
      <c r="C39" s="65" t="s">
        <v>214</v>
      </c>
      <c r="D39" s="81">
        <f>SUM(D35+D36+ D38)</f>
        <v>1</v>
      </c>
      <c r="E39" s="81">
        <f t="shared" ref="E39:AG39" si="15">SUM(E35+E36+ E38)</f>
        <v>1</v>
      </c>
      <c r="F39" s="81">
        <f t="shared" si="15"/>
        <v>1</v>
      </c>
      <c r="G39" s="81">
        <f t="shared" si="15"/>
        <v>1</v>
      </c>
      <c r="H39" s="81">
        <f t="shared" si="15"/>
        <v>1</v>
      </c>
      <c r="I39" s="81">
        <f t="shared" si="15"/>
        <v>1</v>
      </c>
      <c r="J39" s="81">
        <f t="shared" si="15"/>
        <v>1</v>
      </c>
      <c r="K39" s="81">
        <f t="shared" si="15"/>
        <v>1</v>
      </c>
      <c r="L39" s="81">
        <f t="shared" si="15"/>
        <v>1</v>
      </c>
      <c r="M39" s="81">
        <f t="shared" si="15"/>
        <v>1</v>
      </c>
      <c r="N39" s="81">
        <f t="shared" si="15"/>
        <v>1</v>
      </c>
      <c r="O39" s="81">
        <f t="shared" si="15"/>
        <v>1</v>
      </c>
      <c r="P39" s="81">
        <f t="shared" si="15"/>
        <v>1</v>
      </c>
      <c r="Q39" s="81">
        <f t="shared" si="15"/>
        <v>1</v>
      </c>
      <c r="R39" s="81">
        <f t="shared" si="15"/>
        <v>1</v>
      </c>
      <c r="S39" s="81">
        <f t="shared" si="15"/>
        <v>1</v>
      </c>
      <c r="T39" s="81">
        <f t="shared" si="15"/>
        <v>1</v>
      </c>
      <c r="U39" s="81">
        <f t="shared" si="15"/>
        <v>1</v>
      </c>
      <c r="V39" s="81">
        <f t="shared" si="15"/>
        <v>1</v>
      </c>
      <c r="W39" s="81">
        <f t="shared" si="15"/>
        <v>1</v>
      </c>
      <c r="X39" s="81">
        <f t="shared" si="15"/>
        <v>1</v>
      </c>
      <c r="Y39" s="81">
        <f t="shared" si="15"/>
        <v>1</v>
      </c>
      <c r="Z39" s="81">
        <f t="shared" si="15"/>
        <v>1</v>
      </c>
      <c r="AA39" s="81">
        <f t="shared" si="15"/>
        <v>1</v>
      </c>
      <c r="AB39" s="81">
        <f t="shared" si="15"/>
        <v>1</v>
      </c>
      <c r="AC39" s="81">
        <f t="shared" si="15"/>
        <v>1</v>
      </c>
      <c r="AD39" s="81">
        <f t="shared" si="15"/>
        <v>1</v>
      </c>
      <c r="AE39" s="81">
        <f t="shared" si="15"/>
        <v>1</v>
      </c>
      <c r="AF39" s="81">
        <f t="shared" si="15"/>
        <v>1</v>
      </c>
      <c r="AG39" s="107">
        <f t="shared" si="15"/>
        <v>1</v>
      </c>
    </row>
    <row r="40" spans="1:33" x14ac:dyDescent="0.25">
      <c r="A40" s="61" t="s">
        <v>28</v>
      </c>
      <c r="B40" s="55" t="s">
        <v>196</v>
      </c>
      <c r="C40" s="55" t="s">
        <v>214</v>
      </c>
      <c r="D40" s="112">
        <f>SUM('A-II_ACTIVE_Worksheet'!D40)+('A-II_RESERVE_Worksheet'!D40)</f>
        <v>0</v>
      </c>
      <c r="E40" s="112">
        <f>SUM('A-II_ACTIVE_Worksheet'!E40)+('A-II_RESERVE_Worksheet'!E40)</f>
        <v>0</v>
      </c>
      <c r="F40" s="112">
        <f>SUM('A-II_ACTIVE_Worksheet'!F40)+('A-II_RESERVE_Worksheet'!F40)</f>
        <v>0</v>
      </c>
      <c r="G40" s="112">
        <f>SUM('A-II_ACTIVE_Worksheet'!G40)+('A-II_RESERVE_Worksheet'!G40)</f>
        <v>0</v>
      </c>
      <c r="H40" s="112">
        <f>SUM('A-II_ACTIVE_Worksheet'!H40)+('A-II_RESERVE_Worksheet'!H40)</f>
        <v>0</v>
      </c>
      <c r="I40" s="112">
        <f>SUM('A-II_ACTIVE_Worksheet'!I40)+('A-II_RESERVE_Worksheet'!I40)</f>
        <v>0</v>
      </c>
      <c r="J40" s="112">
        <f>SUM('A-II_ACTIVE_Worksheet'!J40)+('A-II_RESERVE_Worksheet'!J40)</f>
        <v>0</v>
      </c>
      <c r="K40" s="112">
        <f>SUM('A-II_ACTIVE_Worksheet'!K40)+('A-II_RESERVE_Worksheet'!K40)</f>
        <v>0</v>
      </c>
      <c r="L40" s="112">
        <f>SUM('A-II_ACTIVE_Worksheet'!L40)+('A-II_RESERVE_Worksheet'!L40)</f>
        <v>0</v>
      </c>
      <c r="M40" s="112">
        <f>SUM('A-II_ACTIVE_Worksheet'!M40)+('A-II_RESERVE_Worksheet'!M40)</f>
        <v>0</v>
      </c>
      <c r="N40" s="112">
        <f>SUM('A-II_ACTIVE_Worksheet'!N40)+('A-II_RESERVE_Worksheet'!N40)</f>
        <v>0</v>
      </c>
      <c r="O40" s="112">
        <f>SUM('A-II_ACTIVE_Worksheet'!O40)+('A-II_RESERVE_Worksheet'!O40)</f>
        <v>0</v>
      </c>
      <c r="P40" s="112">
        <f>SUM('A-II_ACTIVE_Worksheet'!P40)+('A-II_RESERVE_Worksheet'!P40)</f>
        <v>0</v>
      </c>
      <c r="Q40" s="112">
        <f>SUM('A-II_ACTIVE_Worksheet'!Q40)+('A-II_RESERVE_Worksheet'!Q40)</f>
        <v>0</v>
      </c>
      <c r="R40" s="112">
        <f>SUM('A-II_ACTIVE_Worksheet'!R40)+('A-II_RESERVE_Worksheet'!R40)</f>
        <v>0</v>
      </c>
      <c r="S40" s="112">
        <f>SUM('A-II_ACTIVE_Worksheet'!S40)+('A-II_RESERVE_Worksheet'!S40)</f>
        <v>0</v>
      </c>
      <c r="T40" s="112">
        <f>SUM('A-II_ACTIVE_Worksheet'!T40)+('A-II_RESERVE_Worksheet'!T40)</f>
        <v>0</v>
      </c>
      <c r="U40" s="112">
        <f>SUM('A-II_ACTIVE_Worksheet'!U40)+('A-II_RESERVE_Worksheet'!U40)</f>
        <v>0</v>
      </c>
      <c r="V40" s="112">
        <f>SUM('A-II_ACTIVE_Worksheet'!V40)+('A-II_RESERVE_Worksheet'!V40)</f>
        <v>0</v>
      </c>
      <c r="W40" s="112">
        <f>SUM('A-II_ACTIVE_Worksheet'!W40)+('A-II_RESERVE_Worksheet'!W40)</f>
        <v>0</v>
      </c>
      <c r="X40" s="112">
        <f>SUM('A-II_ACTIVE_Worksheet'!X40)+('A-II_RESERVE_Worksheet'!X40)</f>
        <v>0</v>
      </c>
      <c r="Y40" s="112">
        <f>SUM('A-II_ACTIVE_Worksheet'!Y40)+('A-II_RESERVE_Worksheet'!Y40)</f>
        <v>0</v>
      </c>
      <c r="Z40" s="112">
        <f>SUM('A-II_ACTIVE_Worksheet'!Z40)+('A-II_RESERVE_Worksheet'!Z40)</f>
        <v>0</v>
      </c>
      <c r="AA40" s="112">
        <f>SUM('A-II_ACTIVE_Worksheet'!AA40)+('A-II_RESERVE_Worksheet'!AA40)</f>
        <v>0</v>
      </c>
      <c r="AB40" s="112">
        <f>SUM('A-II_ACTIVE_Worksheet'!AB40)+('A-II_RESERVE_Worksheet'!AB40)</f>
        <v>0</v>
      </c>
      <c r="AC40" s="112">
        <f>SUM('A-II_ACTIVE_Worksheet'!AC40)+('A-II_RESERVE_Worksheet'!AC40)</f>
        <v>0</v>
      </c>
      <c r="AD40" s="112">
        <f>SUM('A-II_ACTIVE_Worksheet'!AD40)+('A-II_RESERVE_Worksheet'!AD40)</f>
        <v>0</v>
      </c>
      <c r="AE40" s="112">
        <f>SUM('A-II_ACTIVE_Worksheet'!AE40)+('A-II_RESERVE_Worksheet'!AE40)</f>
        <v>0</v>
      </c>
      <c r="AF40" s="112">
        <f>SUM('A-II_ACTIVE_Worksheet'!AF40)+('A-II_RESERVE_Worksheet'!AF40)</f>
        <v>0</v>
      </c>
      <c r="AG40" s="113">
        <f>SUM('A-II_ACTIVE_Worksheet'!AG40)+('A-II_RESERVE_Worksheet'!AG40)</f>
        <v>0</v>
      </c>
    </row>
    <row r="41" spans="1:33" x14ac:dyDescent="0.25">
      <c r="A41" s="61" t="s">
        <v>39</v>
      </c>
      <c r="B41" s="55" t="s">
        <v>196</v>
      </c>
      <c r="C41" s="55" t="s">
        <v>214</v>
      </c>
      <c r="D41" s="112">
        <f>SUM('A-II_ACTIVE_Worksheet'!D41)+('A-II_RESERVE_Worksheet'!D41)</f>
        <v>0</v>
      </c>
      <c r="E41" s="112">
        <f>SUM('A-II_ACTIVE_Worksheet'!E41)+('A-II_RESERVE_Worksheet'!E41)</f>
        <v>0</v>
      </c>
      <c r="F41" s="112">
        <f>SUM('A-II_ACTIVE_Worksheet'!F41)+('A-II_RESERVE_Worksheet'!F41)</f>
        <v>0</v>
      </c>
      <c r="G41" s="112">
        <f>SUM('A-II_ACTIVE_Worksheet'!G41)+('A-II_RESERVE_Worksheet'!G41)</f>
        <v>0</v>
      </c>
      <c r="H41" s="112">
        <f>SUM('A-II_ACTIVE_Worksheet'!H41)+('A-II_RESERVE_Worksheet'!H41)</f>
        <v>0</v>
      </c>
      <c r="I41" s="112">
        <f>SUM('A-II_ACTIVE_Worksheet'!I41)+('A-II_RESERVE_Worksheet'!I41)</f>
        <v>0</v>
      </c>
      <c r="J41" s="112">
        <f>SUM('A-II_ACTIVE_Worksheet'!J41)+('A-II_RESERVE_Worksheet'!J41)</f>
        <v>0</v>
      </c>
      <c r="K41" s="112">
        <f>SUM('A-II_ACTIVE_Worksheet'!K41)+('A-II_RESERVE_Worksheet'!K41)</f>
        <v>0</v>
      </c>
      <c r="L41" s="112">
        <f>SUM('A-II_ACTIVE_Worksheet'!L41)+('A-II_RESERVE_Worksheet'!L41)</f>
        <v>0</v>
      </c>
      <c r="M41" s="112">
        <f>SUM('A-II_ACTIVE_Worksheet'!M41)+('A-II_RESERVE_Worksheet'!M41)</f>
        <v>0</v>
      </c>
      <c r="N41" s="112">
        <f>SUM('A-II_ACTIVE_Worksheet'!N41)+('A-II_RESERVE_Worksheet'!N41)</f>
        <v>0</v>
      </c>
      <c r="O41" s="112">
        <f>SUM('A-II_ACTIVE_Worksheet'!O41)+('A-II_RESERVE_Worksheet'!O41)</f>
        <v>0</v>
      </c>
      <c r="P41" s="112">
        <f>SUM('A-II_ACTIVE_Worksheet'!P41)+('A-II_RESERVE_Worksheet'!P41)</f>
        <v>0</v>
      </c>
      <c r="Q41" s="112">
        <f>SUM('A-II_ACTIVE_Worksheet'!Q41)+('A-II_RESERVE_Worksheet'!Q41)</f>
        <v>0</v>
      </c>
      <c r="R41" s="112">
        <f>SUM('A-II_ACTIVE_Worksheet'!R41)+('A-II_RESERVE_Worksheet'!R41)</f>
        <v>0</v>
      </c>
      <c r="S41" s="112">
        <f>SUM('A-II_ACTIVE_Worksheet'!S41)+('A-II_RESERVE_Worksheet'!S41)</f>
        <v>0</v>
      </c>
      <c r="T41" s="112">
        <f>SUM('A-II_ACTIVE_Worksheet'!T41)+('A-II_RESERVE_Worksheet'!T41)</f>
        <v>0</v>
      </c>
      <c r="U41" s="112">
        <f>SUM('A-II_ACTIVE_Worksheet'!U41)+('A-II_RESERVE_Worksheet'!U41)</f>
        <v>0</v>
      </c>
      <c r="V41" s="112">
        <f>SUM('A-II_ACTIVE_Worksheet'!V41)+('A-II_RESERVE_Worksheet'!V41)</f>
        <v>0</v>
      </c>
      <c r="W41" s="112">
        <f>SUM('A-II_ACTIVE_Worksheet'!W41)+('A-II_RESERVE_Worksheet'!W41)</f>
        <v>0</v>
      </c>
      <c r="X41" s="112">
        <f>SUM('A-II_ACTIVE_Worksheet'!X41)+('A-II_RESERVE_Worksheet'!X41)</f>
        <v>0</v>
      </c>
      <c r="Y41" s="112">
        <f>SUM('A-II_ACTIVE_Worksheet'!Y41)+('A-II_RESERVE_Worksheet'!Y41)</f>
        <v>0</v>
      </c>
      <c r="Z41" s="112">
        <f>SUM('A-II_ACTIVE_Worksheet'!Z41)+('A-II_RESERVE_Worksheet'!Z41)</f>
        <v>0</v>
      </c>
      <c r="AA41" s="112">
        <f>SUM('A-II_ACTIVE_Worksheet'!AA41)+('A-II_RESERVE_Worksheet'!AA41)</f>
        <v>0</v>
      </c>
      <c r="AB41" s="112">
        <f>SUM('A-II_ACTIVE_Worksheet'!AB41)+('A-II_RESERVE_Worksheet'!AB41)</f>
        <v>0</v>
      </c>
      <c r="AC41" s="112">
        <f>SUM('A-II_ACTIVE_Worksheet'!AC41)+('A-II_RESERVE_Worksheet'!AC41)</f>
        <v>0</v>
      </c>
      <c r="AD41" s="112">
        <f>SUM('A-II_ACTIVE_Worksheet'!AD41)+('A-II_RESERVE_Worksheet'!AD41)</f>
        <v>0</v>
      </c>
      <c r="AE41" s="112">
        <f>SUM('A-II_ACTIVE_Worksheet'!AE41)+('A-II_RESERVE_Worksheet'!AE41)</f>
        <v>0</v>
      </c>
      <c r="AF41" s="112">
        <f>SUM('A-II_ACTIVE_Worksheet'!AF41)+('A-II_RESERVE_Worksheet'!AF41)</f>
        <v>0</v>
      </c>
      <c r="AG41" s="113">
        <f>SUM('A-II_ACTIVE_Worksheet'!AG41)+('A-II_RESERVE_Worksheet'!AG41)</f>
        <v>0</v>
      </c>
    </row>
    <row r="42" spans="1:33" x14ac:dyDescent="0.25">
      <c r="A42" s="61" t="s">
        <v>38</v>
      </c>
      <c r="B42" s="55" t="s">
        <v>196</v>
      </c>
      <c r="C42" s="55" t="s">
        <v>214</v>
      </c>
      <c r="D42" s="112">
        <f>SUM('A-II_ACTIVE_Worksheet'!D42)+('A-II_RESERVE_Worksheet'!D42)</f>
        <v>0</v>
      </c>
      <c r="E42" s="112">
        <f>SUM('A-II_ACTIVE_Worksheet'!E42)+('A-II_RESERVE_Worksheet'!E42)</f>
        <v>0</v>
      </c>
      <c r="F42" s="112">
        <f>SUM('A-II_ACTIVE_Worksheet'!F42)+('A-II_RESERVE_Worksheet'!F42)</f>
        <v>0</v>
      </c>
      <c r="G42" s="112">
        <f>SUM('A-II_ACTIVE_Worksheet'!G42)+('A-II_RESERVE_Worksheet'!G42)</f>
        <v>0</v>
      </c>
      <c r="H42" s="112">
        <f>SUM('A-II_ACTIVE_Worksheet'!H42)+('A-II_RESERVE_Worksheet'!H42)</f>
        <v>0</v>
      </c>
      <c r="I42" s="112">
        <f>SUM('A-II_ACTIVE_Worksheet'!I42)+('A-II_RESERVE_Worksheet'!I42)</f>
        <v>0</v>
      </c>
      <c r="J42" s="112">
        <f>SUM('A-II_ACTIVE_Worksheet'!J42)+('A-II_RESERVE_Worksheet'!J42)</f>
        <v>0</v>
      </c>
      <c r="K42" s="112">
        <f>SUM('A-II_ACTIVE_Worksheet'!K42)+('A-II_RESERVE_Worksheet'!K42)</f>
        <v>0</v>
      </c>
      <c r="L42" s="112">
        <f>SUM('A-II_ACTIVE_Worksheet'!L42)+('A-II_RESERVE_Worksheet'!L42)</f>
        <v>0</v>
      </c>
      <c r="M42" s="112">
        <f>SUM('A-II_ACTIVE_Worksheet'!M42)+('A-II_RESERVE_Worksheet'!M42)</f>
        <v>0</v>
      </c>
      <c r="N42" s="112">
        <f>SUM('A-II_ACTIVE_Worksheet'!N42)+('A-II_RESERVE_Worksheet'!N42)</f>
        <v>0</v>
      </c>
      <c r="O42" s="112">
        <f>SUM('A-II_ACTIVE_Worksheet'!O42)+('A-II_RESERVE_Worksheet'!O42)</f>
        <v>0</v>
      </c>
      <c r="P42" s="112">
        <f>SUM('A-II_ACTIVE_Worksheet'!P42)+('A-II_RESERVE_Worksheet'!P42)</f>
        <v>0</v>
      </c>
      <c r="Q42" s="112">
        <f>SUM('A-II_ACTIVE_Worksheet'!Q42)+('A-II_RESERVE_Worksheet'!Q42)</f>
        <v>0</v>
      </c>
      <c r="R42" s="112">
        <f>SUM('A-II_ACTIVE_Worksheet'!R42)+('A-II_RESERVE_Worksheet'!R42)</f>
        <v>0</v>
      </c>
      <c r="S42" s="112">
        <f>SUM('A-II_ACTIVE_Worksheet'!S42)+('A-II_RESERVE_Worksheet'!S42)</f>
        <v>0</v>
      </c>
      <c r="T42" s="112">
        <f>SUM('A-II_ACTIVE_Worksheet'!T42)+('A-II_RESERVE_Worksheet'!T42)</f>
        <v>0</v>
      </c>
      <c r="U42" s="112">
        <f>SUM('A-II_ACTIVE_Worksheet'!U42)+('A-II_RESERVE_Worksheet'!U42)</f>
        <v>0</v>
      </c>
      <c r="V42" s="112">
        <f>SUM('A-II_ACTIVE_Worksheet'!V42)+('A-II_RESERVE_Worksheet'!V42)</f>
        <v>0</v>
      </c>
      <c r="W42" s="112">
        <f>SUM('A-II_ACTIVE_Worksheet'!W42)+('A-II_RESERVE_Worksheet'!W42)</f>
        <v>0</v>
      </c>
      <c r="X42" s="112">
        <f>SUM('A-II_ACTIVE_Worksheet'!X42)+('A-II_RESERVE_Worksheet'!X42)</f>
        <v>0</v>
      </c>
      <c r="Y42" s="112">
        <f>SUM('A-II_ACTIVE_Worksheet'!Y42)+('A-II_RESERVE_Worksheet'!Y42)</f>
        <v>0</v>
      </c>
      <c r="Z42" s="112">
        <f>SUM('A-II_ACTIVE_Worksheet'!Z42)+('A-II_RESERVE_Worksheet'!Z42)</f>
        <v>0</v>
      </c>
      <c r="AA42" s="112">
        <f>SUM('A-II_ACTIVE_Worksheet'!AA42)+('A-II_RESERVE_Worksheet'!AA42)</f>
        <v>0</v>
      </c>
      <c r="AB42" s="112">
        <f>SUM('A-II_ACTIVE_Worksheet'!AB42)+('A-II_RESERVE_Worksheet'!AB42)</f>
        <v>0</v>
      </c>
      <c r="AC42" s="112">
        <f>SUM('A-II_ACTIVE_Worksheet'!AC42)+('A-II_RESERVE_Worksheet'!AC42)</f>
        <v>0</v>
      </c>
      <c r="AD42" s="112">
        <f>SUM('A-II_ACTIVE_Worksheet'!AD42)+('A-II_RESERVE_Worksheet'!AD42)</f>
        <v>0</v>
      </c>
      <c r="AE42" s="112">
        <f>SUM('A-II_ACTIVE_Worksheet'!AE42)+('A-II_RESERVE_Worksheet'!AE42)</f>
        <v>0</v>
      </c>
      <c r="AF42" s="112">
        <f>SUM('A-II_ACTIVE_Worksheet'!AF42)+('A-II_RESERVE_Worksheet'!AF42)</f>
        <v>0</v>
      </c>
      <c r="AG42" s="113">
        <f>SUM('A-II_ACTIVE_Worksheet'!AG42)+('A-II_RESERVE_Worksheet'!AG42)</f>
        <v>0</v>
      </c>
    </row>
    <row r="43" spans="1:33" x14ac:dyDescent="0.25">
      <c r="A43" s="61" t="s">
        <v>37</v>
      </c>
      <c r="B43" s="55" t="s">
        <v>196</v>
      </c>
      <c r="C43" s="55" t="s">
        <v>214</v>
      </c>
      <c r="D43" s="112">
        <f>SUM('A-II_ACTIVE_Worksheet'!D43)+('A-II_RESERVE_Worksheet'!D43)</f>
        <v>0</v>
      </c>
      <c r="E43" s="112">
        <f>SUM('A-II_ACTIVE_Worksheet'!E43)+('A-II_RESERVE_Worksheet'!E43)</f>
        <v>0</v>
      </c>
      <c r="F43" s="112">
        <f>SUM('A-II_ACTIVE_Worksheet'!F43)+('A-II_RESERVE_Worksheet'!F43)</f>
        <v>0</v>
      </c>
      <c r="G43" s="112">
        <f>SUM('A-II_ACTIVE_Worksheet'!G43)+('A-II_RESERVE_Worksheet'!G43)</f>
        <v>0</v>
      </c>
      <c r="H43" s="112">
        <f>SUM('A-II_ACTIVE_Worksheet'!H43)+('A-II_RESERVE_Worksheet'!H43)</f>
        <v>0</v>
      </c>
      <c r="I43" s="112">
        <f>SUM('A-II_ACTIVE_Worksheet'!I43)+('A-II_RESERVE_Worksheet'!I43)</f>
        <v>0</v>
      </c>
      <c r="J43" s="112">
        <f>SUM('A-II_ACTIVE_Worksheet'!J43)+('A-II_RESERVE_Worksheet'!J43)</f>
        <v>0</v>
      </c>
      <c r="K43" s="112">
        <f>SUM('A-II_ACTIVE_Worksheet'!K43)+('A-II_RESERVE_Worksheet'!K43)</f>
        <v>0</v>
      </c>
      <c r="L43" s="112">
        <f>SUM('A-II_ACTIVE_Worksheet'!L43)+('A-II_RESERVE_Worksheet'!L43)</f>
        <v>0</v>
      </c>
      <c r="M43" s="112">
        <f>SUM('A-II_ACTIVE_Worksheet'!M43)+('A-II_RESERVE_Worksheet'!M43)</f>
        <v>0</v>
      </c>
      <c r="N43" s="112">
        <f>SUM('A-II_ACTIVE_Worksheet'!N43)+('A-II_RESERVE_Worksheet'!N43)</f>
        <v>0</v>
      </c>
      <c r="O43" s="112">
        <f>SUM('A-II_ACTIVE_Worksheet'!O43)+('A-II_RESERVE_Worksheet'!O43)</f>
        <v>0</v>
      </c>
      <c r="P43" s="112">
        <f>SUM('A-II_ACTIVE_Worksheet'!P43)+('A-II_RESERVE_Worksheet'!P43)</f>
        <v>0</v>
      </c>
      <c r="Q43" s="112">
        <f>SUM('A-II_ACTIVE_Worksheet'!Q43)+('A-II_RESERVE_Worksheet'!Q43)</f>
        <v>0</v>
      </c>
      <c r="R43" s="112">
        <f>SUM('A-II_ACTIVE_Worksheet'!R43)+('A-II_RESERVE_Worksheet'!R43)</f>
        <v>0</v>
      </c>
      <c r="S43" s="112">
        <f>SUM('A-II_ACTIVE_Worksheet'!S43)+('A-II_RESERVE_Worksheet'!S43)</f>
        <v>0</v>
      </c>
      <c r="T43" s="112">
        <f>SUM('A-II_ACTIVE_Worksheet'!T43)+('A-II_RESERVE_Worksheet'!T43)</f>
        <v>0</v>
      </c>
      <c r="U43" s="112">
        <f>SUM('A-II_ACTIVE_Worksheet'!U43)+('A-II_RESERVE_Worksheet'!U43)</f>
        <v>0</v>
      </c>
      <c r="V43" s="112">
        <f>SUM('A-II_ACTIVE_Worksheet'!V43)+('A-II_RESERVE_Worksheet'!V43)</f>
        <v>0</v>
      </c>
      <c r="W43" s="112">
        <f>SUM('A-II_ACTIVE_Worksheet'!W43)+('A-II_RESERVE_Worksheet'!W43)</f>
        <v>0</v>
      </c>
      <c r="X43" s="112">
        <f>SUM('A-II_ACTIVE_Worksheet'!X43)+('A-II_RESERVE_Worksheet'!X43)</f>
        <v>0</v>
      </c>
      <c r="Y43" s="112">
        <f>SUM('A-II_ACTIVE_Worksheet'!Y43)+('A-II_RESERVE_Worksheet'!Y43)</f>
        <v>0</v>
      </c>
      <c r="Z43" s="112">
        <f>SUM('A-II_ACTIVE_Worksheet'!Z43)+('A-II_RESERVE_Worksheet'!Z43)</f>
        <v>0</v>
      </c>
      <c r="AA43" s="112">
        <f>SUM('A-II_ACTIVE_Worksheet'!AA43)+('A-II_RESERVE_Worksheet'!AA43)</f>
        <v>0</v>
      </c>
      <c r="AB43" s="112">
        <f>SUM('A-II_ACTIVE_Worksheet'!AB43)+('A-II_RESERVE_Worksheet'!AB43)</f>
        <v>0</v>
      </c>
      <c r="AC43" s="112">
        <f>SUM('A-II_ACTIVE_Worksheet'!AC43)+('A-II_RESERVE_Worksheet'!AC43)</f>
        <v>0</v>
      </c>
      <c r="AD43" s="112">
        <f>SUM('A-II_ACTIVE_Worksheet'!AD43)+('A-II_RESERVE_Worksheet'!AD43)</f>
        <v>0</v>
      </c>
      <c r="AE43" s="112">
        <f>SUM('A-II_ACTIVE_Worksheet'!AE43)+('A-II_RESERVE_Worksheet'!AE43)</f>
        <v>0</v>
      </c>
      <c r="AF43" s="112">
        <f>SUM('A-II_ACTIVE_Worksheet'!AF43)+('A-II_RESERVE_Worksheet'!AF43)</f>
        <v>0</v>
      </c>
      <c r="AG43" s="113">
        <f>SUM('A-II_ACTIVE_Worksheet'!AG43)+('A-II_RESERVE_Worksheet'!AG43)</f>
        <v>0</v>
      </c>
    </row>
    <row r="44" spans="1:33" x14ac:dyDescent="0.25">
      <c r="A44" s="61" t="s">
        <v>36</v>
      </c>
      <c r="B44" s="55" t="s">
        <v>196</v>
      </c>
      <c r="C44" s="55" t="s">
        <v>214</v>
      </c>
      <c r="D44" s="112">
        <f>SUM('A-II_ACTIVE_Worksheet'!D44)+('A-II_RESERVE_Worksheet'!D44)</f>
        <v>0</v>
      </c>
      <c r="E44" s="112">
        <f>SUM('A-II_ACTIVE_Worksheet'!E44)+('A-II_RESERVE_Worksheet'!E44)</f>
        <v>0</v>
      </c>
      <c r="F44" s="112">
        <f>SUM('A-II_ACTIVE_Worksheet'!F44)+('A-II_RESERVE_Worksheet'!F44)</f>
        <v>0</v>
      </c>
      <c r="G44" s="112">
        <f>SUM('A-II_ACTIVE_Worksheet'!G44)+('A-II_RESERVE_Worksheet'!G44)</f>
        <v>0</v>
      </c>
      <c r="H44" s="112">
        <f>SUM('A-II_ACTIVE_Worksheet'!H44)+('A-II_RESERVE_Worksheet'!H44)</f>
        <v>0</v>
      </c>
      <c r="I44" s="112">
        <f>SUM('A-II_ACTIVE_Worksheet'!I44)+('A-II_RESERVE_Worksheet'!I44)</f>
        <v>0</v>
      </c>
      <c r="J44" s="112">
        <f>SUM('A-II_ACTIVE_Worksheet'!J44)+('A-II_RESERVE_Worksheet'!J44)</f>
        <v>0</v>
      </c>
      <c r="K44" s="112">
        <f>SUM('A-II_ACTIVE_Worksheet'!K44)+('A-II_RESERVE_Worksheet'!K44)</f>
        <v>0</v>
      </c>
      <c r="L44" s="112">
        <f>SUM('A-II_ACTIVE_Worksheet'!L44)+('A-II_RESERVE_Worksheet'!L44)</f>
        <v>0</v>
      </c>
      <c r="M44" s="112">
        <f>SUM('A-II_ACTIVE_Worksheet'!M44)+('A-II_RESERVE_Worksheet'!M44)</f>
        <v>0</v>
      </c>
      <c r="N44" s="112">
        <f>SUM('A-II_ACTIVE_Worksheet'!N44)+('A-II_RESERVE_Worksheet'!N44)</f>
        <v>0</v>
      </c>
      <c r="O44" s="112">
        <f>SUM('A-II_ACTIVE_Worksheet'!O44)+('A-II_RESERVE_Worksheet'!O44)</f>
        <v>0</v>
      </c>
      <c r="P44" s="112">
        <f>SUM('A-II_ACTIVE_Worksheet'!P44)+('A-II_RESERVE_Worksheet'!P44)</f>
        <v>0</v>
      </c>
      <c r="Q44" s="112">
        <f>SUM('A-II_ACTIVE_Worksheet'!Q44)+('A-II_RESERVE_Worksheet'!Q44)</f>
        <v>0</v>
      </c>
      <c r="R44" s="112">
        <f>SUM('A-II_ACTIVE_Worksheet'!R44)+('A-II_RESERVE_Worksheet'!R44)</f>
        <v>0</v>
      </c>
      <c r="S44" s="112">
        <f>SUM('A-II_ACTIVE_Worksheet'!S44)+('A-II_RESERVE_Worksheet'!S44)</f>
        <v>0</v>
      </c>
      <c r="T44" s="112">
        <f>SUM('A-II_ACTIVE_Worksheet'!T44)+('A-II_RESERVE_Worksheet'!T44)</f>
        <v>0</v>
      </c>
      <c r="U44" s="112">
        <f>SUM('A-II_ACTIVE_Worksheet'!U44)+('A-II_RESERVE_Worksheet'!U44)</f>
        <v>0</v>
      </c>
      <c r="V44" s="112">
        <f>SUM('A-II_ACTIVE_Worksheet'!V44)+('A-II_RESERVE_Worksheet'!V44)</f>
        <v>0</v>
      </c>
      <c r="W44" s="112">
        <f>SUM('A-II_ACTIVE_Worksheet'!W44)+('A-II_RESERVE_Worksheet'!W44)</f>
        <v>0</v>
      </c>
      <c r="X44" s="112">
        <f>SUM('A-II_ACTIVE_Worksheet'!X44)+('A-II_RESERVE_Worksheet'!X44)</f>
        <v>0</v>
      </c>
      <c r="Y44" s="112">
        <f>SUM('A-II_ACTIVE_Worksheet'!Y44)+('A-II_RESERVE_Worksheet'!Y44)</f>
        <v>0</v>
      </c>
      <c r="Z44" s="112">
        <f>SUM('A-II_ACTIVE_Worksheet'!Z44)+('A-II_RESERVE_Worksheet'!Z44)</f>
        <v>0</v>
      </c>
      <c r="AA44" s="112">
        <f>SUM('A-II_ACTIVE_Worksheet'!AA44)+('A-II_RESERVE_Worksheet'!AA44)</f>
        <v>0</v>
      </c>
      <c r="AB44" s="112">
        <f>SUM('A-II_ACTIVE_Worksheet'!AB44)+('A-II_RESERVE_Worksheet'!AB44)</f>
        <v>0</v>
      </c>
      <c r="AC44" s="112">
        <f>SUM('A-II_ACTIVE_Worksheet'!AC44)+('A-II_RESERVE_Worksheet'!AC44)</f>
        <v>0</v>
      </c>
      <c r="AD44" s="112">
        <f>SUM('A-II_ACTIVE_Worksheet'!AD44)+('A-II_RESERVE_Worksheet'!AD44)</f>
        <v>0</v>
      </c>
      <c r="AE44" s="112">
        <f>SUM('A-II_ACTIVE_Worksheet'!AE44)+('A-II_RESERVE_Worksheet'!AE44)</f>
        <v>0</v>
      </c>
      <c r="AF44" s="112">
        <f>SUM('A-II_ACTIVE_Worksheet'!AF44)+('A-II_RESERVE_Worksheet'!AF44)</f>
        <v>0</v>
      </c>
      <c r="AG44" s="113">
        <f>SUM('A-II_ACTIVE_Worksheet'!AG44)+('A-II_RESERVE_Worksheet'!AG44)</f>
        <v>0</v>
      </c>
    </row>
    <row r="45" spans="1:33" x14ac:dyDescent="0.25">
      <c r="A45" s="61" t="s">
        <v>35</v>
      </c>
      <c r="B45" s="55" t="s">
        <v>196</v>
      </c>
      <c r="C45" s="55" t="s">
        <v>214</v>
      </c>
      <c r="D45" s="112">
        <f>SUM('A-II_ACTIVE_Worksheet'!D45)+('A-II_RESERVE_Worksheet'!D45)</f>
        <v>0</v>
      </c>
      <c r="E45" s="112">
        <f>SUM('A-II_ACTIVE_Worksheet'!E45)+('A-II_RESERVE_Worksheet'!E45)</f>
        <v>0</v>
      </c>
      <c r="F45" s="112">
        <f>SUM('A-II_ACTIVE_Worksheet'!F45)+('A-II_RESERVE_Worksheet'!F45)</f>
        <v>0</v>
      </c>
      <c r="G45" s="112">
        <f>SUM('A-II_ACTIVE_Worksheet'!G45)+('A-II_RESERVE_Worksheet'!G45)</f>
        <v>0</v>
      </c>
      <c r="H45" s="112">
        <f>SUM('A-II_ACTIVE_Worksheet'!H45)+('A-II_RESERVE_Worksheet'!H45)</f>
        <v>0</v>
      </c>
      <c r="I45" s="112">
        <f>SUM('A-II_ACTIVE_Worksheet'!I45)+('A-II_RESERVE_Worksheet'!I45)</f>
        <v>0</v>
      </c>
      <c r="J45" s="112">
        <f>SUM('A-II_ACTIVE_Worksheet'!J45)+('A-II_RESERVE_Worksheet'!J45)</f>
        <v>0</v>
      </c>
      <c r="K45" s="112">
        <f>SUM('A-II_ACTIVE_Worksheet'!K45)+('A-II_RESERVE_Worksheet'!K45)</f>
        <v>0</v>
      </c>
      <c r="L45" s="112">
        <f>SUM('A-II_ACTIVE_Worksheet'!L45)+('A-II_RESERVE_Worksheet'!L45)</f>
        <v>0</v>
      </c>
      <c r="M45" s="112">
        <f>SUM('A-II_ACTIVE_Worksheet'!M45)+('A-II_RESERVE_Worksheet'!M45)</f>
        <v>0</v>
      </c>
      <c r="N45" s="112">
        <f>SUM('A-II_ACTIVE_Worksheet'!N45)+('A-II_RESERVE_Worksheet'!N45)</f>
        <v>0</v>
      </c>
      <c r="O45" s="112">
        <f>SUM('A-II_ACTIVE_Worksheet'!O45)+('A-II_RESERVE_Worksheet'!O45)</f>
        <v>0</v>
      </c>
      <c r="P45" s="112">
        <f>SUM('A-II_ACTIVE_Worksheet'!P45)+('A-II_RESERVE_Worksheet'!P45)</f>
        <v>0</v>
      </c>
      <c r="Q45" s="112">
        <f>SUM('A-II_ACTIVE_Worksheet'!Q45)+('A-II_RESERVE_Worksheet'!Q45)</f>
        <v>0</v>
      </c>
      <c r="R45" s="112">
        <f>SUM('A-II_ACTIVE_Worksheet'!R45)+('A-II_RESERVE_Worksheet'!R45)</f>
        <v>0</v>
      </c>
      <c r="S45" s="112">
        <f>SUM('A-II_ACTIVE_Worksheet'!S45)+('A-II_RESERVE_Worksheet'!S45)</f>
        <v>0</v>
      </c>
      <c r="T45" s="112">
        <f>SUM('A-II_ACTIVE_Worksheet'!T45)+('A-II_RESERVE_Worksheet'!T45)</f>
        <v>0</v>
      </c>
      <c r="U45" s="112">
        <f>SUM('A-II_ACTIVE_Worksheet'!U45)+('A-II_RESERVE_Worksheet'!U45)</f>
        <v>0</v>
      </c>
      <c r="V45" s="112">
        <f>SUM('A-II_ACTIVE_Worksheet'!V45)+('A-II_RESERVE_Worksheet'!V45)</f>
        <v>0</v>
      </c>
      <c r="W45" s="112">
        <f>SUM('A-II_ACTIVE_Worksheet'!W45)+('A-II_RESERVE_Worksheet'!W45)</f>
        <v>0</v>
      </c>
      <c r="X45" s="112">
        <f>SUM('A-II_ACTIVE_Worksheet'!X45)+('A-II_RESERVE_Worksheet'!X45)</f>
        <v>0</v>
      </c>
      <c r="Y45" s="112">
        <f>SUM('A-II_ACTIVE_Worksheet'!Y45)+('A-II_RESERVE_Worksheet'!Y45)</f>
        <v>0</v>
      </c>
      <c r="Z45" s="112">
        <f>SUM('A-II_ACTIVE_Worksheet'!Z45)+('A-II_RESERVE_Worksheet'!Z45)</f>
        <v>0</v>
      </c>
      <c r="AA45" s="112">
        <f>SUM('A-II_ACTIVE_Worksheet'!AA45)+('A-II_RESERVE_Worksheet'!AA45)</f>
        <v>0</v>
      </c>
      <c r="AB45" s="112">
        <f>SUM('A-II_ACTIVE_Worksheet'!AB45)+('A-II_RESERVE_Worksheet'!AB45)</f>
        <v>0</v>
      </c>
      <c r="AC45" s="112">
        <f>SUM('A-II_ACTIVE_Worksheet'!AC45)+('A-II_RESERVE_Worksheet'!AC45)</f>
        <v>0</v>
      </c>
      <c r="AD45" s="112">
        <f>SUM('A-II_ACTIVE_Worksheet'!AD45)+('A-II_RESERVE_Worksheet'!AD45)</f>
        <v>0</v>
      </c>
      <c r="AE45" s="112">
        <f>SUM('A-II_ACTIVE_Worksheet'!AE45)+('A-II_RESERVE_Worksheet'!AE45)</f>
        <v>0</v>
      </c>
      <c r="AF45" s="112">
        <f>SUM('A-II_ACTIVE_Worksheet'!AF45)+('A-II_RESERVE_Worksheet'!AF45)</f>
        <v>0</v>
      </c>
      <c r="AG45" s="113">
        <f>SUM('A-II_ACTIVE_Worksheet'!AG45)+('A-II_RESERVE_Worksheet'!AG45)</f>
        <v>0</v>
      </c>
    </row>
    <row r="46" spans="1:33" x14ac:dyDescent="0.25">
      <c r="A46" s="61" t="s">
        <v>34</v>
      </c>
      <c r="B46" s="55" t="s">
        <v>196</v>
      </c>
      <c r="C46" s="55" t="s">
        <v>214</v>
      </c>
      <c r="D46" s="112">
        <f>SUM('A-II_ACTIVE_Worksheet'!D46)+('A-II_RESERVE_Worksheet'!D46)</f>
        <v>0</v>
      </c>
      <c r="E46" s="112">
        <f>SUM('A-II_ACTIVE_Worksheet'!E46)+('A-II_RESERVE_Worksheet'!E46)</f>
        <v>0</v>
      </c>
      <c r="F46" s="112">
        <f>SUM('A-II_ACTIVE_Worksheet'!F46)+('A-II_RESERVE_Worksheet'!F46)</f>
        <v>0</v>
      </c>
      <c r="G46" s="112">
        <f>SUM('A-II_ACTIVE_Worksheet'!G46)+('A-II_RESERVE_Worksheet'!G46)</f>
        <v>0</v>
      </c>
      <c r="H46" s="112">
        <f>SUM('A-II_ACTIVE_Worksheet'!H46)+('A-II_RESERVE_Worksheet'!H46)</f>
        <v>0</v>
      </c>
      <c r="I46" s="112">
        <f>SUM('A-II_ACTIVE_Worksheet'!I46)+('A-II_RESERVE_Worksheet'!I46)</f>
        <v>0</v>
      </c>
      <c r="J46" s="112">
        <f>SUM('A-II_ACTIVE_Worksheet'!J46)+('A-II_RESERVE_Worksheet'!J46)</f>
        <v>0</v>
      </c>
      <c r="K46" s="112">
        <f>SUM('A-II_ACTIVE_Worksheet'!K46)+('A-II_RESERVE_Worksheet'!K46)</f>
        <v>0</v>
      </c>
      <c r="L46" s="112">
        <f>SUM('A-II_ACTIVE_Worksheet'!L46)+('A-II_RESERVE_Worksheet'!L46)</f>
        <v>0</v>
      </c>
      <c r="M46" s="112">
        <f>SUM('A-II_ACTIVE_Worksheet'!M46)+('A-II_RESERVE_Worksheet'!M46)</f>
        <v>0</v>
      </c>
      <c r="N46" s="112">
        <f>SUM('A-II_ACTIVE_Worksheet'!N46)+('A-II_RESERVE_Worksheet'!N46)</f>
        <v>0</v>
      </c>
      <c r="O46" s="112">
        <f>SUM('A-II_ACTIVE_Worksheet'!O46)+('A-II_RESERVE_Worksheet'!O46)</f>
        <v>0</v>
      </c>
      <c r="P46" s="112">
        <f>SUM('A-II_ACTIVE_Worksheet'!P46)+('A-II_RESERVE_Worksheet'!P46)</f>
        <v>0</v>
      </c>
      <c r="Q46" s="112">
        <f>SUM('A-II_ACTIVE_Worksheet'!Q46)+('A-II_RESERVE_Worksheet'!Q46)</f>
        <v>0</v>
      </c>
      <c r="R46" s="112">
        <f>SUM('A-II_ACTIVE_Worksheet'!R46)+('A-II_RESERVE_Worksheet'!R46)</f>
        <v>0</v>
      </c>
      <c r="S46" s="112">
        <f>SUM('A-II_ACTIVE_Worksheet'!S46)+('A-II_RESERVE_Worksheet'!S46)</f>
        <v>0</v>
      </c>
      <c r="T46" s="112">
        <f>SUM('A-II_ACTIVE_Worksheet'!T46)+('A-II_RESERVE_Worksheet'!T46)</f>
        <v>0</v>
      </c>
      <c r="U46" s="112">
        <f>SUM('A-II_ACTIVE_Worksheet'!U46)+('A-II_RESERVE_Worksheet'!U46)</f>
        <v>0</v>
      </c>
      <c r="V46" s="112">
        <f>SUM('A-II_ACTIVE_Worksheet'!V46)+('A-II_RESERVE_Worksheet'!V46)</f>
        <v>0</v>
      </c>
      <c r="W46" s="112">
        <f>SUM('A-II_ACTIVE_Worksheet'!W46)+('A-II_RESERVE_Worksheet'!W46)</f>
        <v>0</v>
      </c>
      <c r="X46" s="112">
        <f>SUM('A-II_ACTIVE_Worksheet'!X46)+('A-II_RESERVE_Worksheet'!X46)</f>
        <v>0</v>
      </c>
      <c r="Y46" s="112">
        <f>SUM('A-II_ACTIVE_Worksheet'!Y46)+('A-II_RESERVE_Worksheet'!Y46)</f>
        <v>0</v>
      </c>
      <c r="Z46" s="112">
        <f>SUM('A-II_ACTIVE_Worksheet'!Z46)+('A-II_RESERVE_Worksheet'!Z46)</f>
        <v>0</v>
      </c>
      <c r="AA46" s="112">
        <f>SUM('A-II_ACTIVE_Worksheet'!AA46)+('A-II_RESERVE_Worksheet'!AA46)</f>
        <v>0</v>
      </c>
      <c r="AB46" s="112">
        <f>SUM('A-II_ACTIVE_Worksheet'!AB46)+('A-II_RESERVE_Worksheet'!AB46)</f>
        <v>0</v>
      </c>
      <c r="AC46" s="112">
        <f>SUM('A-II_ACTIVE_Worksheet'!AC46)+('A-II_RESERVE_Worksheet'!AC46)</f>
        <v>0</v>
      </c>
      <c r="AD46" s="112">
        <f>SUM('A-II_ACTIVE_Worksheet'!AD46)+('A-II_RESERVE_Worksheet'!AD46)</f>
        <v>0</v>
      </c>
      <c r="AE46" s="112">
        <f>SUM('A-II_ACTIVE_Worksheet'!AE46)+('A-II_RESERVE_Worksheet'!AE46)</f>
        <v>0</v>
      </c>
      <c r="AF46" s="112">
        <f>SUM('A-II_ACTIVE_Worksheet'!AF46)+('A-II_RESERVE_Worksheet'!AF46)</f>
        <v>0</v>
      </c>
      <c r="AG46" s="113">
        <f>SUM('A-II_ACTIVE_Worksheet'!AG46)+('A-II_RESERVE_Worksheet'!AG46)</f>
        <v>0</v>
      </c>
    </row>
    <row r="47" spans="1:33" x14ac:dyDescent="0.25">
      <c r="A47" s="61" t="s">
        <v>23</v>
      </c>
      <c r="B47" s="55" t="s">
        <v>196</v>
      </c>
      <c r="C47" s="55" t="s">
        <v>214</v>
      </c>
      <c r="D47" s="112">
        <f>SUM('A-II_ACTIVE_Worksheet'!D47)+('A-II_RESERVE_Worksheet'!D47)</f>
        <v>0</v>
      </c>
      <c r="E47" s="112">
        <f>SUM('A-II_ACTIVE_Worksheet'!E47)+('A-II_RESERVE_Worksheet'!E47)</f>
        <v>0</v>
      </c>
      <c r="F47" s="112">
        <f>SUM('A-II_ACTIVE_Worksheet'!F47)+('A-II_RESERVE_Worksheet'!F47)</f>
        <v>0</v>
      </c>
      <c r="G47" s="112">
        <f>SUM('A-II_ACTIVE_Worksheet'!G47)+('A-II_RESERVE_Worksheet'!G47)</f>
        <v>0</v>
      </c>
      <c r="H47" s="112">
        <f>SUM('A-II_ACTIVE_Worksheet'!H47)+('A-II_RESERVE_Worksheet'!H47)</f>
        <v>0</v>
      </c>
      <c r="I47" s="112">
        <f>SUM('A-II_ACTIVE_Worksheet'!I47)+('A-II_RESERVE_Worksheet'!I47)</f>
        <v>0</v>
      </c>
      <c r="J47" s="112">
        <f>SUM('A-II_ACTIVE_Worksheet'!J47)+('A-II_RESERVE_Worksheet'!J47)</f>
        <v>0</v>
      </c>
      <c r="K47" s="112">
        <f>SUM('A-II_ACTIVE_Worksheet'!K47)+('A-II_RESERVE_Worksheet'!K47)</f>
        <v>0</v>
      </c>
      <c r="L47" s="112">
        <f>SUM('A-II_ACTIVE_Worksheet'!L47)+('A-II_RESERVE_Worksheet'!L47)</f>
        <v>0</v>
      </c>
      <c r="M47" s="112">
        <f>SUM('A-II_ACTIVE_Worksheet'!M47)+('A-II_RESERVE_Worksheet'!M47)</f>
        <v>0</v>
      </c>
      <c r="N47" s="112">
        <f>SUM('A-II_ACTIVE_Worksheet'!N47)+('A-II_RESERVE_Worksheet'!N47)</f>
        <v>0</v>
      </c>
      <c r="O47" s="112">
        <f>SUM('A-II_ACTIVE_Worksheet'!O47)+('A-II_RESERVE_Worksheet'!O47)</f>
        <v>0</v>
      </c>
      <c r="P47" s="112">
        <f>SUM('A-II_ACTIVE_Worksheet'!P47)+('A-II_RESERVE_Worksheet'!P47)</f>
        <v>0</v>
      </c>
      <c r="Q47" s="112">
        <f>SUM('A-II_ACTIVE_Worksheet'!Q47)+('A-II_RESERVE_Worksheet'!Q47)</f>
        <v>0</v>
      </c>
      <c r="R47" s="112">
        <f>SUM('A-II_ACTIVE_Worksheet'!R47)+('A-II_RESERVE_Worksheet'!R47)</f>
        <v>0</v>
      </c>
      <c r="S47" s="112">
        <f>SUM('A-II_ACTIVE_Worksheet'!S47)+('A-II_RESERVE_Worksheet'!S47)</f>
        <v>0</v>
      </c>
      <c r="T47" s="112">
        <f>SUM('A-II_ACTIVE_Worksheet'!T47)+('A-II_RESERVE_Worksheet'!T47)</f>
        <v>0</v>
      </c>
      <c r="U47" s="112">
        <f>SUM('A-II_ACTIVE_Worksheet'!U47)+('A-II_RESERVE_Worksheet'!U47)</f>
        <v>0</v>
      </c>
      <c r="V47" s="112">
        <f>SUM('A-II_ACTIVE_Worksheet'!V47)+('A-II_RESERVE_Worksheet'!V47)</f>
        <v>0</v>
      </c>
      <c r="W47" s="112">
        <f>SUM('A-II_ACTIVE_Worksheet'!W47)+('A-II_RESERVE_Worksheet'!W47)</f>
        <v>0</v>
      </c>
      <c r="X47" s="112">
        <f>SUM('A-II_ACTIVE_Worksheet'!X47)+('A-II_RESERVE_Worksheet'!X47)</f>
        <v>0</v>
      </c>
      <c r="Y47" s="112">
        <f>SUM('A-II_ACTIVE_Worksheet'!Y47)+('A-II_RESERVE_Worksheet'!Y47)</f>
        <v>0</v>
      </c>
      <c r="Z47" s="112">
        <f>SUM('A-II_ACTIVE_Worksheet'!Z47)+('A-II_RESERVE_Worksheet'!Z47)</f>
        <v>0</v>
      </c>
      <c r="AA47" s="112">
        <f>SUM('A-II_ACTIVE_Worksheet'!AA47)+('A-II_RESERVE_Worksheet'!AA47)</f>
        <v>0</v>
      </c>
      <c r="AB47" s="112">
        <f>SUM('A-II_ACTIVE_Worksheet'!AB47)+('A-II_RESERVE_Worksheet'!AB47)</f>
        <v>0</v>
      </c>
      <c r="AC47" s="112">
        <f>SUM('A-II_ACTIVE_Worksheet'!AC47)+('A-II_RESERVE_Worksheet'!AC47)</f>
        <v>0</v>
      </c>
      <c r="AD47" s="112">
        <f>SUM('A-II_ACTIVE_Worksheet'!AD47)+('A-II_RESERVE_Worksheet'!AD47)</f>
        <v>0</v>
      </c>
      <c r="AE47" s="112">
        <f>SUM('A-II_ACTIVE_Worksheet'!AE47)+('A-II_RESERVE_Worksheet'!AE47)</f>
        <v>0</v>
      </c>
      <c r="AF47" s="112">
        <f>SUM('A-II_ACTIVE_Worksheet'!AF47)+('A-II_RESERVE_Worksheet'!AF47)</f>
        <v>0</v>
      </c>
      <c r="AG47" s="113">
        <f>SUM('A-II_ACTIVE_Worksheet'!AG47)+('A-II_RESERVE_Worksheet'!AG47)</f>
        <v>0</v>
      </c>
    </row>
    <row r="48" spans="1:33" ht="16.5" thickBot="1" x14ac:dyDescent="0.3">
      <c r="A48" s="64" t="s">
        <v>33</v>
      </c>
      <c r="B48" s="55" t="s">
        <v>196</v>
      </c>
      <c r="C48" s="55" t="s">
        <v>214</v>
      </c>
      <c r="D48" s="82">
        <f>SUM(D40:D47)</f>
        <v>0</v>
      </c>
      <c r="E48" s="82">
        <f t="shared" ref="E48:AG48" si="16">SUM(E40:E47)</f>
        <v>0</v>
      </c>
      <c r="F48" s="82">
        <f t="shared" si="16"/>
        <v>0</v>
      </c>
      <c r="G48" s="82">
        <f t="shared" si="16"/>
        <v>0</v>
      </c>
      <c r="H48" s="82">
        <f t="shared" si="16"/>
        <v>0</v>
      </c>
      <c r="I48" s="82">
        <f t="shared" si="16"/>
        <v>0</v>
      </c>
      <c r="J48" s="82">
        <f t="shared" si="16"/>
        <v>0</v>
      </c>
      <c r="K48" s="82">
        <f t="shared" si="16"/>
        <v>0</v>
      </c>
      <c r="L48" s="82">
        <f t="shared" si="16"/>
        <v>0</v>
      </c>
      <c r="M48" s="82">
        <f t="shared" si="16"/>
        <v>0</v>
      </c>
      <c r="N48" s="82">
        <f t="shared" si="16"/>
        <v>0</v>
      </c>
      <c r="O48" s="82">
        <f t="shared" si="16"/>
        <v>0</v>
      </c>
      <c r="P48" s="82">
        <f t="shared" si="16"/>
        <v>0</v>
      </c>
      <c r="Q48" s="82">
        <f t="shared" si="16"/>
        <v>0</v>
      </c>
      <c r="R48" s="82">
        <f t="shared" si="16"/>
        <v>0</v>
      </c>
      <c r="S48" s="82">
        <f t="shared" si="16"/>
        <v>0</v>
      </c>
      <c r="T48" s="82">
        <f t="shared" si="16"/>
        <v>0</v>
      </c>
      <c r="U48" s="82">
        <f t="shared" si="16"/>
        <v>0</v>
      </c>
      <c r="V48" s="82">
        <f t="shared" si="16"/>
        <v>0</v>
      </c>
      <c r="W48" s="82">
        <f t="shared" si="16"/>
        <v>0</v>
      </c>
      <c r="X48" s="82">
        <f t="shared" si="16"/>
        <v>0</v>
      </c>
      <c r="Y48" s="82">
        <f t="shared" si="16"/>
        <v>0</v>
      </c>
      <c r="Z48" s="82">
        <f t="shared" si="16"/>
        <v>0</v>
      </c>
      <c r="AA48" s="82">
        <f t="shared" si="16"/>
        <v>0</v>
      </c>
      <c r="AB48" s="82">
        <f t="shared" si="16"/>
        <v>0</v>
      </c>
      <c r="AC48" s="82">
        <f t="shared" si="16"/>
        <v>0</v>
      </c>
      <c r="AD48" s="82">
        <f t="shared" si="16"/>
        <v>0</v>
      </c>
      <c r="AE48" s="82">
        <f t="shared" si="16"/>
        <v>0</v>
      </c>
      <c r="AF48" s="82">
        <f t="shared" si="16"/>
        <v>0</v>
      </c>
      <c r="AG48" s="62">
        <f t="shared" si="16"/>
        <v>0</v>
      </c>
    </row>
    <row r="49" spans="1:33" ht="16.5" thickBot="1" x14ac:dyDescent="0.3">
      <c r="A49" s="83" t="s">
        <v>32</v>
      </c>
      <c r="B49" s="86" t="s">
        <v>198</v>
      </c>
      <c r="C49" s="84" t="s">
        <v>199</v>
      </c>
      <c r="D49" s="83">
        <f>SUM(D48)+(D39)</f>
        <v>1</v>
      </c>
      <c r="E49" s="84">
        <f t="shared" ref="E49:AG49" si="17">SUM(E48)+(E39)</f>
        <v>1</v>
      </c>
      <c r="F49" s="84">
        <f t="shared" si="17"/>
        <v>1</v>
      </c>
      <c r="G49" s="84">
        <f t="shared" si="17"/>
        <v>1</v>
      </c>
      <c r="H49" s="84">
        <f t="shared" si="17"/>
        <v>1</v>
      </c>
      <c r="I49" s="84">
        <f t="shared" si="17"/>
        <v>1</v>
      </c>
      <c r="J49" s="84">
        <f t="shared" si="17"/>
        <v>1</v>
      </c>
      <c r="K49" s="84">
        <f t="shared" si="17"/>
        <v>1</v>
      </c>
      <c r="L49" s="84">
        <f t="shared" si="17"/>
        <v>1</v>
      </c>
      <c r="M49" s="84">
        <f t="shared" si="17"/>
        <v>1</v>
      </c>
      <c r="N49" s="84">
        <f t="shared" si="17"/>
        <v>1</v>
      </c>
      <c r="O49" s="84">
        <f t="shared" si="17"/>
        <v>1</v>
      </c>
      <c r="P49" s="84">
        <f t="shared" si="17"/>
        <v>1</v>
      </c>
      <c r="Q49" s="84">
        <f t="shared" si="17"/>
        <v>1</v>
      </c>
      <c r="R49" s="84">
        <f t="shared" si="17"/>
        <v>1</v>
      </c>
      <c r="S49" s="84">
        <f t="shared" si="17"/>
        <v>1</v>
      </c>
      <c r="T49" s="84">
        <f t="shared" si="17"/>
        <v>1</v>
      </c>
      <c r="U49" s="84">
        <f t="shared" si="17"/>
        <v>1</v>
      </c>
      <c r="V49" s="84">
        <f t="shared" si="17"/>
        <v>1</v>
      </c>
      <c r="W49" s="84">
        <f t="shared" si="17"/>
        <v>1</v>
      </c>
      <c r="X49" s="84">
        <f t="shared" si="17"/>
        <v>1</v>
      </c>
      <c r="Y49" s="84">
        <f t="shared" si="17"/>
        <v>1</v>
      </c>
      <c r="Z49" s="84">
        <f t="shared" si="17"/>
        <v>1</v>
      </c>
      <c r="AA49" s="84">
        <f t="shared" si="17"/>
        <v>1</v>
      </c>
      <c r="AB49" s="84">
        <f t="shared" si="17"/>
        <v>1</v>
      </c>
      <c r="AC49" s="84">
        <f t="shared" si="17"/>
        <v>1</v>
      </c>
      <c r="AD49" s="84">
        <f t="shared" si="17"/>
        <v>1</v>
      </c>
      <c r="AE49" s="84">
        <f t="shared" si="17"/>
        <v>1</v>
      </c>
      <c r="AF49" s="84">
        <f t="shared" si="17"/>
        <v>1</v>
      </c>
      <c r="AG49" s="85">
        <f t="shared" si="17"/>
        <v>1</v>
      </c>
    </row>
  </sheetData>
  <conditionalFormatting sqref="D22">
    <cfRule type="cellIs" dxfId="179" priority="171" operator="greaterThan">
      <formula>$D$6</formula>
    </cfRule>
    <cfRule type="cellIs" dxfId="178" priority="141" operator="lessThan">
      <formula>$D$6</formula>
    </cfRule>
    <cfRule type="cellIs" dxfId="177" priority="111" operator="equal">
      <formula>$D$6</formula>
    </cfRule>
  </conditionalFormatting>
  <conditionalFormatting sqref="D48">
    <cfRule type="cellIs" dxfId="176" priority="179" operator="lessThan">
      <formula>$D$30</formula>
    </cfRule>
    <cfRule type="cellIs" dxfId="175" priority="178" operator="equal">
      <formula>$D$30</formula>
    </cfRule>
    <cfRule type="cellIs" dxfId="174" priority="180" operator="greaterThan">
      <formula>$D$30</formula>
    </cfRule>
  </conditionalFormatting>
  <conditionalFormatting sqref="E22">
    <cfRule type="cellIs" dxfId="173" priority="170" operator="greaterThan">
      <formula>$E$6</formula>
    </cfRule>
    <cfRule type="cellIs" dxfId="172" priority="140" operator="lessThan">
      <formula>$E$6</formula>
    </cfRule>
    <cfRule type="cellIs" dxfId="171" priority="110" operator="equal">
      <formula>$E$6</formula>
    </cfRule>
  </conditionalFormatting>
  <conditionalFormatting sqref="E48">
    <cfRule type="cellIs" dxfId="170" priority="177" operator="greaterThan">
      <formula>$E$30</formula>
    </cfRule>
    <cfRule type="cellIs" dxfId="169" priority="176" operator="lessThan">
      <formula>$E$30</formula>
    </cfRule>
    <cfRule type="cellIs" dxfId="168" priority="175" operator="equal">
      <formula>$E$30</formula>
    </cfRule>
  </conditionalFormatting>
  <conditionalFormatting sqref="F22">
    <cfRule type="cellIs" dxfId="167" priority="139" operator="lessThan">
      <formula>$F$6</formula>
    </cfRule>
    <cfRule type="cellIs" dxfId="166" priority="169" operator="greaterThan">
      <formula>$F$6</formula>
    </cfRule>
    <cfRule type="cellIs" dxfId="165" priority="109" operator="equal">
      <formula>$F$6</formula>
    </cfRule>
  </conditionalFormatting>
  <conditionalFormatting sqref="F48">
    <cfRule type="cellIs" dxfId="164" priority="172" operator="equal">
      <formula>$F$30</formula>
    </cfRule>
    <cfRule type="cellIs" dxfId="163" priority="173" operator="lessThan">
      <formula>$F$30</formula>
    </cfRule>
    <cfRule type="cellIs" dxfId="162" priority="174" operator="greaterThan">
      <formula>$F$30</formula>
    </cfRule>
  </conditionalFormatting>
  <conditionalFormatting sqref="G22">
    <cfRule type="cellIs" dxfId="161" priority="168" operator="greaterThan">
      <formula>$G$6</formula>
    </cfRule>
    <cfRule type="cellIs" dxfId="160" priority="108" operator="equal">
      <formula>$G$6</formula>
    </cfRule>
    <cfRule type="cellIs" dxfId="159" priority="138" operator="lessThan">
      <formula>$G$6</formula>
    </cfRule>
  </conditionalFormatting>
  <conditionalFormatting sqref="G48">
    <cfRule type="cellIs" dxfId="158" priority="27" operator="equal">
      <formula>$G$30</formula>
    </cfRule>
    <cfRule type="cellIs" dxfId="157" priority="81" operator="greaterThan">
      <formula>$G$30</formula>
    </cfRule>
    <cfRule type="cellIs" dxfId="156" priority="54" operator="lessThan">
      <formula>$G$30</formula>
    </cfRule>
  </conditionalFormatting>
  <conditionalFormatting sqref="H22">
    <cfRule type="cellIs" dxfId="155" priority="167" operator="greaterThan">
      <formula>$H$6</formula>
    </cfRule>
    <cfRule type="cellIs" dxfId="154" priority="107" operator="equal">
      <formula>$H$6</formula>
    </cfRule>
    <cfRule type="cellIs" dxfId="153" priority="137" operator="lessThan">
      <formula>$H$6</formula>
    </cfRule>
  </conditionalFormatting>
  <conditionalFormatting sqref="H48">
    <cfRule type="cellIs" dxfId="152" priority="80" operator="greaterThan">
      <formula>$H$30</formula>
    </cfRule>
    <cfRule type="cellIs" dxfId="151" priority="53" operator="lessThan">
      <formula>$H$30</formula>
    </cfRule>
    <cfRule type="cellIs" dxfId="150" priority="26" operator="equal">
      <formula>$H$30</formula>
    </cfRule>
  </conditionalFormatting>
  <conditionalFormatting sqref="I22">
    <cfRule type="cellIs" dxfId="149" priority="166" operator="greaterThan">
      <formula>$I$6</formula>
    </cfRule>
    <cfRule type="cellIs" dxfId="148" priority="106" operator="equal">
      <formula>$I$6</formula>
    </cfRule>
    <cfRule type="cellIs" dxfId="147" priority="136" operator="lessThan">
      <formula>$I$6</formula>
    </cfRule>
  </conditionalFormatting>
  <conditionalFormatting sqref="I48">
    <cfRule type="cellIs" dxfId="146" priority="52" operator="lessThan">
      <formula>$I$30</formula>
    </cfRule>
    <cfRule type="cellIs" dxfId="145" priority="79" operator="greaterThan">
      <formula>$I$30</formula>
    </cfRule>
    <cfRule type="cellIs" dxfId="144" priority="25" operator="equal">
      <formula>$I$30</formula>
    </cfRule>
  </conditionalFormatting>
  <conditionalFormatting sqref="J22">
    <cfRule type="cellIs" dxfId="143" priority="165" operator="greaterThan">
      <formula>$J$6</formula>
    </cfRule>
    <cfRule type="cellIs" dxfId="142" priority="105" operator="equal">
      <formula>$J$6</formula>
    </cfRule>
    <cfRule type="cellIs" dxfId="141" priority="135" operator="lessThan">
      <formula>$J$6</formula>
    </cfRule>
  </conditionalFormatting>
  <conditionalFormatting sqref="J48">
    <cfRule type="cellIs" dxfId="140" priority="78" operator="greaterThan">
      <formula>$J$30</formula>
    </cfRule>
    <cfRule type="cellIs" dxfId="139" priority="24" operator="equal">
      <formula>$J$30</formula>
    </cfRule>
    <cfRule type="cellIs" dxfId="138" priority="51" operator="lessThan">
      <formula>$J$30</formula>
    </cfRule>
  </conditionalFormatting>
  <conditionalFormatting sqref="K22">
    <cfRule type="cellIs" dxfId="137" priority="104" operator="equal">
      <formula>$K$6</formula>
    </cfRule>
    <cfRule type="cellIs" dxfId="136" priority="134" operator="lessThan">
      <formula>$K$6</formula>
    </cfRule>
    <cfRule type="cellIs" dxfId="135" priority="164" operator="greaterThan">
      <formula>$K$6</formula>
    </cfRule>
  </conditionalFormatting>
  <conditionalFormatting sqref="K48">
    <cfRule type="cellIs" dxfId="134" priority="77" operator="greaterThan">
      <formula>$K$30</formula>
    </cfRule>
    <cfRule type="cellIs" dxfId="133" priority="23" operator="equal">
      <formula>$K$30</formula>
    </cfRule>
    <cfRule type="cellIs" dxfId="132" priority="50" operator="lessThan">
      <formula>$K$30</formula>
    </cfRule>
  </conditionalFormatting>
  <conditionalFormatting sqref="L22">
    <cfRule type="cellIs" dxfId="131" priority="103" operator="equal">
      <formula>$L$6</formula>
    </cfRule>
    <cfRule type="cellIs" dxfId="130" priority="163" operator="greaterThan">
      <formula>$L$6</formula>
    </cfRule>
    <cfRule type="cellIs" dxfId="129" priority="133" operator="lessThan">
      <formula>$L$6</formula>
    </cfRule>
  </conditionalFormatting>
  <conditionalFormatting sqref="L48">
    <cfRule type="cellIs" dxfId="128" priority="49" operator="lessThan">
      <formula>$L$30</formula>
    </cfRule>
    <cfRule type="cellIs" dxfId="127" priority="22" operator="equal">
      <formula>$L$30</formula>
    </cfRule>
    <cfRule type="cellIs" dxfId="126" priority="76" operator="greaterThan">
      <formula>$L$30</formula>
    </cfRule>
  </conditionalFormatting>
  <conditionalFormatting sqref="M22">
    <cfRule type="cellIs" dxfId="125" priority="102" operator="equal">
      <formula>$M$6</formula>
    </cfRule>
    <cfRule type="cellIs" dxfId="124" priority="162" operator="greaterThan">
      <formula>$M$6</formula>
    </cfRule>
    <cfRule type="cellIs" dxfId="123" priority="132" operator="lessThan">
      <formula>$M$6</formula>
    </cfRule>
  </conditionalFormatting>
  <conditionalFormatting sqref="M48">
    <cfRule type="cellIs" dxfId="122" priority="21" operator="equal">
      <formula>$M$30</formula>
    </cfRule>
    <cfRule type="cellIs" dxfId="121" priority="75" operator="greaterThan">
      <formula>$M$30</formula>
    </cfRule>
    <cfRule type="cellIs" dxfId="120" priority="48" operator="lessThan">
      <formula>$M$30</formula>
    </cfRule>
  </conditionalFormatting>
  <conditionalFormatting sqref="N22">
    <cfRule type="cellIs" dxfId="119" priority="101" operator="equal">
      <formula>$N$6</formula>
    </cfRule>
    <cfRule type="cellIs" dxfId="118" priority="161" operator="greaterThan">
      <formula>$N$6</formula>
    </cfRule>
    <cfRule type="cellIs" dxfId="117" priority="131" operator="lessThan">
      <formula>$N$6</formula>
    </cfRule>
  </conditionalFormatting>
  <conditionalFormatting sqref="N48">
    <cfRule type="cellIs" dxfId="116" priority="20" operator="equal">
      <formula>$N$30</formula>
    </cfRule>
    <cfRule type="cellIs" dxfId="115" priority="47" operator="lessThan">
      <formula>$N$30</formula>
    </cfRule>
    <cfRule type="cellIs" dxfId="114" priority="74" operator="greaterThan">
      <formula>$N$30</formula>
    </cfRule>
  </conditionalFormatting>
  <conditionalFormatting sqref="O22">
    <cfRule type="cellIs" dxfId="113" priority="100" operator="equal">
      <formula>$O$6</formula>
    </cfRule>
    <cfRule type="cellIs" dxfId="112" priority="160" operator="greaterThan">
      <formula>$O$6</formula>
    </cfRule>
    <cfRule type="cellIs" dxfId="111" priority="130" operator="lessThan">
      <formula>$O$6</formula>
    </cfRule>
  </conditionalFormatting>
  <conditionalFormatting sqref="O48">
    <cfRule type="cellIs" dxfId="110" priority="19" operator="equal">
      <formula>$O$30</formula>
    </cfRule>
    <cfRule type="cellIs" dxfId="109" priority="46" operator="lessThan">
      <formula>$O$30</formula>
    </cfRule>
    <cfRule type="cellIs" dxfId="108" priority="73" operator="greaterThan">
      <formula>$O$30</formula>
    </cfRule>
  </conditionalFormatting>
  <conditionalFormatting sqref="P22">
    <cfRule type="cellIs" dxfId="107" priority="129" operator="lessThan">
      <formula>$P$6</formula>
    </cfRule>
    <cfRule type="cellIs" dxfId="106" priority="159" operator="greaterThan">
      <formula>$P$6</formula>
    </cfRule>
    <cfRule type="cellIs" dxfId="105" priority="99" operator="equal">
      <formula>$P$6</formula>
    </cfRule>
  </conditionalFormatting>
  <conditionalFormatting sqref="P48">
    <cfRule type="cellIs" dxfId="104" priority="45" operator="lessThan">
      <formula>$P$30</formula>
    </cfRule>
    <cfRule type="cellIs" dxfId="103" priority="18" operator="equal">
      <formula>$P$30</formula>
    </cfRule>
    <cfRule type="cellIs" dxfId="102" priority="72" operator="greaterThan">
      <formula>$P$30</formula>
    </cfRule>
  </conditionalFormatting>
  <conditionalFormatting sqref="Q22">
    <cfRule type="cellIs" dxfId="101" priority="128" operator="lessThan">
      <formula>$Q$6</formula>
    </cfRule>
    <cfRule type="cellIs" dxfId="100" priority="98" operator="equal">
      <formula>$Q$6</formula>
    </cfRule>
    <cfRule type="cellIs" dxfId="99" priority="158" operator="greaterThan">
      <formula>$Q$6</formula>
    </cfRule>
  </conditionalFormatting>
  <conditionalFormatting sqref="Q48">
    <cfRule type="cellIs" dxfId="98" priority="44" operator="lessThan">
      <formula>$Q$30</formula>
    </cfRule>
    <cfRule type="cellIs" dxfId="97" priority="17" operator="equal">
      <formula>$Q$30</formula>
    </cfRule>
    <cfRule type="cellIs" dxfId="96" priority="71" operator="greaterThan">
      <formula>$Q$30</formula>
    </cfRule>
  </conditionalFormatting>
  <conditionalFormatting sqref="R22">
    <cfRule type="cellIs" dxfId="95" priority="157" operator="greaterThan">
      <formula>$R$6</formula>
    </cfRule>
    <cfRule type="cellIs" dxfId="94" priority="127" operator="lessThan">
      <formula>$R$6</formula>
    </cfRule>
    <cfRule type="cellIs" dxfId="93" priority="97" operator="equal">
      <formula>$R$6</formula>
    </cfRule>
  </conditionalFormatting>
  <conditionalFormatting sqref="R48">
    <cfRule type="cellIs" dxfId="92" priority="43" operator="lessThan">
      <formula>$R$30</formula>
    </cfRule>
    <cfRule type="cellIs" dxfId="91" priority="16" operator="equal">
      <formula>$R$30</formula>
    </cfRule>
    <cfRule type="cellIs" dxfId="90" priority="70" operator="greaterThan">
      <formula>$R$30</formula>
    </cfRule>
  </conditionalFormatting>
  <conditionalFormatting sqref="S22">
    <cfRule type="cellIs" dxfId="89" priority="156" operator="greaterThan">
      <formula>$S$6</formula>
    </cfRule>
    <cfRule type="cellIs" dxfId="88" priority="126" operator="lessThan">
      <formula>$S$6</formula>
    </cfRule>
    <cfRule type="cellIs" dxfId="87" priority="96" operator="equal">
      <formula>$S$6</formula>
    </cfRule>
  </conditionalFormatting>
  <conditionalFormatting sqref="S48">
    <cfRule type="cellIs" dxfId="86" priority="42" operator="lessThan">
      <formula>$S$30</formula>
    </cfRule>
    <cfRule type="cellIs" dxfId="85" priority="69" operator="greaterThan">
      <formula>$S$30</formula>
    </cfRule>
    <cfRule type="cellIs" dxfId="84" priority="15" operator="equal">
      <formula>$S$30</formula>
    </cfRule>
  </conditionalFormatting>
  <conditionalFormatting sqref="T22">
    <cfRule type="cellIs" dxfId="83" priority="95" operator="equal">
      <formula>$T$6</formula>
    </cfRule>
    <cfRule type="cellIs" dxfId="82" priority="125" operator="lessThan">
      <formula>$T$6</formula>
    </cfRule>
    <cfRule type="cellIs" dxfId="81" priority="155" operator="greaterThan">
      <formula>$T$6</formula>
    </cfRule>
  </conditionalFormatting>
  <conditionalFormatting sqref="T48">
    <cfRule type="cellIs" dxfId="80" priority="14" operator="equal">
      <formula>$T$30</formula>
    </cfRule>
    <cfRule type="cellIs" dxfId="79" priority="41" operator="lessThan">
      <formula>$T$30</formula>
    </cfRule>
    <cfRule type="cellIs" dxfId="78" priority="68" operator="greaterThan">
      <formula>$T$30</formula>
    </cfRule>
  </conditionalFormatting>
  <conditionalFormatting sqref="U22">
    <cfRule type="cellIs" dxfId="77" priority="94" operator="equal">
      <formula>$U$6</formula>
    </cfRule>
    <cfRule type="cellIs" dxfId="76" priority="124" operator="lessThan">
      <formula>$U$6</formula>
    </cfRule>
    <cfRule type="cellIs" dxfId="75" priority="154" operator="greaterThan">
      <formula>$U$6</formula>
    </cfRule>
  </conditionalFormatting>
  <conditionalFormatting sqref="U48">
    <cfRule type="cellIs" dxfId="74" priority="40" operator="lessThan">
      <formula>$U$30</formula>
    </cfRule>
    <cfRule type="cellIs" dxfId="73" priority="13" operator="equal">
      <formula>$U$30</formula>
    </cfRule>
    <cfRule type="cellIs" dxfId="72" priority="67" operator="greaterThan">
      <formula>$U$30</formula>
    </cfRule>
  </conditionalFormatting>
  <conditionalFormatting sqref="V22">
    <cfRule type="cellIs" dxfId="71" priority="93" operator="equal">
      <formula>$V$6</formula>
    </cfRule>
    <cfRule type="cellIs" dxfId="70" priority="123" operator="lessThan">
      <formula>$V$6</formula>
    </cfRule>
    <cfRule type="cellIs" dxfId="69" priority="153" operator="greaterThan">
      <formula>$V$6</formula>
    </cfRule>
  </conditionalFormatting>
  <conditionalFormatting sqref="V48">
    <cfRule type="cellIs" dxfId="68" priority="66" operator="greaterThan">
      <formula>$V$30</formula>
    </cfRule>
    <cfRule type="cellIs" dxfId="67" priority="12" operator="equal">
      <formula>$V$30</formula>
    </cfRule>
    <cfRule type="cellIs" dxfId="66" priority="39" operator="lessThan">
      <formula>$V$30</formula>
    </cfRule>
  </conditionalFormatting>
  <conditionalFormatting sqref="W22">
    <cfRule type="cellIs" dxfId="65" priority="122" operator="lessThan">
      <formula>$W$6</formula>
    </cfRule>
    <cfRule type="cellIs" dxfId="64" priority="92" operator="equal">
      <formula>$W$6</formula>
    </cfRule>
    <cfRule type="cellIs" dxfId="63" priority="152" operator="greaterThan">
      <formula>$W$6</formula>
    </cfRule>
  </conditionalFormatting>
  <conditionalFormatting sqref="W48">
    <cfRule type="cellIs" dxfId="62" priority="65" operator="greaterThan">
      <formula>$W$30</formula>
    </cfRule>
    <cfRule type="cellIs" dxfId="61" priority="11" operator="equal">
      <formula>$W$30</formula>
    </cfRule>
    <cfRule type="cellIs" dxfId="60" priority="38" operator="lessThan">
      <formula>$W$30</formula>
    </cfRule>
  </conditionalFormatting>
  <conditionalFormatting sqref="X22">
    <cfRule type="cellIs" dxfId="59" priority="121" operator="lessThan">
      <formula>$X$6</formula>
    </cfRule>
    <cfRule type="cellIs" dxfId="58" priority="151" operator="greaterThan">
      <formula>$X$6</formula>
    </cfRule>
    <cfRule type="cellIs" dxfId="57" priority="91" operator="equal">
      <formula>$X$6</formula>
    </cfRule>
  </conditionalFormatting>
  <conditionalFormatting sqref="X48">
    <cfRule type="cellIs" dxfId="56" priority="64" operator="greaterThan">
      <formula>$X$30</formula>
    </cfRule>
    <cfRule type="cellIs" dxfId="55" priority="10" operator="equal">
      <formula>$X$30</formula>
    </cfRule>
    <cfRule type="cellIs" dxfId="54" priority="37" operator="lessThan">
      <formula>$X$30</formula>
    </cfRule>
  </conditionalFormatting>
  <conditionalFormatting sqref="Y22">
    <cfRule type="cellIs" dxfId="53" priority="150" operator="greaterThan">
      <formula>$Y$6</formula>
    </cfRule>
    <cfRule type="cellIs" dxfId="52" priority="120" operator="lessThan">
      <formula>$Y$6</formula>
    </cfRule>
    <cfRule type="cellIs" dxfId="51" priority="90" operator="equal">
      <formula>$Y$6</formula>
    </cfRule>
  </conditionalFormatting>
  <conditionalFormatting sqref="Y48">
    <cfRule type="cellIs" dxfId="50" priority="63" operator="greaterThan">
      <formula>$Y$30</formula>
    </cfRule>
    <cfRule type="cellIs" dxfId="49" priority="9" operator="equal">
      <formula>$Y$30</formula>
    </cfRule>
    <cfRule type="cellIs" dxfId="48" priority="36" operator="lessThan">
      <formula>$Y$30</formula>
    </cfRule>
  </conditionalFormatting>
  <conditionalFormatting sqref="Z22">
    <cfRule type="cellIs" dxfId="47" priority="149" operator="greaterThan">
      <formula>$Z$6</formula>
    </cfRule>
    <cfRule type="cellIs" dxfId="46" priority="119" operator="lessThan">
      <formula>$Z$6</formula>
    </cfRule>
    <cfRule type="cellIs" dxfId="45" priority="89" operator="equal">
      <formula>$Z$6</formula>
    </cfRule>
  </conditionalFormatting>
  <conditionalFormatting sqref="Z48">
    <cfRule type="cellIs" dxfId="44" priority="62" operator="greaterThan">
      <formula>$Z$30</formula>
    </cfRule>
    <cfRule type="cellIs" dxfId="43" priority="35" operator="lessThan">
      <formula>$Z$30</formula>
    </cfRule>
    <cfRule type="cellIs" dxfId="42" priority="8" operator="equal">
      <formula>$Z$30</formula>
    </cfRule>
  </conditionalFormatting>
  <conditionalFormatting sqref="AA22">
    <cfRule type="cellIs" dxfId="41" priority="118" operator="lessThan">
      <formula>$AA$6</formula>
    </cfRule>
    <cfRule type="cellIs" dxfId="40" priority="148" operator="greaterThan">
      <formula>$AA$6</formula>
    </cfRule>
    <cfRule type="cellIs" dxfId="39" priority="88" operator="equal">
      <formula>$AA$6</formula>
    </cfRule>
  </conditionalFormatting>
  <conditionalFormatting sqref="AA48">
    <cfRule type="cellIs" dxfId="38" priority="34" operator="lessThan">
      <formula>$AA$30</formula>
    </cfRule>
    <cfRule type="cellIs" dxfId="37" priority="61" operator="greaterThan">
      <formula>$AA$30</formula>
    </cfRule>
    <cfRule type="cellIs" dxfId="36" priority="7" operator="equal">
      <formula>$AA$30</formula>
    </cfRule>
  </conditionalFormatting>
  <conditionalFormatting sqref="AB22">
    <cfRule type="cellIs" dxfId="35" priority="147" operator="greaterThan">
      <formula>$AB$6</formula>
    </cfRule>
    <cfRule type="cellIs" dxfId="34" priority="117" operator="lessThan">
      <formula>$AB$6</formula>
    </cfRule>
    <cfRule type="cellIs" dxfId="33" priority="87" operator="equal">
      <formula>$AB$6</formula>
    </cfRule>
  </conditionalFormatting>
  <conditionalFormatting sqref="AB48">
    <cfRule type="cellIs" dxfId="32" priority="6" operator="equal">
      <formula>$AB$30</formula>
    </cfRule>
    <cfRule type="cellIs" dxfId="31" priority="60" operator="greaterThan">
      <formula>$AB$30</formula>
    </cfRule>
    <cfRule type="cellIs" dxfId="30" priority="33" operator="lessThan">
      <formula>$AB$30</formula>
    </cfRule>
  </conditionalFormatting>
  <conditionalFormatting sqref="AC22">
    <cfRule type="cellIs" dxfId="29" priority="146" operator="greaterThan">
      <formula>$AC$6</formula>
    </cfRule>
    <cfRule type="cellIs" dxfId="28" priority="86" operator="equal">
      <formula>$AC$6</formula>
    </cfRule>
    <cfRule type="cellIs" dxfId="27" priority="116" operator="lessThan">
      <formula>$AC$6</formula>
    </cfRule>
  </conditionalFormatting>
  <conditionalFormatting sqref="AC48">
    <cfRule type="cellIs" dxfId="26" priority="59" operator="greaterThan">
      <formula>$AC$30</formula>
    </cfRule>
    <cfRule type="cellIs" dxfId="25" priority="5" operator="equal">
      <formula>$AC$30</formula>
    </cfRule>
    <cfRule type="cellIs" dxfId="24" priority="32" operator="lessThan">
      <formula>$AC$30</formula>
    </cfRule>
  </conditionalFormatting>
  <conditionalFormatting sqref="AD22">
    <cfRule type="cellIs" dxfId="23" priority="145" operator="greaterThan">
      <formula>$AD$6</formula>
    </cfRule>
    <cfRule type="cellIs" dxfId="22" priority="115" operator="lessThan">
      <formula>$AD$6</formula>
    </cfRule>
    <cfRule type="cellIs" dxfId="21" priority="85" operator="equal">
      <formula>$AD$6</formula>
    </cfRule>
  </conditionalFormatting>
  <conditionalFormatting sqref="AD48">
    <cfRule type="cellIs" dxfId="20" priority="4" operator="equal">
      <formula>$AD$30</formula>
    </cfRule>
    <cfRule type="cellIs" dxfId="19" priority="31" operator="lessThan">
      <formula>$AD$30</formula>
    </cfRule>
    <cfRule type="cellIs" dxfId="18" priority="58" operator="greaterThan">
      <formula>$AD$30</formula>
    </cfRule>
  </conditionalFormatting>
  <conditionalFormatting sqref="AE22">
    <cfRule type="cellIs" dxfId="17" priority="144" operator="greaterThan">
      <formula>$AE$6</formula>
    </cfRule>
    <cfRule type="cellIs" dxfId="16" priority="84" operator="equal">
      <formula>$AE$6</formula>
    </cfRule>
    <cfRule type="cellIs" dxfId="15" priority="114" operator="lessThan">
      <formula>$AE$6</formula>
    </cfRule>
  </conditionalFormatting>
  <conditionalFormatting sqref="AE48">
    <cfRule type="cellIs" dxfId="14" priority="3" operator="equal">
      <formula>$AE$30</formula>
    </cfRule>
    <cfRule type="cellIs" dxfId="13" priority="30" operator="lessThan">
      <formula>$AE$30</formula>
    </cfRule>
    <cfRule type="cellIs" dxfId="12" priority="57" operator="greaterThan">
      <formula>$AE$30</formula>
    </cfRule>
  </conditionalFormatting>
  <conditionalFormatting sqref="AF22">
    <cfRule type="cellIs" dxfId="11" priority="113" operator="lessThan">
      <formula>$AF$6</formula>
    </cfRule>
    <cfRule type="cellIs" dxfId="10" priority="143" operator="greaterThan">
      <formula>$AF$6</formula>
    </cfRule>
    <cfRule type="cellIs" dxfId="9" priority="83" operator="equal">
      <formula>$AF$6</formula>
    </cfRule>
  </conditionalFormatting>
  <conditionalFormatting sqref="AF48">
    <cfRule type="cellIs" dxfId="8" priority="2" operator="equal">
      <formula>$AF$30</formula>
    </cfRule>
    <cfRule type="cellIs" dxfId="7" priority="29" operator="lessThan">
      <formula>$AF$30</formula>
    </cfRule>
    <cfRule type="cellIs" dxfId="6" priority="56" operator="greaterThan">
      <formula>$AF$30</formula>
    </cfRule>
  </conditionalFormatting>
  <conditionalFormatting sqref="AG22">
    <cfRule type="cellIs" dxfId="5" priority="82" operator="equal">
      <formula>$AG$6</formula>
    </cfRule>
    <cfRule type="cellIs" dxfId="4" priority="142" operator="greaterThan">
      <formula>$AG$6</formula>
    </cfRule>
    <cfRule type="cellIs" dxfId="3" priority="112" operator="lessThan">
      <formula>$AG$6</formula>
    </cfRule>
  </conditionalFormatting>
  <conditionalFormatting sqref="AG48">
    <cfRule type="cellIs" dxfId="2" priority="28" operator="lessThan">
      <formula>$AG$30</formula>
    </cfRule>
    <cfRule type="cellIs" dxfId="1" priority="1" operator="equal">
      <formula>$AG$30</formula>
    </cfRule>
    <cfRule type="cellIs" dxfId="0" priority="55" operator="greaterThan">
      <formula>$AG$30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FC0A-F3DA-46D2-910D-8A23CD8B5042}">
  <dimension ref="A1:I35"/>
  <sheetViews>
    <sheetView zoomScale="90" zoomScaleNormal="90" workbookViewId="0">
      <selection activeCell="F3" sqref="F3"/>
    </sheetView>
  </sheetViews>
  <sheetFormatPr defaultColWidth="9.140625" defaultRowHeight="15" x14ac:dyDescent="0.25"/>
  <cols>
    <col min="1" max="1" width="9.140625" style="45"/>
    <col min="2" max="2" width="10.140625" style="45" bestFit="1" customWidth="1"/>
    <col min="3" max="3" width="11.140625" style="39" bestFit="1" customWidth="1"/>
    <col min="4" max="5" width="9.140625" style="39"/>
    <col min="6" max="6" width="12.7109375" style="39" customWidth="1"/>
    <col min="7" max="16384" width="9.140625" style="39"/>
  </cols>
  <sheetData>
    <row r="1" spans="1:6" x14ac:dyDescent="0.25">
      <c r="A1" s="167" t="s">
        <v>215</v>
      </c>
      <c r="B1" s="168"/>
      <c r="C1" s="168"/>
      <c r="D1" s="168"/>
      <c r="E1" s="168"/>
    </row>
    <row r="2" spans="1:6" x14ac:dyDescent="0.25">
      <c r="A2" s="54" t="s">
        <v>201</v>
      </c>
      <c r="B2" s="54" t="s">
        <v>202</v>
      </c>
      <c r="C2" s="45" t="s">
        <v>203</v>
      </c>
      <c r="D2" s="45" t="s">
        <v>40</v>
      </c>
      <c r="E2" s="45" t="s">
        <v>33</v>
      </c>
      <c r="F2" s="53" t="s">
        <v>211</v>
      </c>
    </row>
    <row r="3" spans="1:6" x14ac:dyDescent="0.25">
      <c r="A3" s="45">
        <f>'A-II_RESERVE_Worksheet'!D1</f>
        <v>2025</v>
      </c>
      <c r="B3" s="45">
        <f>SUM(Active_Graphs!B3)+(Reserve_Graphs!B3)</f>
        <v>0</v>
      </c>
      <c r="C3" s="45">
        <f>SUM(Active_Graphs!C3)+(Reserve_Graphs!C3)</f>
        <v>0</v>
      </c>
      <c r="D3" s="45">
        <f>SUM(Active_Graphs!D3)+(Reserve_Graphs!D3)</f>
        <v>1</v>
      </c>
      <c r="E3" s="45">
        <f>SUM(Active_Graphs!E3)+(Reserve_Graphs!E3)</f>
        <v>0</v>
      </c>
      <c r="F3" s="39">
        <f>APDF_COMBINED_Worksheet!D15</f>
        <v>0</v>
      </c>
    </row>
    <row r="4" spans="1:6" x14ac:dyDescent="0.25">
      <c r="A4" s="45">
        <f>'A-II_RESERVE_Worksheet'!E1</f>
        <v>2026</v>
      </c>
      <c r="B4" s="45">
        <f>SUM(Active_Graphs!B4)+(Reserve_Graphs!B4)</f>
        <v>0</v>
      </c>
      <c r="C4" s="45">
        <f>SUM(Active_Graphs!C4)+(Reserve_Graphs!C4)</f>
        <v>0</v>
      </c>
      <c r="D4" s="45">
        <f>SUM(Active_Graphs!D4)+(Reserve_Graphs!D4)</f>
        <v>1</v>
      </c>
      <c r="E4" s="45">
        <f>SUM(Active_Graphs!E4)+(Reserve_Graphs!E4)</f>
        <v>0</v>
      </c>
      <c r="F4" s="39">
        <f>APDF_COMBINED_Worksheet!E15</f>
        <v>0</v>
      </c>
    </row>
    <row r="5" spans="1:6" x14ac:dyDescent="0.25">
      <c r="A5" s="45">
        <f>'A-II_RESERVE_Worksheet'!F1</f>
        <v>2027</v>
      </c>
      <c r="B5" s="45">
        <f>SUM(Active_Graphs!B5)+(Reserve_Graphs!B5)</f>
        <v>0</v>
      </c>
      <c r="C5" s="45">
        <f>SUM(Active_Graphs!C5)+(Reserve_Graphs!C5)</f>
        <v>0</v>
      </c>
      <c r="D5" s="45">
        <f>SUM(Active_Graphs!D5)+(Reserve_Graphs!D5)</f>
        <v>1</v>
      </c>
      <c r="E5" s="45">
        <f>SUM(Active_Graphs!E5)+(Reserve_Graphs!E5)</f>
        <v>0</v>
      </c>
      <c r="F5" s="39">
        <f>APDF_COMBINED_Worksheet!F15</f>
        <v>0</v>
      </c>
    </row>
    <row r="6" spans="1:6" x14ac:dyDescent="0.25">
      <c r="A6" s="45">
        <f>'A-II_RESERVE_Worksheet'!G1</f>
        <v>2028</v>
      </c>
      <c r="B6" s="45">
        <f>SUM(Active_Graphs!B6)+(Reserve_Graphs!B6)</f>
        <v>0</v>
      </c>
      <c r="C6" s="45">
        <f>SUM(Active_Graphs!C6)+(Reserve_Graphs!C6)</f>
        <v>0</v>
      </c>
      <c r="D6" s="45">
        <f>SUM(Active_Graphs!D6)+(Reserve_Graphs!D6)</f>
        <v>1</v>
      </c>
      <c r="E6" s="45">
        <f>SUM(Active_Graphs!E6)+(Reserve_Graphs!E6)</f>
        <v>0</v>
      </c>
      <c r="F6" s="39">
        <f>APDF_COMBINED_Worksheet!G15</f>
        <v>0</v>
      </c>
    </row>
    <row r="7" spans="1:6" x14ac:dyDescent="0.25">
      <c r="A7" s="45">
        <f>'A-II_RESERVE_Worksheet'!H1</f>
        <v>2029</v>
      </c>
      <c r="B7" s="45">
        <f>SUM(Active_Graphs!B7)+(Reserve_Graphs!B7)</f>
        <v>0</v>
      </c>
      <c r="C7" s="45">
        <f>SUM(Active_Graphs!C7)+(Reserve_Graphs!C7)</f>
        <v>0</v>
      </c>
      <c r="D7" s="45">
        <f>SUM(Active_Graphs!D7)+(Reserve_Graphs!D7)</f>
        <v>1</v>
      </c>
      <c r="E7" s="45">
        <f>SUM(Active_Graphs!E7)+(Reserve_Graphs!E7)</f>
        <v>0</v>
      </c>
      <c r="F7" s="39">
        <f>APDF_COMBINED_Worksheet!H15</f>
        <v>0</v>
      </c>
    </row>
    <row r="8" spans="1:6" x14ac:dyDescent="0.25">
      <c r="A8" s="45">
        <f>'A-II_RESERVE_Worksheet'!I1</f>
        <v>2030</v>
      </c>
      <c r="B8" s="45">
        <f>SUM(Active_Graphs!B8)+(Reserve_Graphs!B8)</f>
        <v>0</v>
      </c>
      <c r="C8" s="45">
        <f>SUM(Active_Graphs!C8)+(Reserve_Graphs!C8)</f>
        <v>0</v>
      </c>
      <c r="D8" s="45">
        <f>SUM(Active_Graphs!D8)+(Reserve_Graphs!D8)</f>
        <v>1</v>
      </c>
      <c r="E8" s="45">
        <f>SUM(Active_Graphs!E8)+(Reserve_Graphs!E8)</f>
        <v>0</v>
      </c>
    </row>
    <row r="9" spans="1:6" x14ac:dyDescent="0.25">
      <c r="A9" s="45">
        <f>'A-II_RESERVE_Worksheet'!J1</f>
        <v>2031</v>
      </c>
      <c r="B9" s="45">
        <f>SUM(Active_Graphs!B9)+(Reserve_Graphs!B9)</f>
        <v>0</v>
      </c>
      <c r="C9" s="45">
        <f>SUM(Active_Graphs!C9)+(Reserve_Graphs!C9)</f>
        <v>0</v>
      </c>
      <c r="D9" s="45">
        <f>SUM(Active_Graphs!D9)+(Reserve_Graphs!D9)</f>
        <v>1</v>
      </c>
      <c r="E9" s="45">
        <f>SUM(Active_Graphs!E9)+(Reserve_Graphs!E9)</f>
        <v>0</v>
      </c>
    </row>
    <row r="10" spans="1:6" x14ac:dyDescent="0.25">
      <c r="A10" s="45">
        <f>'A-II_RESERVE_Worksheet'!K1</f>
        <v>2032</v>
      </c>
      <c r="B10" s="45">
        <f>SUM(Active_Graphs!B10)+(Reserve_Graphs!B10)</f>
        <v>0</v>
      </c>
      <c r="C10" s="45">
        <f>SUM(Active_Graphs!C10)+(Reserve_Graphs!C10)</f>
        <v>0</v>
      </c>
      <c r="D10" s="45">
        <f>SUM(Active_Graphs!D10)+(Reserve_Graphs!D10)</f>
        <v>1</v>
      </c>
      <c r="E10" s="45">
        <f>SUM(Active_Graphs!E10)+(Reserve_Graphs!E10)</f>
        <v>0</v>
      </c>
    </row>
    <row r="11" spans="1:6" x14ac:dyDescent="0.25">
      <c r="A11" s="45">
        <f>'A-II_RESERVE_Worksheet'!L1</f>
        <v>2033</v>
      </c>
      <c r="B11" s="45">
        <f>SUM(Active_Graphs!B11)+(Reserve_Graphs!B11)</f>
        <v>0</v>
      </c>
      <c r="C11" s="45">
        <f>SUM(Active_Graphs!C11)+(Reserve_Graphs!C11)</f>
        <v>0</v>
      </c>
      <c r="D11" s="45">
        <f>SUM(Active_Graphs!D11)+(Reserve_Graphs!D11)</f>
        <v>1</v>
      </c>
      <c r="E11" s="45">
        <f>SUM(Active_Graphs!E11)+(Reserve_Graphs!E11)</f>
        <v>0</v>
      </c>
    </row>
    <row r="12" spans="1:6" x14ac:dyDescent="0.25">
      <c r="A12" s="45">
        <f>'A-II_RESERVE_Worksheet'!M1</f>
        <v>2034</v>
      </c>
      <c r="B12" s="45">
        <f>SUM(Active_Graphs!B12)+(Reserve_Graphs!B12)</f>
        <v>0</v>
      </c>
      <c r="C12" s="45">
        <f>SUM(Active_Graphs!C12)+(Reserve_Graphs!C12)</f>
        <v>0</v>
      </c>
      <c r="D12" s="45">
        <f>SUM(Active_Graphs!D12)+(Reserve_Graphs!D12)</f>
        <v>1</v>
      </c>
      <c r="E12" s="45">
        <f>SUM(Active_Graphs!E12)+(Reserve_Graphs!E12)</f>
        <v>0</v>
      </c>
    </row>
    <row r="13" spans="1:6" x14ac:dyDescent="0.25">
      <c r="A13" s="45">
        <f>'A-II_RESERVE_Worksheet'!N1</f>
        <v>2035</v>
      </c>
      <c r="B13" s="45">
        <f>SUM(Active_Graphs!B13)+(Reserve_Graphs!B13)</f>
        <v>0</v>
      </c>
      <c r="C13" s="45">
        <f>SUM(Active_Graphs!C13)+(Reserve_Graphs!C13)</f>
        <v>0</v>
      </c>
      <c r="D13" s="45">
        <f>SUM(Active_Graphs!D13)+(Reserve_Graphs!D13)</f>
        <v>1</v>
      </c>
      <c r="E13" s="45">
        <f>SUM(Active_Graphs!E13)+(Reserve_Graphs!E13)</f>
        <v>0</v>
      </c>
    </row>
    <row r="14" spans="1:6" x14ac:dyDescent="0.25">
      <c r="A14" s="45">
        <f>'A-II_RESERVE_Worksheet'!O1</f>
        <v>2036</v>
      </c>
      <c r="B14" s="45">
        <f>SUM(Active_Graphs!B14)+(Reserve_Graphs!B14)</f>
        <v>0</v>
      </c>
      <c r="C14" s="45">
        <f>SUM(Active_Graphs!C14)+(Reserve_Graphs!C14)</f>
        <v>0</v>
      </c>
      <c r="D14" s="45">
        <f>SUM(Active_Graphs!D14)+(Reserve_Graphs!D14)</f>
        <v>1</v>
      </c>
      <c r="E14" s="45">
        <f>SUM(Active_Graphs!E14)+(Reserve_Graphs!E14)</f>
        <v>0</v>
      </c>
    </row>
    <row r="15" spans="1:6" x14ac:dyDescent="0.25">
      <c r="A15" s="45">
        <f>'A-II_RESERVE_Worksheet'!P1</f>
        <v>2037</v>
      </c>
      <c r="B15" s="45">
        <f>SUM(Active_Graphs!B15)+(Reserve_Graphs!B15)</f>
        <v>0</v>
      </c>
      <c r="C15" s="45">
        <f>SUM(Active_Graphs!C15)+(Reserve_Graphs!C15)</f>
        <v>0</v>
      </c>
      <c r="D15" s="45">
        <f>SUM(Active_Graphs!D15)+(Reserve_Graphs!D15)</f>
        <v>1</v>
      </c>
      <c r="E15" s="45">
        <f>SUM(Active_Graphs!E15)+(Reserve_Graphs!E15)</f>
        <v>0</v>
      </c>
    </row>
    <row r="16" spans="1:6" x14ac:dyDescent="0.25">
      <c r="A16" s="45">
        <f>'A-II_RESERVE_Worksheet'!Q1</f>
        <v>2038</v>
      </c>
      <c r="B16" s="45">
        <f>SUM(Active_Graphs!B16)+(Reserve_Graphs!B16)</f>
        <v>0</v>
      </c>
      <c r="C16" s="45">
        <f>SUM(Active_Graphs!C16)+(Reserve_Graphs!C16)</f>
        <v>0</v>
      </c>
      <c r="D16" s="45">
        <f>SUM(Active_Graphs!D16)+(Reserve_Graphs!D16)</f>
        <v>1</v>
      </c>
      <c r="E16" s="45">
        <f>SUM(Active_Graphs!E16)+(Reserve_Graphs!E16)</f>
        <v>0</v>
      </c>
    </row>
    <row r="17" spans="1:5" x14ac:dyDescent="0.25">
      <c r="A17" s="45">
        <f>'A-II_RESERVE_Worksheet'!R1</f>
        <v>2039</v>
      </c>
      <c r="B17" s="45">
        <f>SUM(Active_Graphs!B17)+(Reserve_Graphs!B17)</f>
        <v>0</v>
      </c>
      <c r="C17" s="45">
        <f>SUM(Active_Graphs!C17)+(Reserve_Graphs!C17)</f>
        <v>0</v>
      </c>
      <c r="D17" s="45">
        <f>SUM(Active_Graphs!D17)+(Reserve_Graphs!D17)</f>
        <v>1</v>
      </c>
      <c r="E17" s="45">
        <f>SUM(Active_Graphs!E17)+(Reserve_Graphs!E17)</f>
        <v>0</v>
      </c>
    </row>
    <row r="18" spans="1:5" x14ac:dyDescent="0.25">
      <c r="A18" s="45">
        <f>'A-II_RESERVE_Worksheet'!S1</f>
        <v>2040</v>
      </c>
      <c r="B18" s="45">
        <f>SUM(Active_Graphs!B18)+(Reserve_Graphs!B18)</f>
        <v>0</v>
      </c>
      <c r="C18" s="45">
        <f>SUM(Active_Graphs!C18)+(Reserve_Graphs!C18)</f>
        <v>0</v>
      </c>
      <c r="D18" s="45">
        <f>SUM(Active_Graphs!D18)+(Reserve_Graphs!D18)</f>
        <v>1</v>
      </c>
      <c r="E18" s="45">
        <f>SUM(Active_Graphs!E18)+(Reserve_Graphs!E18)</f>
        <v>0</v>
      </c>
    </row>
    <row r="19" spans="1:5" x14ac:dyDescent="0.25">
      <c r="A19" s="45">
        <f>'A-II_RESERVE_Worksheet'!T1</f>
        <v>2041</v>
      </c>
      <c r="B19" s="45">
        <f>SUM(Active_Graphs!B19)+(Reserve_Graphs!B19)</f>
        <v>0</v>
      </c>
      <c r="C19" s="45">
        <f>SUM(Active_Graphs!C19)+(Reserve_Graphs!C19)</f>
        <v>0</v>
      </c>
      <c r="D19" s="45">
        <f>SUM(Active_Graphs!D19)+(Reserve_Graphs!D19)</f>
        <v>1</v>
      </c>
      <c r="E19" s="45">
        <f>SUM(Active_Graphs!E19)+(Reserve_Graphs!E19)</f>
        <v>0</v>
      </c>
    </row>
    <row r="20" spans="1:5" x14ac:dyDescent="0.25">
      <c r="A20" s="45">
        <f>'A-II_RESERVE_Worksheet'!U1</f>
        <v>2042</v>
      </c>
      <c r="B20" s="45">
        <f>SUM(Active_Graphs!B20)+(Reserve_Graphs!B20)</f>
        <v>0</v>
      </c>
      <c r="C20" s="45">
        <f>SUM(Active_Graphs!C20)+(Reserve_Graphs!C20)</f>
        <v>0</v>
      </c>
      <c r="D20" s="45">
        <f>SUM(Active_Graphs!D20)+(Reserve_Graphs!D20)</f>
        <v>1</v>
      </c>
      <c r="E20" s="45">
        <f>SUM(Active_Graphs!E20)+(Reserve_Graphs!E20)</f>
        <v>0</v>
      </c>
    </row>
    <row r="21" spans="1:5" x14ac:dyDescent="0.25">
      <c r="A21" s="45">
        <f>'A-II_RESERVE_Worksheet'!V1</f>
        <v>2043</v>
      </c>
      <c r="B21" s="45">
        <f>SUM(Active_Graphs!B21)+(Reserve_Graphs!B21)</f>
        <v>0</v>
      </c>
      <c r="C21" s="45">
        <f>SUM(Active_Graphs!C21)+(Reserve_Graphs!C21)</f>
        <v>0</v>
      </c>
      <c r="D21" s="45">
        <f>SUM(Active_Graphs!D21)+(Reserve_Graphs!D21)</f>
        <v>1</v>
      </c>
      <c r="E21" s="45">
        <f>SUM(Active_Graphs!E21)+(Reserve_Graphs!E21)</f>
        <v>0</v>
      </c>
    </row>
    <row r="22" spans="1:5" x14ac:dyDescent="0.25">
      <c r="A22" s="45">
        <f>'A-II_RESERVE_Worksheet'!W1</f>
        <v>2044</v>
      </c>
      <c r="B22" s="45">
        <f>SUM(Active_Graphs!B22)+(Reserve_Graphs!B22)</f>
        <v>0</v>
      </c>
      <c r="C22" s="45">
        <f>SUM(Active_Graphs!C22)+(Reserve_Graphs!C22)</f>
        <v>0</v>
      </c>
      <c r="D22" s="45">
        <f>SUM(Active_Graphs!D22)+(Reserve_Graphs!D22)</f>
        <v>1</v>
      </c>
      <c r="E22" s="45">
        <f>SUM(Active_Graphs!E22)+(Reserve_Graphs!E22)</f>
        <v>0</v>
      </c>
    </row>
    <row r="23" spans="1:5" x14ac:dyDescent="0.25">
      <c r="A23" s="45">
        <f>'A-II_RESERVE_Worksheet'!X1</f>
        <v>2045</v>
      </c>
      <c r="B23" s="45">
        <f>SUM(Active_Graphs!B23)+(Reserve_Graphs!B23)</f>
        <v>0</v>
      </c>
      <c r="C23" s="45">
        <f>SUM(Active_Graphs!C23)+(Reserve_Graphs!C23)</f>
        <v>0</v>
      </c>
      <c r="D23" s="45">
        <f>SUM(Active_Graphs!D23)+(Reserve_Graphs!D23)</f>
        <v>1</v>
      </c>
      <c r="E23" s="45">
        <f>SUM(Active_Graphs!E23)+(Reserve_Graphs!E23)</f>
        <v>0</v>
      </c>
    </row>
    <row r="24" spans="1:5" x14ac:dyDescent="0.25">
      <c r="A24" s="45">
        <f>'A-II_RESERVE_Worksheet'!Y1</f>
        <v>2046</v>
      </c>
      <c r="B24" s="45">
        <f>SUM(Active_Graphs!B24)+(Reserve_Graphs!B24)</f>
        <v>0</v>
      </c>
      <c r="C24" s="45">
        <f>SUM(Active_Graphs!C24)+(Reserve_Graphs!C24)</f>
        <v>0</v>
      </c>
      <c r="D24" s="45">
        <f>SUM(Active_Graphs!D24)+(Reserve_Graphs!D24)</f>
        <v>1</v>
      </c>
      <c r="E24" s="45">
        <f>SUM(Active_Graphs!E24)+(Reserve_Graphs!E24)</f>
        <v>0</v>
      </c>
    </row>
    <row r="25" spans="1:5" x14ac:dyDescent="0.25">
      <c r="A25" s="45">
        <f>'A-II_RESERVE_Worksheet'!Z1</f>
        <v>2047</v>
      </c>
      <c r="B25" s="45">
        <f>SUM(Active_Graphs!B25)+(Reserve_Graphs!B25)</f>
        <v>0</v>
      </c>
      <c r="C25" s="45">
        <f>SUM(Active_Graphs!C25)+(Reserve_Graphs!C25)</f>
        <v>0</v>
      </c>
      <c r="D25" s="45">
        <f>SUM(Active_Graphs!D25)+(Reserve_Graphs!D25)</f>
        <v>1</v>
      </c>
      <c r="E25" s="45">
        <f>SUM(Active_Graphs!E25)+(Reserve_Graphs!E25)</f>
        <v>0</v>
      </c>
    </row>
    <row r="26" spans="1:5" x14ac:dyDescent="0.25">
      <c r="A26" s="45">
        <f>'A-II_RESERVE_Worksheet'!AA1</f>
        <v>2048</v>
      </c>
      <c r="B26" s="45">
        <f>SUM(Active_Graphs!B26)+(Reserve_Graphs!B26)</f>
        <v>0</v>
      </c>
      <c r="C26" s="45">
        <f>SUM(Active_Graphs!C26)+(Reserve_Graphs!C26)</f>
        <v>0</v>
      </c>
      <c r="D26" s="45">
        <f>SUM(Active_Graphs!D26)+(Reserve_Graphs!D26)</f>
        <v>1</v>
      </c>
      <c r="E26" s="45">
        <f>SUM(Active_Graphs!E26)+(Reserve_Graphs!E26)</f>
        <v>0</v>
      </c>
    </row>
    <row r="27" spans="1:5" x14ac:dyDescent="0.25">
      <c r="A27" s="45">
        <f>'A-II_RESERVE_Worksheet'!AB1</f>
        <v>2049</v>
      </c>
      <c r="B27" s="45">
        <f>SUM(Active_Graphs!B27)+(Reserve_Graphs!B27)</f>
        <v>0</v>
      </c>
      <c r="C27" s="45">
        <f>SUM(Active_Graphs!C27)+(Reserve_Graphs!C27)</f>
        <v>0</v>
      </c>
      <c r="D27" s="45">
        <f>SUM(Active_Graphs!D27)+(Reserve_Graphs!D27)</f>
        <v>1</v>
      </c>
      <c r="E27" s="45">
        <f>SUM(Active_Graphs!E27)+(Reserve_Graphs!E27)</f>
        <v>0</v>
      </c>
    </row>
    <row r="28" spans="1:5" x14ac:dyDescent="0.25">
      <c r="A28" s="45">
        <f>'A-II_RESERVE_Worksheet'!AC1</f>
        <v>2050</v>
      </c>
      <c r="B28" s="45">
        <f>SUM(Active_Graphs!B28)+(Reserve_Graphs!B28)</f>
        <v>0</v>
      </c>
      <c r="C28" s="45">
        <f>SUM(Active_Graphs!C28)+(Reserve_Graphs!C28)</f>
        <v>0</v>
      </c>
      <c r="D28" s="45">
        <f>SUM(Active_Graphs!D28)+(Reserve_Graphs!D28)</f>
        <v>1</v>
      </c>
      <c r="E28" s="45">
        <f>SUM(Active_Graphs!E28)+(Reserve_Graphs!E28)</f>
        <v>0</v>
      </c>
    </row>
    <row r="29" spans="1:5" x14ac:dyDescent="0.25">
      <c r="A29" s="45">
        <f>'A-II_RESERVE_Worksheet'!AD1</f>
        <v>2051</v>
      </c>
      <c r="B29" s="45">
        <f>SUM(Active_Graphs!B29)+(Reserve_Graphs!B29)</f>
        <v>0</v>
      </c>
      <c r="C29" s="45">
        <f>SUM(Active_Graphs!C29)+(Reserve_Graphs!C29)</f>
        <v>0</v>
      </c>
      <c r="D29" s="45">
        <f>SUM(Active_Graphs!D29)+(Reserve_Graphs!D29)</f>
        <v>1</v>
      </c>
      <c r="E29" s="45">
        <f>SUM(Active_Graphs!E29)+(Reserve_Graphs!E29)</f>
        <v>0</v>
      </c>
    </row>
    <row r="30" spans="1:5" x14ac:dyDescent="0.25">
      <c r="A30" s="45">
        <f>'A-II_RESERVE_Worksheet'!AE1</f>
        <v>2052</v>
      </c>
      <c r="B30" s="45">
        <f>SUM(Active_Graphs!B30)+(Reserve_Graphs!B30)</f>
        <v>0</v>
      </c>
      <c r="C30" s="45">
        <f>SUM(Active_Graphs!C30)+(Reserve_Graphs!C30)</f>
        <v>0</v>
      </c>
      <c r="D30" s="45">
        <f>SUM(Active_Graphs!D30)+(Reserve_Graphs!D30)</f>
        <v>1</v>
      </c>
      <c r="E30" s="45">
        <f>SUM(Active_Graphs!E30)+(Reserve_Graphs!E30)</f>
        <v>0</v>
      </c>
    </row>
    <row r="31" spans="1:5" x14ac:dyDescent="0.25">
      <c r="A31" s="45">
        <f>'A-II_RESERVE_Worksheet'!AF1</f>
        <v>2053</v>
      </c>
      <c r="B31" s="45">
        <f>SUM(Active_Graphs!B31)+(Reserve_Graphs!B31)</f>
        <v>0</v>
      </c>
      <c r="C31" s="45">
        <f>SUM(Active_Graphs!C31)+(Reserve_Graphs!C31)</f>
        <v>0</v>
      </c>
      <c r="D31" s="45">
        <f>SUM(Active_Graphs!D31)+(Reserve_Graphs!D31)</f>
        <v>1</v>
      </c>
      <c r="E31" s="45">
        <f>SUM(Active_Graphs!E31)+(Reserve_Graphs!E31)</f>
        <v>0</v>
      </c>
    </row>
    <row r="32" spans="1:5" x14ac:dyDescent="0.25">
      <c r="A32" s="45">
        <f>'A-II_RESERVE_Worksheet'!AG1</f>
        <v>2054</v>
      </c>
      <c r="B32" s="45">
        <f>SUM(Active_Graphs!B32)+(Reserve_Graphs!B32)</f>
        <v>0</v>
      </c>
      <c r="C32" s="45">
        <f>SUM(Active_Graphs!C32)+(Reserve_Graphs!C32)</f>
        <v>0</v>
      </c>
      <c r="D32" s="45">
        <f>SUM(Active_Graphs!D32)+(Reserve_Graphs!D32)</f>
        <v>1</v>
      </c>
      <c r="E32" s="45">
        <f>SUM(Active_Graphs!E32)+(Reserve_Graphs!E32)</f>
        <v>0</v>
      </c>
    </row>
    <row r="33" spans="1:9" x14ac:dyDescent="0.25">
      <c r="A33" s="54" t="s">
        <v>199</v>
      </c>
    </row>
    <row r="34" spans="1:9" x14ac:dyDescent="0.25">
      <c r="A34" s="46"/>
      <c r="B34" s="46"/>
      <c r="C34" s="46"/>
      <c r="D34" s="46"/>
      <c r="E34" s="46"/>
      <c r="F34" s="46"/>
      <c r="G34" s="46"/>
      <c r="H34" s="46"/>
      <c r="I34" s="46"/>
    </row>
    <row r="35" spans="1:9" x14ac:dyDescent="0.25">
      <c r="A35" s="54" t="s">
        <v>199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13AE-BB33-4A8A-9566-B691BFBB1C75}">
  <dimension ref="A1:S122"/>
  <sheetViews>
    <sheetView tabSelected="1" workbookViewId="0">
      <selection activeCell="J26" sqref="J26"/>
    </sheetView>
  </sheetViews>
  <sheetFormatPr defaultRowHeight="15" x14ac:dyDescent="0.25"/>
  <cols>
    <col min="1" max="1" width="10" customWidth="1"/>
    <col min="2" max="3" width="12" customWidth="1"/>
    <col min="6" max="6" width="15.5703125" style="16" bestFit="1" customWidth="1"/>
    <col min="7" max="7" width="25" style="16" bestFit="1" customWidth="1"/>
    <col min="10" max="10" width="16.42578125" bestFit="1" customWidth="1"/>
    <col min="11" max="11" width="17.7109375" bestFit="1" customWidth="1"/>
    <col min="14" max="15" width="17.7109375" bestFit="1" customWidth="1"/>
    <col min="18" max="19" width="17.7109375" bestFit="1" customWidth="1"/>
  </cols>
  <sheetData>
    <row r="1" spans="1:19" ht="16.5" thickBot="1" x14ac:dyDescent="0.3">
      <c r="A1" s="17" t="s">
        <v>72</v>
      </c>
      <c r="B1" s="17" t="s">
        <v>0</v>
      </c>
      <c r="C1" s="17" t="s">
        <v>192</v>
      </c>
      <c r="F1" s="18" t="s">
        <v>65</v>
      </c>
      <c r="G1" s="19" t="s">
        <v>79</v>
      </c>
      <c r="J1" s="19" t="s">
        <v>79</v>
      </c>
      <c r="K1" s="20" t="s">
        <v>80</v>
      </c>
      <c r="N1" s="20" t="s">
        <v>80</v>
      </c>
      <c r="O1" s="20" t="s">
        <v>81</v>
      </c>
      <c r="R1" s="20" t="s">
        <v>81</v>
      </c>
      <c r="S1" s="21" t="s">
        <v>82</v>
      </c>
    </row>
    <row r="2" spans="1:19" ht="15.75" x14ac:dyDescent="0.25">
      <c r="A2" s="34">
        <v>10</v>
      </c>
      <c r="B2" s="34" t="s">
        <v>74</v>
      </c>
      <c r="C2" s="35" t="s">
        <v>191</v>
      </c>
      <c r="F2" s="22" t="s">
        <v>83</v>
      </c>
      <c r="G2" s="23" t="s">
        <v>84</v>
      </c>
      <c r="J2" s="23" t="s">
        <v>84</v>
      </c>
      <c r="K2" s="23" t="s">
        <v>84</v>
      </c>
      <c r="N2" s="23" t="s">
        <v>84</v>
      </c>
      <c r="O2" s="23" t="s">
        <v>84</v>
      </c>
      <c r="R2" s="23" t="s">
        <v>84</v>
      </c>
      <c r="S2" s="24" t="s">
        <v>84</v>
      </c>
    </row>
    <row r="3" spans="1:19" ht="15.75" x14ac:dyDescent="0.25">
      <c r="A3" s="16">
        <v>11</v>
      </c>
      <c r="B3" s="16" t="s">
        <v>75</v>
      </c>
      <c r="C3" s="36" t="s">
        <v>191</v>
      </c>
      <c r="F3" s="25" t="s">
        <v>85</v>
      </c>
      <c r="G3" s="26" t="s">
        <v>84</v>
      </c>
      <c r="J3" s="28" t="s">
        <v>26</v>
      </c>
      <c r="K3" s="29" t="s">
        <v>43</v>
      </c>
      <c r="N3" s="29" t="s">
        <v>43</v>
      </c>
      <c r="O3" s="29" t="s">
        <v>40</v>
      </c>
      <c r="R3" s="29" t="s">
        <v>40</v>
      </c>
      <c r="S3" s="30" t="s">
        <v>88</v>
      </c>
    </row>
    <row r="4" spans="1:19" ht="15.75" x14ac:dyDescent="0.25">
      <c r="A4" s="34">
        <v>20</v>
      </c>
      <c r="B4" s="34" t="s">
        <v>74</v>
      </c>
      <c r="C4" s="35" t="s">
        <v>191</v>
      </c>
      <c r="F4" s="27" t="s">
        <v>86</v>
      </c>
      <c r="G4" s="28" t="s">
        <v>84</v>
      </c>
      <c r="J4" s="26" t="s">
        <v>29</v>
      </c>
      <c r="K4" s="31" t="s">
        <v>29</v>
      </c>
      <c r="N4" s="31" t="s">
        <v>29</v>
      </c>
      <c r="O4" s="31" t="s">
        <v>40</v>
      </c>
      <c r="R4" s="29" t="s">
        <v>33</v>
      </c>
      <c r="S4" s="30" t="s">
        <v>88</v>
      </c>
    </row>
    <row r="5" spans="1:19" ht="15.75" x14ac:dyDescent="0.25">
      <c r="A5" s="16">
        <v>21</v>
      </c>
      <c r="B5" s="16" t="s">
        <v>75</v>
      </c>
      <c r="C5" s="36" t="s">
        <v>191</v>
      </c>
      <c r="F5" s="25" t="s">
        <v>87</v>
      </c>
      <c r="G5" s="26" t="s">
        <v>84</v>
      </c>
      <c r="J5" s="28" t="s">
        <v>25</v>
      </c>
      <c r="K5" s="29" t="s">
        <v>43</v>
      </c>
      <c r="N5" s="29" t="s">
        <v>36</v>
      </c>
      <c r="O5" s="29" t="s">
        <v>40</v>
      </c>
    </row>
    <row r="6" spans="1:19" ht="15.75" x14ac:dyDescent="0.25">
      <c r="A6" s="34">
        <v>40</v>
      </c>
      <c r="B6" s="34" t="s">
        <v>22</v>
      </c>
      <c r="C6" s="35" t="s">
        <v>191</v>
      </c>
      <c r="F6" s="27" t="s">
        <v>69</v>
      </c>
      <c r="G6" s="28" t="s">
        <v>26</v>
      </c>
      <c r="J6" s="28" t="s">
        <v>36</v>
      </c>
      <c r="K6" s="29" t="s">
        <v>36</v>
      </c>
      <c r="N6" s="29" t="s">
        <v>23</v>
      </c>
      <c r="O6" s="29" t="s">
        <v>33</v>
      </c>
    </row>
    <row r="7" spans="1:19" ht="15.75" x14ac:dyDescent="0.25">
      <c r="A7" s="16">
        <v>50</v>
      </c>
      <c r="B7" s="16" t="s">
        <v>9</v>
      </c>
      <c r="C7" s="36" t="s">
        <v>191</v>
      </c>
      <c r="F7" s="25" t="s">
        <v>89</v>
      </c>
      <c r="G7" s="26" t="s">
        <v>29</v>
      </c>
      <c r="J7" s="26" t="s">
        <v>27</v>
      </c>
      <c r="K7" s="31" t="s">
        <v>43</v>
      </c>
      <c r="N7" s="31" t="s">
        <v>34</v>
      </c>
      <c r="O7" s="31" t="s">
        <v>33</v>
      </c>
    </row>
    <row r="8" spans="1:19" ht="15.75" x14ac:dyDescent="0.25">
      <c r="A8" s="34">
        <v>70</v>
      </c>
      <c r="B8" s="34" t="s">
        <v>9</v>
      </c>
      <c r="C8" s="35" t="s">
        <v>191</v>
      </c>
      <c r="F8" s="27" t="s">
        <v>90</v>
      </c>
      <c r="G8" s="28" t="s">
        <v>29</v>
      </c>
      <c r="J8" s="28" t="s">
        <v>44</v>
      </c>
      <c r="K8" s="29" t="s">
        <v>43</v>
      </c>
      <c r="N8" s="31" t="s">
        <v>38</v>
      </c>
      <c r="O8" s="31" t="s">
        <v>33</v>
      </c>
    </row>
    <row r="9" spans="1:19" ht="15.75" x14ac:dyDescent="0.25">
      <c r="A9" s="16">
        <v>90</v>
      </c>
      <c r="B9" s="16" t="s">
        <v>78</v>
      </c>
      <c r="C9" s="36" t="s">
        <v>38</v>
      </c>
      <c r="F9" s="25" t="s">
        <v>91</v>
      </c>
      <c r="G9" s="26" t="s">
        <v>26</v>
      </c>
      <c r="J9" s="29" t="s">
        <v>23</v>
      </c>
      <c r="K9" s="29" t="s">
        <v>23</v>
      </c>
      <c r="N9" s="31" t="s">
        <v>180</v>
      </c>
      <c r="O9" s="31" t="s">
        <v>33</v>
      </c>
    </row>
    <row r="10" spans="1:19" ht="15.75" x14ac:dyDescent="0.25">
      <c r="A10" s="34">
        <v>30</v>
      </c>
      <c r="B10" s="34" t="s">
        <v>76</v>
      </c>
      <c r="C10" s="35" t="s">
        <v>193</v>
      </c>
      <c r="F10" s="27" t="s">
        <v>13</v>
      </c>
      <c r="G10" s="28" t="s">
        <v>29</v>
      </c>
      <c r="J10" s="31" t="s">
        <v>34</v>
      </c>
      <c r="K10" s="31" t="s">
        <v>34</v>
      </c>
      <c r="N10" s="29" t="s">
        <v>24</v>
      </c>
      <c r="O10" s="29" t="s">
        <v>40</v>
      </c>
    </row>
    <row r="11" spans="1:19" ht="15.75" x14ac:dyDescent="0.25">
      <c r="A11" s="16">
        <v>31</v>
      </c>
      <c r="B11" s="16" t="s">
        <v>77</v>
      </c>
      <c r="C11" s="36" t="s">
        <v>193</v>
      </c>
      <c r="F11" s="25" t="s">
        <v>92</v>
      </c>
      <c r="G11" s="26" t="s">
        <v>29</v>
      </c>
      <c r="J11" s="31" t="s">
        <v>38</v>
      </c>
      <c r="K11" s="31" t="s">
        <v>38</v>
      </c>
      <c r="N11" s="29" t="s">
        <v>28</v>
      </c>
      <c r="O11" s="29" t="s">
        <v>33</v>
      </c>
    </row>
    <row r="12" spans="1:19" ht="15.75" x14ac:dyDescent="0.25">
      <c r="F12" s="27" t="s">
        <v>93</v>
      </c>
      <c r="G12" s="28" t="s">
        <v>25</v>
      </c>
      <c r="J12" s="31" t="s">
        <v>180</v>
      </c>
      <c r="K12" s="31" t="s">
        <v>180</v>
      </c>
      <c r="N12" s="31" t="s">
        <v>36</v>
      </c>
      <c r="O12" s="31" t="s">
        <v>33</v>
      </c>
    </row>
    <row r="13" spans="1:19" ht="15.75" x14ac:dyDescent="0.25">
      <c r="F13" s="25" t="s">
        <v>94</v>
      </c>
      <c r="G13" s="26" t="s">
        <v>29</v>
      </c>
      <c r="J13" s="29" t="s">
        <v>24</v>
      </c>
      <c r="K13" s="29" t="s">
        <v>24</v>
      </c>
      <c r="N13" s="29" t="s">
        <v>37</v>
      </c>
      <c r="O13" s="29" t="s">
        <v>33</v>
      </c>
    </row>
    <row r="14" spans="1:19" ht="15.75" x14ac:dyDescent="0.25">
      <c r="F14" s="27" t="s">
        <v>95</v>
      </c>
      <c r="G14" s="28" t="s">
        <v>29</v>
      </c>
      <c r="J14" s="29" t="s">
        <v>28</v>
      </c>
      <c r="K14" s="29" t="s">
        <v>28</v>
      </c>
    </row>
    <row r="15" spans="1:19" ht="15.75" x14ac:dyDescent="0.25">
      <c r="F15" s="25" t="s">
        <v>96</v>
      </c>
      <c r="G15" s="26" t="s">
        <v>25</v>
      </c>
      <c r="J15" s="29" t="s">
        <v>37</v>
      </c>
      <c r="K15" s="29" t="s">
        <v>37</v>
      </c>
    </row>
    <row r="16" spans="1:19" ht="15.75" x14ac:dyDescent="0.25">
      <c r="F16" s="27" t="s">
        <v>97</v>
      </c>
      <c r="G16" s="28" t="s">
        <v>29</v>
      </c>
    </row>
    <row r="17" spans="6:7" ht="15.75" x14ac:dyDescent="0.25">
      <c r="F17" s="25" t="s">
        <v>98</v>
      </c>
      <c r="G17" s="26" t="s">
        <v>29</v>
      </c>
    </row>
    <row r="18" spans="6:7" ht="15.75" x14ac:dyDescent="0.25">
      <c r="F18" s="27" t="s">
        <v>99</v>
      </c>
      <c r="G18" s="28" t="s">
        <v>36</v>
      </c>
    </row>
    <row r="19" spans="6:7" ht="15.75" x14ac:dyDescent="0.25">
      <c r="F19" s="25" t="s">
        <v>100</v>
      </c>
      <c r="G19" s="26" t="s">
        <v>29</v>
      </c>
    </row>
    <row r="20" spans="6:7" ht="15.75" x14ac:dyDescent="0.25">
      <c r="F20" s="27" t="s">
        <v>101</v>
      </c>
      <c r="G20" s="28" t="s">
        <v>25</v>
      </c>
    </row>
    <row r="21" spans="6:7" ht="15.75" x14ac:dyDescent="0.25">
      <c r="F21" s="25" t="s">
        <v>102</v>
      </c>
      <c r="G21" s="26" t="s">
        <v>29</v>
      </c>
    </row>
    <row r="22" spans="6:7" ht="15.75" x14ac:dyDescent="0.25">
      <c r="F22" s="27" t="s">
        <v>103</v>
      </c>
      <c r="G22" s="28" t="s">
        <v>29</v>
      </c>
    </row>
    <row r="23" spans="6:7" ht="15.75" x14ac:dyDescent="0.25">
      <c r="F23" s="25" t="s">
        <v>104</v>
      </c>
      <c r="G23" s="26" t="s">
        <v>27</v>
      </c>
    </row>
    <row r="24" spans="6:7" ht="15.75" x14ac:dyDescent="0.25">
      <c r="F24" s="27" t="s">
        <v>105</v>
      </c>
      <c r="G24" s="28" t="s">
        <v>29</v>
      </c>
    </row>
    <row r="25" spans="6:7" ht="15.75" x14ac:dyDescent="0.25">
      <c r="F25" s="25" t="s">
        <v>106</v>
      </c>
      <c r="G25" s="26" t="s">
        <v>29</v>
      </c>
    </row>
    <row r="26" spans="6:7" ht="15.75" x14ac:dyDescent="0.25">
      <c r="F26" s="27" t="s">
        <v>107</v>
      </c>
      <c r="G26" s="28" t="s">
        <v>26</v>
      </c>
    </row>
    <row r="27" spans="6:7" ht="15.75" x14ac:dyDescent="0.25">
      <c r="F27" s="25" t="s">
        <v>108</v>
      </c>
      <c r="G27" s="26" t="s">
        <v>29</v>
      </c>
    </row>
    <row r="28" spans="6:7" ht="15.75" x14ac:dyDescent="0.25">
      <c r="F28" s="27" t="s">
        <v>109</v>
      </c>
      <c r="G28" s="28" t="s">
        <v>29</v>
      </c>
    </row>
    <row r="29" spans="6:7" ht="15.75" x14ac:dyDescent="0.25">
      <c r="F29" s="25" t="s">
        <v>110</v>
      </c>
      <c r="G29" s="26" t="s">
        <v>25</v>
      </c>
    </row>
    <row r="30" spans="6:7" ht="15.75" x14ac:dyDescent="0.25">
      <c r="F30" s="27" t="s">
        <v>111</v>
      </c>
      <c r="G30" s="28" t="s">
        <v>29</v>
      </c>
    </row>
    <row r="31" spans="6:7" ht="15.75" x14ac:dyDescent="0.25">
      <c r="F31" s="25" t="s">
        <v>112</v>
      </c>
      <c r="G31" s="26" t="s">
        <v>29</v>
      </c>
    </row>
    <row r="32" spans="6:7" ht="15.75" x14ac:dyDescent="0.25">
      <c r="F32" s="27" t="s">
        <v>67</v>
      </c>
      <c r="G32" s="28" t="s">
        <v>27</v>
      </c>
    </row>
    <row r="33" spans="6:7" ht="15.75" x14ac:dyDescent="0.25">
      <c r="F33" s="25" t="s">
        <v>12</v>
      </c>
      <c r="G33" s="26" t="s">
        <v>29</v>
      </c>
    </row>
    <row r="34" spans="6:7" ht="15.75" x14ac:dyDescent="0.25">
      <c r="F34" s="27" t="s">
        <v>66</v>
      </c>
      <c r="G34" s="28" t="s">
        <v>29</v>
      </c>
    </row>
    <row r="35" spans="6:7" ht="15.75" x14ac:dyDescent="0.25">
      <c r="F35" s="25" t="s">
        <v>113</v>
      </c>
      <c r="G35" s="26" t="s">
        <v>27</v>
      </c>
    </row>
    <row r="36" spans="6:7" ht="15.75" x14ac:dyDescent="0.25">
      <c r="F36" s="27" t="s">
        <v>114</v>
      </c>
      <c r="G36" s="28" t="s">
        <v>29</v>
      </c>
    </row>
    <row r="37" spans="6:7" ht="15.75" x14ac:dyDescent="0.25">
      <c r="F37" s="25" t="s">
        <v>115</v>
      </c>
      <c r="G37" s="26" t="s">
        <v>26</v>
      </c>
    </row>
    <row r="38" spans="6:7" ht="15.75" x14ac:dyDescent="0.25">
      <c r="F38" s="27" t="s">
        <v>116</v>
      </c>
      <c r="G38" s="28" t="s">
        <v>29</v>
      </c>
    </row>
    <row r="39" spans="6:7" ht="15.75" x14ac:dyDescent="0.25">
      <c r="F39" s="25" t="s">
        <v>16</v>
      </c>
      <c r="G39" s="26" t="s">
        <v>26</v>
      </c>
    </row>
    <row r="40" spans="6:7" ht="15.75" x14ac:dyDescent="0.25">
      <c r="F40" s="27" t="s">
        <v>117</v>
      </c>
      <c r="G40" s="28" t="s">
        <v>44</v>
      </c>
    </row>
    <row r="41" spans="6:7" ht="15.75" x14ac:dyDescent="0.25">
      <c r="F41" s="25" t="s">
        <v>18</v>
      </c>
      <c r="G41" s="26" t="s">
        <v>29</v>
      </c>
    </row>
    <row r="42" spans="6:7" ht="15.75" x14ac:dyDescent="0.25">
      <c r="F42" s="27" t="s">
        <v>118</v>
      </c>
      <c r="G42" s="28" t="s">
        <v>29</v>
      </c>
    </row>
    <row r="43" spans="6:7" ht="15.75" x14ac:dyDescent="0.25">
      <c r="F43" s="25" t="s">
        <v>119</v>
      </c>
      <c r="G43" s="26" t="s">
        <v>25</v>
      </c>
    </row>
    <row r="44" spans="6:7" ht="15.75" x14ac:dyDescent="0.25">
      <c r="F44" s="27" t="s">
        <v>120</v>
      </c>
      <c r="G44" s="28" t="s">
        <v>26</v>
      </c>
    </row>
    <row r="45" spans="6:7" ht="15.75" x14ac:dyDescent="0.25">
      <c r="F45" s="25" t="s">
        <v>21</v>
      </c>
      <c r="G45" s="26" t="s">
        <v>29</v>
      </c>
    </row>
    <row r="46" spans="6:7" ht="15.75" x14ac:dyDescent="0.25">
      <c r="F46" s="27" t="s">
        <v>121</v>
      </c>
      <c r="G46" s="28" t="s">
        <v>29</v>
      </c>
    </row>
    <row r="47" spans="6:7" ht="15.75" x14ac:dyDescent="0.25">
      <c r="F47" s="25" t="s">
        <v>122</v>
      </c>
      <c r="G47" s="26" t="s">
        <v>29</v>
      </c>
    </row>
    <row r="48" spans="6:7" ht="15.75" x14ac:dyDescent="0.25">
      <c r="F48" s="27" t="s">
        <v>123</v>
      </c>
      <c r="G48" s="28" t="s">
        <v>29</v>
      </c>
    </row>
    <row r="49" spans="6:7" ht="15.75" x14ac:dyDescent="0.25">
      <c r="F49" s="25" t="s">
        <v>124</v>
      </c>
      <c r="G49" s="26" t="s">
        <v>26</v>
      </c>
    </row>
    <row r="50" spans="6:7" ht="15.75" x14ac:dyDescent="0.25">
      <c r="F50" s="27" t="s">
        <v>125</v>
      </c>
      <c r="G50" s="28" t="s">
        <v>29</v>
      </c>
    </row>
    <row r="51" spans="6:7" ht="15.75" x14ac:dyDescent="0.25">
      <c r="F51" s="25" t="s">
        <v>17</v>
      </c>
      <c r="G51" s="26" t="s">
        <v>29</v>
      </c>
    </row>
    <row r="52" spans="6:7" ht="15.75" x14ac:dyDescent="0.25">
      <c r="F52" s="27" t="s">
        <v>126</v>
      </c>
      <c r="G52" s="28" t="s">
        <v>29</v>
      </c>
    </row>
    <row r="53" spans="6:7" ht="15.75" x14ac:dyDescent="0.25">
      <c r="F53" s="25" t="s">
        <v>127</v>
      </c>
      <c r="G53" s="26" t="s">
        <v>29</v>
      </c>
    </row>
    <row r="54" spans="6:7" ht="15.75" x14ac:dyDescent="0.25">
      <c r="F54" s="27" t="s">
        <v>128</v>
      </c>
      <c r="G54" s="28" t="s">
        <v>29</v>
      </c>
    </row>
    <row r="55" spans="6:7" ht="15.75" x14ac:dyDescent="0.25">
      <c r="F55" s="25" t="s">
        <v>129</v>
      </c>
      <c r="G55" s="26" t="s">
        <v>29</v>
      </c>
    </row>
    <row r="56" spans="6:7" ht="15.75" x14ac:dyDescent="0.25">
      <c r="F56" s="27" t="s">
        <v>68</v>
      </c>
      <c r="G56" s="28" t="s">
        <v>29</v>
      </c>
    </row>
    <row r="57" spans="6:7" ht="15.75" x14ac:dyDescent="0.25">
      <c r="F57" s="25" t="s">
        <v>130</v>
      </c>
      <c r="G57" s="26" t="s">
        <v>29</v>
      </c>
    </row>
    <row r="58" spans="6:7" ht="15.75" x14ac:dyDescent="0.25">
      <c r="F58" s="27" t="s">
        <v>20</v>
      </c>
      <c r="G58" s="28" t="s">
        <v>29</v>
      </c>
    </row>
    <row r="59" spans="6:7" ht="15.75" x14ac:dyDescent="0.25">
      <c r="F59" s="25" t="s">
        <v>131</v>
      </c>
      <c r="G59" s="26" t="s">
        <v>29</v>
      </c>
    </row>
    <row r="60" spans="6:7" ht="15.75" x14ac:dyDescent="0.25">
      <c r="F60" s="27" t="s">
        <v>132</v>
      </c>
      <c r="G60" s="28" t="s">
        <v>29</v>
      </c>
    </row>
    <row r="61" spans="6:7" ht="15.75" x14ac:dyDescent="0.25">
      <c r="F61" s="25" t="s">
        <v>133</v>
      </c>
      <c r="G61" s="26" t="s">
        <v>29</v>
      </c>
    </row>
    <row r="62" spans="6:7" ht="15.75" x14ac:dyDescent="0.25">
      <c r="F62" s="27" t="s">
        <v>134</v>
      </c>
      <c r="G62" s="28" t="s">
        <v>29</v>
      </c>
    </row>
    <row r="63" spans="6:7" ht="15.75" x14ac:dyDescent="0.25">
      <c r="F63" s="25" t="s">
        <v>135</v>
      </c>
      <c r="G63" s="26" t="s">
        <v>29</v>
      </c>
    </row>
    <row r="64" spans="6:7" ht="15.75" x14ac:dyDescent="0.25">
      <c r="F64" s="27" t="s">
        <v>136</v>
      </c>
      <c r="G64" s="28" t="s">
        <v>29</v>
      </c>
    </row>
    <row r="65" spans="6:7" ht="15.75" x14ac:dyDescent="0.25">
      <c r="F65" s="25" t="s">
        <v>137</v>
      </c>
      <c r="G65" s="26" t="s">
        <v>29</v>
      </c>
    </row>
    <row r="66" spans="6:7" ht="15.75" x14ac:dyDescent="0.25">
      <c r="F66" s="27" t="s">
        <v>138</v>
      </c>
      <c r="G66" s="28" t="s">
        <v>29</v>
      </c>
    </row>
    <row r="67" spans="6:7" ht="15.75" x14ac:dyDescent="0.25">
      <c r="F67" s="25" t="s">
        <v>139</v>
      </c>
      <c r="G67" s="26" t="s">
        <v>29</v>
      </c>
    </row>
    <row r="68" spans="6:7" ht="15.75" x14ac:dyDescent="0.25">
      <c r="F68" s="27" t="s">
        <v>140</v>
      </c>
      <c r="G68" s="28" t="s">
        <v>29</v>
      </c>
    </row>
    <row r="69" spans="6:7" ht="15.75" x14ac:dyDescent="0.25">
      <c r="F69" s="25" t="s">
        <v>141</v>
      </c>
      <c r="G69" s="26" t="s">
        <v>29</v>
      </c>
    </row>
    <row r="70" spans="6:7" ht="15.75" x14ac:dyDescent="0.25">
      <c r="F70" s="27" t="s">
        <v>142</v>
      </c>
      <c r="G70" s="28" t="s">
        <v>29</v>
      </c>
    </row>
    <row r="71" spans="6:7" ht="15.75" x14ac:dyDescent="0.25">
      <c r="F71" s="25" t="s">
        <v>143</v>
      </c>
      <c r="G71" s="26" t="s">
        <v>29</v>
      </c>
    </row>
    <row r="72" spans="6:7" ht="15.75" x14ac:dyDescent="0.25">
      <c r="F72" s="27" t="s">
        <v>144</v>
      </c>
      <c r="G72" s="28" t="s">
        <v>29</v>
      </c>
    </row>
    <row r="73" spans="6:7" ht="15.75" x14ac:dyDescent="0.25">
      <c r="F73" s="25" t="s">
        <v>145</v>
      </c>
      <c r="G73" s="26" t="s">
        <v>29</v>
      </c>
    </row>
    <row r="74" spans="6:7" ht="15.75" x14ac:dyDescent="0.25">
      <c r="F74" s="27" t="s">
        <v>146</v>
      </c>
      <c r="G74" s="28" t="s">
        <v>29</v>
      </c>
    </row>
    <row r="75" spans="6:7" ht="15.75" x14ac:dyDescent="0.25">
      <c r="F75" s="25" t="s">
        <v>147</v>
      </c>
      <c r="G75" s="26" t="s">
        <v>29</v>
      </c>
    </row>
    <row r="76" spans="6:7" ht="15.75" x14ac:dyDescent="0.25">
      <c r="F76" s="27" t="s">
        <v>148</v>
      </c>
      <c r="G76" s="28" t="s">
        <v>29</v>
      </c>
    </row>
    <row r="77" spans="6:7" ht="15.75" x14ac:dyDescent="0.25">
      <c r="F77" s="25" t="s">
        <v>149</v>
      </c>
      <c r="G77" s="26" t="s">
        <v>29</v>
      </c>
    </row>
    <row r="78" spans="6:7" ht="15.75" x14ac:dyDescent="0.25">
      <c r="F78" s="27" t="s">
        <v>150</v>
      </c>
      <c r="G78" s="28" t="s">
        <v>29</v>
      </c>
    </row>
    <row r="79" spans="6:7" ht="15.75" x14ac:dyDescent="0.25">
      <c r="F79" s="25" t="s">
        <v>151</v>
      </c>
      <c r="G79" s="26" t="s">
        <v>29</v>
      </c>
    </row>
    <row r="80" spans="6:7" ht="15.75" x14ac:dyDescent="0.25">
      <c r="F80" s="27" t="s">
        <v>152</v>
      </c>
      <c r="G80" s="28" t="s">
        <v>29</v>
      </c>
    </row>
    <row r="81" spans="6:7" ht="15.75" x14ac:dyDescent="0.25">
      <c r="F81" s="25" t="s">
        <v>153</v>
      </c>
      <c r="G81" s="26" t="s">
        <v>29</v>
      </c>
    </row>
    <row r="82" spans="6:7" ht="15.75" x14ac:dyDescent="0.25">
      <c r="F82" s="27" t="s">
        <v>154</v>
      </c>
      <c r="G82" s="28" t="s">
        <v>29</v>
      </c>
    </row>
    <row r="83" spans="6:7" ht="15.75" x14ac:dyDescent="0.25">
      <c r="F83" s="25" t="s">
        <v>155</v>
      </c>
      <c r="G83" s="26" t="s">
        <v>29</v>
      </c>
    </row>
    <row r="84" spans="6:7" ht="15.75" x14ac:dyDescent="0.25">
      <c r="F84" s="27" t="s">
        <v>156</v>
      </c>
      <c r="G84" s="28" t="s">
        <v>29</v>
      </c>
    </row>
    <row r="85" spans="6:7" ht="15.75" x14ac:dyDescent="0.25">
      <c r="F85" s="25" t="s">
        <v>157</v>
      </c>
      <c r="G85" s="26" t="s">
        <v>29</v>
      </c>
    </row>
    <row r="86" spans="6:7" ht="15.75" x14ac:dyDescent="0.25">
      <c r="F86" s="27" t="s">
        <v>14</v>
      </c>
      <c r="G86" s="28" t="s">
        <v>29</v>
      </c>
    </row>
    <row r="87" spans="6:7" ht="15.75" x14ac:dyDescent="0.25">
      <c r="F87" s="25" t="s">
        <v>158</v>
      </c>
      <c r="G87" s="26" t="s">
        <v>29</v>
      </c>
    </row>
    <row r="88" spans="6:7" ht="15.75" x14ac:dyDescent="0.25">
      <c r="F88" s="27" t="s">
        <v>159</v>
      </c>
      <c r="G88" s="28" t="s">
        <v>29</v>
      </c>
    </row>
    <row r="89" spans="6:7" ht="15.75" x14ac:dyDescent="0.25">
      <c r="F89" s="25" t="s">
        <v>15</v>
      </c>
      <c r="G89" s="26" t="s">
        <v>29</v>
      </c>
    </row>
    <row r="90" spans="6:7" ht="15.75" x14ac:dyDescent="0.25">
      <c r="F90" s="27" t="s">
        <v>160</v>
      </c>
      <c r="G90" s="28" t="s">
        <v>29</v>
      </c>
    </row>
    <row r="91" spans="6:7" ht="15.75" x14ac:dyDescent="0.25">
      <c r="F91" s="25" t="s">
        <v>161</v>
      </c>
      <c r="G91" s="26" t="s">
        <v>29</v>
      </c>
    </row>
    <row r="92" spans="6:7" ht="15.75" x14ac:dyDescent="0.25">
      <c r="F92" s="27" t="s">
        <v>162</v>
      </c>
      <c r="G92" s="28" t="s">
        <v>29</v>
      </c>
    </row>
    <row r="93" spans="6:7" ht="15.75" x14ac:dyDescent="0.25">
      <c r="F93" s="25" t="s">
        <v>163</v>
      </c>
      <c r="G93" s="26" t="s">
        <v>29</v>
      </c>
    </row>
    <row r="94" spans="6:7" ht="15.75" x14ac:dyDescent="0.25">
      <c r="F94" s="27" t="s">
        <v>164</v>
      </c>
      <c r="G94" s="28" t="s">
        <v>29</v>
      </c>
    </row>
    <row r="95" spans="6:7" ht="15.75" x14ac:dyDescent="0.25">
      <c r="F95" s="25" t="s">
        <v>165</v>
      </c>
      <c r="G95" s="26" t="s">
        <v>29</v>
      </c>
    </row>
    <row r="96" spans="6:7" ht="15.75" x14ac:dyDescent="0.25">
      <c r="F96" s="27" t="s">
        <v>166</v>
      </c>
      <c r="G96" s="28" t="s">
        <v>29</v>
      </c>
    </row>
    <row r="97" spans="6:7" ht="15.75" x14ac:dyDescent="0.25">
      <c r="F97" s="25" t="s">
        <v>167</v>
      </c>
      <c r="G97" s="26" t="s">
        <v>29</v>
      </c>
    </row>
    <row r="98" spans="6:7" ht="15.75" x14ac:dyDescent="0.25">
      <c r="F98" s="27" t="s">
        <v>168</v>
      </c>
      <c r="G98" s="28" t="s">
        <v>29</v>
      </c>
    </row>
    <row r="99" spans="6:7" ht="15.75" x14ac:dyDescent="0.25">
      <c r="F99" s="25" t="s">
        <v>169</v>
      </c>
      <c r="G99" s="26" t="s">
        <v>29</v>
      </c>
    </row>
    <row r="100" spans="6:7" ht="15.75" x14ac:dyDescent="0.25">
      <c r="F100" s="27" t="s">
        <v>170</v>
      </c>
      <c r="G100" s="28" t="s">
        <v>29</v>
      </c>
    </row>
    <row r="101" spans="6:7" ht="15.75" x14ac:dyDescent="0.25">
      <c r="F101" s="25" t="s">
        <v>171</v>
      </c>
      <c r="G101" s="26" t="s">
        <v>29</v>
      </c>
    </row>
    <row r="102" spans="6:7" x14ac:dyDescent="0.25">
      <c r="F102" s="27" t="s">
        <v>11</v>
      </c>
      <c r="G102" s="29" t="s">
        <v>26</v>
      </c>
    </row>
    <row r="103" spans="6:7" x14ac:dyDescent="0.25">
      <c r="F103" s="25" t="s">
        <v>172</v>
      </c>
      <c r="G103" s="31" t="s">
        <v>26</v>
      </c>
    </row>
    <row r="104" spans="6:7" x14ac:dyDescent="0.25">
      <c r="F104" s="27" t="s">
        <v>173</v>
      </c>
      <c r="G104" s="29" t="s">
        <v>23</v>
      </c>
    </row>
    <row r="105" spans="6:7" x14ac:dyDescent="0.25">
      <c r="F105" s="25" t="s">
        <v>174</v>
      </c>
      <c r="G105" s="31" t="s">
        <v>23</v>
      </c>
    </row>
    <row r="106" spans="6:7" x14ac:dyDescent="0.25">
      <c r="F106" s="27" t="s">
        <v>175</v>
      </c>
      <c r="G106" s="29" t="s">
        <v>23</v>
      </c>
    </row>
    <row r="107" spans="6:7" x14ac:dyDescent="0.25">
      <c r="F107" s="25" t="s">
        <v>176</v>
      </c>
      <c r="G107" s="31" t="s">
        <v>34</v>
      </c>
    </row>
    <row r="108" spans="6:7" x14ac:dyDescent="0.25">
      <c r="F108" s="27" t="s">
        <v>177</v>
      </c>
      <c r="G108" s="29" t="s">
        <v>34</v>
      </c>
    </row>
    <row r="109" spans="6:7" x14ac:dyDescent="0.25">
      <c r="F109" s="25" t="s">
        <v>178</v>
      </c>
      <c r="G109" s="31" t="s">
        <v>38</v>
      </c>
    </row>
    <row r="110" spans="6:7" x14ac:dyDescent="0.25">
      <c r="F110" s="25" t="s">
        <v>179</v>
      </c>
      <c r="G110" s="31" t="s">
        <v>180</v>
      </c>
    </row>
    <row r="111" spans="6:7" x14ac:dyDescent="0.25">
      <c r="F111" s="27" t="s">
        <v>70</v>
      </c>
      <c r="G111" s="29" t="s">
        <v>24</v>
      </c>
    </row>
    <row r="112" spans="6:7" x14ac:dyDescent="0.25">
      <c r="F112" s="25" t="s">
        <v>181</v>
      </c>
      <c r="G112" s="31" t="s">
        <v>34</v>
      </c>
    </row>
    <row r="113" spans="6:7" x14ac:dyDescent="0.25">
      <c r="F113" s="27" t="s">
        <v>182</v>
      </c>
      <c r="G113" s="29" t="s">
        <v>34</v>
      </c>
    </row>
    <row r="114" spans="6:7" x14ac:dyDescent="0.25">
      <c r="F114" s="25" t="s">
        <v>8</v>
      </c>
      <c r="G114" s="31" t="s">
        <v>34</v>
      </c>
    </row>
    <row r="115" spans="6:7" x14ac:dyDescent="0.25">
      <c r="F115" s="27" t="s">
        <v>183</v>
      </c>
      <c r="G115" s="29" t="s">
        <v>28</v>
      </c>
    </row>
    <row r="116" spans="6:7" x14ac:dyDescent="0.25">
      <c r="F116" s="25" t="s">
        <v>184</v>
      </c>
      <c r="G116" s="31" t="s">
        <v>36</v>
      </c>
    </row>
    <row r="117" spans="6:7" x14ac:dyDescent="0.25">
      <c r="F117" s="27" t="s">
        <v>185</v>
      </c>
      <c r="G117" s="29" t="s">
        <v>37</v>
      </c>
    </row>
    <row r="118" spans="6:7" x14ac:dyDescent="0.25">
      <c r="F118" s="25" t="s">
        <v>186</v>
      </c>
      <c r="G118" s="31" t="s">
        <v>36</v>
      </c>
    </row>
    <row r="119" spans="6:7" x14ac:dyDescent="0.25">
      <c r="F119" s="27" t="s">
        <v>187</v>
      </c>
      <c r="G119" s="29" t="s">
        <v>36</v>
      </c>
    </row>
    <row r="120" spans="6:7" ht="15.75" x14ac:dyDescent="0.25">
      <c r="F120" s="25" t="s">
        <v>188</v>
      </c>
      <c r="G120" s="26" t="s">
        <v>29</v>
      </c>
    </row>
    <row r="121" spans="6:7" x14ac:dyDescent="0.25">
      <c r="F121" s="27" t="s">
        <v>19</v>
      </c>
      <c r="G121" s="29" t="s">
        <v>38</v>
      </c>
    </row>
    <row r="122" spans="6:7" ht="15.75" thickBot="1" x14ac:dyDescent="0.3">
      <c r="F122" s="32" t="s">
        <v>189</v>
      </c>
      <c r="G122" s="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 Page</vt:lpstr>
      <vt:lpstr>Acft_Inv_Terms_1of2</vt:lpstr>
      <vt:lpstr>Acft_Inv_Terms_2of2</vt:lpstr>
      <vt:lpstr>Input Daily Data</vt:lpstr>
      <vt:lpstr>APDF_ACTIVE_Worksheet</vt:lpstr>
      <vt:lpstr>A-II_ACTIVE_Worksheet</vt:lpstr>
      <vt:lpstr>Active_Graphs</vt:lpstr>
      <vt:lpstr>APDF_RESERVE_Worksheet</vt:lpstr>
      <vt:lpstr>A-II_RESERVE_Worksheet</vt:lpstr>
      <vt:lpstr>Reserve_Graphs</vt:lpstr>
      <vt:lpstr>APDF_COMBINED_Worksheet</vt:lpstr>
      <vt:lpstr>A-II_COMBINED_Worksheet</vt:lpstr>
      <vt:lpstr>Combined_Graphs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Shoemaker, David Bernard CPO USN DCNO N9 (USA)</dc:creator>
  <cp:lastModifiedBy>Shoemaker, David Bernard CPO USN DCNO N9 (USA)</cp:lastModifiedBy>
  <dcterms:created xsi:type="dcterms:W3CDTF">2024-08-26T15:32:36Z</dcterms:created>
  <dcterms:modified xsi:type="dcterms:W3CDTF">2024-12-10T17:50:46Z</dcterms:modified>
</cp:coreProperties>
</file>