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C:\Users\jasak\Downloads\"/>
    </mc:Choice>
  </mc:AlternateContent>
  <xr:revisionPtr revIDLastSave="0" documentId="13_ncr:1_{BF59C867-F620-41C2-BE61-B0D7000B0DD4}" xr6:coauthVersionLast="47" xr6:coauthVersionMax="47" xr10:uidLastSave="{00000000-0000-0000-0000-000000000000}"/>
  <bookViews>
    <workbookView xWindow="-98" yWindow="-98" windowWidth="28996" windowHeight="15796" tabRatio="665" firstSheet="7" activeTab="14" xr2:uid="{00000000-000D-0000-FFFF-FFFF00000000}"/>
  </bookViews>
  <sheets>
    <sheet name="Anex_G 2016 Tabela_Meritve" sheetId="33079" r:id="rId1"/>
    <sheet name="LPS_Tabela 2014" sheetId="33072" r:id="rId2"/>
    <sheet name="Tabela SPD" sheetId="33073" r:id="rId3"/>
    <sheet name="Izračun lastnovarni tokokrog" sheetId="33094" r:id="rId4"/>
    <sheet name="Seznam pregledov opreme_EX" sheetId="33077" r:id="rId5"/>
    <sheet name="Seznam opreme EX" sheetId="33060" r:id="rId6"/>
    <sheet name="EX_Tabela EM" sheetId="33078" r:id="rId7"/>
    <sheet name="Izracun ozemljitve" sheetId="33084" r:id="rId8"/>
    <sheet name="Tabela_gG_TT sistem" sheetId="33070" r:id="rId9"/>
    <sheet name="Tabela_Ins_Odklop" sheetId="33075" r:id="rId10"/>
    <sheet name="List4" sheetId="33111" r:id="rId11"/>
    <sheet name="List5" sheetId="33112" r:id="rId12"/>
    <sheet name="Tabela gG_gL" sheetId="33074" r:id="rId13"/>
    <sheet name="ODKLOPNIKI" sheetId="33100" r:id="rId14"/>
    <sheet name="Originalno ime datoteke (Jaša)" sheetId="33108" r:id="rId15"/>
    <sheet name="STROJI-MERITVE" sheetId="33105" r:id="rId16"/>
    <sheet name="KEE" sheetId="33106" r:id="rId17"/>
    <sheet name="PV-PfotoVoltaik" sheetId="33107" r:id="rId18"/>
    <sheet name="SPD-Prenapetostni" sheetId="33092" r:id="rId19"/>
    <sheet name="KONTAKTORJI" sheetId="33089" r:id="rId20"/>
    <sheet name="STIKALA GLAVNA" sheetId="33110" r:id="rId21"/>
    <sheet name="MERITVE Izo" sheetId="33090" r:id="rId22"/>
    <sheet name="MOTORJI" sheetId="33091" r:id="rId23"/>
    <sheet name="IVS-NUJNI STOP" sheetId="33099" r:id="rId24"/>
    <sheet name="Simens_RV" sheetId="33076" r:id="rId25"/>
    <sheet name="MS_Schrack" sheetId="33085" r:id="rId26"/>
    <sheet name="MOELLER" sheetId="33088" r:id="rId27"/>
    <sheet name="Lstn_Tokok_Izračun" sheetId="33083" r:id="rId28"/>
    <sheet name="Harmonska Popacenja" sheetId="33086" r:id="rId29"/>
    <sheet name="RAZDELILCI-OMARE" sheetId="33087" r:id="rId30"/>
    <sheet name="VODNIKI-UPORNOSTI" sheetId="33093" r:id="rId31"/>
    <sheet name="KOMPENZACIJA" sheetId="33101" r:id="rId32"/>
    <sheet name="Standardi Izvlecki" sheetId="33095" r:id="rId33"/>
    <sheet name="IP Code" sheetId="33096" r:id="rId34"/>
    <sheet name="OZEMLJILA" sheetId="33097" r:id="rId35"/>
    <sheet name="NAPETOST DOTIKA" sheetId="33098" r:id="rId36"/>
    <sheet name="Standardi" sheetId="33102" r:id="rId37"/>
    <sheet name="OZNAKE" sheetId="33103" r:id="rId38"/>
    <sheet name="VTIČNICE_PLUG_SOCKET" sheetId="33104" r:id="rId39"/>
    <sheet name="VAROVALKE" sheetId="33109" r:id="rId40"/>
  </sheets>
  <definedNames>
    <definedName name="_xlnm.Print_Area" localSheetId="0">'Anex_G 2016 Tabela_Meritve'!$A$1:$V$28</definedName>
    <definedName name="_xlnm.Print_Area" localSheetId="7">'Izracun ozemljitve'!$A$1:$G$53</definedName>
    <definedName name="_xlnm.Print_Area" localSheetId="12">'Tabela gG_gL'!$A$11:$Q$50</definedName>
    <definedName name="_xlnm.Print_Area" localSheetId="8">'Tabela_gG_TT sistem'!$A$1:$K$42</definedName>
    <definedName name="_xlnm.Print_Area" localSheetId="9">Tabela_Ins_Odklop!$A$1:$H$39</definedName>
    <definedName name="Print_Titles" localSheetId="1">'LPS_Tabela 2014'!#REF!</definedName>
    <definedName name="_xlnm.Print_Titles" localSheetId="0">'Anex_G 2016 Tabela_Meritve'!$1:$13</definedName>
    <definedName name="_xlnm.Print_Titles" localSheetId="6">'EX_Tabela EM'!$1:$12</definedName>
    <definedName name="_xlnm.Print_Titles" localSheetId="1">'LPS_Tabela 2014'!$1:$12</definedName>
    <definedName name="_xlnm.Print_Titles" localSheetId="12">'Tabela gG_gL'!$1:$1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7" i="33105" l="1" a="1"/>
  <c r="L87" i="33105" s="1"/>
  <c r="L28" i="33074"/>
  <c r="B11" i="33090"/>
  <c r="BF5" i="33074" l="1"/>
  <c r="BF6" i="33074"/>
  <c r="BF7" i="33074"/>
  <c r="BF8" i="33074"/>
  <c r="BF9" i="33074"/>
  <c r="BF10" i="33074"/>
  <c r="BF11" i="33074"/>
  <c r="BF12" i="33074"/>
  <c r="BF13" i="33074"/>
  <c r="BF14" i="33074"/>
  <c r="BF15" i="33074"/>
  <c r="BF16" i="33074"/>
  <c r="BF17" i="33074"/>
  <c r="BF18" i="33074"/>
  <c r="BF19" i="33074"/>
  <c r="BF20" i="33074"/>
  <c r="BF21" i="33074"/>
  <c r="BF22" i="33074"/>
  <c r="BF23" i="33074"/>
  <c r="BF24" i="33074"/>
  <c r="BF25" i="33074"/>
  <c r="BF26" i="33074"/>
  <c r="BF27" i="33074"/>
  <c r="BF28" i="33074"/>
  <c r="BF29" i="33074"/>
  <c r="D19" i="33088" l="1"/>
  <c r="D25" i="33088"/>
  <c r="D26" i="33088"/>
  <c r="C8" i="33088"/>
  <c r="D8" i="33088" s="1"/>
  <c r="C9" i="33088"/>
  <c r="D9" i="33088" s="1"/>
  <c r="C10" i="33088"/>
  <c r="D10" i="33088" s="1"/>
  <c r="C11" i="33088"/>
  <c r="D11" i="33088" s="1"/>
  <c r="C12" i="33088"/>
  <c r="D12" i="33088" s="1"/>
  <c r="C13" i="33088"/>
  <c r="D13" i="33088" s="1"/>
  <c r="C14" i="33088"/>
  <c r="D14" i="33088" s="1"/>
  <c r="C15" i="33088"/>
  <c r="D15" i="33088" s="1"/>
  <c r="C16" i="33088"/>
  <c r="D16" i="33088" s="1"/>
  <c r="C17" i="33088"/>
  <c r="D17" i="33088" s="1"/>
  <c r="C18" i="33088"/>
  <c r="D18" i="33088" s="1"/>
  <c r="C19" i="33088"/>
  <c r="C20" i="33088"/>
  <c r="D20" i="33088" s="1"/>
  <c r="C21" i="33088"/>
  <c r="D21" i="33088" s="1"/>
  <c r="C22" i="33088"/>
  <c r="D22" i="33088" s="1"/>
  <c r="C23" i="33088"/>
  <c r="D23" i="33088" s="1"/>
  <c r="C24" i="33088"/>
  <c r="D24" i="33088" s="1"/>
  <c r="C25" i="33088"/>
  <c r="C26" i="33088"/>
  <c r="C27" i="33088"/>
  <c r="D27" i="33088" s="1"/>
  <c r="C28" i="33088"/>
  <c r="D28" i="33088" s="1"/>
  <c r="C29" i="33088"/>
  <c r="D29" i="33088" s="1"/>
  <c r="C30" i="33088"/>
  <c r="D30" i="33088" s="1"/>
  <c r="C31" i="33088"/>
  <c r="D31" i="33088" s="1"/>
  <c r="C7" i="33088"/>
  <c r="D7" i="33088" s="1"/>
  <c r="P37" i="33074" l="1"/>
  <c r="L37" i="33074"/>
  <c r="P34" i="33074" l="1"/>
  <c r="L34" i="33074"/>
  <c r="Z39" i="33074" l="1"/>
  <c r="Z38" i="33074"/>
  <c r="Z36" i="33074"/>
  <c r="Z35" i="33074"/>
  <c r="Z33" i="33074"/>
  <c r="Z32" i="33074"/>
  <c r="Z31" i="33074"/>
  <c r="Z30" i="33074"/>
  <c r="Z29" i="33074"/>
  <c r="Z28" i="33074"/>
  <c r="Z27" i="33074"/>
  <c r="Z26" i="33074"/>
  <c r="Z25" i="33074"/>
  <c r="Z24" i="33074"/>
  <c r="Z23" i="33074"/>
  <c r="Z22" i="33074"/>
  <c r="Z21" i="33074"/>
  <c r="Z20" i="33074"/>
  <c r="Z19" i="33074"/>
  <c r="Z18" i="33074"/>
  <c r="Z17" i="33074"/>
  <c r="C43" i="33085" l="1"/>
  <c r="D43" i="33085" s="1"/>
  <c r="C42" i="33085"/>
  <c r="D42" i="33085" s="1"/>
  <c r="C41" i="33085"/>
  <c r="D41" i="33085" s="1"/>
  <c r="C40" i="33085"/>
  <c r="D40" i="33085" s="1"/>
  <c r="C39" i="33085"/>
  <c r="D39" i="33085" s="1"/>
  <c r="C38" i="33085"/>
  <c r="D38" i="33085" s="1"/>
  <c r="C37" i="33085"/>
  <c r="D37" i="33085" s="1"/>
  <c r="C36" i="33085"/>
  <c r="D36" i="33085" s="1"/>
  <c r="C35" i="33085"/>
  <c r="D35" i="33085" s="1"/>
  <c r="C34" i="33085"/>
  <c r="D34" i="33085" s="1"/>
  <c r="C33" i="33085"/>
  <c r="D33" i="33085" s="1"/>
  <c r="C32" i="33085"/>
  <c r="D32" i="33085" s="1"/>
  <c r="C31" i="33085"/>
  <c r="D31" i="33085" s="1"/>
  <c r="C30" i="33085"/>
  <c r="D30" i="33085" s="1"/>
  <c r="C29" i="33085"/>
  <c r="D29" i="33085" s="1"/>
  <c r="C28" i="33085"/>
  <c r="D28" i="33085" s="1"/>
  <c r="C27" i="33085"/>
  <c r="D27" i="33085" s="1"/>
  <c r="C26" i="33085"/>
  <c r="D26" i="33085" s="1"/>
  <c r="C25" i="33085"/>
  <c r="D25" i="33085" s="1"/>
  <c r="C24" i="33085"/>
  <c r="D24" i="33085" s="1"/>
  <c r="C23" i="33085"/>
  <c r="D23" i="33085" s="1"/>
  <c r="C22" i="33085"/>
  <c r="D22" i="33085" s="1"/>
  <c r="C21" i="33085"/>
  <c r="D21" i="33085" s="1"/>
  <c r="C20" i="33085"/>
  <c r="D20" i="33085" s="1"/>
  <c r="C19" i="33085"/>
  <c r="D19" i="33085" s="1"/>
  <c r="C18" i="33085"/>
  <c r="D18" i="33085" s="1"/>
  <c r="C17" i="33085"/>
  <c r="D17" i="33085" s="1"/>
  <c r="C16" i="33085"/>
  <c r="D16" i="33085" s="1"/>
  <c r="C15" i="33085"/>
  <c r="D15" i="33085" s="1"/>
  <c r="C14" i="33085"/>
  <c r="D14" i="33085" s="1"/>
  <c r="C13" i="33085"/>
  <c r="D13" i="33085" s="1"/>
  <c r="C12" i="33085"/>
  <c r="D12" i="33085" s="1"/>
  <c r="C11" i="33085"/>
  <c r="D11" i="33085" s="1"/>
  <c r="C10" i="33085"/>
  <c r="D10" i="33085" s="1"/>
  <c r="C9" i="33085"/>
  <c r="D9" i="33085" s="1"/>
  <c r="C8" i="33085"/>
  <c r="D8" i="33085" s="1"/>
  <c r="C7" i="33085"/>
  <c r="D7" i="33085" s="1"/>
  <c r="C52" i="33084"/>
  <c r="C51" i="33084"/>
  <c r="C50" i="33084"/>
  <c r="C49" i="33084"/>
  <c r="C48" i="33084"/>
  <c r="C47" i="33084"/>
  <c r="C46" i="33084"/>
  <c r="C45" i="33084"/>
  <c r="C44" i="33084"/>
  <c r="C43" i="33084"/>
  <c r="C42" i="33084"/>
  <c r="C41" i="33084"/>
  <c r="C34" i="33084"/>
  <c r="C33" i="33084"/>
  <c r="C32" i="33084"/>
  <c r="C31" i="33084"/>
  <c r="C30" i="33084"/>
  <c r="C29" i="33084"/>
  <c r="C28" i="33084"/>
  <c r="C27" i="33084"/>
  <c r="C26" i="33084"/>
  <c r="C25" i="33084"/>
  <c r="C24" i="33084"/>
  <c r="C23" i="33084"/>
  <c r="W12" i="33074" l="1"/>
  <c r="U12" i="33074"/>
  <c r="W11" i="33074"/>
  <c r="U11" i="33074"/>
  <c r="W10" i="33074"/>
  <c r="U10" i="33074"/>
  <c r="W9" i="33074"/>
  <c r="U9" i="33074"/>
  <c r="W8" i="33074"/>
  <c r="U8" i="33074"/>
  <c r="W7" i="33074"/>
  <c r="U7" i="33074"/>
  <c r="W6" i="33074"/>
  <c r="U6" i="33074"/>
  <c r="W5" i="33074"/>
  <c r="U5" i="33074"/>
  <c r="F18" i="33070"/>
  <c r="F19" i="33070"/>
  <c r="F20" i="33070"/>
  <c r="F21" i="33070"/>
  <c r="F22" i="33070"/>
  <c r="F23" i="33070"/>
  <c r="F24" i="33070"/>
  <c r="F25" i="33070"/>
  <c r="F26" i="33070"/>
  <c r="F27" i="33070"/>
  <c r="F28" i="33070"/>
  <c r="F17" i="33070"/>
  <c r="I33" i="33070"/>
  <c r="C33" i="33070"/>
  <c r="I32" i="33070"/>
  <c r="C32" i="33070"/>
  <c r="I31" i="33070"/>
  <c r="C31" i="33070"/>
  <c r="I30" i="33070"/>
  <c r="C30" i="33070"/>
  <c r="I29" i="33070"/>
  <c r="C29" i="33070"/>
  <c r="I28" i="33070"/>
  <c r="C28" i="33070"/>
  <c r="I27" i="33070"/>
  <c r="C27" i="33070"/>
  <c r="I26" i="33070"/>
  <c r="C26" i="33070"/>
  <c r="C25" i="33070"/>
  <c r="C24" i="33070"/>
  <c r="C23" i="33070"/>
  <c r="C22" i="33070"/>
  <c r="C21" i="33070"/>
  <c r="C20" i="33070"/>
  <c r="C19" i="33070"/>
  <c r="C18" i="33070"/>
  <c r="C17" i="33070"/>
  <c r="C41" i="33074"/>
  <c r="C40" i="33074"/>
  <c r="C39" i="33074"/>
  <c r="C38" i="33074"/>
  <c r="C36" i="33074"/>
  <c r="C35" i="33074"/>
  <c r="C33" i="33074"/>
  <c r="C32" i="33074"/>
  <c r="C31" i="33074"/>
  <c r="C30" i="33074"/>
  <c r="C29" i="33074"/>
  <c r="C28" i="33074"/>
  <c r="C27" i="33074"/>
  <c r="C26" i="33074"/>
  <c r="C25" i="33074"/>
  <c r="C24" i="33074"/>
  <c r="C23" i="33074"/>
  <c r="C22" i="33074"/>
  <c r="C21" i="33074"/>
  <c r="C20" i="33074"/>
  <c r="C19" i="33074"/>
  <c r="C18" i="33074"/>
  <c r="C17" i="33074"/>
  <c r="C26" i="33076"/>
  <c r="D26" i="33076" s="1"/>
  <c r="C7" i="33076"/>
  <c r="D7" i="33076" s="1"/>
  <c r="C8" i="33076"/>
  <c r="D8" i="33076" s="1"/>
  <c r="C9" i="33076"/>
  <c r="D9" i="33076" s="1"/>
  <c r="C31" i="33076"/>
  <c r="D31" i="33076" s="1"/>
  <c r="C30" i="33076"/>
  <c r="D30" i="33076" s="1"/>
  <c r="C29" i="33076"/>
  <c r="D29" i="33076" s="1"/>
  <c r="C28" i="33076"/>
  <c r="D28" i="33076" s="1"/>
  <c r="C27" i="33076"/>
  <c r="D27" i="33076" s="1"/>
  <c r="C25" i="33076"/>
  <c r="D25" i="33076" s="1"/>
  <c r="C24" i="33076"/>
  <c r="D24" i="33076" s="1"/>
  <c r="C23" i="33076"/>
  <c r="D23" i="33076" s="1"/>
  <c r="C22" i="33076"/>
  <c r="D22" i="33076" s="1"/>
  <c r="C21" i="33076"/>
  <c r="D21" i="33076" s="1"/>
  <c r="C20" i="33076"/>
  <c r="D20" i="33076" s="1"/>
  <c r="C19" i="33076"/>
  <c r="D19" i="33076" s="1"/>
  <c r="C18" i="33076"/>
  <c r="D18" i="33076" s="1"/>
  <c r="C17" i="33076"/>
  <c r="D17" i="33076" s="1"/>
  <c r="C16" i="33076"/>
  <c r="D16" i="33076" s="1"/>
  <c r="C15" i="33076"/>
  <c r="D15" i="33076" s="1"/>
  <c r="C14" i="33076"/>
  <c r="D14" i="33076" s="1"/>
  <c r="C13" i="33076"/>
  <c r="D13" i="33076" s="1"/>
  <c r="C12" i="33076"/>
  <c r="D12" i="33076" s="1"/>
  <c r="C11" i="33076"/>
  <c r="D11" i="33076" s="1"/>
  <c r="C10" i="33076"/>
  <c r="D10" i="33076" s="1"/>
  <c r="P45" i="33074"/>
  <c r="L45" i="33074"/>
  <c r="I45" i="33074"/>
  <c r="F45" i="33074"/>
  <c r="P44" i="33074"/>
  <c r="L44" i="33074"/>
  <c r="I44" i="33074"/>
  <c r="F44" i="33074"/>
  <c r="P43" i="33074"/>
  <c r="L43" i="33074"/>
  <c r="I43" i="33074"/>
  <c r="F43" i="33074"/>
  <c r="P42" i="33074"/>
  <c r="L42" i="33074"/>
  <c r="I42" i="33074"/>
  <c r="F42" i="33074"/>
  <c r="P41" i="33074"/>
  <c r="L41" i="33074"/>
  <c r="I41" i="33074"/>
  <c r="F41" i="33074"/>
  <c r="P40" i="33074"/>
  <c r="L40" i="33074"/>
  <c r="I40" i="33074"/>
  <c r="F40" i="33074"/>
  <c r="P39" i="33074"/>
  <c r="L39" i="33074"/>
  <c r="I39" i="33074"/>
  <c r="F39" i="33074"/>
  <c r="P38" i="33074"/>
  <c r="L38" i="33074"/>
  <c r="I38" i="33074"/>
  <c r="F38" i="33074"/>
  <c r="P36" i="33074"/>
  <c r="L36" i="33074"/>
  <c r="I36" i="33074"/>
  <c r="F36" i="33074"/>
  <c r="P35" i="33074"/>
  <c r="L35" i="33074"/>
  <c r="I35" i="33074"/>
  <c r="F35" i="33074"/>
  <c r="P33" i="33074"/>
  <c r="L33" i="33074"/>
  <c r="I33" i="33074"/>
  <c r="F33" i="33074"/>
  <c r="P32" i="33074"/>
  <c r="L32" i="33074"/>
  <c r="I32" i="33074"/>
  <c r="F32" i="33074"/>
  <c r="P31" i="33074"/>
  <c r="L31" i="33074"/>
  <c r="I31" i="33074"/>
  <c r="F31" i="33074"/>
  <c r="P30" i="33074"/>
  <c r="L30" i="33074"/>
  <c r="I30" i="33074"/>
  <c r="F30" i="33074"/>
  <c r="P29" i="33074"/>
  <c r="L29" i="33074"/>
  <c r="I29" i="33074"/>
  <c r="F29" i="33074"/>
  <c r="P28" i="33074"/>
  <c r="I28" i="33074"/>
  <c r="F28" i="33074"/>
  <c r="P27" i="33074"/>
  <c r="L27" i="33074"/>
  <c r="I27" i="33074"/>
  <c r="F27" i="33074"/>
  <c r="P26" i="33074"/>
  <c r="L26" i="33074"/>
  <c r="I26" i="33074"/>
  <c r="F26" i="33074"/>
  <c r="P25" i="33074"/>
  <c r="F25" i="33074"/>
  <c r="P24" i="33074"/>
  <c r="F24" i="33074"/>
  <c r="P23" i="33074"/>
  <c r="F23" i="33074"/>
  <c r="P22" i="33074"/>
  <c r="F22" i="33074"/>
  <c r="P21" i="33074"/>
  <c r="F21" i="33074"/>
  <c r="P20" i="33074"/>
  <c r="F20" i="33074"/>
  <c r="P19" i="33074"/>
  <c r="F19" i="33074"/>
  <c r="P18" i="33074"/>
  <c r="F18" i="33074"/>
  <c r="P17" i="33074"/>
  <c r="F17" i="330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Uporabnik</author>
    <author>HP</author>
  </authors>
  <commentList>
    <comment ref="A15" authorId="0" shapeId="0" xr:uid="{00000000-0006-0000-0500-000001000000}">
      <text>
        <r>
          <rPr>
            <sz val="9"/>
            <color indexed="81"/>
            <rFont val="Tahoma"/>
            <family val="2"/>
            <charset val="238"/>
          </rPr>
          <t>Čas odklopa Velja za vse končne tokokroge z In do 32A, Napetost dotika Uc&lt;50, 25V AC</t>
        </r>
      </text>
    </comment>
    <comment ref="D15" authorId="0" shapeId="0" xr:uid="{00000000-0006-0000-0500-000002000000}">
      <text>
        <r>
          <rPr>
            <sz val="9"/>
            <color indexed="81"/>
            <rFont val="Tahoma"/>
            <family val="2"/>
            <charset val="238"/>
          </rPr>
          <t>Čas odklopa Velja za vse tokokroge z In &gt;32A, dopustna napetost Uc&lt;50, 25V</t>
        </r>
      </text>
    </comment>
    <comment ref="E17" authorId="0" shapeId="0" xr:uid="{00000000-0006-0000-0500-000003000000}">
      <text>
        <r>
          <rPr>
            <sz val="8"/>
            <color indexed="81"/>
            <rFont val="Arial"/>
            <family val="2"/>
            <charset val="238"/>
          </rPr>
          <t>Ia = odklopni tok varovalke-po standardu ali od proizvajalca varovalke</t>
        </r>
      </text>
    </comment>
    <comment ref="F17" authorId="0" shapeId="0" xr:uid="{00000000-0006-0000-0500-000004000000}">
      <text>
        <r>
          <rPr>
            <sz val="8"/>
            <color indexed="81"/>
            <rFont val="Arial"/>
            <family val="2"/>
            <charset val="238"/>
          </rPr>
          <t>Formula: Uo = 230V
napetost proti zemlji / Ia = odklopni tok varovalke</t>
        </r>
      </text>
    </comment>
    <comment ref="A49" authorId="1" shapeId="0" xr:uid="{BE74F3D7-A71B-4747-B705-4D316F18054A}">
      <text>
        <r>
          <rPr>
            <b/>
            <sz val="9"/>
            <color indexed="81"/>
            <rFont val="Segoe UI"/>
            <family val="2"/>
            <charset val="238"/>
          </rPr>
          <t>HP:</t>
        </r>
        <r>
          <rPr>
            <sz val="9"/>
            <color indexed="81"/>
            <rFont val="Segoe UI"/>
            <family val="2"/>
            <charset val="238"/>
          </rPr>
          <t xml:space="preserve">
The Breaker Earth Loop Impedance (Zs) Calculation
Published date: 25 January 2018
The Breaker Earth Loop Impedance (Zs) can be calculated as follows; Zs = Uo / Ia
Where Uo is the voltage to earth and Ia is the current to trip the breaker in a given breaker disconnection time.
Usually we consider two breaker disconnection times: 5 seconds and 0,4 seconds, depending of the application.
Disconnection time of five seconds is used for fixed equipment. i.e. a machine in a factory or a fixed appliance (electric oven) in a house.
Disconnection time of 0.4 seconds for portable equipment. i.e. power drill or electric lawn mower. This disconnection time is usually used for final circuits (MCBs)
A - For a 5 seconds disconnection time
1 - Get to know the voltage to earth (Uo)
2- Determine Ia, see the breaker tripping curve, to find the current needed to trip in 5 seconds (see example on the attached file “Earth Fault Loop Impedance Summary.ppt”, slide 2 and 3)
3- Calculate Zs = Uo / Ia
B – For a 0,4 seconds disconnection time
1- Breakers with electronic trip units – Micrologic (Compact NSb, Compact NSX)
Zs = (Voltage Phase to earth) / (In x Io x Ir x Isd x 1.1)
On some trip units “Io” doesn’t exist, in this case consider Io = 1.
2- Breakers with thermal-magnetic trip units (Compact NS, Compact NB, EasyPact EZC, Compact NSX)
Zs = (Voltage Phase to earth) / (In x Io x Ir x Isd x 1.2)
On some trip units “Io” does not exist, in this case consider Io =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tc={913486FA-F6C9-4980-BE46-9CB9869A5ACD}</author>
    <author>tc={A75A4B6D-476D-40D2-B241-8668154C74DF}</author>
    <author>tc={6DFA658C-715F-4E73-AE78-9E52351212FC}</author>
    <author>tc={E38758A8-7BCE-4A6F-9F26-9808CA75AB5A}</author>
    <author>tc={E18AAF62-6C98-4CB4-A7FE-72E8EE792CC1}</author>
    <author>tc={A3859FB4-644C-4147-84FC-7A46AA474E65}</author>
  </authors>
  <commentList>
    <comment ref="L7" authorId="0" shapeId="0" xr:uid="{913486FA-F6C9-4980-BE46-9CB9869A5ACD}">
      <text>
        <t>[Pripomba v niti]
Vaša različica programa Excel dovoljuje branje te pripombe v niti, vendar pa bodo vse spremembe odstranjene, če bo datoteka odprta v novejši različici programa Excel. Več informacij: https://go.microsoft.com/fwlink/?linkid=870924.
Pripomba:
    Značilnosti
Nazivni tok ne več kot 100 A.
Značilnosti potovanja običajno ni mogoče prilagoditi.
Toplotno ali toplotno-magnetno delovanje.
Prva značilnost je preobremenitev, katere namen je preprečiti nenamerno preobremenitev kabla brez napake. Hitrost izklopa MCB se bo spreminjala glede na stopnjo preobremenitve. To se običajno doseže z uporabo toplotne naprave v MCB.
Druga značilnost je zaščita pred magnetno napako, ki naj bi delovala, ko okvara doseže vnaprej določeno raven in izklopi MCB v eni desetini sekunde. Raven tega magnetnega odklona daje MCB lastnost tipa, kot sledi:
Vtipkajte	Odklopni tok	Čas delovanja
Tip B	3 do 5 kratni polni tok	0,04 do 13 sek
Tip C	5 do 10-kratni polni tok	0,04 do 5 sek
Tip D	10 do 20-kratni polni tok	0,04 do 3 sek
Tretja značilnost je zaščita pred kratkim stikom, ki je namenjena zaščiti pred velikimi napakami, morda v tisočih amperih, ki jih povzročijo okvare kratkega stika.
Sposobnost MCB-ja za delovanje v teh pogojih podaja svoj kratek stik v amiloh Kilo (KA). Na splošno je za potrošniške enote ustrezna stopnja okvare 6KA, za industrijske plošče pa bo morda potrebna napaka 10KA ali več.
Lastnosti varovalk in MCB
Varovalke in MCB so v amperih. Ojačevalna napetost, navedena na varovalki ali MCB ohišju, je tok, ki ga bo neprekinjeno prehajal. Temu običajno rečemo nazivni tok ali nazivni tok.
Mnogi ljudje mislijo, da če naprava preseže nazivni tok, se naprava takoj izklopi. Če torej znaša 30 amperov, se bo tok 30.00001 amper ugasnil, kajne? To ni res.
Varovalka in MCB, čeprav sta njuna nazivna toka podobna, imata zelo različne lastnosti.
Na primer, za 32Amp MCB in 30 Amp varovalko, da se prepričate o sprožitvi v 0,1 sekunde, MCB potrebuje tok 128 amperov, medtem ko varovalka potrebuje 300 amperov.
Varovalka očitno zahteva več toka, da jo v tem času izpihne, vendar opazite, kako velika sta oba toka od trenutne vrednosti '30 amperov'.
Obstaja majhna verjetnost, da se bo, recimo, čez mesec, 30-amperska varovalka sprožila, ko nosite 30 amperov. Če je bila varovalka že pred tem nekaj preobremenitev (ki je morda sploh niso opazili), je to veliko bolj verjetno. To pojasnjuje, zakaj lahko varovalke brez „očitnega razloga“ včasih „pihajo“
Če je varovalka označena z „30 amperov“, vendar bo dejansko zdržala 40 amperov več kot eno uro, kako lahko upravičimo, da jo imenujemo varovalka „30 amperov“? Odgovor je, da so preobremenitvene varovalke zasnovane tako, da ustrezajo lastnostim sodobnih kablov. Na primer, sodoben kabel, izoliran s PVC, bo eno uro nosil 50-odstotno preobremenitev, zato se zdi smiselno, da tudi varovalka.</t>
      </text>
    </comment>
    <comment ref="L9" authorId="1" shapeId="0" xr:uid="{A75A4B6D-476D-40D2-B241-8668154C74DF}">
      <text>
        <t>[Pripomba v niti]
Vaša različica programa Excel dovoljuje branje te pripombe v niti, vendar pa bodo vse spremembe odstranjene, če bo datoteka odprta v novejši različici programa Excel. Več informacij: https://go.microsoft.com/fwlink/?linkid=870924.
Pripomba:
    Značilnosti
Nazivni tok do 1000 A.
Izklopni tok je lahko nastavljiv.
Toplotno ali toplotno-magnetno delovanje
Značilnosti
Nazivni tok do 1000 A.
Izklopni tok je lahko nastavljiv.
Toplotno ali toplotno-magnetno delovanje.
Vakuumski odklopnik
Značilnosti
Z nazivnim tokom do 3000 A,
Ti ločilniki prekinejo lok v vakuumski steklenici.
Te se lahko uporabijo tudi pri napetosti do 35.000 V. Vakuumski odklopniki imajo običajno večjo življenjsko dobo med remontom kot pri zračnih odklopnikih.</t>
      </text>
    </comment>
    <comment ref="L12" authorId="2" shapeId="0" xr:uid="{6DFA658C-715F-4E73-AE78-9E52351212FC}">
      <text>
        <t>[Pripomba v niti]
Vaša različica programa Excel dovoljuje branje te pripombe v niti, vendar pa bodo vse spremembe odstranjene, če bo datoteka odprta v novejši različici programa Excel. Več informacij: https://go.microsoft.com/fwlink/?linkid=870924.
Pripomba:
    Značilnosti
Faza (črta) in nevtralni obe žici, povezani preko RCD.
Pojavi se v tokokrogu, kadar obstaja tok napajanja na zemlji.
Količina trenutnih tokov skozi fazo (črto) se mora vrniti skozi nevtralno.
Zazna s pomočjo RCD. vsako neusklajenost dveh tokov, ki tečeta skozi fazo in nevtralno, zaznamo s -RCD in odklopimo vezje znotraj 30Miliseconed.
Če ima hiša zemeljski sistem, ki je povezan z ozemljitveno palico in ne glavnim dohodnim kablom, mora imeti vse tokokroge zaščitene z RCD (ker u pršice ne morete dobiti dovolj napake, da bi se sprožil MCB)
RCD so izjemno učinkovita oblika zaščite pred udarci
Najpogosteje se uporabljajo naprave 30 mA (milliamp) in 100 mA. Tok 30 mA (ali 0,03 amperov) je dovolj majhen, da zelo težko sprejmemo nevaren šok. Celo 100 mA je relativno majhna številka v primerjavi s tokom, ki lahko teče v zemeljski okvari brez take zaščite (sto amperov)
RCCB 300/500 mA se lahko uporablja tam, kjer je potrebna le požarna zaščita. npr. na svetlobnih krogih, kjer je nevarnost električnega udara majhna.</t>
      </text>
    </comment>
    <comment ref="L14" authorId="3" shapeId="0" xr:uid="{E38758A8-7BCE-4A6F-9F26-9808CA75AB5A}">
      <text>
        <t>[Pripomba v niti]
Vaša različica programa Excel dovoljuje branje te pripombe v niti, vendar pa bodo vse spremembe odstranjene, če bo datoteka odprta v novejši različici programa Excel. Več informacij: https://go.microsoft.com/fwlink/?linkid=870924.
Pripomba:
    Omejitev RCCB
Standardni elektromehanski RCCB so zasnovani tako, da delujejo na običajnih oblikah napajanja, in ni mogoče zagotoviti, da delujejo, kadar nobena standardna oblika valov ne ustvarja obremenitev. Najpogostejša je polvlažna usmerjena valovna oblika, ki jo včasih imenujemo pulzirajoči dc, ki ga ustvarjajo naprave za nadzor hitrosti, polprevodniki, računalniki in celo zatemnilniki.
Na voljo so posebej modificirani RCCB-ji, ki delujejo na običajni izmenični in pulzirajoči istosmerni tok.
RCD-ji ne nudijo zaščite pred trenutnimi preobremenitvami : RCD-ji zaznajo neravnovesje v toku in nevtralnih tokovih. Trenutne preobremenitve, pa čeprav velike, ni mogoče zaznati. Novice so pogosti vzroki težav pri zamenjavi MCB-ja v varovalki z RCD. To lahko storite v poskusu povečanja zaščite pred udarci. Če pride do napake v nevtralnem stanju (kratek stik ali preobremenitev), se RCD ne odklopi in se lahko poškoduje. V praksi se bo glavni MCB za prostore verjetno odpravil ali servisna varovalka, tako da situacija verjetno ne bo pripeljala do katastrofe; lahko pa je neprijetno.
Zdaj je mogoče dobiti MCB in in RCD v eni enoti, imenovani RCBO (glej spodaj). Zamenjava MCB-ja z RCBO iste ocene je na splošno varna.
Neprijetno sproženje RCCB: Nenadne spremembe električne obremenitve lahko povzročijo majhen kratek tok zemlje, še posebej v starih napravah. RCD so zelo občutljivi in ​​delujejo zelo hitro; Lahko se izklopijo, ko se motor starega zamrzovalnika izklopi. Nekatera oprema je razvpito 'pušča', to pomeni, da ustvari majhen stalen tok v zemljo. O nekaterih vrstah računalniške opreme in velikih televizijskih sprejemnikov se pogosto poroča, da povzročajo težave.
RCD ne bo ščitil pred vtičnico, če je s svojimi napetostnimi in nevtralnimi sponkami napačno obrnjen.
RCD ne bo ščitil pred pregrevanjem, ki nastane, če vodniki niso pravilno priviti v njihove sponke.
RCD ne bo ščitil pred živčno nevtralnimi sunki , saj je tok v živo in nevtralen uravnotežen. Če se hkrati dotaknete živih in nevtralnih vodnikov (npr. Obeh sponk lahkega pribora), boste morda še vedno imeli močan šok.
(Prekinjevalec tokokroga z napetostjo brez integrirane varovalne napetosti)
Mehanska stikalna naprava, ki je namenjena ustvarjanju, prenašanju in prekinitvi tokov v normalnih delovnih pogojih in povzroči odpiranje kontaktov, ko preostali tok v določenih pogojih doseže določeno vrednost.
Ni zasnovan za zaščito pred preobremenitvami in / ali kratkimi stiki, zato ga je treba vedno uporabljati v povezavi z zaščitno napravo nad tokom, kot je varovalka ali odklopnik.
(Prekinilec tokovnega tokokroga z integrirano zaščito pred pretokom)
Mehanska stikalna naprava, ki je namenjena ustvarjanju, prenašanju in prekinitvi tokov v normalnih delovnih pogojih in povzroči odpiranje kontaktov, ko preostali tok v določenih pogojih doseže določeno vrednost.
Poleg tega je zasnovan za zaščito pred preobremenitvami in / ali kratkimi stiki, zato ga je mogoče uporabljati neodvisno od katere koli druge zaščitne naprave nad pretočnim tokom v nazivni zmogljivosti kratkega stika.</t>
      </text>
    </comment>
    <comment ref="L16" authorId="4" shapeId="0" xr:uid="{E18AAF62-6C98-4CB4-A7FE-72E8EE792CC1}">
      <text>
        <t>[Pripomba v niti]
Vaša različica programa Excel dovoljuje branje te pripombe v niti, vendar pa bodo vse spremembe odstranjene, če bo datoteka odprta v novejši različici programa Excel. Več informacij: https://go.microsoft.com/fwlink/?linkid=870924.
Pripomba:
    Značilnosti
Faza (črta), nevtralna in zemeljska žica, povezana preko ELCB.
ELCB deluje na podlagi zemeljskega uhajalnega toka.
Čas delovanja ELCB: 
Najvarnejša meja toka, ki ga človeško telo zdrži, je 30 sekund.
Recimo, da je odpornost človeškega telesa 500Ω, napetost na tla pa 230 Volt.
Telesni tok bo 500/230 = 460mA.
Zato je treba ELCB delovati v 30maSec / 460mA = 0,65msec
Razlika med ELCB in RCCB
ELCB je staro ime in se pogosto nanaša na napetostne naprave, ki niso več na voljo, zato priporočamo, da jih zamenjate, če jih najdete.
RCCB ali RCD je novo ime, ki določa trenutno obratovano (od tod tudi novo ime, ki ga je treba razlikovati od napetosti).
Novi RCCB je najboljši, ker bo zaznal kakršno koli okvaro zemlje. Napetostni tip zazna samo zemeljske napake, ki tečejo nazaj skozi glavno ozemljitveno žico, zato so jih prenehali uporabljati.
Preprost način, da povemo staro napajanje z napetostjo, je iskati glavno ozemljitveno žico, povezano prek njega.
RCCB bo imel samo linijske in nevtralne povezave.
ELCB deluje na podlagi zemeljskega uhajalnega toka. Toda RCCB nima zaznavanja ali povezovanja z Zemljo, ker je v bistvu fazni tok enak nevtralnemu toku v enofazni fazi. Zato se RCCB lahko izklopi, ko sta oba toka odporna in zdržita do obeh tokov. Tako nevtralni kot fazni tokovi so različni, kar pomeni, da tok teče po Zemlji.
Nazadnje oba delata enako, toda stvar je povezljivost je razlika.
RCD sam po sebi ne potrebuje zemeljske povezave (nadzoruje samo živo in nevtralno). Poleg tega zazna trenutne tokove na zemljo tudi v opremi brez zemlje.
To pomeni, da bo RCD še naprej zagotavljal zaščito pred udarci opreme, ki ima pokvarjeno ozemljitev. Zaradi teh lastnosti so RCD postali bolj priljubljeni od njegovih tekmecev. Na primer, zaščitni odklopniki (ELCB) so bili pogosto uporabljeni pred približno desetimi leti. Te naprave so merile napetost na zemeljskem prevodniku; če ta napetost ni nič, je to kazalo na trenutni uhajanje toka v zemljo. Težava je v tem, da ELCB potrebujejo dobro ozemljeno povezavo, prav tako tudi oprema, ki jo ščiti. Zaradi tega uporaba ELCB ni več priporočljiva.</t>
      </text>
    </comment>
    <comment ref="L18" authorId="5" shapeId="0" xr:uid="{A3859FB4-644C-4147-84FC-7A46AA474E65}">
      <text>
        <t>[Pripomba v niti]
Vaša različica programa Excel dovoljuje branje te pripombe v niti, vendar pa bodo vse spremembe odstranjene, če bo datoteka odprta v novejši različici programa Excel. Več informacij: https://go.microsoft.com/fwlink/?linkid=870924.
Pripomba:
    Možno je dobiti kombinirano MCB in RCCB v eni napravi (Preostali tokovni odklopnik s preobremenitvijo RCBO), načela so enaka, več stilov odklopa pa je vgrajenih v en paket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<sst xmlns="http://schemas.openxmlformats.org/spreadsheetml/2006/main" count="2300" uniqueCount="1733">
  <si>
    <t>mm2</t>
  </si>
  <si>
    <t>In [A]</t>
  </si>
  <si>
    <t>W</t>
  </si>
  <si>
    <t>Objekt:</t>
  </si>
  <si>
    <t>Kraj:</t>
  </si>
  <si>
    <t>MW</t>
  </si>
  <si>
    <t>S/mm2</t>
  </si>
  <si>
    <t>Tip</t>
  </si>
  <si>
    <t>presek</t>
  </si>
  <si>
    <t>Nazivni tok</t>
  </si>
  <si>
    <t>REZULTATI MERITEV</t>
  </si>
  <si>
    <t>Opis-namen / tokokrog-mesto meritve</t>
  </si>
  <si>
    <t>Kabek-vodnik</t>
  </si>
  <si>
    <t>MERITEV IZOLACIJSKE UPORNOSTI IN ZAŠČITE PRED UDAROM ELEKTRIČNEGA TOKA</t>
  </si>
  <si>
    <t>PODATKI TOKOKROGOV</t>
  </si>
  <si>
    <t>Uporabljeni instrument:</t>
  </si>
  <si>
    <t>Metrel, EurotestXA MI3105, Multiservicer MI2170</t>
  </si>
  <si>
    <t>Merilna metoda-standardi:</t>
  </si>
  <si>
    <r>
      <t xml:space="preserve">NAPAJALNI SISTEM:   3/N/PE </t>
    </r>
    <r>
      <rPr>
        <b/>
        <sz val="9"/>
        <rFont val="Arial"/>
        <family val="2"/>
        <charset val="238"/>
      </rPr>
      <t>~</t>
    </r>
    <r>
      <rPr>
        <b/>
        <sz val="9"/>
        <rFont val="Arial CE"/>
        <family val="2"/>
        <charset val="238"/>
      </rPr>
      <t xml:space="preserve"> 50Hz, 400V</t>
    </r>
  </si>
  <si>
    <t xml:space="preserve"> </t>
  </si>
  <si>
    <t>SIST EN 61557,SIST HD 60364-6:2007</t>
  </si>
  <si>
    <t>1.1</t>
  </si>
  <si>
    <t>Da</t>
  </si>
  <si>
    <t>Vrsta vodnika, material</t>
  </si>
  <si>
    <t>Rezultat Ustreza</t>
  </si>
  <si>
    <r>
      <t>Ohm (</t>
    </r>
    <r>
      <rPr>
        <sz val="7"/>
        <rFont val="Symbol"/>
        <family val="1"/>
        <charset val="2"/>
      </rPr>
      <t>W)</t>
    </r>
  </si>
  <si>
    <t>Da / Ne</t>
  </si>
  <si>
    <t>Zap. Šte.</t>
  </si>
  <si>
    <t>Tokokro. št./ oznaka MM v načrtu</t>
  </si>
  <si>
    <t>-</t>
  </si>
  <si>
    <t>SISTEM OZEMLJEVANJA: TN-C, TN-C-S  SISTEM</t>
  </si>
  <si>
    <t>PREVERJANJE- PREGLED IN MERITVE  PRENAPETOSTNE ZAŠČITE</t>
  </si>
  <si>
    <t>PODATKI O VGRAJENIH PRENAPETOSTNIH ZAŠČITAH</t>
  </si>
  <si>
    <t>MERITVE IN REZULTATI SPD</t>
  </si>
  <si>
    <t>Proizvajalec, vrsta, tip SPD</t>
  </si>
  <si>
    <t>Kategorija, Stopnja SPD zaščite</t>
  </si>
  <si>
    <t>Razdelilnik / mesto vgradnje, lokacija</t>
  </si>
  <si>
    <t>Število SPD</t>
  </si>
  <si>
    <t>Nazivna napetost Uc - V</t>
  </si>
  <si>
    <t>Nazivni tok In(A)</t>
  </si>
  <si>
    <t>Fazni vodniki (presek) mm2</t>
  </si>
  <si>
    <t>Pe vodnik (presek) mm2</t>
  </si>
  <si>
    <t>Pred varovalka (A)</t>
  </si>
  <si>
    <t>Stanje indikat. Ustreza</t>
  </si>
  <si>
    <t>Varist. Test Napetost</t>
  </si>
  <si>
    <t>Delovanje Napetost kolena Uac</t>
  </si>
  <si>
    <t>(V)</t>
  </si>
  <si>
    <t>Opis prenapetostne zaščite in mesto montaže:</t>
  </si>
  <si>
    <r>
      <t>Cona na mestu vgradnje po SIST EN 62305 je LPZ- 1</t>
    </r>
    <r>
      <rPr>
        <vertAlign val="subscript"/>
        <sz val="9"/>
        <rFont val="Arial"/>
        <family val="2"/>
        <charset val="238"/>
      </rPr>
      <t>B</t>
    </r>
    <r>
      <rPr>
        <sz val="9"/>
        <rFont val="Arial"/>
        <family val="2"/>
        <charset val="238"/>
      </rPr>
      <t xml:space="preserve"> . </t>
    </r>
  </si>
  <si>
    <t>Odvodniki so varistorske izvedbe.</t>
  </si>
  <si>
    <r>
      <t>(</t>
    </r>
    <r>
      <rPr>
        <sz val="7"/>
        <rFont val="Arial"/>
        <family val="2"/>
        <charset val="238"/>
      </rPr>
      <t>Ω</t>
    </r>
    <r>
      <rPr>
        <sz val="7"/>
        <rFont val="Arial CE"/>
        <family val="2"/>
        <charset val="238"/>
      </rPr>
      <t xml:space="preserve"> )</t>
    </r>
  </si>
  <si>
    <t>Upor.Pe vodnik (200mA)</t>
  </si>
  <si>
    <t>Odvodniki prenapetosti so vgrajeni v ele.razdelilnikih, ki so  postavljeni v notranjosti in zunanjosti objekta.</t>
  </si>
  <si>
    <t>UPORNOST CU VODNIKOV-KABLOV Z eno polno žico!</t>
  </si>
  <si>
    <t>Zaščita_tokokroga:  varovalke, inšt_odklopniki, MS stikala…</t>
  </si>
  <si>
    <t>Najvišji tok</t>
  </si>
  <si>
    <t>Upornost vodnikov glede na dolžino</t>
  </si>
  <si>
    <t>Riz.dop.</t>
  </si>
  <si>
    <t>L-L-N</t>
  </si>
  <si>
    <t>Presek</t>
  </si>
  <si>
    <t>2 vodnika ena faza</t>
  </si>
  <si>
    <t>3 ali 4 vodniki tri faze</t>
  </si>
  <si>
    <t>1 m</t>
  </si>
  <si>
    <t>2 m</t>
  </si>
  <si>
    <t>5 m</t>
  </si>
  <si>
    <t>10 m</t>
  </si>
  <si>
    <t>100 m</t>
  </si>
  <si>
    <t>(A)</t>
  </si>
  <si>
    <t>[V]</t>
  </si>
  <si>
    <r>
      <t>[mm</t>
    </r>
    <r>
      <rPr>
        <vertAlign val="superscript"/>
        <sz val="10"/>
        <rFont val="Arial"/>
        <family val="2"/>
        <charset val="238"/>
      </rPr>
      <t>2</t>
    </r>
    <r>
      <rPr>
        <sz val="10"/>
        <rFont val="Arial"/>
        <family val="2"/>
        <charset val="238"/>
      </rPr>
      <t>]</t>
    </r>
  </si>
  <si>
    <t>[A]</t>
  </si>
  <si>
    <r>
      <t>m</t>
    </r>
    <r>
      <rPr>
        <sz val="10"/>
        <rFont val="Symbol"/>
        <family val="1"/>
        <charset val="2"/>
      </rPr>
      <t>W</t>
    </r>
  </si>
  <si>
    <t>0.75</t>
  </si>
  <si>
    <t>10.1</t>
  </si>
  <si>
    <t>22.9</t>
  </si>
  <si>
    <t>45.9</t>
  </si>
  <si>
    <t>114.7</t>
  </si>
  <si>
    <t>229.3</t>
  </si>
  <si>
    <t>2293.3</t>
  </si>
  <si>
    <t>13.5</t>
  </si>
  <si>
    <t>17.2</t>
  </si>
  <si>
    <t>34.4</t>
  </si>
  <si>
    <t>1.5</t>
  </si>
  <si>
    <t>17.5</t>
  </si>
  <si>
    <t>15.5</t>
  </si>
  <si>
    <t>11.5</t>
  </si>
  <si>
    <t>57.3</t>
  </si>
  <si>
    <t>1146.7</t>
  </si>
  <si>
    <t>2.5</t>
  </si>
  <si>
    <t>6.9</t>
  </si>
  <si>
    <t>13.8</t>
  </si>
  <si>
    <t>68.8</t>
  </si>
  <si>
    <t>4.3</t>
  </si>
  <si>
    <t>8.6</t>
  </si>
  <si>
    <t>21.5</t>
  </si>
  <si>
    <t>2.9</t>
  </si>
  <si>
    <t>5.7</t>
  </si>
  <si>
    <t>14.3</t>
  </si>
  <si>
    <t>28.7</t>
  </si>
  <si>
    <t>286.7</t>
  </si>
  <si>
    <t>1.7</t>
  </si>
  <si>
    <t>3.4</t>
  </si>
  <si>
    <t>2.2</t>
  </si>
  <si>
    <t>5.4</t>
  </si>
  <si>
    <t>10.8</t>
  </si>
  <si>
    <t>107.5</t>
  </si>
  <si>
    <t>0.7</t>
  </si>
  <si>
    <t>1.4</t>
  </si>
  <si>
    <t>0.5</t>
  </si>
  <si>
    <t>4.9</t>
  </si>
  <si>
    <t>49.1</t>
  </si>
  <si>
    <t>0.3</t>
  </si>
  <si>
    <t>0.2</t>
  </si>
  <si>
    <t>1.2</t>
  </si>
  <si>
    <t>24.6</t>
  </si>
  <si>
    <t>0.4</t>
  </si>
  <si>
    <t>0.9</t>
  </si>
  <si>
    <t>1.8</t>
  </si>
  <si>
    <t>18.1</t>
  </si>
  <si>
    <t>0.1</t>
  </si>
  <si>
    <t>0.6</t>
  </si>
  <si>
    <t>9.3</t>
  </si>
  <si>
    <t>7.2</t>
  </si>
  <si>
    <t>&lt;0.1</t>
  </si>
  <si>
    <t>2.7</t>
  </si>
  <si>
    <t xml:space="preserve">Taljivi vložki gG-gL  </t>
  </si>
  <si>
    <t>(standardi-IEC-269, EN 60269, DIN 43620, VDE 0636/21 velja za NV 00 C ali NH00 C,</t>
  </si>
  <si>
    <t>ETI Izlake glavne varovalke tip gG-gL karakteristika izklopa)</t>
  </si>
  <si>
    <t>Pogoji za zaščito z zmanjšanjem napetosti dotika pod 50V</t>
  </si>
  <si>
    <t>upornosti Rs okvarnih zank za nazivno napetost Uo = 230V proti zemlji.</t>
  </si>
  <si>
    <t>pri uporabi varovalnih vložkov gG-gL</t>
  </si>
  <si>
    <t>Pogoj je:</t>
  </si>
  <si>
    <t>Za TN sistem ozemljevanja velja odklopni pogoj: Zs.Ia &lt; ali = Uo</t>
  </si>
  <si>
    <t xml:space="preserve">in PE sponko (GIP). </t>
  </si>
  <si>
    <t xml:space="preserve">Opomba: glej SIST EN 60204-1:2006 Točka A.3 </t>
  </si>
  <si>
    <t>Nazivni tok nadtokovne zaščite</t>
  </si>
  <si>
    <t>Minimalni tok za delovanje nadtokovne zaščite</t>
  </si>
  <si>
    <t>Maksim. dopustna upornost okvarne zanke</t>
  </si>
  <si>
    <t>Nazivni tok nadtokovne zaščite-Glavne varovalke stroja (NV-gG/gL)</t>
  </si>
  <si>
    <t>Minimalni tok za delovanje nadtokovne zaščite (talijivi vložek-NV/gG/gL)</t>
  </si>
  <si>
    <t>Dopustna Upornost zaščitnega tokokroga-DIP/GIP</t>
  </si>
  <si>
    <t>In</t>
  </si>
  <si>
    <t>Ia</t>
  </si>
  <si>
    <t>Zs</t>
  </si>
  <si>
    <r>
      <t>R</t>
    </r>
    <r>
      <rPr>
        <vertAlign val="subscript"/>
        <sz val="9"/>
        <rFont val="Arial"/>
        <family val="2"/>
        <charset val="238"/>
      </rPr>
      <t>PE</t>
    </r>
  </si>
  <si>
    <t>čas izklopa &lt; 0,2s</t>
  </si>
  <si>
    <t>čas izklopa &lt; 0,4s</t>
  </si>
  <si>
    <t>čas izklopa &lt; 5s</t>
  </si>
  <si>
    <t>(W)</t>
  </si>
  <si>
    <t>Legenda:</t>
  </si>
  <si>
    <t>Uo… nazivna napetost proti zemlji-linijska napetost v Voltih (V) (230V).</t>
  </si>
  <si>
    <t xml:space="preserve">Ia… Tok, ki zagotavlja delovanje nadtokovne zaščite za samodejni odklop napajanja v času, ki ga </t>
  </si>
  <si>
    <t>dovoljuje standard… (t dop. 0,4s za vtičnice in prenosne naprave, max. Čas &lt;5s za napajalne tokokroge.</t>
  </si>
  <si>
    <t>Od 710 A varovalke dalje so toki iz Metrel tabele.</t>
  </si>
  <si>
    <t>TABELA 3:</t>
  </si>
  <si>
    <t>Revija ER-3/2002</t>
  </si>
  <si>
    <t>Izklopni toki, ki zagotavljajo delovanje naprave za samodejni odklop napajanja v času,</t>
  </si>
  <si>
    <t>ki je še dovoljen s predpisi in zgornjr vrednosti dopustnih impedanc (Zs) oziroma</t>
  </si>
  <si>
    <t>upornosti Rs okvarnih zank za nazivno napetost Uo = 230V,</t>
  </si>
  <si>
    <t>pri uporabi inštalacijskih odklopnikov B, C in D karakteristik izklopa.</t>
  </si>
  <si>
    <t>Inst.odklopnik-B</t>
  </si>
  <si>
    <t>Inst.odklopnik-C</t>
  </si>
  <si>
    <t>Inst.odklopnik-D</t>
  </si>
  <si>
    <t xml:space="preserve">Faktor K = 5.In </t>
  </si>
  <si>
    <t xml:space="preserve">Faktor K = 10.In </t>
  </si>
  <si>
    <t xml:space="preserve">Faktor K = 20.In </t>
  </si>
  <si>
    <t>Nazivni tok nadtokovne zaščite-In</t>
  </si>
  <si>
    <t>Min.tok za delovanje nadt.zaščite</t>
  </si>
  <si>
    <t>Max.dopustna impedanca okvarne zanke-Zs</t>
  </si>
  <si>
    <t xml:space="preserve">Ia… Tok, zagotavlja delovanje nadtokovne zaščite za samodejni odklop napajanja v času, ki ga </t>
  </si>
  <si>
    <t>dovoljuje standard… (t dop. 0,4s za vtičnice in pren.naprave, &lt;5s za napajalne tokokroge.</t>
  </si>
  <si>
    <t>Tabela dopustnih upornosti okvarnih zank za</t>
  </si>
  <si>
    <t>ODKLOPNIKI - SIMENS, SIRUS 3RV10</t>
  </si>
  <si>
    <t>Faktor K = 13</t>
  </si>
  <si>
    <t>Uo = 230V</t>
  </si>
  <si>
    <t>Ik = K.In</t>
  </si>
  <si>
    <t>Tip odklopnika</t>
  </si>
  <si>
    <t>Nazivni tok In</t>
  </si>
  <si>
    <t>Minimalni tok za odklop nadtokovne zaščite, Tok I&gt;</t>
  </si>
  <si>
    <t>Dopustna upornost okvarne zanke Rs (Zs)</t>
  </si>
  <si>
    <t>Simens, S0, 3RV10 21-</t>
  </si>
  <si>
    <t>Simens, S3, 3RV10 41-</t>
  </si>
  <si>
    <t>L-L-N:Pe</t>
  </si>
  <si>
    <t>W/A</t>
  </si>
  <si>
    <t>čas izklopa &lt; 0,1s</t>
  </si>
  <si>
    <t>EX:področje</t>
  </si>
  <si>
    <t>Proizvajalec Vrsta_tip</t>
  </si>
  <si>
    <t>Zap.šte. meritve</t>
  </si>
  <si>
    <t>Št.Tokok /oznaka v načrtu</t>
  </si>
  <si>
    <t>Nastav. tok_MS</t>
  </si>
  <si>
    <t xml:space="preserve">IZRAČUN LASTNOVARNIH TOKOKROGOV </t>
  </si>
  <si>
    <t>Objekt: _________________________________________________</t>
  </si>
  <si>
    <t>Naslov objekta: __________________________________________</t>
  </si>
  <si>
    <t>Varno območje - pridružene naprave</t>
  </si>
  <si>
    <t>Eksplozijsko ogroženo območje -Lastno varna naprava</t>
  </si>
  <si>
    <t>Zap. Št.</t>
  </si>
  <si>
    <t>Oznaka po projektu/PID mesto montaže</t>
  </si>
  <si>
    <t>Proizvajalec / Certifikat</t>
  </si>
  <si>
    <t>Električni parametri</t>
  </si>
  <si>
    <t>Tip, oznaka</t>
  </si>
  <si>
    <t>Opomba</t>
  </si>
  <si>
    <t>Izračun lastnovarnega tokokroga za:</t>
  </si>
  <si>
    <t>Zap.št.</t>
  </si>
  <si>
    <r>
      <t>UI / U</t>
    </r>
    <r>
      <rPr>
        <sz val="10"/>
        <rFont val="Symbol"/>
        <family val="1"/>
        <charset val="2"/>
      </rPr>
      <t>o</t>
    </r>
  </si>
  <si>
    <t>Ii / Io</t>
  </si>
  <si>
    <r>
      <t>PI / P</t>
    </r>
    <r>
      <rPr>
        <sz val="10"/>
        <rFont val="Symbol"/>
        <family val="1"/>
        <charset val="2"/>
      </rPr>
      <t>o</t>
    </r>
  </si>
  <si>
    <r>
      <t>C</t>
    </r>
    <r>
      <rPr>
        <sz val="10"/>
        <rFont val="Symbol"/>
        <family val="1"/>
        <charset val="2"/>
      </rPr>
      <t>o</t>
    </r>
    <r>
      <rPr>
        <sz val="10"/>
        <rFont val="Arial CE"/>
        <charset val="238"/>
      </rPr>
      <t>/Ci</t>
    </r>
  </si>
  <si>
    <r>
      <t>L</t>
    </r>
    <r>
      <rPr>
        <sz val="10"/>
        <rFont val="Symbol"/>
        <family val="1"/>
        <charset val="2"/>
      </rPr>
      <t xml:space="preserve">o / </t>
    </r>
    <r>
      <rPr>
        <sz val="10"/>
        <rFont val="Arial"/>
        <family val="2"/>
        <charset val="238"/>
      </rPr>
      <t>Li</t>
    </r>
  </si>
  <si>
    <t>Induktivnosti v tokokrogu vgrajenega kabla ne presegajo vrednosti:</t>
  </si>
  <si>
    <t>Lmax kabla = Lo - Li =  _____________________nF</t>
  </si>
  <si>
    <t>Kapacitivnosti v tokokrogu vgrajenega kabla ne presegajo vrednosti:</t>
  </si>
  <si>
    <t>Cmax kabla = Co - Ci =  _____________________nF</t>
  </si>
  <si>
    <t>Za Olflex kable z opletom je podatek za kapacitivnost ………………..nF/km in induktivnost ………………….mH/km.</t>
  </si>
  <si>
    <t>podatki Lo in Co iz ločilnega člena so za skupino plinov ………………..</t>
  </si>
  <si>
    <t>Lkabla = …………..</t>
  </si>
  <si>
    <t>C kabla = ……………</t>
  </si>
  <si>
    <t>ZAKLJUČEK: Tokokrog je skladen  / ni skladen z zahtevami direktive 94/9/CE oziroma relevantnimi standardi.</t>
  </si>
  <si>
    <t>Datum: _____________________</t>
  </si>
  <si>
    <t>Podpis: ___________________</t>
  </si>
  <si>
    <t>Projekt št.:________________________________</t>
  </si>
  <si>
    <t>ZAP. ŠT.</t>
  </si>
  <si>
    <t>Ime EX opreme / naprave</t>
  </si>
  <si>
    <t>TIP opreme</t>
  </si>
  <si>
    <t>PROIZVAJALEC</t>
  </si>
  <si>
    <t>IP ZAŠČ.</t>
  </si>
  <si>
    <t>Tehnični podatki</t>
  </si>
  <si>
    <t>DATUM proizvodnje</t>
  </si>
  <si>
    <t>Opomba:  vpiši kompletno oznako protieksplozijske zaščite opreme oziroma izdelka, označene na napisni tablici!</t>
  </si>
  <si>
    <t>Podpis in žig</t>
  </si>
  <si>
    <t>Izolacijska upornost</t>
  </si>
  <si>
    <t>t [ s ]</t>
  </si>
  <si>
    <t>Lastnosti tokokroga - upornosti zanke</t>
  </si>
  <si>
    <t>Dop.Upor. Zlop / Ik</t>
  </si>
  <si>
    <t>Izmer.vred. Zlop / Ik</t>
  </si>
  <si>
    <t>Izmer.vred. Zline / Ik</t>
  </si>
  <si>
    <t>Glavna in dodatna izenačitev potenciala</t>
  </si>
  <si>
    <t xml:space="preserve">Proizvajalec: </t>
  </si>
  <si>
    <t>Cevni ventilator 230V AC</t>
  </si>
  <si>
    <t>RRK200 Ex</t>
  </si>
  <si>
    <t>HELIOS, Nemčija</t>
  </si>
  <si>
    <t>Un = 230V AC, 50 Hz, Tok = 0,92A, Moč = 200W</t>
  </si>
  <si>
    <t>E Exe II 2G</t>
  </si>
  <si>
    <t>M-Ven, mešalnica barv</t>
  </si>
  <si>
    <t>EX5 03 03 11080 005 - RRK 200Ex</t>
  </si>
  <si>
    <t>5890 002</t>
  </si>
  <si>
    <t xml:space="preserve">SEZNAM VGRAJENE EX OPREME št.: </t>
  </si>
  <si>
    <t xml:space="preserve">Naslov: </t>
  </si>
  <si>
    <t>ATEX oznaka / EX na izdelku</t>
  </si>
  <si>
    <t>Številka EX / Atex Certifikata</t>
  </si>
  <si>
    <t>Tov. številka.</t>
  </si>
  <si>
    <t>Datum izvedbe pregleda</t>
  </si>
  <si>
    <t>Izvajalec pregleda</t>
  </si>
  <si>
    <t>Poročilo, zapisnik številka</t>
  </si>
  <si>
    <t>P-1206/12</t>
  </si>
  <si>
    <t>Ivančić Antun s.p.</t>
  </si>
  <si>
    <t>I. Preverjanje zaščite pred strelo:</t>
  </si>
  <si>
    <t>II. Preverjanje električne inštalacije:</t>
  </si>
  <si>
    <t>Plan pregleda - datum</t>
  </si>
  <si>
    <t>Redni pregled in meritve</t>
  </si>
  <si>
    <t>Izredni pregled in meritve</t>
  </si>
  <si>
    <t>PROGRAM PREGLEDOV - VZDRŽEVANJA</t>
  </si>
  <si>
    <t>Vizualni pregled periodika 6 mesecev</t>
  </si>
  <si>
    <t>Redni pregled in meritve  1 x letno</t>
  </si>
  <si>
    <t xml:space="preserve">Datum izdelave: </t>
  </si>
  <si>
    <t xml:space="preserve">Seznam izdelal: </t>
  </si>
  <si>
    <t xml:space="preserve">Kraj in datum: </t>
  </si>
  <si>
    <t>Mesto montaže:</t>
  </si>
  <si>
    <t xml:space="preserve">Projekt: </t>
  </si>
  <si>
    <t>Projktant:</t>
  </si>
  <si>
    <t>ŠT.:</t>
  </si>
  <si>
    <t>V našem primeru je kabel z opletom …………………… x …………mm2 dolžine……………...…..m,</t>
  </si>
  <si>
    <t>Zap. šte. meritve</t>
  </si>
  <si>
    <t>Tokokro. št./ oznaka v načrtu</t>
  </si>
  <si>
    <t>Št. točk (izvodov)</t>
  </si>
  <si>
    <t>MOhm</t>
  </si>
  <si>
    <r>
      <t>R</t>
    </r>
    <r>
      <rPr>
        <vertAlign val="subscript"/>
        <sz val="8"/>
        <rFont val="Arial CE"/>
        <charset val="238"/>
      </rPr>
      <t>PE</t>
    </r>
    <r>
      <rPr>
        <sz val="8"/>
        <rFont val="Arial CE"/>
        <charset val="238"/>
      </rPr>
      <t xml:space="preserve"> impedanca zaščitnega tokokroga med opremo kjer koli v inštalaciji</t>
    </r>
  </si>
  <si>
    <t>&lt;1</t>
  </si>
  <si>
    <t xml:space="preserve">MERILNI PROTOKOL K POROČILU ŠT.: </t>
  </si>
  <si>
    <t xml:space="preserve">Kraj in datum poročila:  Ptuj, </t>
  </si>
  <si>
    <t xml:space="preserve">Datum meritev: </t>
  </si>
  <si>
    <t>PODATKI O razdelilniku:</t>
  </si>
  <si>
    <t>Opis-namen_/tokokrog-mesto meritve</t>
  </si>
  <si>
    <t>Čas izklopa Ustreza</t>
  </si>
  <si>
    <t>GIP R_Pe vodnik (200 mA)</t>
  </si>
  <si>
    <t>DIP R_Pe vodnik (200 mA)</t>
  </si>
  <si>
    <t>Napetost dotika Uc (RCD)</t>
  </si>
  <si>
    <t>čas izklopa &lt; 1,0 s</t>
  </si>
  <si>
    <t>TALJIVI VLOŽEK gG/gL -- TABELA ZA TT SISTEM NAPAJANJA</t>
  </si>
  <si>
    <t>Taljivi vložki gG-gL  / TT SISTEM</t>
  </si>
  <si>
    <t>Za TT sistem ozemljevanja velja odklopni pogoj: Zs.Ia &lt; ali = Uc (50V AC) splošno!</t>
  </si>
  <si>
    <t>pri uporabi TALILNIH  varovalnih vložkov gG-gL</t>
  </si>
  <si>
    <t>TT sistem</t>
  </si>
  <si>
    <t>TN sistem</t>
  </si>
  <si>
    <t>POGOJ ZA AVTOMATSKI ODKLOP NAPAJANJA v TT sistemu</t>
  </si>
  <si>
    <t>Pogoj za zaščito: Napetost dotika Uc &lt;50V AC -splošno!</t>
  </si>
  <si>
    <t>Kopalnice:</t>
  </si>
  <si>
    <t xml:space="preserve">Napetost dotika Uc&lt;25V, </t>
  </si>
  <si>
    <t>Hlevi:</t>
  </si>
  <si>
    <t>Napetost dotika Uc&lt;25V splošno, cona 0 Uc&lt;12V AC!</t>
  </si>
  <si>
    <t>Dodatna zaščita RCD Idn&lt;30mA</t>
  </si>
  <si>
    <t>Ra -Ozemljitvena upornost prevodnih delov in zašč.vodnika</t>
  </si>
  <si>
    <t>ZAHTEVE: TEHNIČNA SMERNICA TSG-N-002:2013, TOČKA 4. ZAŠČITA PRED ELEKTRIČNIM UDAROM</t>
  </si>
  <si>
    <t>Minimalni tok ki je še dovoljen s predpisi in zgornje vrednosti dopustnih impedanc (Zline/Zloop) oziroma</t>
  </si>
  <si>
    <t>Ozemljitvena upornost ozemljila: Max. 10 Ohma ali do 4% specifične</t>
  </si>
  <si>
    <t>upornosti zemlje, če je specifična upornost večja od 250 Ohm metra!</t>
  </si>
  <si>
    <r>
      <t xml:space="preserve">250*4% = 10 </t>
    </r>
    <r>
      <rPr>
        <sz val="10"/>
        <rFont val="Symbol"/>
        <family val="1"/>
        <charset val="2"/>
      </rPr>
      <t>W</t>
    </r>
  </si>
  <si>
    <r>
      <t xml:space="preserve">350*4% = 14 </t>
    </r>
    <r>
      <rPr>
        <sz val="10"/>
        <rFont val="Symbol"/>
        <family val="1"/>
        <charset val="2"/>
      </rPr>
      <t>W</t>
    </r>
  </si>
  <si>
    <r>
      <t xml:space="preserve">500*4% = 20 </t>
    </r>
    <r>
      <rPr>
        <sz val="10"/>
        <rFont val="Symbol"/>
        <family val="1"/>
        <charset val="2"/>
      </rPr>
      <t>W</t>
    </r>
  </si>
  <si>
    <t>Tabela upornosti glede na specifično upornost zemlje-zemljine na kateri stoji objekt in ozemljilo!</t>
  </si>
  <si>
    <r>
      <t xml:space="preserve">800*4% = 32 </t>
    </r>
    <r>
      <rPr>
        <sz val="10"/>
        <rFont val="Symbol"/>
        <family val="1"/>
        <charset val="2"/>
      </rPr>
      <t>W</t>
    </r>
  </si>
  <si>
    <r>
      <t xml:space="preserve">1000*4% = 40 </t>
    </r>
    <r>
      <rPr>
        <sz val="10"/>
        <rFont val="Symbol"/>
        <family val="1"/>
        <charset val="2"/>
      </rPr>
      <t>W</t>
    </r>
  </si>
  <si>
    <t>UPORNOST AL VODNIKOV - KABLOV ZA NN INŠTALACIJE</t>
  </si>
  <si>
    <t>Upornost vodnikov</t>
  </si>
  <si>
    <t>Kabel</t>
  </si>
  <si>
    <t>Upornost na 1 km</t>
  </si>
  <si>
    <t>izračun</t>
  </si>
  <si>
    <t xml:space="preserve">Dolžina </t>
  </si>
  <si>
    <t>Aluminij</t>
  </si>
  <si>
    <r>
      <t>km -</t>
    </r>
    <r>
      <rPr>
        <sz val="10"/>
        <rFont val="Arial"/>
        <family val="2"/>
        <charset val="238"/>
      </rPr>
      <t>Ω</t>
    </r>
  </si>
  <si>
    <t>Dolžina</t>
  </si>
  <si>
    <r>
      <t>Upornost-</t>
    </r>
    <r>
      <rPr>
        <sz val="10"/>
        <rFont val="Arial"/>
        <family val="2"/>
        <charset val="238"/>
      </rPr>
      <t>Ω</t>
    </r>
  </si>
  <si>
    <t>Upornost-Ω</t>
  </si>
  <si>
    <t>AL 4*35</t>
  </si>
  <si>
    <t>Al 4*70</t>
  </si>
  <si>
    <t>Al 4*95</t>
  </si>
  <si>
    <t>Al 4*120</t>
  </si>
  <si>
    <t>Al 4*150</t>
  </si>
  <si>
    <t>Al 4*185</t>
  </si>
  <si>
    <t>Al 4*240</t>
  </si>
  <si>
    <t>Projekt št.:</t>
  </si>
  <si>
    <t>Projektant:</t>
  </si>
  <si>
    <t>Nadzornik:</t>
  </si>
  <si>
    <t>Uporabljeni instrument: EUROTEST XA MI3105, Multiservicer MI2170</t>
  </si>
  <si>
    <t>Sistem zaščite razvrščen:</t>
  </si>
  <si>
    <t>V zaščitni NIVO IV.</t>
  </si>
  <si>
    <t>Sistem izdelave:</t>
  </si>
  <si>
    <t>NEIZOLIRAN SISTEM</t>
  </si>
  <si>
    <t>Presek vodnika mm2</t>
  </si>
  <si>
    <t>Mejna vrednost / Upornost povezav</t>
  </si>
  <si>
    <t>Izmerjena upornost zanke (pod/nad zemljo)</t>
  </si>
  <si>
    <t>Glavne / dodatne povezave (200mA)</t>
  </si>
  <si>
    <t>Izmerjena upornost zanke lovilca/odvoda</t>
  </si>
  <si>
    <r>
      <t>MOhm (</t>
    </r>
    <r>
      <rPr>
        <sz val="7"/>
        <rFont val="Symbol"/>
        <family val="1"/>
        <charset val="2"/>
      </rPr>
      <t>W)</t>
    </r>
  </si>
  <si>
    <t>POVEZAVE OZEMLJILA, OZEMLJILNE MREŽE, LOVILNA IN ODVODNA MREŽA</t>
  </si>
  <si>
    <t>Zaščitni vodniki električne inštalacije</t>
  </si>
  <si>
    <t>OPOMBE:</t>
  </si>
  <si>
    <t>Ptuj, dne:</t>
  </si>
  <si>
    <t>Ozemljitvena /ozemljilna upornost (Re)</t>
  </si>
  <si>
    <t>Kraj in datum poročila:  Ptuj,</t>
  </si>
  <si>
    <t>Datum meritev:</t>
  </si>
  <si>
    <t>TABELA - IZRAČUN OZEMLJITVENE UPORNOSTI OZEMLJILA</t>
  </si>
  <si>
    <t>UPORNOST VODNIKA:</t>
  </si>
  <si>
    <t>Upornost valjenca FeZn 25*4mm (za 100m dolžine) = 0,10 Ohma.</t>
  </si>
  <si>
    <t>Upornost valjenca FeZn 20*3mm (za 100m dolžine) = 0,17 Ohma.</t>
  </si>
  <si>
    <t>Upornost Al vodnika fi 8mm-presek je 50mm2 (za 100m dolžine) = 0,056 Ohma.</t>
  </si>
  <si>
    <t>Trak Rf -širina 30mm , debelina 3,3mm ; presek je 100mm2, polmer d = 0,015m!</t>
  </si>
  <si>
    <t>Trak FeZn-25*4mm; presek je 100mm2, polmer d= 0,0125m!</t>
  </si>
  <si>
    <t>Ravno ozemljilo-trak FeZn 25*4mm, globina polaganja je 0,7m</t>
  </si>
  <si>
    <t>Izračun ozemljitvene upornosti ozemljila:</t>
  </si>
  <si>
    <t>Globina polaganja 0,7m (h)</t>
  </si>
  <si>
    <t>Dolžina ozemljila je 30m (l)</t>
  </si>
  <si>
    <t>Ravno ozemljilo</t>
  </si>
  <si>
    <t>Dolžina ozemljila (l) v metreih</t>
  </si>
  <si>
    <t>Specifična upornost tal (Ohm .m)</t>
  </si>
  <si>
    <t>OBROČASTA OZEMLJILA:</t>
  </si>
  <si>
    <t>Obroč okrog stavbe v obliki pravokotnika:</t>
  </si>
  <si>
    <t>Dolžina = 50m</t>
  </si>
  <si>
    <t>Širina = 25m</t>
  </si>
  <si>
    <t>dolžina razvitega traka = 150m</t>
  </si>
  <si>
    <t>Obročasto</t>
  </si>
  <si>
    <t>50*25m</t>
  </si>
  <si>
    <t>ODKLOPNIKI - MS_SCHRACK BE5/BE6</t>
  </si>
  <si>
    <t>Faktor K = 14</t>
  </si>
  <si>
    <t>SCHRACK -MOTORSCHUTZSCHALTER BE5 / BE6</t>
  </si>
  <si>
    <t>Ia = In x K (14)</t>
  </si>
  <si>
    <t>SCHRACK - MS BE5 / BE6</t>
  </si>
  <si>
    <r>
      <t>izračunana upornost ozemljila  (Re=</t>
    </r>
    <r>
      <rPr>
        <sz val="9"/>
        <rFont val="Symbol"/>
        <family val="1"/>
        <charset val="2"/>
      </rPr>
      <t>W)</t>
    </r>
  </si>
  <si>
    <r>
      <t>specifična upornost (ro-</t>
    </r>
    <r>
      <rPr>
        <sz val="9"/>
        <rFont val="Symbol"/>
        <family val="1"/>
        <charset val="2"/>
      </rPr>
      <t>r</t>
    </r>
    <r>
      <rPr>
        <sz val="9"/>
        <rFont val="Arial CE"/>
        <charset val="238"/>
      </rPr>
      <t>): Cu = 0,018, Al = 0,028, Fe = 0,100</t>
    </r>
  </si>
  <si>
    <r>
      <t xml:space="preserve">Rv = </t>
    </r>
    <r>
      <rPr>
        <sz val="9"/>
        <rFont val="Symbol"/>
        <family val="1"/>
        <charset val="2"/>
      </rPr>
      <t>r</t>
    </r>
    <r>
      <rPr>
        <sz val="9"/>
        <rFont val="Arial CE"/>
        <charset val="238"/>
      </rPr>
      <t xml:space="preserve"> x l / S</t>
    </r>
  </si>
  <si>
    <r>
      <t xml:space="preserve">Induktivna upornost vodnika Cu 16mm2 dolžine </t>
    </r>
    <r>
      <rPr>
        <b/>
        <u/>
        <sz val="9"/>
        <rFont val="Arial CE"/>
        <charset val="238"/>
      </rPr>
      <t>1m = 1mH</t>
    </r>
    <r>
      <rPr>
        <sz val="9"/>
        <rFont val="Arial CE"/>
        <charset val="238"/>
      </rPr>
      <t xml:space="preserve"> (mili Henri)!</t>
    </r>
  </si>
  <si>
    <r>
      <t xml:space="preserve">Specifična upornost zemlje od 200 - 1000 </t>
    </r>
    <r>
      <rPr>
        <sz val="9"/>
        <rFont val="Symbol"/>
        <family val="1"/>
        <charset val="2"/>
      </rPr>
      <t>W</t>
    </r>
    <r>
      <rPr>
        <sz val="9"/>
        <rFont val="Arial CE"/>
        <charset val="238"/>
      </rPr>
      <t>m</t>
    </r>
  </si>
  <si>
    <t>SISTEM OZEMLJEVANJA: TT SISTEM</t>
  </si>
  <si>
    <t xml:space="preserve">Vrsta preverajnja: </t>
  </si>
  <si>
    <t>REDNI PREGLED</t>
  </si>
  <si>
    <t>REZULTATI MERITEV LPS-a:</t>
  </si>
  <si>
    <t>Kovinska konstrukcija objekta-1</t>
  </si>
  <si>
    <t>Ozemljilo -GIP sponka -v objektu-1</t>
  </si>
  <si>
    <t>Ozemljitev ele.inštalacije - RG</t>
  </si>
  <si>
    <t xml:space="preserve"> Kovinska vrata-velika 1</t>
  </si>
  <si>
    <t>IT in druge inštalacije</t>
  </si>
  <si>
    <t>Ozemljitev Strojev in naprav</t>
  </si>
  <si>
    <t>PE vodnik-SPD-1</t>
  </si>
  <si>
    <t>Cevovodi za ogrevanje, voda, plin</t>
  </si>
  <si>
    <t>Kanali za klima naprave-zračniki</t>
  </si>
  <si>
    <t>Rezervarji za gorivo-nafta, plin</t>
  </si>
  <si>
    <t>Dimniki in zračniki na strehi</t>
  </si>
  <si>
    <t>Kovinske kontrukcije, stopnice, nosilci, ograje</t>
  </si>
  <si>
    <t>Opomba (Rez._Ustreza)</t>
  </si>
  <si>
    <t>Odvod 1</t>
  </si>
  <si>
    <t>Odvod 2</t>
  </si>
  <si>
    <t>Odvod 3</t>
  </si>
  <si>
    <t>Odvod 4</t>
  </si>
  <si>
    <t>Odvod 5</t>
  </si>
  <si>
    <t>Odvod 6</t>
  </si>
  <si>
    <t>Odvod 7</t>
  </si>
  <si>
    <t>Odvod 8</t>
  </si>
  <si>
    <t>Odvod 9</t>
  </si>
  <si>
    <t>Odvod 10</t>
  </si>
  <si>
    <t>MERILNI PROTOKOL K POROČILU št.:  ST-      /16</t>
  </si>
  <si>
    <t>Merilna metoda-standardi: SIST EN 62305-3: 2011, SIST EN 61557, SIST HD 60364-6:2007</t>
  </si>
  <si>
    <t>MERILNI PROTOKOL K POROČILU ŠT.: ST-          /16</t>
  </si>
  <si>
    <t>Pogoj za zmanjšanje napetosti pod 50V v TN sistemu</t>
  </si>
  <si>
    <t>AVTOMATSKI ODKLOP NAPAJANJA - TN SISTEM</t>
  </si>
  <si>
    <t>pozor kratkostični tokovi so veliki za zagotovitev izklopa ob kratkem stiku ali preobremenitvi!</t>
  </si>
  <si>
    <t>Opomba: Varovalke " D " karakteristika niso primerne za gospodinjstvo,</t>
  </si>
  <si>
    <t>Proizvajalec</t>
  </si>
  <si>
    <t>( A) Nazivni tok</t>
  </si>
  <si>
    <t>(A) Izklopni tok</t>
  </si>
  <si>
    <t>(s) Čas izklopa</t>
  </si>
  <si>
    <t>Način namestitve</t>
  </si>
  <si>
    <t xml:space="preserve">Presek vodnikov (mm2) </t>
  </si>
  <si>
    <t>Vodniki, namestitev-polaganje</t>
  </si>
  <si>
    <t>L - L - N</t>
  </si>
  <si>
    <t>L-PE, L-PEN, N-PE</t>
  </si>
  <si>
    <r>
      <t>Neprekinjenost vodnikov (</t>
    </r>
    <r>
      <rPr>
        <sz val="7"/>
        <rFont val="Symbol"/>
        <family val="1"/>
        <charset val="2"/>
      </rPr>
      <t>W</t>
    </r>
    <r>
      <rPr>
        <sz val="7"/>
        <rFont val="Arial CE"/>
        <family val="2"/>
        <charset val="238"/>
      </rPr>
      <t>)</t>
    </r>
  </si>
  <si>
    <t>Polariteta pravilna                  (Da / Ne)</t>
  </si>
  <si>
    <t>Opis tokokroga, porabnik / mesto meritve</t>
  </si>
  <si>
    <t>OPOMBE</t>
  </si>
  <si>
    <t>Uporabljeni instrument: Metrel, EUROTEST XA, MI3105, Multisevicer MI2170</t>
  </si>
  <si>
    <t xml:space="preserve">Vrsta zaščite pred udarom ele.toka: </t>
  </si>
  <si>
    <r>
      <t>Izolacijska upornost (M</t>
    </r>
    <r>
      <rPr>
        <sz val="7"/>
        <rFont val="Symbol"/>
        <family val="1"/>
        <charset val="2"/>
      </rPr>
      <t>W</t>
    </r>
    <r>
      <rPr>
        <sz val="7"/>
        <rFont val="Arial CE"/>
        <family val="2"/>
        <charset val="238"/>
      </rPr>
      <t>)</t>
    </r>
  </si>
  <si>
    <t>Nadtokovna zaščita</t>
  </si>
  <si>
    <t>SISTEM OZEMLJEVANJA: TN-S</t>
  </si>
  <si>
    <t>Opomba:</t>
  </si>
  <si>
    <t>Dovod je pravilno priključen, vodniki so označeni in priključeni pravilno: (Da / Ne)!</t>
  </si>
  <si>
    <t>MERILNI PROTOKOL K ZAPISNIKU ŠT.: ER2-1116/16</t>
  </si>
  <si>
    <t>Kraj in datum zapisnika: Ptuj, 16.11.2016</t>
  </si>
  <si>
    <t>Datum meritev: 16.11.2016</t>
  </si>
  <si>
    <t>Vrsta preverajnja:</t>
  </si>
  <si>
    <t>PRVO PREVERJANJE ELE.INŠTALACIJE</t>
  </si>
  <si>
    <t>Objekt/naprava:</t>
  </si>
  <si>
    <t>Naslov/lokacija:</t>
  </si>
  <si>
    <t>Avtomatski odklop napajanja - nadtokovna zaščita</t>
  </si>
  <si>
    <t>Zap. štev. meritev</t>
  </si>
  <si>
    <r>
      <t>Upornost zanke Zs, Kratk. tok Ik (</t>
    </r>
    <r>
      <rPr>
        <sz val="7"/>
        <rFont val="Symbol"/>
        <family val="1"/>
        <charset val="2"/>
      </rPr>
      <t>W / A</t>
    </r>
    <r>
      <rPr>
        <sz val="7"/>
        <rFont val="Arial CE"/>
        <charset val="238"/>
      </rPr>
      <t>)</t>
    </r>
  </si>
  <si>
    <t>Dolžina vodnika (m)</t>
  </si>
  <si>
    <t>Tip, karakter.</t>
  </si>
  <si>
    <t>Proizvajalec,Tip</t>
  </si>
  <si>
    <t>GIP Rpe</t>
  </si>
  <si>
    <t>DIP Rpe</t>
  </si>
  <si>
    <r>
      <t>Dopustna Zs (</t>
    </r>
    <r>
      <rPr>
        <sz val="7"/>
        <rFont val="Symbol"/>
        <family val="1"/>
        <charset val="2"/>
      </rPr>
      <t>W</t>
    </r>
    <r>
      <rPr>
        <sz val="8.4"/>
        <rFont val="Arial CE"/>
        <family val="2"/>
        <charset val="238"/>
      </rPr>
      <t>)</t>
    </r>
  </si>
  <si>
    <r>
      <t>Izmerjena Zs (</t>
    </r>
    <r>
      <rPr>
        <sz val="7"/>
        <rFont val="Symbol"/>
        <family val="1"/>
        <charset val="2"/>
      </rPr>
      <t>W</t>
    </r>
    <r>
      <rPr>
        <sz val="8.4"/>
        <rFont val="Arial CE"/>
        <family val="2"/>
        <charset val="238"/>
      </rPr>
      <t>) / Ik (A)</t>
    </r>
  </si>
  <si>
    <t>Opombe so na dodatnem listu, če je potrebno</t>
  </si>
  <si>
    <t>L, N</t>
  </si>
  <si>
    <t>PE, PEN</t>
  </si>
  <si>
    <t>13</t>
  </si>
  <si>
    <t>15</t>
  </si>
  <si>
    <t>Odgovorni projektant:</t>
  </si>
  <si>
    <r>
      <t xml:space="preserve">Merilna metoda-standardi: </t>
    </r>
    <r>
      <rPr>
        <b/>
        <sz val="8"/>
        <rFont val="Arial CE"/>
        <charset val="238"/>
      </rPr>
      <t>SIST EN 60364-6:2016</t>
    </r>
    <r>
      <rPr>
        <sz val="8"/>
        <rFont val="Arial CE"/>
        <charset val="238"/>
      </rPr>
      <t>, tehnična smernica TSG-N-002:2013, TSG-N-003:2013</t>
    </r>
  </si>
  <si>
    <t>X-0</t>
  </si>
  <si>
    <t>Podatki o dovodu:</t>
  </si>
  <si>
    <t>ETI</t>
  </si>
  <si>
    <t>NV/gG</t>
  </si>
  <si>
    <t>3*25</t>
  </si>
  <si>
    <t>PP</t>
  </si>
  <si>
    <t>X-PE</t>
  </si>
  <si>
    <t>HO7V</t>
  </si>
  <si>
    <t>Čas izklopa pri Idn x1= ……….ms, Idn x5= ……..ms</t>
  </si>
  <si>
    <t>Tok izklopa Id = …….mA, Napetost Uc = …….V</t>
  </si>
  <si>
    <t>Tipka test deluje</t>
  </si>
  <si>
    <r>
      <rPr>
        <sz val="8"/>
        <rFont val="Arial CE"/>
        <charset val="238"/>
      </rPr>
      <t>Podatki o RCD zaščiti, proizvajalec, tip,:</t>
    </r>
    <r>
      <rPr>
        <b/>
        <sz val="8"/>
        <rFont val="Arial CE"/>
        <charset val="238"/>
      </rPr>
      <t xml:space="preserve"> ETI, A; Un 400V, In 40A, Idn 30mA</t>
    </r>
  </si>
  <si>
    <t>V Kolono 21 vpisuješ dolžino vodnika v tokokrogu, po potrebi jo lahko zamenjaš (Uc napetost pri RCD-ju)</t>
  </si>
  <si>
    <t>Nova inštalacija v stavbi (poslovna…)</t>
  </si>
  <si>
    <r>
      <t xml:space="preserve">NAPAJALNI SISTEM:   3/N/PE </t>
    </r>
    <r>
      <rPr>
        <b/>
        <sz val="9"/>
        <rFont val="Arial"/>
        <family val="2"/>
        <charset val="238"/>
      </rPr>
      <t>~</t>
    </r>
    <r>
      <rPr>
        <b/>
        <sz val="9"/>
        <rFont val="Arial CE"/>
        <family val="2"/>
        <charset val="238"/>
      </rPr>
      <t xml:space="preserve"> 50Hz, 3*230 / 400V AC</t>
    </r>
  </si>
  <si>
    <t>Vrsta inštalacije: NEZAHTEVNA</t>
  </si>
  <si>
    <t>Vrsta inštalacije: ZAHTEVNA</t>
  </si>
  <si>
    <r>
      <t xml:space="preserve">Podatki o El. Razdelilniku-Oznaka: </t>
    </r>
    <r>
      <rPr>
        <b/>
        <sz val="10"/>
        <rFont val="Arial CE"/>
        <charset val="238"/>
      </rPr>
      <t>ER-1 (PVC)</t>
    </r>
  </si>
  <si>
    <r>
      <t xml:space="preserve">Lokacija postavitve: </t>
    </r>
    <r>
      <rPr>
        <b/>
        <sz val="8"/>
        <rFont val="Arial CE"/>
        <charset val="238"/>
      </rPr>
      <t>V PISARNI 1</t>
    </r>
  </si>
  <si>
    <r>
      <t xml:space="preserve">Proizvajalec-montažer: </t>
    </r>
    <r>
      <rPr>
        <b/>
        <sz val="8"/>
        <rFont val="Arial CE"/>
        <charset val="238"/>
      </rPr>
      <t>Elektro Novi s.p.</t>
    </r>
  </si>
  <si>
    <t>Ozemljitev / GIP</t>
  </si>
  <si>
    <t>B1</t>
  </si>
  <si>
    <t>B1 - inštalacija izvedena pod ometom</t>
  </si>
  <si>
    <t>Rumena polja pomenijo - spremembo glede na prejšno verzijo standarda!</t>
  </si>
  <si>
    <t>Tip RCD stikala " A " - tipa enosmerne polvalne tokove in izmenične sinusne tokove, če RCD ni vgrajen -pobriši vrstico!</t>
  </si>
  <si>
    <t>Harmonsko
popačenje</t>
  </si>
  <si>
    <t>THD</t>
  </si>
  <si>
    <t>Usmerjevalnik
6/12 - Pulse</t>
  </si>
  <si>
    <t>20/_</t>
  </si>
  <si>
    <t>14,3/_</t>
  </si>
  <si>
    <t>9,1/9,1</t>
  </si>
  <si>
    <t>7,7/7,7</t>
  </si>
  <si>
    <t>_</t>
  </si>
  <si>
    <t>5,9/_</t>
  </si>
  <si>
    <t>28/14,3</t>
  </si>
  <si>
    <t>5,3/</t>
  </si>
  <si>
    <t>VFD
PWM6-Pulse</t>
  </si>
  <si>
    <t>25-47</t>
  </si>
  <si>
    <t>SMPS</t>
  </si>
  <si>
    <t>PC</t>
  </si>
  <si>
    <t>Fluoroscent
Lamps</t>
  </si>
  <si>
    <t>ODKLOPNIKI - MOELLER</t>
  </si>
  <si>
    <t>PKZM0-0,16</t>
  </si>
  <si>
    <t>PKZM0-0,25</t>
  </si>
  <si>
    <t>PKZM0-0,4</t>
  </si>
  <si>
    <t>PKZM0-0,63</t>
  </si>
  <si>
    <t>PKZM0-1</t>
  </si>
  <si>
    <t>PKZM0-1,6</t>
  </si>
  <si>
    <t>PKZM0-2,5</t>
  </si>
  <si>
    <t>PKZM0-4</t>
  </si>
  <si>
    <t>PKZM0-6,3</t>
  </si>
  <si>
    <t>PKZM0-10</t>
  </si>
  <si>
    <t>PKZM0-12</t>
  </si>
  <si>
    <t>PKZM0-16</t>
  </si>
  <si>
    <t>PKZM0-20</t>
  </si>
  <si>
    <t>PKZM0-25</t>
  </si>
  <si>
    <t>PKZM0-32</t>
  </si>
  <si>
    <t>Beispiel: IA/IN = 6, tE = 10 s</t>
  </si>
  <si>
    <t>Temperatura</t>
  </si>
  <si>
    <t>[°C]</t>
  </si>
  <si>
    <t>Specifična upornost</t>
  </si>
  <si>
    <r>
      <rPr>
        <sz val="10"/>
        <rFont val="Calibri"/>
        <family val="2"/>
        <charset val="238"/>
      </rPr>
      <t>Ω</t>
    </r>
    <r>
      <rPr>
        <sz val="8"/>
        <rFont val="Arial CE"/>
        <charset val="238"/>
      </rPr>
      <t>m</t>
    </r>
  </si>
  <si>
    <t>Upornost 100 m bakrenega vodnika različnih presekov</t>
  </si>
  <si>
    <r>
      <t>1 mm</t>
    </r>
    <r>
      <rPr>
        <vertAlign val="superscript"/>
        <sz val="10"/>
        <rFont val="Arial CE"/>
        <charset val="238"/>
      </rPr>
      <t>2</t>
    </r>
  </si>
  <si>
    <r>
      <t>1,5 mm</t>
    </r>
    <r>
      <rPr>
        <vertAlign val="superscript"/>
        <sz val="10"/>
        <rFont val="Arial CE"/>
        <charset val="238"/>
      </rPr>
      <t>2</t>
    </r>
  </si>
  <si>
    <r>
      <t>2,5 mm</t>
    </r>
    <r>
      <rPr>
        <vertAlign val="superscript"/>
        <sz val="10"/>
        <rFont val="Arial CE"/>
        <charset val="238"/>
      </rPr>
      <t>2</t>
    </r>
  </si>
  <si>
    <r>
      <t>4 mm</t>
    </r>
    <r>
      <rPr>
        <vertAlign val="superscript"/>
        <sz val="10"/>
        <rFont val="Arial CE"/>
        <charset val="238"/>
      </rPr>
      <t>2</t>
    </r>
  </si>
  <si>
    <r>
      <t>6 mm</t>
    </r>
    <r>
      <rPr>
        <vertAlign val="superscript"/>
        <sz val="10"/>
        <rFont val="Arial CE"/>
        <charset val="238"/>
      </rPr>
      <t>2</t>
    </r>
  </si>
  <si>
    <r>
      <t>10 mm</t>
    </r>
    <r>
      <rPr>
        <vertAlign val="superscript"/>
        <sz val="10"/>
        <rFont val="Arial CE"/>
        <charset val="238"/>
      </rPr>
      <t>2</t>
    </r>
  </si>
  <si>
    <t>Ω</t>
  </si>
  <si>
    <r>
      <t>Pozitivni temperaturni koeficient bakra a=0,004041/</t>
    </r>
    <r>
      <rPr>
        <b/>
        <sz val="10"/>
        <rFont val="Calibri"/>
        <family val="2"/>
        <charset val="238"/>
      </rPr>
      <t>°</t>
    </r>
    <r>
      <rPr>
        <b/>
        <sz val="8"/>
        <rFont val="Arial CE"/>
        <charset val="238"/>
      </rPr>
      <t>C  R=Rref(1+a(T-Tref))</t>
    </r>
  </si>
  <si>
    <t>Snov</t>
  </si>
  <si>
    <r>
      <t>α</t>
    </r>
    <r>
      <rPr>
        <sz val="13"/>
        <color rgb="FF123D7C"/>
        <rFont val="Times New Roman"/>
        <family val="1"/>
        <charset val="238"/>
      </rPr>
      <t>(K</t>
    </r>
    <r>
      <rPr>
        <vertAlign val="superscript"/>
        <sz val="9"/>
        <color rgb="FF123D7C"/>
        <rFont val="Times New Roman"/>
        <family val="1"/>
        <charset val="238"/>
      </rPr>
      <t>-1</t>
    </r>
    <r>
      <rPr>
        <sz val="13"/>
        <color rgb="FF123D7C"/>
        <rFont val="Times New Roman"/>
        <family val="1"/>
        <charset val="238"/>
      </rPr>
      <t>)</t>
    </r>
  </si>
  <si>
    <t>železo</t>
  </si>
  <si>
    <t>wolfram</t>
  </si>
  <si>
    <t>aluminij</t>
  </si>
  <si>
    <t>baker</t>
  </si>
  <si>
    <t>srebro</t>
  </si>
  <si>
    <t>platina</t>
  </si>
  <si>
    <t>Zlitine</t>
  </si>
  <si>
    <t>medenina</t>
  </si>
  <si>
    <t>nikelin</t>
  </si>
  <si>
    <t>manganin</t>
  </si>
  <si>
    <t>konstantan</t>
  </si>
  <si>
    <t>± 0,00001</t>
  </si>
  <si>
    <t>grafit</t>
  </si>
  <si>
    <t>oglje</t>
  </si>
  <si>
    <r>
      <t>Δ</t>
    </r>
    <r>
      <rPr>
        <b/>
        <i/>
        <sz val="13"/>
        <color rgb="FF123D7C"/>
        <rFont val="Times New Roman"/>
        <family val="1"/>
        <charset val="238"/>
      </rPr>
      <t>R</t>
    </r>
  </si>
  <si>
    <t>=</t>
  </si>
  <si>
    <r>
      <t>R</t>
    </r>
    <r>
      <rPr>
        <b/>
        <vertAlign val="subscript"/>
        <sz val="9"/>
        <color rgb="FF123D7C"/>
        <rFont val="Times New Roman"/>
        <family val="1"/>
        <charset val="238"/>
      </rPr>
      <t>20</t>
    </r>
    <r>
      <rPr>
        <b/>
        <sz val="13"/>
        <color rgb="FF123D7C"/>
        <rFont val="Times New Roman"/>
        <family val="1"/>
        <charset val="238"/>
      </rPr>
      <t> </t>
    </r>
    <r>
      <rPr>
        <sz val="13"/>
        <color rgb="FF123D7C"/>
        <rFont val="Times New Roman"/>
        <family val="1"/>
        <charset val="238"/>
      </rPr>
      <t>·</t>
    </r>
    <r>
      <rPr>
        <b/>
        <sz val="13"/>
        <color rgb="FF123D7C"/>
        <rFont val="Times New Roman"/>
        <family val="1"/>
        <charset val="238"/>
      </rPr>
      <t> Δ</t>
    </r>
    <r>
      <rPr>
        <b/>
        <i/>
        <sz val="13"/>
        <color rgb="FF123D7C"/>
        <rFont val="Times New Roman"/>
        <family val="1"/>
        <charset val="238"/>
      </rPr>
      <t>T </t>
    </r>
    <r>
      <rPr>
        <sz val="13"/>
        <color rgb="FF123D7C"/>
        <rFont val="Times New Roman"/>
        <family val="1"/>
        <charset val="238"/>
      </rPr>
      <t>·</t>
    </r>
    <r>
      <rPr>
        <b/>
        <i/>
        <sz val="13"/>
        <color rgb="FF123D7C"/>
        <rFont val="Times New Roman"/>
        <family val="1"/>
        <charset val="238"/>
      </rPr>
      <t> α</t>
    </r>
  </si>
  <si>
    <r>
      <t>R</t>
    </r>
    <r>
      <rPr>
        <b/>
        <i/>
        <vertAlign val="subscript"/>
        <sz val="9"/>
        <color rgb="FF123D7C"/>
        <rFont val="Symbol"/>
        <family val="1"/>
        <charset val="2"/>
      </rPr>
      <t>J</t>
    </r>
  </si>
  <si>
    <r>
      <t>R</t>
    </r>
    <r>
      <rPr>
        <b/>
        <vertAlign val="subscript"/>
        <sz val="9"/>
        <color rgb="FF123D7C"/>
        <rFont val="Times New Roman"/>
        <family val="1"/>
        <charset val="238"/>
      </rPr>
      <t>20</t>
    </r>
    <r>
      <rPr>
        <b/>
        <sz val="13"/>
        <color rgb="FF123D7C"/>
        <rFont val="Times New Roman"/>
        <family val="1"/>
        <charset val="238"/>
      </rPr>
      <t> + Δ</t>
    </r>
    <r>
      <rPr>
        <b/>
        <i/>
        <sz val="13"/>
        <color rgb="FF123D7C"/>
        <rFont val="Times New Roman"/>
        <family val="1"/>
        <charset val="238"/>
      </rPr>
      <t>R</t>
    </r>
  </si>
  <si>
    <r>
      <t>mm</t>
    </r>
    <r>
      <rPr>
        <vertAlign val="superscript"/>
        <sz val="10"/>
        <rFont val="Arial CE"/>
        <charset val="238"/>
      </rPr>
      <t xml:space="preserve">2 </t>
    </r>
  </si>
  <si>
    <t>Nominal crosssectional
area
of
conductors</t>
  </si>
  <si>
    <r>
      <t xml:space="preserve">Instantaneous or short-time-delayed tripping current Im (amperes)
</t>
    </r>
    <r>
      <rPr>
        <sz val="10"/>
        <color rgb="FFFF0000"/>
        <rFont val="Arial CE"/>
        <charset val="238"/>
      </rPr>
      <t>Maximum circuit lengths (in metres) for different sizes of copper conductor and instantaneous-tripping-current settings for general-purpose circuit breakers
in 230/400 V TN system with m = 1</t>
    </r>
  </si>
  <si>
    <t xml:space="preserve">Sph </t>
  </si>
  <si>
    <r>
      <t xml:space="preserve">Rated current (A)   </t>
    </r>
    <r>
      <rPr>
        <sz val="10"/>
        <color rgb="FFFF0000"/>
        <rFont val="Arial CE"/>
        <charset val="238"/>
      </rPr>
      <t>(Maximum circuit lengths (in meters) for different sizes of copper conductor and rated currents for type B (1) circuit breakers in a 230/400 V single-phase
or three-phase TN system with m = 1)</t>
    </r>
  </si>
  <si>
    <r>
      <t>mm</t>
    </r>
    <r>
      <rPr>
        <vertAlign val="superscript"/>
        <sz val="10"/>
        <rFont val="Arial CE"/>
        <charset val="238"/>
      </rPr>
      <t>2</t>
    </r>
  </si>
  <si>
    <r>
      <t xml:space="preserve">Rated current (A) </t>
    </r>
    <r>
      <rPr>
        <sz val="10"/>
        <color rgb="FFFF0000"/>
        <rFont val="Arial CE"/>
        <charset val="238"/>
      </rPr>
      <t xml:space="preserve"> (Maximum circuit lengths (in metres) for different sizes of copper conductor and rated currents for type C (1) circuit breakers in a 230/400 V single-phase
or three-phase TN system with m = 1)</t>
    </r>
  </si>
  <si>
    <r>
      <t xml:space="preserve">Rated current (A)   </t>
    </r>
    <r>
      <rPr>
        <sz val="10"/>
        <color rgb="FFFF0000"/>
        <rFont val="Arial CE"/>
        <charset val="238"/>
      </rPr>
      <t>(Maximum circuit lengths (in metres) for different sizes of copper conductor and rated currents for type D (1) circuit breakers in a 230/400 V single-phase
or three-phase TN system with m = 1)</t>
    </r>
  </si>
  <si>
    <t>Nominal
cross-sectional
area of conductor mm2</t>
  </si>
  <si>
    <t>Installation methods of Table B.52.1</t>
  </si>
  <si>
    <t>A1</t>
  </si>
  <si>
    <t>A2</t>
  </si>
  <si>
    <t>B2</t>
  </si>
  <si>
    <t>C</t>
  </si>
  <si>
    <t>D1</t>
  </si>
  <si>
    <t>D2</t>
  </si>
  <si>
    <t xml:space="preserve">Copper
</t>
  </si>
  <si>
    <t>Aluminium</t>
  </si>
  <si>
    <t xml:space="preserve"> In columns 3, 5, 6, 7 and 8, circular conductors are assumed for sizes up to and including 16 mm2. Values for larger sizes relate to
shaped conductors and may safely be applied to circular conductors.</t>
  </si>
  <si>
    <t>A</t>
  </si>
  <si>
    <t>B</t>
  </si>
  <si>
    <t>D</t>
  </si>
  <si>
    <t>E</t>
  </si>
  <si>
    <t>F</t>
  </si>
  <si>
    <t>G</t>
  </si>
  <si>
    <t>H</t>
  </si>
  <si>
    <t>I</t>
  </si>
  <si>
    <t>J</t>
  </si>
  <si>
    <t>K</t>
  </si>
  <si>
    <t>L</t>
  </si>
  <si>
    <t>M</t>
  </si>
  <si>
    <t>N</t>
  </si>
  <si>
    <t>O</t>
  </si>
  <si>
    <t>P</t>
  </si>
  <si>
    <t>R</t>
  </si>
  <si>
    <t>S</t>
  </si>
  <si>
    <t>T</t>
  </si>
  <si>
    <t>U</t>
  </si>
  <si>
    <t>X</t>
  </si>
  <si>
    <t>Y</t>
  </si>
  <si>
    <t>Z</t>
  </si>
  <si>
    <t>Dva ali več ciljev oziroma nalog (uporabno, kjer ni mogoče določiti glavnega cilja)</t>
  </si>
  <si>
    <t>Pretvorba vhodnih spremenljivk (fizičnih veličin, stanj ali dogodkov)</t>
  </si>
  <si>
    <t>Shranjevanje materiala, energije ali informacij</t>
  </si>
  <si>
    <t>Rezervirano za prihodno standardizacijo</t>
  </si>
  <si>
    <t>Oskrba z ogrevno ali toplotno energijo</t>
  </si>
  <si>
    <t>Direktna zaščita pretoka energij, signalov, osebja ali opreme pred nevarnim ali neželjenimi stanji, vključno s sistemi in napravami za zaščitne namene</t>
  </si>
  <si>
    <t>Detekcija pretoka energij ali materiala. Generirani signali so uporabljeni kot nosilci informacij ali kot referenčni vir</t>
  </si>
  <si>
    <t>Ni uporabljeno</t>
  </si>
  <si>
    <t>Potek (prijemanja, ravnanja in oskrbe) signalov ali informacij razen objektov za zaščitne namene (F)</t>
  </si>
  <si>
    <t>Oskrba z mehansko energijo (vrtenje ali linearni pomik za gibanje)</t>
  </si>
  <si>
    <t>Predstavitvene informacije</t>
  </si>
  <si>
    <t>Kontrolirano sklapljanje raznih pretokov energij, signalov ali materiala</t>
  </si>
  <si>
    <t>Q</t>
  </si>
  <si>
    <t>Omejevanje ali stabiliziranje gibanja pretoka energij, informacij ali materiala</t>
  </si>
  <si>
    <t>Pretvorba ročnih operacij v signale za nadaljne procesiranje</t>
  </si>
  <si>
    <t>Pretvorba energije v drugo obliko, pretvorba signala, pretvorba oblike signala</t>
  </si>
  <si>
    <t>Vzdrževanje objekta v določenem položaju</t>
  </si>
  <si>
    <t>V</t>
  </si>
  <si>
    <t>Upravljanje (ravnanje) z materialom ali produkti, vključno s pripravo in post-ravnanjem</t>
  </si>
  <si>
    <t>Usmerjanje ali transport energije, signalov, materiala ali proizvodov z energijo mesta na drugo</t>
  </si>
  <si>
    <t>Povezovalni objekt in naprave</t>
  </si>
  <si>
    <t>Oznake naprav po standardu IEC 81346-2:2010</t>
  </si>
  <si>
    <t>MCB</t>
  </si>
  <si>
    <t>MCCB</t>
  </si>
  <si>
    <t>RCD</t>
  </si>
  <si>
    <t>Naprava na preostali tok</t>
  </si>
  <si>
    <t xml:space="preserve">RCCB </t>
  </si>
  <si>
    <t>ELCB</t>
  </si>
  <si>
    <t>RCBO</t>
  </si>
  <si>
    <t>Napetostna zaščitna naprava NZM</t>
  </si>
  <si>
    <t>Impedanca okvarne zanke*Izklopni tok zaščitne naprave=Nazivna napetost proti zemlji</t>
  </si>
  <si>
    <r>
      <t>Zs*Ia</t>
    </r>
    <r>
      <rPr>
        <sz val="8"/>
        <color rgb="FFFF0000"/>
        <rFont val="Calibri"/>
        <family val="2"/>
        <charset val="238"/>
      </rPr>
      <t>≤Uo</t>
    </r>
  </si>
  <si>
    <t xml:space="preserve">Zaščitne naprave za odklop napajanja in preseki vodnikov napajalnih in razvodnih kablov morajo biti dimenzionirani na minimalni kratkostični tok, ki ga označuje tok enopolnega kratkega stika </t>
  </si>
  <si>
    <t>Pri čemer je:  ku – faktor zaščite; ku=0,8 za eksplozijsko ogrožene prostore; ku=0,95 za ostale prostore  U – nazivna linijska (medfazna) napetost  Z – vektorska vsota direktnih impedanc kratkostične okvarne zanke  Z0 – vektorska vsota ničelnih impedanc kratkostične okvarne zanke  Ze – ekvivalentna impedanca zanke enopolnega kratkega stika  Na vektorsko vsoto impedanc Z in Z0 vplivajo posamezne impedance visoko in srednje napetostnega omrežja, transformatorja, kablov in vodov ter impedance kontaktnih mest.</t>
  </si>
  <si>
    <t>Zaščitne naprave, ki so namenjene za a.c. omrežje so običajno dimenzionirane približno 15 % nad
temensko vrednostjo nazivne omrežne napetosti. Med Udc in Uac je naslednje razmerje</t>
  </si>
  <si>
    <t>𝑈𝑎𝑐 ≈ 𝑈𝑑𝑐 /(1.15 × √2)</t>
  </si>
  <si>
    <t>Merilne napetosti za glavni tokokrog</t>
  </si>
  <si>
    <t>Nazivna napetost izolacije</t>
  </si>
  <si>
    <t>AC ali DC</t>
  </si>
  <si>
    <t>Ui ≤ 60 V</t>
  </si>
  <si>
    <t>60 V &lt; Ui ≤ 300 V</t>
  </si>
  <si>
    <t>300 V &lt; Ui ≤ 690 V</t>
  </si>
  <si>
    <t>690 V &lt; Ui ≤ 800 V</t>
  </si>
  <si>
    <t>800 V &lt; Ui ≤ 1 000 V</t>
  </si>
  <si>
    <t>1 000 V &lt; Ui ≤ 1 500 V*</t>
  </si>
  <si>
    <t xml:space="preserve">Dielectric test voltage </t>
  </si>
  <si>
    <t>AC</t>
  </si>
  <si>
    <t>DC*</t>
  </si>
  <si>
    <t xml:space="preserve">1 000 V </t>
  </si>
  <si>
    <t xml:space="preserve">1 415 V </t>
  </si>
  <si>
    <t xml:space="preserve">1 500 V </t>
  </si>
  <si>
    <t xml:space="preserve">2 120 V </t>
  </si>
  <si>
    <t xml:space="preserve">1 890 V </t>
  </si>
  <si>
    <t xml:space="preserve">2 670 V </t>
  </si>
  <si>
    <t xml:space="preserve">2 000 V </t>
  </si>
  <si>
    <t xml:space="preserve">2 830 V </t>
  </si>
  <si>
    <t xml:space="preserve">2 200 V </t>
  </si>
  <si>
    <t xml:space="preserve">3 110 V </t>
  </si>
  <si>
    <t xml:space="preserve">3 820 V </t>
  </si>
  <si>
    <t>* for DC only</t>
  </si>
  <si>
    <t>** test voltage based on 6.1.3.4.1, 5th paragraph of CEI 60664-1</t>
  </si>
  <si>
    <t>gG</t>
  </si>
  <si>
    <t>gM</t>
  </si>
  <si>
    <t>aM</t>
  </si>
  <si>
    <t>General purpose</t>
  </si>
  <si>
    <t>Motor circuit protection</t>
  </si>
  <si>
    <t>aR</t>
  </si>
  <si>
    <t>Semiconductor protection</t>
  </si>
  <si>
    <t>gR</t>
  </si>
  <si>
    <t>Semiconductor and conductor protection</t>
  </si>
  <si>
    <t>gS</t>
  </si>
  <si>
    <t>gU</t>
  </si>
  <si>
    <t>Electricity supply networks</t>
  </si>
  <si>
    <t>gPV</t>
  </si>
  <si>
    <t>PV module and array protection</t>
  </si>
  <si>
    <t>gTR</t>
  </si>
  <si>
    <t>Transformer protection</t>
  </si>
  <si>
    <t>gL</t>
  </si>
  <si>
    <t>gF</t>
  </si>
  <si>
    <t>gll</t>
  </si>
  <si>
    <t>gl</t>
  </si>
  <si>
    <t>Former types of general purpose fuses replaced by type gG</t>
  </si>
  <si>
    <t>“g” fuse-links (full-range breaking capacity fuse-link, typically used for overload and short circuit protection);</t>
  </si>
  <si>
    <t>“a” fuse-links (partial-range breaking capacity fuse-link, typically used for short circuit protection only).</t>
  </si>
  <si>
    <t>Franzosis</t>
  </si>
  <si>
    <t>Diameter</t>
  </si>
  <si>
    <t>AWG #</t>
  </si>
  <si>
    <t>(mm)</t>
  </si>
  <si>
    <t>(inch)</t>
  </si>
  <si>
    <t>Area</t>
  </si>
  <si>
    <r>
      <t>(mm</t>
    </r>
    <r>
      <rPr>
        <vertAlign val="superscript"/>
        <sz val="12"/>
        <color rgb="FF222222"/>
        <rFont val="Arial"/>
        <family val="2"/>
        <charset val="238"/>
      </rPr>
      <t>2</t>
    </r>
    <r>
      <rPr>
        <sz val="12"/>
        <color rgb="FF222222"/>
        <rFont val="Arial"/>
        <family val="2"/>
        <charset val="238"/>
      </rPr>
      <t>)</t>
    </r>
  </si>
  <si>
    <t>0000 (4/0)</t>
  </si>
  <si>
    <t>0.4600</t>
  </si>
  <si>
    <t>000 (3/0)</t>
  </si>
  <si>
    <t>0.4096</t>
  </si>
  <si>
    <t>00 (2/0)</t>
  </si>
  <si>
    <t>0.3648</t>
  </si>
  <si>
    <t>0 (1/0)</t>
  </si>
  <si>
    <t>0.3249</t>
  </si>
  <si>
    <t>0.2893</t>
  </si>
  <si>
    <t>0.2576</t>
  </si>
  <si>
    <t>0.2294</t>
  </si>
  <si>
    <t>0.2043</t>
  </si>
  <si>
    <t>0.1819</t>
  </si>
  <si>
    <t>0.1620</t>
  </si>
  <si>
    <t>0.1443</t>
  </si>
  <si>
    <t>0.1285</t>
  </si>
  <si>
    <t>0.1144</t>
  </si>
  <si>
    <t>0.1019</t>
  </si>
  <si>
    <t>0.0907</t>
  </si>
  <si>
    <t>0.0808</t>
  </si>
  <si>
    <t>0.0720</t>
  </si>
  <si>
    <t>0.0641</t>
  </si>
  <si>
    <t>0.0571</t>
  </si>
  <si>
    <t>0.0508</t>
  </si>
  <si>
    <t>0.0453</t>
  </si>
  <si>
    <t>0.0403</t>
  </si>
  <si>
    <t>0.8230</t>
  </si>
  <si>
    <t>0.9116</t>
  </si>
  <si>
    <t>0.0359</t>
  </si>
  <si>
    <t>0.6527</t>
  </si>
  <si>
    <t>0.8118</t>
  </si>
  <si>
    <t>0.0320</t>
  </si>
  <si>
    <t>0.5176</t>
  </si>
  <si>
    <t>0.7229</t>
  </si>
  <si>
    <t>0.0285</t>
  </si>
  <si>
    <t>0.4105</t>
  </si>
  <si>
    <t>0.6438</t>
  </si>
  <si>
    <t>0.0253</t>
  </si>
  <si>
    <t>0.3255</t>
  </si>
  <si>
    <t>0.5733</t>
  </si>
  <si>
    <t>0.0226</t>
  </si>
  <si>
    <t>0.2582</t>
  </si>
  <si>
    <t>0.5106</t>
  </si>
  <si>
    <t>0.0201</t>
  </si>
  <si>
    <t>0.2047</t>
  </si>
  <si>
    <t>0.4547</t>
  </si>
  <si>
    <t>0.0179</t>
  </si>
  <si>
    <t>0.1624</t>
  </si>
  <si>
    <t>0.4049</t>
  </si>
  <si>
    <t>0.0159</t>
  </si>
  <si>
    <t>0.1288</t>
  </si>
  <si>
    <t>0.3606</t>
  </si>
  <si>
    <t>0.0142</t>
  </si>
  <si>
    <t>0.1021</t>
  </si>
  <si>
    <t>0.3211</t>
  </si>
  <si>
    <t>0.0126</t>
  </si>
  <si>
    <t>0.0810</t>
  </si>
  <si>
    <t>0.2859</t>
  </si>
  <si>
    <t>0.0113</t>
  </si>
  <si>
    <t>0.0642</t>
  </si>
  <si>
    <t>0.2546</t>
  </si>
  <si>
    <t>0.0100</t>
  </si>
  <si>
    <t>0.0509</t>
  </si>
  <si>
    <t>0.2268</t>
  </si>
  <si>
    <t>0.0089</t>
  </si>
  <si>
    <t>0.0404</t>
  </si>
  <si>
    <t>0.2019</t>
  </si>
  <si>
    <t>0.0080</t>
  </si>
  <si>
    <t>0.1798</t>
  </si>
  <si>
    <t>0.0071</t>
  </si>
  <si>
    <t>0.0254</t>
  </si>
  <si>
    <t>0.1601</t>
  </si>
  <si>
    <t>0.0063</t>
  </si>
  <si>
    <t>0.1426</t>
  </si>
  <si>
    <t>0.0056</t>
  </si>
  <si>
    <t>0.0160</t>
  </si>
  <si>
    <t>0.1270</t>
  </si>
  <si>
    <t>0.0050</t>
  </si>
  <si>
    <t>0.0127</t>
  </si>
  <si>
    <t>0.1131</t>
  </si>
  <si>
    <t>0.0045</t>
  </si>
  <si>
    <t>0.1007</t>
  </si>
  <si>
    <t>0.0040</t>
  </si>
  <si>
    <t>0.0897</t>
  </si>
  <si>
    <t>0.0035</t>
  </si>
  <si>
    <t>0.0799</t>
  </si>
  <si>
    <t>0.0031</t>
  </si>
  <si>
    <t>Deutsche</t>
  </si>
  <si>
    <t>Kako izračunati vrednost impedance zanke v okvari zemlje (Zs)</t>
  </si>
  <si>
    <t>Če je Uo napetost na zemljo in Ia tok, ki prekine odklopnik v določenem času odklopa odklopnika.</t>
  </si>
  <si>
    <t>Običajno upoštevamo dva časa odklopa odklopnika: 5 sekund in 0,4 sekunde, odvisno od aplikacije.</t>
  </si>
  <si>
    <t>A - 5-sekundni čas odklopa</t>
  </si>
  <si>
    <t>1 - Spoznajte napetost na zemljo (Uo)</t>
  </si>
  <si>
    <t>2- Določimo la, glej prožilno krivuljo odklopnik, da bi našli cuurent potreben za potovanje v 5 sekundah (glej primer na priloženo datoteko "Zemlja motnje impedance zanke Summary.ppt", drsnik 2 in 3)</t>
  </si>
  <si>
    <t>3- Izračunamo Zs = Uo / Ia</t>
  </si>
  <si>
    <t>B - za odklopni čas 0,4 sekunde 1 odklopniki</t>
  </si>
  <si>
    <t>z elektronskimi enotami za izklop - Micrologic (kompaktni NSb, kompaktni NSX)</t>
  </si>
  <si>
    <t>Na nekem potovanju enote "Io" ne obstajajo, v tem primeru upoštevajte Io = 1.</t>
  </si>
  <si>
    <t>2- odklopniki s termo-magnetnimi odklopnimi enotami (Compact NS, Compact NB, EasyPact EZC, Compact NSX)</t>
  </si>
  <si>
    <t>Zs = (faza napetosti na zemljo) / (V x Io x Ir x Isd x 1.2)</t>
  </si>
  <si>
    <t>V nekaterih potovalnih enotah "Io" ne obstaja, v tem primeru upoštevajte Io = 1.</t>
  </si>
  <si>
    <t>impedanca prekinitve zemeljske zanke (Zs) se izračuna na naslednji način; Zs = Uo / Ia</t>
  </si>
  <si>
    <t>Čas odklopa prenosne opreme 0,4 sekunde. tj električna vrtalna naprava ali električna kosilnica. Ta čas odklopa se običajno uporablja za končne tokokroge (MCB-ov</t>
  </si>
  <si>
    <t>IZRACUN Zs</t>
  </si>
  <si>
    <t>ACB</t>
  </si>
  <si>
    <t>Zračni odklopniki</t>
  </si>
  <si>
    <t>Instalacijski odklopniki</t>
  </si>
  <si>
    <t>MSP</t>
  </si>
  <si>
    <t>Odklopniki</t>
  </si>
  <si>
    <t>KONTAKTORJI</t>
  </si>
  <si>
    <t>VOLTAGE</t>
  </si>
  <si>
    <t>CATEGORY</t>
  </si>
  <si>
    <t>Typica aplications</t>
  </si>
  <si>
    <t>IEC standard</t>
  </si>
  <si>
    <t>AC-1</t>
  </si>
  <si>
    <t>AC-2</t>
  </si>
  <si>
    <t>AC-3</t>
  </si>
  <si>
    <t>AC-4</t>
  </si>
  <si>
    <t>AC-5a</t>
  </si>
  <si>
    <t>AC-5b</t>
  </si>
  <si>
    <t>AC-6a</t>
  </si>
  <si>
    <t>AC-6b</t>
  </si>
  <si>
    <t>AC-7a</t>
  </si>
  <si>
    <t>AC-7b</t>
  </si>
  <si>
    <t>AC-8a</t>
  </si>
  <si>
    <t>AC-8b</t>
  </si>
  <si>
    <t>AC-12</t>
  </si>
  <si>
    <t>AC-13</t>
  </si>
  <si>
    <t>AC-14</t>
  </si>
  <si>
    <t>AC-15</t>
  </si>
  <si>
    <t>AC-20</t>
  </si>
  <si>
    <t>AC-21</t>
  </si>
  <si>
    <t>AC-22</t>
  </si>
  <si>
    <t>AC-23</t>
  </si>
  <si>
    <t>DC-1</t>
  </si>
  <si>
    <t>DC-3</t>
  </si>
  <si>
    <t>DC-5</t>
  </si>
  <si>
    <t>DC-6</t>
  </si>
  <si>
    <t>DC-12</t>
  </si>
  <si>
    <t>DC-13</t>
  </si>
  <si>
    <t>DC-14</t>
  </si>
  <si>
    <t>DC-20</t>
  </si>
  <si>
    <t>DC-21</t>
  </si>
  <si>
    <t>DC-22</t>
  </si>
  <si>
    <t>DC-23</t>
  </si>
  <si>
    <t>DC</t>
  </si>
  <si>
    <t>AC 
DC</t>
  </si>
  <si>
    <t>https://library.abb.com/en/results</t>
  </si>
  <si>
    <t>Non industive or slightly inductive load, example: resistive fumaces, Heaters</t>
  </si>
  <si>
    <t>Slip - ring motors: Siching off</t>
  </si>
  <si>
    <t>Suirrel - cage motors: starting, swithces off motors during running time Most typical industrial application for motors</t>
  </si>
  <si>
    <t>Suirrel - cage motors: starting, plugging (1), inching (2)</t>
  </si>
  <si>
    <t>Swiching of electric discharge lamps</t>
  </si>
  <si>
    <t>Switching of incandescent lamp</t>
  </si>
  <si>
    <t>Switching of transformers</t>
  </si>
  <si>
    <t>Swiching of capacitor banks</t>
  </si>
  <si>
    <t>Slightly inductive load in household appliances: examples: Mixers, blanders</t>
  </si>
  <si>
    <t>Motor-load for household appliances: examples: fans, central vacuum</t>
  </si>
  <si>
    <t>Hermetic refrigerant compressor motor control with manuel resetting overlods</t>
  </si>
  <si>
    <t>Hermetic refrigerant compressor motor control with automatic resetting overlods</t>
  </si>
  <si>
    <t>Control of resistive load and solid state load with opto-coupler isolation</t>
  </si>
  <si>
    <t>Control of solid state load with transformer isolation</t>
  </si>
  <si>
    <t>Control of small elektromagnetic load</t>
  </si>
  <si>
    <t>Control of A.C elektromagnetic load</t>
  </si>
  <si>
    <t>Connecting and disconnecting under no-load conditions</t>
  </si>
  <si>
    <t>Switching of resistive load, including moderate load</t>
  </si>
  <si>
    <t>Switching of mixed resistive and inductiv load, including moderate overloads</t>
  </si>
  <si>
    <t>Switching of motor load or other highly inductive load</t>
  </si>
  <si>
    <t>Protection of circuits, with no reted short-time withstand current</t>
  </si>
  <si>
    <t>Protection of circuits, with a rated short-time withstand curent</t>
  </si>
  <si>
    <t>Non inductive of slightli inductive load, resistance furnaces, heaters</t>
  </si>
  <si>
    <t>Shunt-motors, starting, plugging (1), inching (2), dynamic breaking of motors</t>
  </si>
  <si>
    <t>Series-motors, starting, plugging(1), inching(2), dynamic breaking of motors</t>
  </si>
  <si>
    <t>Swiching of incandescent lamp</t>
  </si>
  <si>
    <t>Controle of resistive load and solid state load with opto-coupler isolation</t>
  </si>
  <si>
    <t>Control of DC electromagnetics</t>
  </si>
  <si>
    <t>Control of DC electromagnetics load having economy resistors in the circuit</t>
  </si>
  <si>
    <t>Connecting and disconecting under no-load conditions</t>
  </si>
  <si>
    <t>Swiching of resistive load, including moderate overloads</t>
  </si>
  <si>
    <t>Swiching of mixed resistive and inductive load, including moderate overloads (i.e shunt motors)</t>
  </si>
  <si>
    <t>Switching of highly inductive load (i.e. series motors)</t>
  </si>
  <si>
    <t>947-4</t>
  </si>
  <si>
    <t>947-5</t>
  </si>
  <si>
    <t>947-3</t>
  </si>
  <si>
    <t>947-2</t>
  </si>
  <si>
    <r>
      <t>Zmogljivost kratkega stika I </t>
    </r>
    <r>
      <rPr>
        <vertAlign val="subscript"/>
        <sz val="13"/>
        <color rgb="FF222222"/>
        <rFont val="Arial"/>
        <family val="2"/>
        <charset val="238"/>
      </rPr>
      <t>cu</t>
    </r>
  </si>
  <si>
    <t>cosφ</t>
  </si>
  <si>
    <r>
      <t>I </t>
    </r>
    <r>
      <rPr>
        <vertAlign val="subscript"/>
        <sz val="13"/>
        <color rgb="FF222222"/>
        <rFont val="Arial"/>
        <family val="2"/>
        <charset val="238"/>
      </rPr>
      <t>cm</t>
    </r>
    <r>
      <rPr>
        <sz val="13"/>
        <color rgb="FF222222"/>
        <rFont val="Arial"/>
        <family val="2"/>
        <charset val="238"/>
      </rPr>
      <t> = n × I </t>
    </r>
    <r>
      <rPr>
        <vertAlign val="subscript"/>
        <sz val="13"/>
        <color rgb="FF222222"/>
        <rFont val="Arial"/>
        <family val="2"/>
        <charset val="238"/>
      </rPr>
      <t>cu</t>
    </r>
  </si>
  <si>
    <r>
      <t>6 kA &lt;I </t>
    </r>
    <r>
      <rPr>
        <vertAlign val="subscript"/>
        <sz val="13"/>
        <color rgb="FF222222"/>
        <rFont val="Arial"/>
        <family val="2"/>
        <charset val="238"/>
      </rPr>
      <t>cu</t>
    </r>
    <r>
      <rPr>
        <sz val="13"/>
        <color rgb="FF222222"/>
        <rFont val="Arial"/>
        <family val="2"/>
        <charset val="238"/>
      </rPr>
      <t> ≤ 10 kA</t>
    </r>
  </si>
  <si>
    <r>
      <t>1,7 × I </t>
    </r>
    <r>
      <rPr>
        <vertAlign val="subscript"/>
        <sz val="13"/>
        <color rgb="FF222222"/>
        <rFont val="Arial"/>
        <family val="2"/>
        <charset val="238"/>
      </rPr>
      <t>cu</t>
    </r>
  </si>
  <si>
    <r>
      <t>10 kA &lt;I </t>
    </r>
    <r>
      <rPr>
        <vertAlign val="subscript"/>
        <sz val="13"/>
        <color rgb="FF222222"/>
        <rFont val="Arial"/>
        <family val="2"/>
        <charset val="238"/>
      </rPr>
      <t>cu</t>
    </r>
    <r>
      <rPr>
        <sz val="13"/>
        <color rgb="FF222222"/>
        <rFont val="Arial"/>
        <family val="2"/>
        <charset val="238"/>
      </rPr>
      <t> ≤ 20 kA</t>
    </r>
  </si>
  <si>
    <r>
      <t>2 × I </t>
    </r>
    <r>
      <rPr>
        <vertAlign val="subscript"/>
        <sz val="13"/>
        <color rgb="FF222222"/>
        <rFont val="Arial"/>
        <family val="2"/>
        <charset val="238"/>
      </rPr>
      <t>cu</t>
    </r>
  </si>
  <si>
    <r>
      <t>20 kA &lt;I </t>
    </r>
    <r>
      <rPr>
        <vertAlign val="subscript"/>
        <sz val="13"/>
        <color rgb="FF222222"/>
        <rFont val="Arial"/>
        <family val="2"/>
        <charset val="238"/>
      </rPr>
      <t>cu</t>
    </r>
    <r>
      <rPr>
        <sz val="13"/>
        <color rgb="FF222222"/>
        <rFont val="Arial"/>
        <family val="2"/>
        <charset val="238"/>
      </rPr>
      <t> ≤ 50 kA</t>
    </r>
  </si>
  <si>
    <r>
      <t>2,1 × I </t>
    </r>
    <r>
      <rPr>
        <vertAlign val="subscript"/>
        <sz val="13"/>
        <color rgb="FF222222"/>
        <rFont val="Arial"/>
        <family val="2"/>
        <charset val="238"/>
      </rPr>
      <t>cu</t>
    </r>
  </si>
  <si>
    <r>
      <t>50 kA ≤ I </t>
    </r>
    <r>
      <rPr>
        <vertAlign val="subscript"/>
        <sz val="13"/>
        <color rgb="FF222222"/>
        <rFont val="Arial"/>
        <family val="2"/>
        <charset val="238"/>
      </rPr>
      <t>cu</t>
    </r>
  </si>
  <si>
    <r>
      <t>2,2 × I </t>
    </r>
    <r>
      <rPr>
        <vertAlign val="subscript"/>
        <sz val="13"/>
        <color rgb="FF595959"/>
        <rFont val="Arial"/>
        <family val="2"/>
        <charset val="238"/>
      </rPr>
      <t>cu</t>
    </r>
  </si>
  <si>
    <t>g Splošne varovalke</t>
  </si>
  <si>
    <t>lahko neprekinjeno vodijo tokove do nazivnega toka in lahko prekinejo tokove od najmanjšega varovalnega toka do nazivne zmogljivosti prekinitve.</t>
  </si>
  <si>
    <t>a - Nadomestne varovalke</t>
  </si>
  <si>
    <t>Te lahko neprekinjeno vodijo tokove do nazivnega toka in lahko prekinejo le tokove nad določenim večkratnikom nazivne vrednosti.</t>
  </si>
  <si>
    <r>
      <t>G</t>
    </r>
    <r>
      <rPr>
        <sz val="13"/>
        <color rgb="FF222222"/>
        <rFont val="Arial"/>
        <family val="2"/>
        <charset val="238"/>
      </rPr>
      <t> - za splošno uporabo</t>
    </r>
  </si>
  <si>
    <r>
      <t>M</t>
    </r>
    <r>
      <rPr>
        <sz val="13"/>
        <color rgb="FF222222"/>
        <rFont val="Arial"/>
        <family val="2"/>
        <charset val="238"/>
      </rPr>
      <t> - za zaščito motornih vezij in stikalnih naprav</t>
    </r>
  </si>
  <si>
    <r>
      <t>R</t>
    </r>
    <r>
      <rPr>
        <sz val="13"/>
        <color rgb="FF222222"/>
        <rFont val="Arial"/>
        <family val="2"/>
        <charset val="238"/>
      </rPr>
      <t> - za zaščito polprevodniških komponent</t>
    </r>
  </si>
  <si>
    <r>
      <t>Tr</t>
    </r>
    <r>
      <rPr>
        <sz val="13"/>
        <color rgb="FF222222"/>
        <rFont val="Arial"/>
        <family val="2"/>
        <charset val="238"/>
      </rPr>
      <t> - zaščita transformatorjev</t>
    </r>
  </si>
  <si>
    <r>
      <t>B</t>
    </r>
    <r>
      <rPr>
        <sz val="13"/>
        <color rgb="FF222222"/>
        <rFont val="Arial"/>
        <family val="2"/>
        <charset val="238"/>
      </rPr>
      <t> - zaščita minskih postaj</t>
    </r>
  </si>
  <si>
    <r>
      <t>D</t>
    </r>
    <r>
      <rPr>
        <sz val="13"/>
        <color rgb="FF222222"/>
        <rFont val="Arial"/>
        <family val="2"/>
        <charset val="238"/>
      </rPr>
      <t> - varovalke z zamudo s severnoameriško</t>
    </r>
  </si>
  <si>
    <r>
      <t xml:space="preserve">N - </t>
    </r>
    <r>
      <rPr>
        <sz val="13"/>
        <color rgb="FF222222"/>
        <rFont val="Arial"/>
        <family val="2"/>
        <charset val="238"/>
      </rPr>
      <t>varovalke brez varovalk brez odlašanja</t>
    </r>
  </si>
  <si>
    <t>kW</t>
  </si>
  <si>
    <t>hp</t>
  </si>
  <si>
    <t>230V</t>
  </si>
  <si>
    <t>380V</t>
  </si>
  <si>
    <t>415V</t>
  </si>
  <si>
    <t>400V</t>
  </si>
  <si>
    <t>440V</t>
  </si>
  <si>
    <t>480V</t>
  </si>
  <si>
    <t>500V</t>
  </si>
  <si>
    <t>600V</t>
  </si>
  <si>
    <t>1_1/2</t>
  </si>
  <si>
    <t>7_1/2</t>
  </si>
  <si>
    <t>In = Pn x 1000 / (√3 x U x η x cos ϕ)</t>
  </si>
  <si>
    <t>3-phase motor</t>
  </si>
  <si>
    <t>In = Pn x 1000 / (U x η x cos ϕ)</t>
  </si>
  <si>
    <t>1-phase motor</t>
  </si>
  <si>
    <t>if the distance separating the rods &gt; 4 L</t>
  </si>
  <si>
    <t>L = the length of the rod in metres</t>
  </si>
  <si>
    <t>ρ = resistivity of the soil in ohm-metres (see “Influence of the type of soil” below)</t>
  </si>
  <si>
    <t>n = the number of rods.</t>
  </si>
  <si>
    <r>
      <t>R</t>
    </r>
    <r>
      <rPr>
        <vertAlign val="subscript"/>
        <sz val="18"/>
        <rFont val="Arial CE"/>
        <charset val="238"/>
      </rPr>
      <t>e</t>
    </r>
    <r>
      <rPr>
        <sz val="18"/>
        <rFont val="Arial CE"/>
        <charset val="238"/>
      </rPr>
      <t>=(1*</t>
    </r>
    <r>
      <rPr>
        <sz val="18"/>
        <rFont val="Calibri"/>
        <family val="2"/>
        <charset val="238"/>
      </rPr>
      <t>ρ</t>
    </r>
    <r>
      <rPr>
        <sz val="18"/>
        <rFont val="Arial CE"/>
        <charset val="238"/>
      </rPr>
      <t>)/(n*L)</t>
    </r>
  </si>
  <si>
    <t>Earthing rods (Palično ozemljilo)</t>
  </si>
  <si>
    <t>Type of soil</t>
  </si>
  <si>
    <t>Mean value of resistivity in Ωm</t>
  </si>
  <si>
    <t>Swampy soil, bogs</t>
  </si>
  <si>
    <t xml:space="preserve">Silt alluvium </t>
  </si>
  <si>
    <t xml:space="preserve">Humus, leaf mould </t>
  </si>
  <si>
    <t xml:space="preserve">Peat, turf </t>
  </si>
  <si>
    <t xml:space="preserve">Soft clay </t>
  </si>
  <si>
    <t>50</t>
  </si>
  <si>
    <t xml:space="preserve">Marl and compacted clay </t>
  </si>
  <si>
    <t xml:space="preserve">Jurassic marl </t>
  </si>
  <si>
    <t xml:space="preserve">Clayey sand </t>
  </si>
  <si>
    <t xml:space="preserve">Siliceous sand </t>
  </si>
  <si>
    <t xml:space="preserve">Stoney ground </t>
  </si>
  <si>
    <t xml:space="preserve">Grass-covered-stoney sub-soil </t>
  </si>
  <si>
    <t xml:space="preserve">Chalky soil </t>
  </si>
  <si>
    <t xml:space="preserve">Limestone </t>
  </si>
  <si>
    <t xml:space="preserve">Fissured limestone </t>
  </si>
  <si>
    <t xml:space="preserve">Schist, shale </t>
  </si>
  <si>
    <t>Mica schist</t>
  </si>
  <si>
    <t>800</t>
  </si>
  <si>
    <t xml:space="preserve">Granite and sandstone </t>
  </si>
  <si>
    <t>Modified granite and sandstone</t>
  </si>
  <si>
    <t>1</t>
  </si>
  <si>
    <t xml:space="preserve">20 </t>
  </si>
  <si>
    <t>10</t>
  </si>
  <si>
    <t>5</t>
  </si>
  <si>
    <t xml:space="preserve">30 </t>
  </si>
  <si>
    <t>1500</t>
  </si>
  <si>
    <t>300</t>
  </si>
  <si>
    <t>100</t>
  </si>
  <si>
    <t>1000</t>
  </si>
  <si>
    <t>500</t>
  </si>
  <si>
    <t>Spodnja</t>
  </si>
  <si>
    <t>Zgornja</t>
  </si>
  <si>
    <t xml:space="preserve">100 </t>
  </si>
  <si>
    <t xml:space="preserve">
</t>
  </si>
  <si>
    <t>Močvirna tla, močvirja</t>
  </si>
  <si>
    <t>Blato aluvij</t>
  </si>
  <si>
    <t>Humus, listna kompost</t>
  </si>
  <si>
    <t>Šota, trava</t>
  </si>
  <si>
    <t>mehka glina</t>
  </si>
  <si>
    <t>Lapor in stisnjena glina</t>
  </si>
  <si>
    <t>Jurski lapor</t>
  </si>
  <si>
    <t>Ilovnat pesek</t>
  </si>
  <si>
    <t>Silicijev pesek</t>
  </si>
  <si>
    <t>Kamnita tla</t>
  </si>
  <si>
    <t>Travnato pokrito kamnito podzemlje</t>
  </si>
  <si>
    <t>Kredasta tla</t>
  </si>
  <si>
    <t>Apnenec</t>
  </si>
  <si>
    <t>Fissured apnenec</t>
  </si>
  <si>
    <t>Šist, skrilavca</t>
  </si>
  <si>
    <t>Sljude s sljude</t>
  </si>
  <si>
    <t>Granit in peščenjak</t>
  </si>
  <si>
    <t>Modificirani granit in peščenjak</t>
  </si>
  <si>
    <t>Rutinsko preverjanje
Rutinsko preverjanje je namenjeno odkrivanju napak v materialu in izdelavi ter za zagotovitev pravilnega delovanja proizvedenih sklopov. To je pod odgovornost proizvajalca ali montaže plošč. Rutinsko preverjanje se izvede na vsakem izdelanem sistemu montaže ali montaže. Preverjanje, ki ga je treba izvesti:</t>
  </si>
  <si>
    <t>Rutinsko preverjanje</t>
  </si>
  <si>
    <t>Vizualno
inšpekcijski pregled</t>
  </si>
  <si>
    <t>Testi</t>
  </si>
  <si>
    <t>Stopnja zaščite zaprtih prostorov</t>
  </si>
  <si>
    <t>Čistosti</t>
  </si>
  <si>
    <t>če je D &lt;minimalna razdalja: preverjanje s preskus vzdrži impulzne napetosti
- če z vizualnim pregledom ni razvidno, da je večji od najmanjšega odmika (npr. če je D &lt;1,5-kratni najmanjši odmik), preverjanje je fizično merjenje ali z impulzno napetostjo vzdrži preizkus</t>
  </si>
  <si>
    <t>Razdalja v smeri</t>
  </si>
  <si>
    <t>ali meritev, če vizualni pregled ni primerno</t>
  </si>
  <si>
    <t>Zaščita pred električnim udarom in celovitost zaščitnih vezij</t>
  </si>
  <si>
    <t>naključno preverjanje tesnosti povezave zaščitnega tokokroga</t>
  </si>
  <si>
    <t>Vključitev vgrajene sestavni deli</t>
  </si>
  <si>
    <t>Notranja električna vezja in povezave</t>
  </si>
  <si>
    <t>ali naključno preverjanje tesnosti</t>
  </si>
  <si>
    <t>Priključki za zunanje vodnike</t>
  </si>
  <si>
    <t>številka, vrsta in identifikacija sponk</t>
  </si>
  <si>
    <t>Mehansko delovanje</t>
  </si>
  <si>
    <t xml:space="preserve"> učinkovitost mehanskega aktiviranja elementi ključavnice in blokade, vključno tiste, povezane z odstranljivimi deli</t>
  </si>
  <si>
    <t>Dielektrične lastnosti</t>
  </si>
  <si>
    <t>dielektrični preskus moči in frekvence ali preverjanje izolacijske upornosti (od 250 A)</t>
  </si>
  <si>
    <t>Ožičenje, operativna zmogljivost in delovanje</t>
  </si>
  <si>
    <t>preverjanje popolnosti informacij &amp; oznake, pregled ožičenja in funkcijski test, kadar je to primerno</t>
  </si>
  <si>
    <t xml:space="preserve">
Natančen pristop
Nova serija IEC 61439 uvaja natančen pristop, ki naj bi omogočil za stikalne plošče pravo raven kakovosti in zmogljivosti, ki jo pričakujejo končni uporabniki. Podane so podrobne oblikovne zahteve in predlagan je jasen postopek preverjanja, ki razlikuje preverjanje dizajna in rutinsko preverjanje. Odgovornosti so jasno opredeljene med originalnim proizvajalcem, odgovornim za proizvajalca konstrukcije in montaže, ki je odgovoren za montažo in dobavo končnemu uporabniku.</t>
  </si>
  <si>
    <t>Zs = (faza napetosti na zemljo) / (V x Io x Ir x Isd x 1,1)</t>
  </si>
  <si>
    <t>V-230V</t>
  </si>
  <si>
    <t>U-400V</t>
  </si>
  <si>
    <t>Naprava na prekinitveni tok (RCD) obvezno vgraditi v serijo zaščitni element</t>
  </si>
  <si>
    <t>Preostali odklopnik RCCB+MCB (RCD+Inst.Odkl) z OverLoadom</t>
  </si>
  <si>
    <r>
      <t>RCD-ji tipa AC so primerni za vse sisteme, kjer imajo uporabniki sinusni zemeljski tok</t>
    </r>
    <r>
      <rPr>
        <sz val="13"/>
        <color rgb="FF222222"/>
        <rFont val="Arial"/>
        <family val="2"/>
        <charset val="238"/>
      </rPr>
      <t> . Niso občutljivi na impulzne tokove puščanja do vrha 250 A (8/20 valovne oblike), kot so tisti, ki se lahko pojavijo zaradi prekrivajočih se napetostnih impulzov na električno omrežje (npr .: preklapljanje fluorescenčnih žarnic, rentgenska oprema, podatki sistem za obdelavo in krmiljenje SCR).</t>
    </r>
  </si>
  <si>
    <t>RCD-ji tipa B se priporočajo za uporabo s pogoni in pretvorniki za oskrbo motorjev za črpalke, dvigala, tekstilne stroje, obdelovalne stroje itd., Saj prepoznavajo neprekinjeni tok okvare z nizkim nivojem. Vklopljene vrednosti, določene do 2 kHz.</t>
  </si>
  <si>
    <t>RCD tipa A v katerih ima uporabniška oprema elektronske naprave za odpravljanje trenutne ali fazne nastavitve rezanja fizične količine (hitrostne temperature, svetlobne jakosti itd.), Ki jih napaja električno omrežje, brez vstavitve transformatorjev in izoliranega razreda I. (razred II je po definiciji brez zemeljskih napak).</t>
  </si>
  <si>
    <r>
      <t>RCD-ji tipa F so za obremenitve z enofaznimi pretvorniki in podobno opremo</t>
    </r>
    <r>
      <rPr>
        <sz val="13"/>
        <color rgb="FF222222"/>
        <rFont val="Arial"/>
        <family val="2"/>
        <charset val="238"/>
      </rPr>
      <t> (npr. Sodobnimi pralnimi stroji) kot podaljšek tipa A. RCD-ji tipa F so bili dodani dodatni preskusi za tip A, da bi simulirali napako ozemljitve. v prisotnosti enofaznega pretvornika.</t>
    </r>
    <r>
      <rPr>
        <b/>
        <sz val="13"/>
        <color rgb="FF222222"/>
        <rFont val="Arial"/>
        <family val="2"/>
        <charset val="238"/>
      </rPr>
      <t xml:space="preserve"> Za tip F je značilna močna odpornost proti neželenim spopadanjem ! RCD tipa F niso občutljivi na impulzne tokove do vrha 3.000A (oblika vala 8/20). RCD-ji tipa F zagotavljajo boljšo zaščito s širjenjem sodobnih elektronskih naprav v domačih napravah, kjer jih RCD-ji tipa A ne bi mogli pravilno pokriti.</t>
    </r>
  </si>
  <si>
    <t>Trenutno je tip B + predstavljen le v specifikaciji DIN VDE 0664-100 Tako kot naprave za zaščito pred pretočno napetostjo tipa B so tudi naprave za zaščito pred preostankom toka tipa B + primerne za uporabo v sistemih z izmeničnim tokom . Pogoji odklopa za zaščitne naprave za preostali tok tipa B so opredeljeni do 20 kHz in so v tem frekvenčnem območju pod izklopno vrednostjo 420 mA.</t>
  </si>
  <si>
    <t>Vrsta potrebne zaščite RCD</t>
  </si>
  <si>
    <t>Vrsta oblike trenutnega vala napake</t>
  </si>
  <si>
    <t>Ustrezni standardi za izdelke RCD so naslednji:</t>
  </si>
  <si>
    <t>IEC 61008-1  -Ridualni tokovni odklopniki brez celovite zaščite pred tokom za gospodinjske in podobne namene (RCCB) - Splošna pravila</t>
  </si>
  <si>
    <t>IEC 61009-1  - Odklopniki z električnim tokokrogom z integrirano zaščito pred pretokom za gospodinjske in podobne namene (RCBO) - Splošna pravila</t>
  </si>
  <si>
    <t>IEC 60947-2  - nizkonapetostne stikalne naprave in krmilne naprave - odklopniki</t>
  </si>
  <si>
    <t>Priloga B , Odklopniki, ki vsebujejo preostale tokovne naprave</t>
  </si>
  <si>
    <t>Priloga M , rele puščanja zemlje</t>
  </si>
  <si>
    <t>IEC 62423 ed.2  - Odklopniki toka tipa F in tipa B z vgrajeno zaščito pred tokom za gospodinjstvo in podobno uporabo</t>
  </si>
  <si>
    <t>IEC 62020  - Električni pripomočki - Nadomestni tokovni monitorji za gospodinjske in podobne namene (RCM)</t>
  </si>
  <si>
    <t>IEC / TR 60755 ed 2  - Splošne zahteve za zaščitne naprave z napetostjo</t>
  </si>
  <si>
    <t>IEC / TR 62350  - Navodila za pravilno uporabo zaščitnih naprav z ostankom toka (RCD) za gospodinjstvo in podobno uporabo</t>
  </si>
  <si>
    <t>SRCD</t>
  </si>
  <si>
    <t>Vtičnica za fiksne inštalacije, ki vsebuje integrirano zaznavno vezje, ki bo samodejno povzročilo odpiranje stikalnih stikov v glavnem vezju pri vnaprej določeni vrednosti preostalega toka.</t>
  </si>
  <si>
    <t>FCURCD</t>
  </si>
  <si>
    <t>Prekaljena priključna enota za fiksne inštalacije, ki vsebuje integrirano zaznavno vezje, ki samodejno povzroči odpiranje stikalnih stikov v glavnem vezju pri vnaprej določeni vrednosti preostalega toka</t>
  </si>
  <si>
    <t>PRCD</t>
  </si>
  <si>
    <t>Naprava, ki obsega vtič, napravo za preostali tok in eno ali več vtičnic (ali prilogo za povezavo). Vključuje lahko zaščito pred prekomernim tokom.</t>
  </si>
  <si>
    <t>CBR</t>
  </si>
  <si>
    <t xml:space="preserve">Odklopnik, ki zagotavlja zaščito pred prekomernim tokom in integrira zaščito pred pretokom, v celoti (integrirano CBR) ali v kombinaciji z enoto za preostali tok, ki je lahko vgrajena v tovarni ali na terenu. </t>
  </si>
  <si>
    <t>RCM</t>
  </si>
  <si>
    <t>Naprava, namenjena spremljanju električnih inštalacij ali tokokrogov zaradi prisotnosti neuravnoteženih tokov napak na zemlji . Ne vsebuje nobene odklopne naprave ali zaščite pred prenapetostjo.</t>
  </si>
  <si>
    <t>MRCD</t>
  </si>
  <si>
    <t>Neodvisno nameščena naprava, ki vsebuje zaščito pred pretočnim tokom, brez zaščite pred pretočnim tokom, in lahko odda signal za izklop povezane stikalne naprave</t>
  </si>
  <si>
    <t>1) Samo, če se uporablja v povezavi z ustrezno zaščito pred pretokom (npr. Varovalka / odklopnik)</t>
  </si>
  <si>
    <t>(2) RCD-ji 10 mA so povezani z zelo občutljivo opremo in območja z visokim tveganjem, kot so šolski laboratoriji in v bolnišnicah</t>
  </si>
  <si>
    <t>(3) Da pod pogojem, da 30mA oz. manj, vendar se običajno ne uporablja</t>
  </si>
  <si>
    <t>(4) S časovno zamudo</t>
  </si>
  <si>
    <t>(5) CU - Potrošniška enota po BS EN 60439-3</t>
  </si>
  <si>
    <t>(6) Mora zagotoviti dvopolno izolacijo</t>
  </si>
  <si>
    <t>(7) DB - Razdelilna plošča ; PB - plošča; SB - stikalna plošča</t>
  </si>
  <si>
    <t>KASKADNA ZAŠČITA</t>
  </si>
  <si>
    <t>Naprava za zaščito pred prenapetostjo (SPD) je pravilno priključena, kadar:</t>
  </si>
  <si>
    <t>1. Zaščitena oprema je izenačeno z isto zemljo, na katero je priključen SPD</t>
  </si>
  <si>
    <t>2. SPD in z njim povezana varnostna zaščita sta povezana:</t>
  </si>
  <si>
    <t>1. Do omrežja ( žične žice ) in do glavne zaščitne palice (PE / PEN) plošče s čim krajšimi dolžinami prevodnikov in manj kot 0,5 m.</t>
  </si>
  <si>
    <t>2. Pri vodnikih, katerih preseki ustrezajo zahtevam SPD (glej spodnjo tabelo).</t>
  </si>
  <si>
    <t>Povečati ta presek je nerealno, da bi nadomestili dolžine povezav, ki niso v skladu s pravilom 0,5 m. Pravzaprav je pri visoki frekvenci impedanca vodnikov neposredno povezana z njihovo dolžino</t>
  </si>
  <si>
    <t>V električnih stikalnih ploščah in ploščah velikih velikosti je morda dobra ideja, da zmanjšate impedanco povezave z uporabo</t>
  </si>
  <si>
    <t>Zmogljivost SPD</t>
  </si>
  <si>
    <t>Prerez (mm 2 )</t>
  </si>
  <si>
    <t>SPD razreda II</t>
  </si>
  <si>
    <t> S Standard: Imax &lt;15 kA (x 3 razred II)</t>
  </si>
  <si>
    <t> E  Zvišano: Imax &lt;40 kA (x 3 razred II)</t>
  </si>
  <si>
    <t> H  Visoka: Imax &lt;70 kA (x 3 razred II)</t>
  </si>
  <si>
    <t>SPD razreda I</t>
  </si>
  <si>
    <r>
      <t>Vedno je bolje obdržati žični vodnik za priključitev zaščitnih vodnikov na priključni blok ali kolektor</t>
    </r>
    <r>
      <rPr>
        <i/>
        <sz val="18"/>
        <color rgb="FF222222"/>
        <rFont val="Arial"/>
        <family val="2"/>
        <charset val="238"/>
      </rPr>
      <t> , ki nato podvoji povezavo, ki je narejena prek izpostavljenih prevodnih delov ohišja ohišja.</t>
    </r>
  </si>
  <si>
    <t>V praksi je priporočljivo, da skupna dolžina vezja naprave za zaščito pred prenapetostjo ne presega 50 cm . Te zahteve ni vedno enostavno izvesti, vendar lahko uporabite razpoložljive izpostavljene prevodne dele v bližini.</t>
  </si>
  <si>
    <t>Pravilo 0,5 m Teoretično je, ko udari strela, napetost Ut, ki ji je podvržen sprejemnik, enaka zaščitni napetosti Up ščitnika prenapetosti napetosti (za njegov In), v praksi pa je slednja višja.</t>
  </si>
  <si>
    <t>K temu prištejemo še napetostne padce, ki jih povzročajo impedance priključnih vodnikov naprave za prenapetostno zaščito in njene zaščitne naprave:</t>
  </si>
  <si>
    <t>Na primer, zmanjšanje napetosti v 1 m prevodnika, ki ga prehodi 10 kA impulzni tok za 10 μs, bo doseglo 1000 V.</t>
  </si>
  <si>
    <t>Δu = L × di / dt</t>
  </si>
  <si>
    <t>Vrednost Δu, ki se doda napetosti Up</t>
  </si>
  <si>
    <t>Ut = UI 1 + Ud + UI 2 + Up + UI 3</t>
  </si>
  <si>
    <t>di - trenutna sprememba 10.000 A</t>
  </si>
  <si>
    <t>dt - časovno nihanje 10 μs</t>
  </si>
  <si>
    <t>L - induktivnost 1 m prevodnika = 1 μs</t>
  </si>
  <si>
    <t>Skupna dolžina Lt mora torej biti čim krajša. V praksi je priporočljivo, da se ne preseže 0,5 m . V primeru težav je morda koristno uporabljati široke, ravne vodnike (izolirane pletenice, prožne izolirane palice).</t>
  </si>
  <si>
    <t>Vodnik zemeljske povezave ščitnika napetosti ne sme biti zelen / rumen v smislu opredelitve PE prevodnika.</t>
  </si>
  <si>
    <t>Običajna praksa je taka, da se ta oznaka pogosto uporablja.</t>
  </si>
  <si>
    <t>Nekatere konfiguracije ožičenja lahko ustvarijo sklopke med zgornjim in spodnjim vodnikom naprave za zaščito pred prenapetostjo, ki verjetno povzročijo, da se strelovski val širi po celotni instalaciji .</t>
  </si>
  <si>
    <t>onfiguracija ožičenja SPD # 1</t>
  </si>
  <si>
    <t>Vzvodni in spodnji vodniki so priključeni na sponko zaščite pred napetostjo s skupno potjo.</t>
  </si>
  <si>
    <t>Konfiguracija ožičenja SPD # 2</t>
  </si>
  <si>
    <t>Vhodni in izhodni vodniki so fizično dobro ločeni in povezani na istem terminalu.</t>
  </si>
  <si>
    <t>Konfiguracija ožičenja SPD # 3</t>
  </si>
  <si>
    <t>Priključni vodniki predolgi, izhodni vodniki fizično ločeni.</t>
  </si>
  <si>
    <t>Konfiguracija ožičenja SPD # 4</t>
  </si>
  <si>
    <t>Čim krajše priključite vodnike s povratnim vodnikom od ozemljitvenega terminala blizu žičnih vodnikov.</t>
  </si>
  <si>
    <t>SIST IEC 60364-4-43: 2009</t>
  </si>
  <si>
    <r>
      <rPr>
        <b/>
        <sz val="10"/>
        <color rgb="FFFF0000"/>
        <rFont val="Arial CE"/>
        <charset val="238"/>
      </rPr>
      <t>431.1 Zaščita linijskih vodnikov</t>
    </r>
    <r>
      <rPr>
        <sz val="10"/>
        <rFont val="Arial CE"/>
        <charset val="238"/>
      </rPr>
      <t xml:space="preserve">
431.1.1 Zaznavanje tokov je treba zagotoviti za vse linijske vodnike, razen tam kjer se uporablja
431.1.2 Povzročiti mora odklop vodnika, v katerem je bil nadtok zaznan, ni pa potreben odklop drugih vodnikov pod napetostjo
Če odklop ene faze lahko povzroči nevarnost, naprimer pri trifaznem motorju, je potrebno ustrezno ukrepati</t>
    </r>
  </si>
  <si>
    <r>
      <rPr>
        <b/>
        <sz val="10"/>
        <color rgb="FFFF0000"/>
        <rFont val="Arial CE"/>
        <charset val="238"/>
      </rPr>
      <t>431.2 Zaščita nevtralnega vodnika</t>
    </r>
    <r>
      <rPr>
        <sz val="10"/>
        <rFont val="Arial CE"/>
        <charset val="238"/>
      </rPr>
      <t xml:space="preserve">
431.2.1 Sistem TT ali TN
Kjer je prerez nevtralnega vodnika najmanj enak prerezu linijskih vodnikov in kjer pričakovani tok nevtralnega vodnika  ne presega vrednosti tokov v linijskih vodnikih, ni treba predvideti zaznave nadtokov za nevtralni vodnik ali odklopne naprave za ta vodnik
Kjer je prerez nevtralnega vodnika manjši od prereza linijskega vodnika je treba izvesti zaznavanje nadtoka nevtralnega vodnika skladno z njegovim prerezom. To zaznavanje mora povzročiti odklop linijskega vodnika, ne pa nujno tudi nevtralnega
V obeh primerih je treba nevtralni vodnik zaščititi pri kratkostičnem toku
</t>
    </r>
  </si>
  <si>
    <t>𝑅=𝜌*(𝐿/𝐴)+0.1Ω</t>
  </si>
  <si>
    <t>ρ . specifična upornost bakra 1,68×10−8 Ωm</t>
  </si>
  <si>
    <t>L . dolžina žice izbrana iz seznama (1 m, 2 m, 3 m, …,100 m) ali numerični vnos po meri</t>
  </si>
  <si>
    <t>A . Prerez žice izbran iz seznama (0.50 mm2, 0.75 mm2, 1.00 mm2, 1.50 mm2, 2.5 mm2, 4.0 mm2, 10.0 mm2) ali numerični vnos po meri</t>
  </si>
  <si>
    <t>R=</t>
  </si>
  <si>
    <t>1,68×10−8</t>
  </si>
  <si>
    <t>L=</t>
  </si>
  <si>
    <t>A=</t>
  </si>
  <si>
    <t>m</t>
  </si>
  <si>
    <t>Ωm</t>
  </si>
  <si>
    <r>
      <t>ρ</t>
    </r>
    <r>
      <rPr>
        <vertAlign val="subscript"/>
        <sz val="10"/>
        <rFont val="Arial CE"/>
        <charset val="238"/>
      </rPr>
      <t>cu</t>
    </r>
    <r>
      <rPr>
        <sz val="10"/>
        <rFont val="Arial CE"/>
        <charset val="238"/>
      </rPr>
      <t>=</t>
    </r>
  </si>
  <si>
    <r>
      <t>H</t>
    </r>
    <r>
      <rPr>
        <vertAlign val="subscript"/>
        <sz val="10"/>
        <rFont val="Arial CE"/>
        <charset val="238"/>
      </rPr>
      <t>Limit</t>
    </r>
    <r>
      <rPr>
        <sz val="10"/>
        <rFont val="Arial CE"/>
        <charset val="238"/>
      </rPr>
      <t xml:space="preserve"> (Ω)</t>
    </r>
  </si>
  <si>
    <t>Raven velikosti</t>
  </si>
  <si>
    <t>Učinkovito proti</t>
  </si>
  <si>
    <t>Učinkovito 
proti</t>
  </si>
  <si>
    <t>&gt; 50 mm
2,0 v</t>
  </si>
  <si>
    <t>&gt; 12,5 mm
0,49 in</t>
  </si>
  <si>
    <t>&gt; 2,5 mm
0,098 palca</t>
  </si>
  <si>
    <t>&gt; 1 mm
0,039 in</t>
  </si>
  <si>
    <t>Zaščiten pred prahom</t>
  </si>
  <si>
    <t>Neprepustna za prah</t>
  </si>
  <si>
    <t>Opis</t>
  </si>
  <si>
    <t>X pomeni, da ni na voljo podatkov za določitev stopnje zaščite glede na to merilo.</t>
  </si>
  <si>
    <t>Brez zaščite pred stiki in vdorom predmetov</t>
  </si>
  <si>
    <t>Vsaka večja površina telesa, na primer hrbet dlani, vendar brez zaščite pred namernim stikom z delom telesa</t>
  </si>
  <si>
    <t>Prsti ali podobni predmeti</t>
  </si>
  <si>
    <t>Orodje, debele žice itd.</t>
  </si>
  <si>
    <t>Večina žic, vitki vijaki, velike mravlje itd.</t>
  </si>
  <si>
    <t>Vdor prahu ni popolnoma preprečen, vendar ne sme priti v zadostni količini, da bi motil zadovoljivo delovanje opreme.</t>
  </si>
  <si>
    <t>Brez vdora prahu; popolna zaščita pred stiki (neprepustna za prah). Uporabiti je treba vakuum. Trajanje testa do 8 ur glede na pretok zraka.</t>
  </si>
  <si>
    <t>Raven</t>
  </si>
  <si>
    <t>Zaščita pred</t>
  </si>
  <si>
    <t>Podrobnosti</t>
  </si>
  <si>
    <t>X pomeni, da ni na voljo podatkov za določitev stopnje zaščite glede na ta merila.</t>
  </si>
  <si>
    <t>Brez zaščite pred vdorom vode</t>
  </si>
  <si>
    <t>Nobenega</t>
  </si>
  <si>
    <t>Kaplja voda</t>
  </si>
  <si>
    <t>Voda, ki kaplja (navpično padajoče kapljice), ne sme imeti škodljivega učinka na vzorec, če je nameščen v pokončnem položaju na gramofon in vrten z 1 vrtljajem na minuto.</t>
  </si>
  <si>
    <t>Trajanje testa: 10 minut
Voda ustreza 1 mm padavin na minuto</t>
  </si>
  <si>
    <t>Kaplja voda, ko je nagnjena na 15 °</t>
  </si>
  <si>
    <t>Trajanje testa: 2,5 minute za vsako smer nagiba (skupaj 10 minut)
Voda ustreza 3 mm padavin na minuto</t>
  </si>
  <si>
    <t>Škropljenje vode</t>
  </si>
  <si>
    <t>Voda, ki kot razpršilec pade pod katerim koli kotom do 60 ° od navpičnice, ne sme imeti škodljivega učinka, pri čemer se uporabijo: a) nihajna naprava ali b) razpršilna šoba s protiutežnim ščitom.
Preskus a) se izvaja 5 minut, nato se ponovi z vzorcem, zasukanim vodoravno za 90 °, za drugi 5-minutni test. Preskus b) se izvaja (s postavljenim ščitom) najmanj 5 minut.</t>
  </si>
  <si>
    <t>Vodo, ki kaplja navpično, ne sme škodovati, če je ohišje nagnjeno pod kotom 15 ° od običajnega položaja. Skupno se preskusijo štirje položaji v dveh oseh.</t>
  </si>
  <si>
    <t>Za brizgalno šobo:
Trajanje testa: 1 minuta na kvadratni meter najmanj 5 minut [6] Prostornina vode: 10 litrov na minuto (0,037 impulz / s) Tlak: 50–150 kPa (7,3–21,8 psi)
Za nihajno cev: Trajanje preskusa: 10 minut Prostornina vode: 0,07 litra na minuto (0,00026 imp / s) na luknjo</t>
  </si>
  <si>
    <t xml:space="preserve">	Brizganje vode</t>
  </si>
  <si>
    <t>Brizganje vode po zaprtem prostoru iz katere koli smeri ne sme imeti škodljivega učinka, pri čemer se uporabijo:
a) nihajna naprava ali b) brizgalna šoba brez zaščite. Test a) se izvaja 10 minut. b) se izvaja (brez ščita) najmanj 5 minut.</t>
  </si>
  <si>
    <t>Nihajna cev: Trajanje preskusa: 10 minut ali brizgalna šoba (enako kot brizgalna šoba IPX3 z odstranjenim ščitom)</t>
  </si>
  <si>
    <t>Vodni curki</t>
  </si>
  <si>
    <t>Voda, ki jo šoba (6,3 mm (0,25 palca)) štrli iz zaprtih prostorov iz katere koli smeri, nima škodljivih učinkov.</t>
  </si>
  <si>
    <t>Trajanje testa: 1 minuta na kvadratni meter vsaj 3 minute
Prostornina vode: 12,5 litra na minuto Tlak: 30 kPa (4,4 psi) na razdalji 3 metrov (9,8 ft)</t>
  </si>
  <si>
    <t>Zmogljivi vodni curki</t>
  </si>
  <si>
    <t>Voda, ki v močnih curkih (12,5 mm (0,49 in)) štrli iz zaprtih prostorov iz katere koli smeri, nima škodljivih učinkov.</t>
  </si>
  <si>
    <t>Trajanje testa: 1 minuta na kvadratni meter vsaj 3 minute
Prostornina vode: 100 litrov na minuto (0,37 impulz / s) Tlak: 100 kPa (15 psi) na razdalji 3 metrov (9,8 ft)</t>
  </si>
  <si>
    <t>6K</t>
  </si>
  <si>
    <t>Zmogljivi vodni curki s povečanim pritiskom</t>
  </si>
  <si>
    <t>Voda, ki v močnih curkih (6,3 mm (0,25 in) šobe) štrli iz zaprtih prostorov iz katere koli smeri pod povišanim tlakom, ne sme imeti škodljivih učinkov. Najdeno v DIN 40050 in ne v IEC 60529.</t>
  </si>
  <si>
    <t>Trajanje testa: najmanj 3 minute [ navedba ]
Prostornina vode: 75 litrov na minuto (0,27 impulzov / s) Tlak: 1000 kPa (150 psi) na razdalji 3 metrov (9,8 ft)</t>
  </si>
  <si>
    <t>Potopitev, do 1 metra globine</t>
  </si>
  <si>
    <t>Vdor vode v škodljivi količini ne sme biti mogoč, če je ohišje potopljeno v vodo pod določenimi pogoji pritiska in časa (do 1 metra (3 ft 3 in) potopitve).</t>
  </si>
  <si>
    <t>Trajanje testa: 30 minut. [4]
Preizkušeno z najnižjo točko ohišja 1000 mm (39 in) pod gladino vode ali najvišjo točko 150 mm (5,9 in) pod površino, kar je globlje.</t>
  </si>
  <si>
    <t>Potopitev, 1 meter (3 ft 3 in) ali več globine</t>
  </si>
  <si>
    <t>Oprema je primerna za stalno potapljanje v vodo pod pogoji, ki jih določi proizvajalec. Vendar pri nekaterih vrstah opreme lahko pomeni, da lahko voda vstopa, vendar le tako, da ne povzroča škodljivih učinkov. Pričakuje se, da bosta globina in trajanje preskusa večja od zahtev za IPx7, lahko pa se dodajo tudi drugi vplivi na okolje, kot je temperaturno cikličenje pred potopitvijo.</t>
  </si>
  <si>
    <t>Trajanje testa: dogovor s proizvajalcem
Globina, ki jo določi proizvajalec, običajno do 3 metrov (9,8 ft)</t>
  </si>
  <si>
    <t>9K</t>
  </si>
  <si>
    <t>Zmogljivi visokotemperaturni vodni curki</t>
  </si>
  <si>
    <t>Zaščiteno pred padci visokotlačnega brizga pri visokih temperaturah.
Manjši primerki se počasi vrtijo na gramofonu iz 4 določenih kotov. Večji primerki so med uporabo nameščeni v predvidenem položaju, gramofon ni potreben in se preizkusijo prostoročno vsaj 3 minute na razdalji 0,15–0,2 metra (5,9 in – 7,9 palca).
Posebne zahteve za preskusno šobo so prikazane na slikah 7, 8 in 9 IEC (ali EN) 60529.
Ta test je v standardu IEC 60529 opredeljen kot IPx9.</t>
  </si>
  <si>
    <t>Trajanje preizkusa: Vpenjanje: 30 sek. v vsakem od 4 kotov (2 min. skupaj), Prostoročno: 1 min / m 2 , 3 min. najmanj
Prostornina vode: 14–16 litrov na minuto (0,051–0,059 impulz / s) Tlak: 8–10 MPa (80–100 barov) na razdalji 0,10–0,15 metra (3,9 in – 5,9 in) Temperatura vode: 80 ° C ( 176 ° F)</t>
  </si>
  <si>
    <t>(Vsi preskusi s črko "K" so opredeljeni s standardom ISO 20653 (nadomešča DIN 40050-9) in jih ni mogoče najti v standardu IEC 60529, razen za IPx9, ki je enak preskusu vode IP69K.)</t>
  </si>
  <si>
    <t>Dodatno pismo (neobvezno)</t>
  </si>
  <si>
    <t xml:space="preserve">
Pismo</t>
  </si>
  <si>
    <t>Pomen</t>
  </si>
  <si>
    <t>Zadnji del roke</t>
  </si>
  <si>
    <t>Prst</t>
  </si>
  <si>
    <t>Orodje</t>
  </si>
  <si>
    <t>Žica</t>
  </si>
  <si>
    <t>Dopolnilno pismo (neobvezno)</t>
  </si>
  <si>
    <t>Za zaščito opreme, značilne za:</t>
  </si>
  <si>
    <t>Pismo</t>
  </si>
  <si>
    <t>Visokonapetostne naprave</t>
  </si>
  <si>
    <t>Gibanje med preskusom vode</t>
  </si>
  <si>
    <t>Med preskusom vode v mirovanju</t>
  </si>
  <si>
    <t>Vremenske razmere</t>
  </si>
  <si>
    <t>Črka K je navedena v DIN 40050-9 in ne v IEC 60529.</t>
  </si>
  <si>
    <t>DIN 40050-9 je razširil novejši sistem ocenjevanja IEC 60529 z oceno IP69K za visokotlačne in visokotemperaturne sisteme izpiranja. [7] Ohišja v skladu z ISO 20653: 2013 ne smejo biti samo odporna proti prahu (IP6X), temveč tudi zdržati pod visokim tlakom in parnim čiščenjem.
Standard IP69K je bil prvotno razvit za cestna vozila, zlasti tista, ki potrebujejo redno intenzivno čiščenje (prekucniki, mešalniki betona itd.), Vendar se uporablja tudi na drugih področjih, kot so stroji za predelavo hrane in sistemi za pranje avtomobilov . Nadomeščen je bil s standardom ISO 20653: 2013 Cestna vozila-Stopnje zaščite (IP koda) [8] in dopolnjen z dodatkom preskusa vstopa vode stopnje 9 v standard IEC 60529, ki vključuje v bistvu enak preskus s pršenjem kot IP69K, vendar tudi na sliki 10 standarda vključuje risbo preskusne naprave, namenjene preverjanju pravilnega tlaka vode.</t>
  </si>
  <si>
    <t>Preskusna nastavitev 
Test določa brizgalno šobo, ki se napaja z 80 ° C vode pri 8–10  MPa (80–100 barov) in pretokom 14–16 L / min. Šoba se drži 30–15 cm od preskušene naprave pod kotom 0 °, 30 °, 60 ° in 90 °. Preskusna naprava sedi na gramofonu, ki zaključi vrtenje vsakih 12 sekund (5  vrt / min ). Specifikacija IPx9 podrobno opisuje prostoročno metodo za testiranje večjih primerkov, ki ne bodo prišli na gramofon (glej zgornjo tabelo). Metoda proste roke zahteva tudi (vsaj) eno dodatno minuto časa pršenja (1 min / m 2 , najmanj 3 min). Preskusna razdalja se prav tako poveča na .175 m (0,15–0,2 m na odsek 14.2.9).</t>
  </si>
  <si>
    <t>Severna Amerika (ocena NEMA) 
Glavni članek: Vrste ohišij NEMA
V ZDA nacionalno združenje proizvajalcev električne energije opredeljuje vrste ohišij NEMA v standardni številki NEMA 250. V spodnji tabeli je opisano, kateri kodi IP IEC 60529 ustreza vsaka posamezna ocena NEMA. Ocene med obema standardoma niso neposredno enakovredne: ocene NEMA zahtevajo tudi dodatne lastnosti izdelka in preizkuse (kot so funkcionalnost v pogojih zaledenitve, ograde za nevarna območja , izpadi za kabelske povezave in drugi), ki jih IP ocene ne obravnavajo.</t>
  </si>
  <si>
    <t>Ohišje NEMA</t>
  </si>
  <si>
    <t>Koda IP</t>
  </si>
  <si>
    <t>3, 3X, 3S, 3SX</t>
  </si>
  <si>
    <t>4, 4X</t>
  </si>
  <si>
    <t>5.</t>
  </si>
  <si>
    <t>6.</t>
  </si>
  <si>
    <t>6P</t>
  </si>
  <si>
    <t>12, 12K, 13</t>
  </si>
  <si>
    <t>IP20</t>
  </si>
  <si>
    <t>IP22</t>
  </si>
  <si>
    <t>IP55</t>
  </si>
  <si>
    <t>IP24</t>
  </si>
  <si>
    <t>IP66 , IP65</t>
  </si>
  <si>
    <t>3R, 3RX</t>
  </si>
  <si>
    <t xml:space="preserve">	IP53</t>
  </si>
  <si>
    <t>IP67</t>
  </si>
  <si>
    <t>IP68</t>
  </si>
  <si>
    <t xml:space="preserve">	IP54</t>
  </si>
  <si>
    <t>KAKOVOST IZOLACIJE MOTORJEV 
(Splošno pravilo je 10 Megohm ali več.</t>
  </si>
  <si>
    <t>Vrednost izolacijske upornosti</t>
  </si>
  <si>
    <t>Stopnja izolacije</t>
  </si>
  <si>
    <t xml:space="preserve"> Slab</t>
  </si>
  <si>
    <t>Kritično</t>
  </si>
  <si>
    <t>5-10 Megohm</t>
  </si>
  <si>
    <t xml:space="preserve">	 Nenormalno</t>
  </si>
  <si>
    <t xml:space="preserve"> Dobro</t>
  </si>
  <si>
    <t>50-100 Megohm</t>
  </si>
  <si>
    <t>Zelo dobro</t>
  </si>
  <si>
    <t>100 Megohm ali več</t>
  </si>
  <si>
    <t>Odlično</t>
  </si>
  <si>
    <t>2-5 Megohm</t>
  </si>
  <si>
    <t>10-50 Megohm</t>
  </si>
  <si>
    <t>2 Megohm ali manj</t>
  </si>
  <si>
    <t>Ir-</t>
  </si>
  <si>
    <t>1 § Ta direktiva se uporablja za naslednje izdelke:</t>
  </si>
  <si>
    <t>a) stroji;</t>
  </si>
  <si>
    <t>b) zamenljiva oprema;</t>
  </si>
  <si>
    <t>c) varnostne komponente;</t>
  </si>
  <si>
    <t>d) dvižni pribor;</t>
  </si>
  <si>
    <t>e) verige, vrvi in ​​trakovi;</t>
  </si>
  <si>
    <t>f) odstranljive naprave za mehanski prenos;</t>
  </si>
  <si>
    <t>g) delno dokončani stroji.</t>
  </si>
  <si>
    <t>Strojna Direktiva 2006/42 / ES</t>
  </si>
  <si>
    <t>OD 29. decembra, 2009, mora imeti vsak stroj oznako CE in izpolnjevati zahteve v skladu z Evropski direktivi o strojih 2006/42 / ES</t>
  </si>
  <si>
    <t>To  velja za stare stroje (izdelane pred 1. januarjem 1995), če so proizvedeni v državi zunaj EGP in uvoženi za uporabo v državi EGP.</t>
  </si>
  <si>
    <t>Za stroje, izdelane in / ali sproščene na trg med 1. januarjem 1995 in 28. decembrom 2009  Velja stara Direktiva o strojih (98/37 / ES).</t>
  </si>
  <si>
    <t>Petstopenjska metoda</t>
  </si>
  <si>
    <t>Dajte prednost varnostnim ukrepom po petstopenjski metodi</t>
  </si>
  <si>
    <t>1. Odpravite ali zmanjšajte tveganja z načrtovanjem in gradnjo</t>
  </si>
  <si>
    <t>2. Premaknite delovne naloge izven območja tveganja</t>
  </si>
  <si>
    <t>3. Uporabite varovala / varnostne naprave</t>
  </si>
  <si>
    <t>4. Razviti varne delovne rutine / informacije / izobraževanje</t>
  </si>
  <si>
    <t>5. Uporabite opozorila kot piktograme, svetlobo, zvok itd.</t>
  </si>
  <si>
    <t>– PL (raven zmogljivosti) je tehnološko nevtralen koncept, ki se lahko uporabljajo za električne, mehanske, pnevmatske in hidravlične varnostne rešitve.</t>
  </si>
  <si>
    <t>__SIL (Level Integrity Level) se lahko uporablja samo za električne, elektronske ali programabilne varnostne rešitve.</t>
  </si>
  <si>
    <r>
      <t xml:space="preserve">Nazivna odklopna zmogljivost kratkega stika </t>
    </r>
    <r>
      <rPr>
        <b/>
        <sz val="10"/>
        <color rgb="FFFF0000"/>
        <rFont val="Arial CE"/>
        <charset val="238"/>
      </rPr>
      <t>lcu</t>
    </r>
    <r>
      <rPr>
        <sz val="10"/>
        <rFont val="Arial CE"/>
        <charset val="238"/>
      </rPr>
      <t xml:space="preserve"> pri 400 V, 50 Hz</t>
    </r>
  </si>
  <si>
    <t>Trenutna nastavitev sprostitve preobremenitve</t>
  </si>
  <si>
    <t>Območje nastavitve kratkoročno zakasnjeno sprostitev kratkega stika</t>
  </si>
  <si>
    <t>Območje nastavitve zapoznela sprostitev kratkega stika</t>
  </si>
  <si>
    <r>
      <t>Nazivni tok = nazivni neprekinjeni tok</t>
    </r>
    <r>
      <rPr>
        <b/>
        <sz val="10"/>
        <color rgb="FFFF0000"/>
        <rFont val="Arial CE"/>
        <charset val="238"/>
      </rPr>
      <t xml:space="preserve"> In = Iu</t>
    </r>
  </si>
  <si>
    <r>
      <t>Preobremenitveni izklop</t>
    </r>
    <r>
      <rPr>
        <b/>
        <sz val="10"/>
        <color rgb="FFFF0000"/>
        <rFont val="Arial CE"/>
        <charset val="238"/>
      </rPr>
      <t xml:space="preserve"> Ir</t>
    </r>
  </si>
  <si>
    <r>
      <t>Neprekinjeno</t>
    </r>
    <r>
      <rPr>
        <b/>
        <sz val="10"/>
        <color rgb="FFFF0000"/>
        <rFont val="Arial CE"/>
        <charset val="238"/>
      </rPr>
      <t xml:space="preserve"> Ii = In x … </t>
    </r>
  </si>
  <si>
    <r>
      <t xml:space="preserve">Zakasnitev </t>
    </r>
    <r>
      <rPr>
        <b/>
        <sz val="10"/>
        <color rgb="FFFF0000"/>
        <rFont val="Arial CE"/>
        <charset val="238"/>
      </rPr>
      <t xml:space="preserve">Isd = Irx … </t>
    </r>
  </si>
  <si>
    <t>Motor starter protector (Motorsko zaščitno stikalo)</t>
  </si>
  <si>
    <t>Kompaktna močnostna stikala Molded Case Circuit Breaker</t>
  </si>
  <si>
    <r>
      <t>C = εA / </t>
    </r>
    <r>
      <rPr>
        <i/>
        <sz val="13"/>
        <color rgb="FF000000"/>
        <rFont val="Arial"/>
        <family val="2"/>
        <charset val="238"/>
      </rPr>
      <t>d</t>
    </r>
  </si>
  <si>
    <t>Kapacitivnost kablov</t>
  </si>
  <si>
    <r>
      <t>i</t>
    </r>
    <r>
      <rPr>
        <sz val="13"/>
        <color rgb="FF000000"/>
        <rFont val="Arial"/>
        <family val="2"/>
        <charset val="238"/>
      </rPr>
      <t> = C × dV / d </t>
    </r>
    <r>
      <rPr>
        <i/>
        <sz val="13"/>
        <color rgb="FF000000"/>
        <rFont val="Arial"/>
        <family val="2"/>
        <charset val="238"/>
      </rPr>
      <t>t</t>
    </r>
  </si>
  <si>
    <t>krmilnem kablu inducirani tokovi</t>
  </si>
  <si>
    <t>Inducirana napetost v krmilnem kablu je podana z:</t>
  </si>
  <si>
    <r>
      <t>e (krmilni kabel) = M × d </t>
    </r>
    <r>
      <rPr>
        <i/>
        <sz val="13"/>
        <color rgb="FF000000"/>
        <rFont val="Arial"/>
        <family val="2"/>
        <charset val="238"/>
      </rPr>
      <t>i</t>
    </r>
    <r>
      <rPr>
        <sz val="13"/>
        <color rgb="FF000000"/>
        <rFont val="Arial"/>
        <family val="2"/>
        <charset val="238"/>
      </rPr>
      <t> / d </t>
    </r>
    <r>
      <rPr>
        <i/>
        <sz val="13"/>
        <color rgb="FF000000"/>
        <rFont val="Arial"/>
        <family val="2"/>
        <charset val="238"/>
      </rPr>
      <t>t</t>
    </r>
  </si>
  <si>
    <t>M je medsebojna induktivnost med vodnikom moči in krmilnim kablom in</t>
  </si>
  <si>
    <t>i je tok skozi vodnik.</t>
  </si>
  <si>
    <t>E = ρ / 2πε s r</t>
  </si>
  <si>
    <t>ρ = CV ph</t>
  </si>
  <si>
    <t>C = 1 / (Z s × c)</t>
  </si>
  <si>
    <t>c = hitrost svetlobe = 3 × 10 8 m / s
C = Kapaciteta avtobusa
V ph = Napetost na fazo
Z s = prenapetostna impedanca, Ω / faza
Preurejanje zgornjih enačb:
E = (377 × V ph ) / 2πZ s h
kje
η = √ (μ 0 / ε 0 ) = 1 / ε 0 c = 377 Ω
Preurejanje zgornjih enačb:
E = (377 × V ph ) / 2πZ s h
kje
η = √ (μ 0 / ε 0 ) = 1 / ε 0 c = 377 Ω
Polmer r je enak višini vodila h . Navpično električno polje se podvoji pri odbijanju od tal. Za 1,0 na enoto preklopnih prehodnih razmer je</t>
  </si>
  <si>
    <t>EN-60364-4-41</t>
  </si>
  <si>
    <t>EN-61140</t>
  </si>
  <si>
    <t>410.3.6</t>
  </si>
  <si>
    <t>Zaščitni ukrepi določeni v dodatk C</t>
  </si>
  <si>
    <t>Neprevodno okolje</t>
  </si>
  <si>
    <t xml:space="preserve">Lokalna izenačitev </t>
  </si>
  <si>
    <t>Električna ločitev za napajanje več kot enega porabnika</t>
  </si>
  <si>
    <t>(Se smejo uporabljati le, če je instalacija pod nadzorom strokovnega ali poučenega osebja, tako da nedopustne spremembe niso mogoče)</t>
  </si>
  <si>
    <t>410.3.10</t>
  </si>
  <si>
    <t>Zaščita ob okvari (zaščita pri posrednem dotiku) se lahko opusti pri naslednji opremi</t>
  </si>
  <si>
    <t>411.3.1.2</t>
  </si>
  <si>
    <t>Zaščitna izenačitev potencialov</t>
  </si>
  <si>
    <r>
      <rPr>
        <b/>
        <sz val="10"/>
        <rFont val="Arial CE"/>
        <charset val="238"/>
      </rPr>
      <t>V</t>
    </r>
    <r>
      <rPr>
        <sz val="10"/>
        <rFont val="Arial CE"/>
        <charset val="238"/>
      </rPr>
      <t xml:space="preserve"> vsaki stavbi morajo biti ozemljitveni vodniki, glavna ozemljitvena zbiralka in naslednji prevodni deli povezani v zaščitno izenačitev potencialov:</t>
    </r>
  </si>
  <si>
    <r>
      <rPr>
        <b/>
        <sz val="10"/>
        <rFont val="Arial CE"/>
        <charset val="238"/>
      </rPr>
      <t>K</t>
    </r>
    <r>
      <rPr>
        <sz val="10"/>
        <rFont val="Arial CE"/>
        <charset val="238"/>
      </rPr>
      <t>ovinske cevi napajalnih sistemov, ki so od zunaj napeljane v notranjost stavbe, npr. plinske, vodovodne</t>
    </r>
  </si>
  <si>
    <r>
      <rPr>
        <b/>
        <sz val="10"/>
        <rFont val="Arial CE"/>
        <charset val="238"/>
      </rPr>
      <t>T</t>
    </r>
    <r>
      <rPr>
        <sz val="10"/>
        <rFont val="Arial CE"/>
        <charset val="238"/>
      </rPr>
      <t>uji prevodni deli konstrukcije stavbe, če so dotakljivi ob normalni uporabi, kovinski deli centralnega ogrevanja in klimatskih naprav</t>
    </r>
  </si>
  <si>
    <r>
      <rPr>
        <b/>
        <sz val="10"/>
        <rFont val="Arial CE"/>
        <charset val="238"/>
      </rPr>
      <t>K</t>
    </r>
    <r>
      <rPr>
        <sz val="10"/>
        <rFont val="Arial CE"/>
        <charset val="238"/>
      </rPr>
      <t>ovinske armature železobetonskih konstrukcij, če so dotakljive in zanesljivo medsebojno povezane</t>
    </r>
  </si>
  <si>
    <t>OPOMBA 3</t>
  </si>
  <si>
    <t>411.3.2.3</t>
  </si>
  <si>
    <t>V sistemu TN je za razdelilne tokokroge in tokokroge, ki niso zajeti v točki 411.3.2.2 dovoljeni odklopni čas do 5s.</t>
  </si>
  <si>
    <t>411.3.2.4</t>
  </si>
  <si>
    <t>V sistemu TT je za razdelilne tokokroge in tokokroge, ki niso zajeti v točki 411.3.2.2 dovoljen odklopni čas do 1s</t>
  </si>
  <si>
    <t>411.3.3</t>
  </si>
  <si>
    <t>Dodatna zaščita</t>
  </si>
  <si>
    <t>V izmeničnih sistemih mora biti dodatna zaščita z uporabo zaščitne naprave na diferenčni tok (RCD) po točki 415.2 zagotovljen za</t>
  </si>
  <si>
    <t>Vtičnice z naznačenimi toki do vključno 20A, ki jih uporabljajo laiki in so namenjene za splošno porabo in</t>
  </si>
  <si>
    <t>OPOMBA: dodatna zaščita se lahko opusti pri: vtičnicah, ki se uporabljajo pod nadzorom strokovnega ali poučenega osebja, npr. nekaterih obrtnih ali industrijskih prostorih ali</t>
  </si>
  <si>
    <t>posebnih utičnicah, namenjenih samo za priključitev posameznega dela opreme</t>
  </si>
  <si>
    <t>končne tokokroge za premično opremo z naznačenim tokom do vključno 32A za zunanjo uporabo</t>
  </si>
  <si>
    <t>411.4</t>
  </si>
  <si>
    <t>Sistem TN</t>
  </si>
  <si>
    <t>411.4.1</t>
  </si>
  <si>
    <t>V sistemih TN je kakovost ozemljitve instalacije pogojena z zanesljivim in učinkovitim spojem vodnikov PEN ali PE z zemljo. Če je ozemljitev zagotovljena z javnim ali drugim napajalnim sistemom, mora upravljalec omrežja poskrbeti za skladnost s potrebnimi pogoji zunaj instalacije</t>
  </si>
  <si>
    <r>
      <t>R</t>
    </r>
    <r>
      <rPr>
        <vertAlign val="subscript"/>
        <sz val="10"/>
        <rFont val="Arial CE"/>
        <charset val="238"/>
      </rPr>
      <t>B</t>
    </r>
    <r>
      <rPr>
        <sz val="10"/>
        <rFont val="Arial CE"/>
        <charset val="238"/>
      </rPr>
      <t>/R</t>
    </r>
    <r>
      <rPr>
        <vertAlign val="subscript"/>
        <sz val="10"/>
        <rFont val="Arial CE"/>
        <charset val="238"/>
      </rPr>
      <t>E</t>
    </r>
    <r>
      <rPr>
        <sz val="10"/>
        <rFont val="Calibri"/>
        <family val="2"/>
        <charset val="238"/>
      </rPr>
      <t>≤</t>
    </r>
    <r>
      <rPr>
        <sz val="10"/>
        <rFont val="Arial CE"/>
        <charset val="238"/>
      </rPr>
      <t>50 V(U</t>
    </r>
    <r>
      <rPr>
        <vertAlign val="subscript"/>
        <sz val="10"/>
        <rFont val="Arial CE"/>
        <charset val="238"/>
      </rPr>
      <t>0</t>
    </r>
    <r>
      <rPr>
        <sz val="10"/>
        <rFont val="Arial CE"/>
        <charset val="238"/>
      </rPr>
      <t>-50 V)</t>
    </r>
  </si>
  <si>
    <t>Vodnik PEN je z zemljo povezan v več točkah in položen tako, da je čim manjša možnost njegove prekinitve</t>
  </si>
  <si>
    <r>
      <t>R</t>
    </r>
    <r>
      <rPr>
        <vertAlign val="subscript"/>
        <sz val="10"/>
        <rFont val="Arial CE"/>
        <charset val="238"/>
      </rPr>
      <t>B</t>
    </r>
    <r>
      <rPr>
        <sz val="10"/>
        <rFont val="Arial CE"/>
        <charset val="238"/>
      </rPr>
      <t xml:space="preserve"> - ohmska upornost vseh vzporedno vezanih ozemljil, v ohmih</t>
    </r>
  </si>
  <si>
    <r>
      <t>R</t>
    </r>
    <r>
      <rPr>
        <vertAlign val="subscript"/>
        <sz val="10"/>
        <rFont val="Arial CE"/>
        <charset val="238"/>
      </rPr>
      <t>E</t>
    </r>
    <r>
      <rPr>
        <sz val="10"/>
        <rFont val="Arial CE"/>
        <charset val="238"/>
      </rPr>
      <t xml:space="preserve"> - najmanša prehodna ozemljitvena upornost tujih prevodnih delov, ki niso povezani z zaščitnim vodnikom, preko katere lahko pride do stika med linijskim vodnikom in zemljo, v ohmih</t>
    </r>
  </si>
  <si>
    <r>
      <t>U</t>
    </r>
    <r>
      <rPr>
        <vertAlign val="subscript"/>
        <sz val="10"/>
        <rFont val="Arial CE"/>
        <charset val="238"/>
      </rPr>
      <t>0</t>
    </r>
    <r>
      <rPr>
        <sz val="10"/>
        <rFont val="Arial CE"/>
        <charset val="238"/>
      </rPr>
      <t>-nazivna izmenična napetost proti zemlji, v voltih</t>
    </r>
  </si>
  <si>
    <t>411.4.2</t>
  </si>
  <si>
    <t>Nevtralna ali skupna točka napajalnega sistema mora biti ozemljena. Če nevtralne ali skupne točke ni ali nista dostopni, je treba ozemljiti linijski vodnik (ločilni transformator z ozemljenim linijskim vodnikom</t>
  </si>
  <si>
    <t>411.4.3</t>
  </si>
  <si>
    <t>Pri trajno položenih instalacijah smeta biti funkciji zaščitnega in nevtralnega vodnika združeni v enem samem vodniku (vodnik PEN) ob predpostavki, da so izpolnjene zahteve točke 543.4 standarda HD 60364-5-54. V vodnik PEN ne sme biti vgrajena nobena stikalna ali ločilna naprava</t>
  </si>
  <si>
    <t>411.4.4</t>
  </si>
  <si>
    <r>
      <t xml:space="preserve">Lastnosti zaščitnih naprav (Glej točko 411.4.5) in impendanca tokokroga morajo izpolnjevati naslednji pogoj </t>
    </r>
    <r>
      <rPr>
        <b/>
        <sz val="12"/>
        <color rgb="FF00B050"/>
        <rFont val="Cambria"/>
        <family val="1"/>
        <charset val="238"/>
      </rPr>
      <t>Z</t>
    </r>
    <r>
      <rPr>
        <b/>
        <vertAlign val="subscript"/>
        <sz val="12"/>
        <color rgb="FF00B050"/>
        <rFont val="Cambria"/>
        <family val="1"/>
        <charset val="238"/>
      </rPr>
      <t>S</t>
    </r>
    <r>
      <rPr>
        <b/>
        <sz val="12"/>
        <rFont val="Arial CE"/>
        <charset val="238"/>
      </rPr>
      <t>*I</t>
    </r>
    <r>
      <rPr>
        <b/>
        <vertAlign val="subscript"/>
        <sz val="12"/>
        <color rgb="FF00B050"/>
        <rFont val="Cambria"/>
        <family val="1"/>
        <charset val="238"/>
      </rPr>
      <t>a</t>
    </r>
    <r>
      <rPr>
        <b/>
        <sz val="12"/>
        <color rgb="FF00B050"/>
        <rFont val="Cambria"/>
        <family val="1"/>
        <charset val="238"/>
      </rPr>
      <t>≤U</t>
    </r>
    <r>
      <rPr>
        <b/>
        <vertAlign val="subscript"/>
        <sz val="12"/>
        <color rgb="FF00B050"/>
        <rFont val="Cambria"/>
        <family val="1"/>
        <charset val="238"/>
      </rPr>
      <t>0</t>
    </r>
  </si>
  <si>
    <t>411.6.2</t>
  </si>
  <si>
    <t>Izpostavljeni prevodni deli morajo biti ozemljeni posamično, v skupinah ali skupno.</t>
  </si>
  <si>
    <t>Izpolnjeni morajo biti naslednji pogoji</t>
  </si>
  <si>
    <r>
      <t>V izmeničnih sistemih</t>
    </r>
    <r>
      <rPr>
        <b/>
        <sz val="10"/>
        <rFont val="Arial CE"/>
        <charset val="238"/>
      </rPr>
      <t xml:space="preserve"> R</t>
    </r>
    <r>
      <rPr>
        <b/>
        <vertAlign val="subscript"/>
        <sz val="10"/>
        <rFont val="Arial CE"/>
        <charset val="238"/>
      </rPr>
      <t>A</t>
    </r>
    <r>
      <rPr>
        <b/>
        <sz val="10"/>
        <rFont val="Arial CE"/>
        <charset val="238"/>
      </rPr>
      <t>*I</t>
    </r>
    <r>
      <rPr>
        <b/>
        <vertAlign val="subscript"/>
        <sz val="10"/>
        <rFont val="Arial CE"/>
        <charset val="238"/>
      </rPr>
      <t>d</t>
    </r>
    <r>
      <rPr>
        <b/>
        <sz val="10"/>
        <rFont val="Calibri"/>
        <family val="2"/>
        <charset val="238"/>
      </rPr>
      <t>≤</t>
    </r>
    <r>
      <rPr>
        <b/>
        <sz val="10"/>
        <rFont val="Arial CE"/>
        <charset val="238"/>
      </rPr>
      <t>50V</t>
    </r>
  </si>
  <si>
    <r>
      <t xml:space="preserve">V enosmernih sistemih </t>
    </r>
    <r>
      <rPr>
        <b/>
        <sz val="10"/>
        <rFont val="Arial CE"/>
        <charset val="238"/>
      </rPr>
      <t>R</t>
    </r>
    <r>
      <rPr>
        <b/>
        <vertAlign val="subscript"/>
        <sz val="10"/>
        <rFont val="Arial CE"/>
        <charset val="238"/>
      </rPr>
      <t>A</t>
    </r>
    <r>
      <rPr>
        <b/>
        <sz val="10"/>
        <rFont val="Arial CE"/>
        <charset val="238"/>
      </rPr>
      <t>*I</t>
    </r>
    <r>
      <rPr>
        <b/>
        <vertAlign val="subscript"/>
        <sz val="10"/>
        <rFont val="Arial CE"/>
        <charset val="238"/>
      </rPr>
      <t>d</t>
    </r>
    <r>
      <rPr>
        <b/>
        <sz val="10"/>
        <rFont val="Calibri"/>
        <family val="2"/>
        <charset val="238"/>
      </rPr>
      <t>≤</t>
    </r>
    <r>
      <rPr>
        <b/>
        <sz val="10"/>
        <rFont val="Arial CE"/>
        <charset val="238"/>
      </rPr>
      <t>120V</t>
    </r>
  </si>
  <si>
    <r>
      <rPr>
        <b/>
        <sz val="10"/>
        <rFont val="Arial CE"/>
        <charset val="238"/>
      </rPr>
      <t>I</t>
    </r>
    <r>
      <rPr>
        <b/>
        <vertAlign val="subscript"/>
        <sz val="10"/>
        <rFont val="Arial CE"/>
        <charset val="238"/>
      </rPr>
      <t>d</t>
    </r>
    <r>
      <rPr>
        <sz val="10"/>
        <rFont val="Arial CE"/>
        <charset val="238"/>
      </rPr>
      <t xml:space="preserve"> Okvarni tok ob prvi okvari z zanemarljivo impedanco med linijskim vodnikom in izpostavljenim prevodnim delom v A. V vrednost Id so upoštevani uhajavi tokovi in skupna ozemljitvena upornost električne instalacije</t>
    </r>
  </si>
  <si>
    <t>Naprave za nadzor izolacije (IMD)</t>
  </si>
  <si>
    <t>Naprave za nadzor diferenčnega toka (RCM)</t>
  </si>
  <si>
    <t>Sistem za lociranje okvare izolacije</t>
  </si>
  <si>
    <t>Nadtokovne zaščitne naprave</t>
  </si>
  <si>
    <r>
      <t>Zaščitne naprave na diferenčni tok (RCD) (</t>
    </r>
    <r>
      <rPr>
        <b/>
        <sz val="10"/>
        <rFont val="Arial CE"/>
        <charset val="238"/>
      </rPr>
      <t>Če se uporabi zaščitna naprava na diferencni tok (RCD), je proženje naprave ob prvi okvari lahkozgolj posledica kapacitivnih uhajavih tokov)</t>
    </r>
  </si>
  <si>
    <t xml:space="preserve">411.6.3 </t>
  </si>
  <si>
    <t>V sistemih IT se lahko uporabijo naslednje nadzorne in zaščitne naprave:</t>
  </si>
  <si>
    <t>411.6.4</t>
  </si>
  <si>
    <t>Če so izpostavljeni deli medsebojno povezani z zaščitnim vodnikom in skupno ozemljeni na istem ozemljilu, so razmere podobne kot na sistemu TN in izpolnjeni morajo biti naslednji pogoji</t>
  </si>
  <si>
    <r>
      <t xml:space="preserve">Če ni nevtralnega vodnika v izmeničnem ali sredinskega vodnika v enosmernem sistemu; </t>
    </r>
    <r>
      <rPr>
        <b/>
        <sz val="10"/>
        <rFont val="Arial CE"/>
        <charset val="238"/>
      </rPr>
      <t>2*Ia*Zs</t>
    </r>
    <r>
      <rPr>
        <b/>
        <sz val="10"/>
        <rFont val="Calibri"/>
        <family val="2"/>
        <charset val="238"/>
      </rPr>
      <t>≤</t>
    </r>
    <r>
      <rPr>
        <b/>
        <sz val="10"/>
        <rFont val="Arial CE"/>
        <charset val="238"/>
      </rPr>
      <t>U</t>
    </r>
  </si>
  <si>
    <r>
      <t>Če je nevtralni vodnik v izmeničnem ali sredinski vodnik v enosmernem sistemu prisoten:</t>
    </r>
    <r>
      <rPr>
        <b/>
        <sz val="10"/>
        <rFont val="Arial CE"/>
        <charset val="238"/>
      </rPr>
      <t xml:space="preserve"> 2*I</t>
    </r>
    <r>
      <rPr>
        <b/>
        <vertAlign val="subscript"/>
        <sz val="10"/>
        <rFont val="Arial CE"/>
        <charset val="238"/>
      </rPr>
      <t>a</t>
    </r>
    <r>
      <rPr>
        <b/>
        <sz val="10"/>
        <rFont val="Arial CE"/>
        <charset val="238"/>
      </rPr>
      <t>*Z"</t>
    </r>
    <r>
      <rPr>
        <b/>
        <vertAlign val="subscript"/>
        <sz val="10"/>
        <rFont val="Arial CE"/>
        <charset val="238"/>
      </rPr>
      <t>s</t>
    </r>
    <r>
      <rPr>
        <b/>
        <sz val="10"/>
        <rFont val="Arial CE"/>
        <charset val="238"/>
      </rPr>
      <t>≤U</t>
    </r>
    <r>
      <rPr>
        <b/>
        <vertAlign val="subscript"/>
        <sz val="10"/>
        <rFont val="Arial CE"/>
        <charset val="238"/>
      </rPr>
      <t>0</t>
    </r>
  </si>
  <si>
    <t>412.2.2.3</t>
  </si>
  <si>
    <t>Če se pokrovi ali vrata izoliranih okrovov lahko odprejo brez uporabe orodja ali ključev, morajo biti vsi prevodni deli, ki so po odprtju pokrova ali vrat dosegljivi, nameščeni za izolirano pregrado (stopnja zaščite najmanj IPXXB ali IP2X), ki preprečuje, da bi osebje prišlo v nenameren dotik s temi deli. Pregrado mora biti mogoče odstraniti le z uporabo ključa ali orodja.</t>
  </si>
  <si>
    <t>412.2.2.4</t>
  </si>
  <si>
    <t>Zaščitni ukrep: Električno zaščitno ločevanje</t>
  </si>
  <si>
    <t>Zaščitni ukrep: Dvojna ali ojačana izolacija</t>
  </si>
  <si>
    <t>Zaščitni ukrep: dsamodejni odklop napajanja</t>
  </si>
  <si>
    <t>413.1.2</t>
  </si>
  <si>
    <t>Razen izjem, ki so navedene v točki 413.1.3, je ta zaščitni ukrep omejen na napajanje enega porabnika iz neozemljenega vira z enostavno ločitvijo OPOMBA: Če se uporablja ta zaščitni ukrep, je še posebej pomembno, da osnovna izolacija ustreza zahtevam standardov za določen aparat.</t>
  </si>
  <si>
    <t xml:space="preserve">413.1.3 </t>
  </si>
  <si>
    <t>Premer žice, mm</t>
  </si>
  <si>
    <t>Prečni prerez žice, mm2</t>
  </si>
  <si>
    <t>Fi kabla</t>
  </si>
  <si>
    <t>D/mm</t>
  </si>
  <si>
    <r>
      <t>I</t>
    </r>
    <r>
      <rPr>
        <vertAlign val="subscript"/>
        <sz val="10"/>
        <rFont val="Arial CE"/>
        <charset val="238"/>
      </rPr>
      <t>CM</t>
    </r>
  </si>
  <si>
    <r>
      <t>a (povezano)</t>
    </r>
    <r>
      <rPr>
        <sz val="13"/>
        <color rgb="FF222222"/>
        <rFont val="Arial"/>
        <family val="2"/>
        <charset val="238"/>
      </rPr>
      <t> - Varovalka mora biti povezana z drugo zaščitno napravo, ker ne more prekiniti napak pod določeno ravnjo. Zagotavlja samo zaščito pred kratkim stikom.</t>
    </r>
  </si>
  <si>
    <r>
      <t>g (splošno)</t>
    </r>
    <r>
      <rPr>
        <sz val="13"/>
        <color rgb="FF222222"/>
        <rFont val="Arial"/>
        <family val="2"/>
        <charset val="238"/>
      </rPr>
      <t> - razbije vse napake med najnižjim tokom varovalk (tudi če traja 1 ura, da se elementi varovalk stopijo) in prekinitveno zmogljivostjo. Zagotavlja zaščito pred kratkim stikom i</t>
    </r>
  </si>
  <si>
    <t>Druga črka označuje kategorijo opreme, ki jo je treba zaščititi:</t>
  </si>
  <si>
    <r>
      <t>G</t>
    </r>
    <r>
      <rPr>
        <sz val="13"/>
        <color rgb="FF222222"/>
        <rFont val="Arial"/>
        <family val="2"/>
        <charset val="238"/>
      </rPr>
      <t> = Zaščita kablov in vodnikov</t>
    </r>
  </si>
  <si>
    <r>
      <t>M</t>
    </r>
    <r>
      <rPr>
        <sz val="13"/>
        <color rgb="FF222222"/>
        <rFont val="Arial"/>
        <family val="2"/>
        <charset val="238"/>
      </rPr>
      <t> = Zaščita motornih vezij</t>
    </r>
  </si>
  <si>
    <r>
      <t>R</t>
    </r>
    <r>
      <rPr>
        <sz val="13"/>
        <color rgb="FF222222"/>
        <rFont val="Arial"/>
        <family val="2"/>
        <charset val="238"/>
      </rPr>
      <t> = zaščita polprevodnikov</t>
    </r>
  </si>
  <si>
    <r>
      <t>S</t>
    </r>
    <r>
      <rPr>
        <sz val="13"/>
        <color rgb="FF222222"/>
        <rFont val="Arial"/>
        <family val="2"/>
        <charset val="238"/>
      </rPr>
      <t> = Zaščita polprevodnikov</t>
    </r>
  </si>
  <si>
    <r>
      <t>Tr</t>
    </r>
    <r>
      <rPr>
        <sz val="13"/>
        <color rgb="FF222222"/>
        <rFont val="Arial"/>
        <family val="2"/>
        <charset val="238"/>
      </rPr>
      <t> = Zaščita transformatorjev</t>
    </r>
  </si>
  <si>
    <r>
      <t>N</t>
    </r>
    <r>
      <rPr>
        <sz val="13"/>
        <color rgb="FF222222"/>
        <rFont val="Arial"/>
        <family val="2"/>
        <charset val="238"/>
      </rPr>
      <t> = zaščita vodnikov po severnoameriških standardih</t>
    </r>
  </si>
  <si>
    <r>
      <t>D</t>
    </r>
    <r>
      <rPr>
        <sz val="13"/>
        <color rgb="FF222222"/>
        <rFont val="Arial"/>
        <family val="2"/>
        <charset val="238"/>
      </rPr>
      <t> = varovalka s časovno zakasnitvijo za zaščito motornih vezij v s</t>
    </r>
    <r>
      <rPr>
        <b/>
        <sz val="13"/>
        <color rgb="FF222222"/>
        <rFont val="Arial"/>
        <family val="2"/>
        <charset val="238"/>
      </rPr>
      <t>kladu s severnoameriškimi standardi</t>
    </r>
  </si>
  <si>
    <t>Ocene</t>
  </si>
  <si>
    <t>Inf</t>
  </si>
  <si>
    <t>Netalilni tok</t>
  </si>
  <si>
    <t>Če</t>
  </si>
  <si>
    <t>t</t>
  </si>
  <si>
    <t>Konvencionalni čas</t>
  </si>
  <si>
    <t>1,5 palca</t>
  </si>
  <si>
    <t>2.1 In</t>
  </si>
  <si>
    <t>1 h</t>
  </si>
  <si>
    <t>2 uri</t>
  </si>
  <si>
    <t>3 ure</t>
  </si>
  <si>
    <t>4 ure</t>
  </si>
  <si>
    <t>x In</t>
  </si>
  <si>
    <t xml:space="preserve"> ≤ </t>
  </si>
  <si>
    <t>1,9 In</t>
  </si>
  <si>
    <t>1,75 In</t>
  </si>
  <si>
    <t>1,6 In</t>
  </si>
  <si>
    <t>&lt;In ≤</t>
  </si>
  <si>
    <t xml:space="preserve"> &lt;In ≤ </t>
  </si>
  <si>
    <t xml:space="preserve"> &lt;In ≤</t>
  </si>
  <si>
    <t xml:space="preserve">&lt;In ≤ </t>
  </si>
  <si>
    <t>&lt;In</t>
  </si>
  <si>
    <t>stalilni tok</t>
  </si>
  <si>
    <t>Taljivi vložki</t>
  </si>
  <si>
    <t>NV varovalke</t>
  </si>
  <si>
    <t>DOL</t>
  </si>
  <si>
    <t>direct-on-line starter</t>
  </si>
  <si>
    <t>REV</t>
  </si>
  <si>
    <t>reversing starter</t>
  </si>
  <si>
    <t>YD</t>
  </si>
  <si>
    <t>star-delta starter</t>
  </si>
  <si>
    <t>HD</t>
  </si>
  <si>
    <t>heavy starter or soft starter</t>
  </si>
  <si>
    <t>TOL</t>
  </si>
  <si>
    <t>Thermal overcurrent relay TOL</t>
  </si>
  <si>
    <t>EOL</t>
  </si>
  <si>
    <t>Electronic overcurrent relay EOL</t>
  </si>
  <si>
    <t>MPS</t>
  </si>
  <si>
    <t>Motor protection sitch</t>
  </si>
  <si>
    <t>TP</t>
  </si>
  <si>
    <t>Thermistor protection</t>
  </si>
  <si>
    <t>Electronic motor protection relay, motors loadsensor</t>
  </si>
  <si>
    <t xml:space="preserve">G </t>
  </si>
  <si>
    <t>— for general application</t>
  </si>
  <si>
    <t xml:space="preserve">M </t>
  </si>
  <si>
    <t>— for the protection of motor circuits and switching devices</t>
  </si>
  <si>
    <t xml:space="preserve">R </t>
  </si>
  <si>
    <t>— for protection of semiconductor components</t>
  </si>
  <si>
    <t xml:space="preserve">Tr </t>
  </si>
  <si>
    <t>— transformer protection</t>
  </si>
  <si>
    <t xml:space="preserve">B </t>
  </si>
  <si>
    <t>— mine substation protection</t>
  </si>
  <si>
    <t xml:space="preserve">D </t>
  </si>
  <si>
    <t>— fuse links with delay North American</t>
  </si>
  <si>
    <t xml:space="preserve">N </t>
  </si>
  <si>
    <t>— fuse links without delay practice</t>
  </si>
  <si>
    <t>Proizvajalčeve specifikacije</t>
  </si>
  <si>
    <r>
      <t>PREREZ VODNIKA
mm</t>
    </r>
    <r>
      <rPr>
        <vertAlign val="superscript"/>
        <sz val="10"/>
        <rFont val="Arial CE"/>
        <charset val="238"/>
      </rPr>
      <t>2</t>
    </r>
  </si>
  <si>
    <r>
      <t>35</t>
    </r>
    <r>
      <rPr>
        <sz val="10"/>
        <rFont val="Calibri"/>
        <family val="2"/>
        <charset val="238"/>
      </rPr>
      <t>⁰</t>
    </r>
    <r>
      <rPr>
        <sz val="10"/>
        <rFont val="Arial CE"/>
        <charset val="238"/>
      </rPr>
      <t>C</t>
    </r>
  </si>
  <si>
    <t>35⁰C</t>
  </si>
  <si>
    <t>55⁰C</t>
  </si>
  <si>
    <t>Maksimalna tokovna obremenitev Imax
(A)</t>
  </si>
  <si>
    <t>PLUG A</t>
  </si>
  <si>
    <t>PLUG typ B Polarized</t>
  </si>
  <si>
    <t>PLUG typ C Polarized</t>
  </si>
  <si>
    <t>Maksimalni odklopni časi</t>
  </si>
  <si>
    <t>TN</t>
  </si>
  <si>
    <t>50 V &lt; U0 ≤ 120 V</t>
  </si>
  <si>
    <t>120 V &lt; U0 ≤ 230 V</t>
  </si>
  <si>
    <t>230 V &lt; U0 ≤ 400 V</t>
  </si>
  <si>
    <t>U0 &gt; 400 V</t>
  </si>
  <si>
    <t>[s]</t>
  </si>
  <si>
    <t>Anm.1</t>
  </si>
  <si>
    <t>U0 je nazivna izmenična napetost ali nazivna enosmerna napetost na zemljo.</t>
  </si>
  <si>
    <t>OPOMBA 1 - Zaustavitev se lahko zgodi iz drugih razlogov</t>
  </si>
  <si>
    <t>Potrebna je zaščita pred električnim udarom.</t>
  </si>
  <si>
    <t>TT</t>
  </si>
  <si>
    <t>Anm.</t>
  </si>
  <si>
    <t>SYSTEM</t>
  </si>
  <si>
    <t>Preostale napetosti</t>
  </si>
  <si>
    <t>Komponente, ki imajo shranjen naboj 60 mC ali manj,</t>
  </si>
  <si>
    <t>so izvzeti iz te zahteve.</t>
  </si>
  <si>
    <t>Preizkusi delovanja</t>
  </si>
  <si>
    <t>Preveriti je treba delovanje električne opreme.</t>
  </si>
  <si>
    <t>Preskus delovanja varnostno ustreznih naprav:</t>
  </si>
  <si>
    <t>● ZASILNA USTAVITEV / IZKLOP V SILI</t>
  </si>
  <si>
    <t>● Popravilo stikala</t>
  </si>
  <si>
    <t>● Naprava za odklop omrežja</t>
  </si>
  <si>
    <t>● več</t>
  </si>
  <si>
    <t>dokumentacijo</t>
  </si>
  <si>
    <t>Operator določi vrsto in obseg dokumentacije za preskus.</t>
  </si>
  <si>
    <t>Zahteva v skladu z EN 60204-1 / VDE 0113-1</t>
  </si>
  <si>
    <t>Rezultati testa morajo biti dokumentirani.</t>
  </si>
  <si>
    <t>Zahteva v skladu z DIN VDE 0113-1</t>
  </si>
  <si>
    <t>priporočilo</t>
  </si>
  <si>
    <t>● Snemanje vseh rezultatov meritev</t>
  </si>
  <si>
    <t>● Ocena rezultatov preskusov</t>
  </si>
  <si>
    <t>● Celovit vizualni pregled</t>
  </si>
  <si>
    <t>● Opis značilnosti sistema</t>
  </si>
  <si>
    <t>● Razmejitev vmesnikov za oskrbo z energijo in druge</t>
  </si>
  <si>
    <t>Objekti</t>
  </si>
  <si>
    <t>● Priporočila upravljavcu za optimizacijo varnosti obrata</t>
  </si>
  <si>
    <t>Preizkušanje sklopov stikalnih naprav</t>
  </si>
  <si>
    <t>v skladu z DIN EN 61439-1 / VDE 0660-600-1</t>
  </si>
  <si>
    <t>Rutinsko preverjanje po DIN EN 61439-1</t>
  </si>
  <si>
    <t>Redno preverjanje</t>
  </si>
  <si>
    <t>Rutinsko preverjanje se izvede v smislu začetnega pregleda s pregledom in preskušanjem npr.</t>
  </si>
  <si>
    <t>● Vizualni pregled razreda zaščite ohišja,</t>
  </si>
  <si>
    <t>● Skladnost z navodili za montažo,</t>
  </si>
  <si>
    <t>● nadzor navora na vijačnih povezavah,</t>
  </si>
  <si>
    <t>● Preskušanje mehanskih naprav ...</t>
  </si>
  <si>
    <t>Izolacijske lastnosti je treba preveriti z merjenjem za glavne tokokroge:</t>
  </si>
  <si>
    <t>● 1.890 V AC / 2.670 V DC pri 300 V &lt;Ui &lt;690 V oz</t>
  </si>
  <si>
    <t>● 500 V DC z varovalko &lt;250 A</t>
  </si>
  <si>
    <t>● Dokazati je treba, da različna telesa sistema</t>
  </si>
  <si>
    <t>Sklop stikalne naprave je učinkovit s povezavo dohodnega</t>
  </si>
  <si>
    <t>zunanji zaščitni vodnik priključen in da je</t>
  </si>
  <si>
    <t>Upor vezja 0,1 Ω</t>
  </si>
  <si>
    <t>ne presega.</t>
  </si>
  <si>
    <t>● Za preverjanje se uporablja ohmmeter, ki ima</t>
  </si>
  <si>
    <t>Lahko napaja izmenično ali enosmerni tok vsaj 10 A.</t>
  </si>
  <si>
    <t>EN-61439-1</t>
  </si>
  <si>
    <t>● Tok teče od vsakega telesa do priključka za zunanji</t>
  </si>
  <si>
    <t>Zaščitni vodnik. Upor ne sme presegati 0,1 Ω.</t>
  </si>
  <si>
    <t>Naprave, ki porabljajo električno energijo (npr. Navitja, merilne naprave, naprave za zaščito pred prenapetostjo), pri katerih uporaba preskusne napetosti povzroči</t>
  </si>
  <si>
    <t>Če bi sprožil tok, mora biti odklopljen.</t>
  </si>
  <si>
    <t>Za omejitev odstopanj preskusne napetosti in izbiro</t>
  </si>
  <si>
    <t>Za preskusno opremo glejte IEC 61180.</t>
  </si>
  <si>
    <t>Dielektrična trdnost delovne frekvence</t>
  </si>
  <si>
    <t>Glavna, pomožna in krmilna vezja</t>
  </si>
  <si>
    <t>Glavna vezja ter pomožna in krmilna vezja, ki so priključena na glavno vezje, se morajo ujemati s preskusno napetostjo v skladu s tabelo</t>
  </si>
  <si>
    <t>8 je treba preveriti.</t>
  </si>
  <si>
    <t>Prenapetostni preizkus</t>
  </si>
  <si>
    <t>Nazivna napetost izolacije Ui
(Lestev proti lestvi, menjalnica oz
Neposredna napetost)</t>
  </si>
  <si>
    <t>Preskusna napetost izolacije
(RMS vrednost
Izmenična napetost)</t>
  </si>
  <si>
    <t>Preskusna napetost izolacije
(Enosmerna napetost)
V</t>
  </si>
  <si>
    <t>Ui≤ 60
 ≤ 60</t>
  </si>
  <si>
    <t>60 &lt; Ui ≤ 300
 ≤ 300</t>
  </si>
  <si>
    <t>690 &lt; Ui ≤ 800</t>
  </si>
  <si>
    <t>300 &lt; Ui ≤ 690</t>
  </si>
  <si>
    <t>800 &lt; Ui ≤ 1000</t>
  </si>
  <si>
    <t>1000 &lt; Ui ≤ 1500a</t>
  </si>
  <si>
    <t>Preskusna napetost izolacije
(Enosmerna napetost)</t>
  </si>
  <si>
    <t>Delovna frekvenca dielektrična trdnost glavni,</t>
  </si>
  <si>
    <t>Pomožna in krmilna vezja</t>
  </si>
  <si>
    <t>AC ali DC pomožna in krmilna vezja,</t>
  </si>
  <si>
    <t>ki niso priključeni na glavno vezje, morajo biti priključeni na</t>
  </si>
  <si>
    <t>Preskusno napetost lahko preverite v skladu s tabelo 9.</t>
  </si>
  <si>
    <t>Ta preskus se ne izvaja na pomožnih vezjih:</t>
  </si>
  <si>
    <t>● edini izolirani vodniki z ustrezno izolacijsko trdnostjo</t>
  </si>
  <si>
    <t>vsebujejo informacije, ki jih je zagotovil njihov proizvajalec, in</t>
  </si>
  <si>
    <t>● tiste, ki jih povzročajo naprave za zaščito pred kratkim stikom z oceno do</t>
  </si>
  <si>
    <t>največ 16 A je zaščitenih in</t>
  </si>
  <si>
    <t>● če je bil predhodno opravljen preizkus električne funkcije z nazivno obratovalno napetostjo, za katero so namenjena pomožna vezja</t>
  </si>
  <si>
    <t>TABELA 9</t>
  </si>
  <si>
    <t>60 Ui ≤ 12</t>
  </si>
  <si>
    <t>12 Ui ≤ 60</t>
  </si>
  <si>
    <t xml:space="preserve">60 &lt; Ui </t>
  </si>
  <si>
    <t>siehe Tabelle 8</t>
  </si>
  <si>
    <t>Za razdelilnike električne energije veljajo naslednji standardi in predpisi:</t>
  </si>
  <si>
    <t>VDE 0660-600-4 / DINEN 61439-4, 2013-09.</t>
  </si>
  <si>
    <t>Priporočamo, da se za to težavo sklicujete na pravila BG</t>
  </si>
  <si>
    <t>električni sistemi in oprema na gradbiščih in montažnih mestih</t>
  </si>
  <si>
    <t>Informacije DGUV 203 - 006 (BGI 608)</t>
  </si>
  <si>
    <t>● Meritve / preizkuse je mogoče izvesti tudi s pomočjo v tej knjižici</t>
  </si>
  <si>
    <t>opisane merilne naprave.</t>
  </si>
  <si>
    <t>● ponavljajoči se testi, kot je stacionarna električna oprema,</t>
  </si>
  <si>
    <t>Roki v skladu z DGUV pravilom 3 - preskusi v skladu z DIN VDE 0105-100 / A1.</t>
  </si>
  <si>
    <t>● Nizkonapetostni sklopi stikalnih naprav.</t>
  </si>
  <si>
    <t>Redni preizkus: - Pregled ožičenja</t>
  </si>
  <si>
    <t xml:space="preserve">  - Funkcionalni test</t>
  </si>
  <si>
    <t xml:space="preserve">  - preskus izolacije</t>
  </si>
  <si>
    <t xml:space="preserve">  - pregled zaščitnih ukrepov in</t>
  </si>
  <si>
    <t xml:space="preserve">  Zaščitni vodniki</t>
  </si>
  <si>
    <t>EN 50160 Značilnosti napetosti v javnih napajalnih omrežjih</t>
  </si>
  <si>
    <t>EN 61000-3-2 harmonski tokovi (I &lt;16 A na vodnik)</t>
  </si>
  <si>
    <t>EN 61000-3-12 harmonski tokovi, (I&gt; 16 A in &lt;75 A na vodnik)</t>
  </si>
  <si>
    <t>EN 61000-3-3 spremembe napetosti, nihanja in utripanje (I &lt;16 A)</t>
  </si>
  <si>
    <t>EN 61000-3-11 spremembe napetosti, nihanja in utripanje (I&gt; 16 A in &lt;75 A na vodnik</t>
  </si>
  <si>
    <t>Preskusni in merilni postopki</t>
  </si>
  <si>
    <t>EN 61000-4-7 Merilne metode za harmonike</t>
  </si>
  <si>
    <t>EN 61000-4-15 Flicker meter - funkcionalni opis in tehnične zahteve</t>
  </si>
  <si>
    <t>EN 61000-4-30 preskusni in merilni postopki za kakovost električne energije</t>
  </si>
  <si>
    <t>AC sistem</t>
  </si>
  <si>
    <t>Enosmerni sistemi</t>
  </si>
  <si>
    <t>● Preverite zahteve v skladu z DIN VDE 0100-600 / EN / IEC 60364-6 vseh AC tokokrogov</t>
  </si>
  <si>
    <t>● Preverite neprekinjenost zaščitne (funkcionalne zemlje) in izenačitve potencialov (okvir generatorja PV), vključno s povezavo na</t>
  </si>
  <si>
    <t>Glavni ozemljitveni terminal ➩Preskus nizke odpornosti</t>
  </si>
  <si>
    <t>● Preverjanje polarnosti vseh DC testov in njihove povezave kot tudi pravilno označevanje</t>
  </si>
  <si>
    <t>● Preverite / izmerite napetost odprtega kroga vsakega niza, ko je napetost stabilna Pogoji obsevanja (&lt;5%), Primerjava enakih pramenov</t>
  </si>
  <si>
    <t>● Preverite / izmerite tok kratkega stika vsake strune s stabilnim Pogoji obsevanja (&lt;5%), primerjava enakih pramenov</t>
  </si>
  <si>
    <t>Zagotovite vse PV nize so izolirani drug od drugega, izolacijske naprave in preklopne naprave morajo bodi odprt!</t>
  </si>
  <si>
    <t>● Funkcionalni testi redarja pravilno sestavo in njihovo pravilno Povezave, preverjanje izpada električne energije</t>
  </si>
  <si>
    <t>● Izolacijska upornost toka tira krogi -2 preskusne metode po VDE:</t>
  </si>
  <si>
    <t>● Izpit 1 med negativom Elektroda PV generatorja in Zemlja, ki ji sledi izpit med pozitivno elektrodo PV generatorja in zemljo.</t>
  </si>
  <si>
    <t>● Preskus 2 med zemljo in z  in pozitivne elektrode PV generatorja torji.</t>
  </si>
  <si>
    <t>Pred meritvami odklopite odvodnik prenapetosti!</t>
  </si>
  <si>
    <t>Preskusni postopek</t>
  </si>
  <si>
    <t>Napetost sistema
(UOC stc x 1,25) V.</t>
  </si>
  <si>
    <t>Preskusna napetost
V</t>
  </si>
  <si>
    <t>Najmanjši izolacijski upor MΩ</t>
  </si>
  <si>
    <t>Preskusni postopek 1</t>
  </si>
  <si>
    <t>&lt;120</t>
  </si>
  <si>
    <t>120 bis 500</t>
  </si>
  <si>
    <t>&gt;500</t>
  </si>
  <si>
    <t>Preskusni postopek 2</t>
  </si>
  <si>
    <t>BATERIJSKI SISTEMI - UPS</t>
  </si>
  <si>
    <t>Ustrezni standardi ali navodila:</t>
  </si>
  <si>
    <t>DIN EN 62485</t>
  </si>
  <si>
    <t>Standardi IEEE 1188-2005</t>
  </si>
  <si>
    <t>KTA 3703</t>
  </si>
  <si>
    <t>DIN IEC 21/455 / CD</t>
  </si>
  <si>
    <t>EPRI - Priročnik za testiranje nepremičnih baterij</t>
  </si>
  <si>
    <t>EPRI - Guide for Testing Stationary Batteries</t>
  </si>
  <si>
    <t>P=U*I*</t>
  </si>
  <si>
    <t>MINIZED</t>
  </si>
  <si>
    <t>NEOZED</t>
  </si>
  <si>
    <t>DIAZED</t>
  </si>
  <si>
    <t>NH</t>
  </si>
  <si>
    <t>SILIZED</t>
  </si>
  <si>
    <t>SITOR Zylindrisc</t>
  </si>
  <si>
    <t>Rosa</t>
  </si>
  <si>
    <t>2A</t>
  </si>
  <si>
    <t>Braun</t>
  </si>
  <si>
    <t>4A</t>
  </si>
  <si>
    <t>Grün</t>
  </si>
  <si>
    <t>6A</t>
  </si>
  <si>
    <t>Rot</t>
  </si>
  <si>
    <t>10A</t>
  </si>
  <si>
    <t>Baugröße D01</t>
  </si>
  <si>
    <t>Baugröße D02</t>
  </si>
  <si>
    <t>Baugröße DII</t>
  </si>
  <si>
    <t>Baugröße DIII</t>
  </si>
  <si>
    <t>Baugröße DIV</t>
  </si>
  <si>
    <t>Baugröße D03</t>
  </si>
  <si>
    <t>Baugröße TNDz</t>
  </si>
  <si>
    <t>Baugröße 000</t>
  </si>
  <si>
    <t>Baugröße 00</t>
  </si>
  <si>
    <t>Baugröße 0</t>
  </si>
  <si>
    <t>Baugröße 1</t>
  </si>
  <si>
    <t>Baugröße 2</t>
  </si>
  <si>
    <t>21 mm</t>
  </si>
  <si>
    <t>30 mm</t>
  </si>
  <si>
    <t>Baugröße 3</t>
  </si>
  <si>
    <t>Baugröße 4</t>
  </si>
  <si>
    <t>Baugröße 4a</t>
  </si>
  <si>
    <t>Gebrauchs­kategorie</t>
  </si>
  <si>
    <t>typische Anwendung</t>
  </si>
  <si>
    <t>IEC-Gerätenorm</t>
  </si>
  <si>
    <t>nicht induktive oder schwach induktive Last. Widerstandsöfen</t>
  </si>
  <si>
    <t>60947-4-1</t>
  </si>
  <si>
    <t>Schleifringläufermotoren: Anlassen, Ausschalten</t>
  </si>
  <si>
    <t>Käfigläufermotoren: Anlassen. Ausschalten während des Laufes</t>
  </si>
  <si>
    <t>Käfigläufermotoren: Anlassen, Gegenstrombremsen ¹) oder Reversieren ¹), Tippen ²)</t>
  </si>
  <si>
    <t>Schalten von Gasentladungslampen</t>
  </si>
  <si>
    <t>Schalten von Glühlampen</t>
  </si>
  <si>
    <t>Schalten von Transformatoren</t>
  </si>
  <si>
    <t>Schalten von Kondensatorenbatterien</t>
  </si>
  <si>
    <t>schwach induktive Last für Haushalts- und ähnliche Anwendungen</t>
  </si>
  <si>
    <t>Motorlasten für Haushaltsanwendungen</t>
  </si>
  <si>
    <t>AC-7c</t>
  </si>
  <si>
    <t>Schalten der Steuerungen von kompensierten Entladungslampen</t>
  </si>
  <si>
    <t>Steuern von hermetisch abgeschlossenen Kühlkompressormotoren mit manueller Rückstellung der Überlastauslöser</t>
  </si>
  <si>
    <t>Steuern von hermetisch abgeschlossenen Kühlkompressormotoren mit automatischer Rückstellung der Überlastauslöser</t>
  </si>
  <si>
    <t>AC-11</t>
  </si>
  <si>
    <t>durch AC 15 abgelöst</t>
  </si>
  <si>
    <t>früher</t>
  </si>
  <si>
    <t>Steuern von ohmscher Last und Halbleiterlast mit Trennung durch Optokoppler</t>
  </si>
  <si>
    <t>60947-5-1</t>
  </si>
  <si>
    <t>60947-5-2</t>
  </si>
  <si>
    <t>Steuern von Halbleiterlast mit Trenntransformatoren</t>
  </si>
  <si>
    <t>Steuern von kleiner elektromagnetischer Last</t>
  </si>
  <si>
    <t>Steuern von elektromagnetischer Last bei Wechselspannung</t>
  </si>
  <si>
    <t>AC-20A</t>
  </si>
  <si>
    <t>AC-20B ³)</t>
  </si>
  <si>
    <t>Ein- und Ausschalten bei Leerlast</t>
  </si>
  <si>
    <t>60947-3</t>
  </si>
  <si>
    <t>AC-21A</t>
  </si>
  <si>
    <t>AC-21B ³)</t>
  </si>
  <si>
    <t>Schalten ohmscher Last einschließlich mäßiger Überlast</t>
  </si>
  <si>
    <t>AC-22A</t>
  </si>
  <si>
    <t>AC-22B ³)</t>
  </si>
  <si>
    <t>Schalten gemischter ohmscher und induktiver Last einschließlich mäßiger Überlast</t>
  </si>
  <si>
    <t>AC-23A</t>
  </si>
  <si>
    <t>AC-23B ³)</t>
  </si>
  <si>
    <t>Schalten von Motorlast oder anderen stark induktiven Lasten</t>
  </si>
  <si>
    <t>AC-31A</t>
  </si>
  <si>
    <t>AC-31B ³)</t>
  </si>
  <si>
    <t>nicht induktive oder schwach induktive Lasten</t>
  </si>
  <si>
    <t>60947-6-1</t>
  </si>
  <si>
    <t>AC-33A</t>
  </si>
  <si>
    <t>AC33B³)</t>
  </si>
  <si>
    <t>Motorlasten oder gemischte Lasten einschließlich Motoren, Widerständen und bis zu 30 % Glühlampenlast</t>
  </si>
  <si>
    <t>AC-35A</t>
  </si>
  <si>
    <t>AC-35B ³)</t>
  </si>
  <si>
    <t>Gasentladungslampenlast</t>
  </si>
  <si>
    <t>AC-36A</t>
  </si>
  <si>
    <t>AC36B ³)</t>
  </si>
  <si>
    <t>Glühlampenlast</t>
  </si>
  <si>
    <t>AC-40</t>
  </si>
  <si>
    <t>Verteilungsstromkreise aus gemischten ohmschen und induktiven Lasten</t>
  </si>
  <si>
    <t>60947-6-2</t>
  </si>
  <si>
    <t>AC-41</t>
  </si>
  <si>
    <t>nicht induktive oder schwach induktive Lasten, Widerstandsöfen</t>
  </si>
  <si>
    <t>AC-42</t>
  </si>
  <si>
    <t>Schleifringläufermotoren: Anlassen, Ausschalten</t>
  </si>
  <si>
    <t>AC-43</t>
  </si>
  <si>
    <t>Käfigläufermotoren: Anlassen, Ausschalten während des Laufs</t>
  </si>
  <si>
    <t>AC-44</t>
  </si>
  <si>
    <t>Käfigläufermotoren: Anlassen, Gegenstrombremsen ¹) oder Reversieren ¹), Tippen ²)</t>
  </si>
  <si>
    <t>AC-45a</t>
  </si>
  <si>
    <t>Schalten von Gasentladungslampen</t>
  </si>
  <si>
    <t>AC-45b</t>
  </si>
  <si>
    <t>Schalten von Glühlampen</t>
  </si>
  <si>
    <t>AC-51</t>
  </si>
  <si>
    <t>induktionsfreie oder leicht induktive Lasten, Widerstandsöfen</t>
  </si>
  <si>
    <t>60947-4-3</t>
  </si>
  <si>
    <t>AC-52a</t>
  </si>
  <si>
    <t>Steuern der Statorwicklung eines Schleifringläufermotors: 8-Stunden-Betrieb mit Anlaufströmen für Startvorgänge, Maneuvering, Betrieb</t>
  </si>
  <si>
    <t>60947-4-2</t>
  </si>
  <si>
    <t>AC-52b</t>
  </si>
  <si>
    <t>Steuern der Statorwicklung eines Schleifringläufermotors: Aussetzbetrieb</t>
  </si>
  <si>
    <t>AC-53a</t>
  </si>
  <si>
    <t>Steuern eines Käfigläufermotors: 8-Stunden-Betrieb mit Anlaufströmen für Startvorgänge, Maneuvering, Betrieb</t>
  </si>
  <si>
    <t>AC-53b</t>
  </si>
  <si>
    <t>Steuern eines Käfigläufermotors: Aussetzbetrieb</t>
  </si>
  <si>
    <t>AC-55a</t>
  </si>
  <si>
    <t>Schalten von elektrischen Steuerungen von Entladungslampen</t>
  </si>
  <si>
    <t>AC-55b</t>
  </si>
  <si>
    <t>AC-56a</t>
  </si>
  <si>
    <t>Schalten von Transformatoren</t>
  </si>
  <si>
    <t>AC-56b</t>
  </si>
  <si>
    <t>Schalten von Kondensatorbatterien</t>
  </si>
  <si>
    <t>AC-58a</t>
  </si>
  <si>
    <t>Steuern eines hermetisch gekapselten Kühlkompressormotors mit automatischer Rückstellung der Überlastauslösungen: 8-Stunden-Betrieb mit Anlaufströmen für Startvorgänge, Maneuvering, Betrieb</t>
  </si>
  <si>
    <t>AC-58b</t>
  </si>
  <si>
    <t>Steuern eines hermetisch gekapselten Kühlkompressormotors mit automatischer Rückstellung der Überlastauslösungen: Aussetzbetrieb</t>
  </si>
  <si>
    <t>AC-140</t>
  </si>
  <si>
    <t>Steuerung kleiner elektromagnetischer Lasten mit Haltestrom ≤ 0,2 A; z. B. Hilfsschütze</t>
  </si>
  <si>
    <t>¹) Gegenstrombremsen oder Reversieren des Motors ist das schnelle Bremsen oder Umkehren der Drehrichtung durch Vertauschen von zwei Zuleitungen (Außenleiter) bei laufendem Motor</t>
  </si>
  <si>
    <t>²) Unter Tippen versteht man das einmalige oder wiederholte kurzzeitige Einschalten eines Motors, um kleine Bewegungen von Maschinen zu bewirken</t>
  </si>
  <si>
    <t>³) Die Gebrauchskategorien mit Endung A gelten für häufiges Schalten, jene mit Endung B für gelegentliches Schalten</t>
  </si>
  <si>
    <t>Schutz von Stromkreisen ohne Bemessungs-Kurzzeitstromfestigkeit</t>
  </si>
  <si>
    <t>60947-2</t>
  </si>
  <si>
    <t>Schutz von Stromkreisen mit Bemessungs-Kurzzeitstromfestigkeit</t>
  </si>
  <si>
    <t>nicht induktive oder schwach induktive Last, Widerstandsöfen</t>
  </si>
  <si>
    <t>Nebenschlussmotoren: Anlassen, Gegenstrombremsen ¹) oder Reversieren ¹), Tippen ²), Widerstandsbremsung von Motoren</t>
  </si>
  <si>
    <t>Reihenschlussmotoren: Anlassen, Gegenstrombremsen ¹) oder Reversieren ¹), Tippen ²), Widerstandsbremsung von Motoren</t>
  </si>
  <si>
    <t>Steuern von Elektromagneten bei Gleichspannung</t>
  </si>
  <si>
    <t>Steuern von elektromagnetischer Last bei Gleichspannung mit Sparwiderständen im Stromkreis</t>
  </si>
  <si>
    <t>DC-31</t>
  </si>
  <si>
    <t>Widerstandslasten</t>
  </si>
  <si>
    <t>DC-33</t>
  </si>
  <si>
    <t>Motorlasten oder gemischte Lasten einschließlich Motoren</t>
  </si>
  <si>
    <t>DC-36</t>
  </si>
  <si>
    <t>DC-40</t>
  </si>
  <si>
    <t>DC-41</t>
  </si>
  <si>
    <t>DC-43</t>
  </si>
  <si>
    <t>Nebenschlussmotoren: Anlassen, Gegenstrombremsen ¹), Tippen ²)</t>
  </si>
  <si>
    <t>DC-45</t>
  </si>
  <si>
    <t>Widerstandsbremsung von Gleichstrommotoren Reihenschlussmotoren: Anlassen, Gegenstrombremsen ¹), Tippen ²)</t>
  </si>
  <si>
    <t>DC-46</t>
  </si>
  <si>
    <t>Widerstandsbremsung von Gleichstrommotoren</t>
  </si>
  <si>
    <t>¹) Gegenstrombremsen oder Reversieren des Motors ist das schnelle Bremsen oder Umkehren der Drehrichtung durch Vertauschen von zwei Zuleitungen bei laufendem Motor</t>
  </si>
  <si>
    <t>Quelle: [2]</t>
  </si>
  <si>
    <t>Geb.-Kat.</t>
  </si>
  <si>
    <t>Lebensdauer</t>
  </si>
  <si>
    <t>Schaltvermögen</t>
  </si>
  <si>
    <t>Einschalten</t>
  </si>
  <si>
    <t>Ausschalten</t>
  </si>
  <si>
    <t>x</t>
  </si>
  <si>
    <t>≤17</t>
  </si>
  <si>
    <t>≤100</t>
  </si>
  <si>
    <t>&gt;17</t>
  </si>
  <si>
    <t>&gt;100</t>
  </si>
  <si>
    <t>DC-2</t>
  </si>
  <si>
    <r>
      <t>Siehe auch: Eaton Schaltungsbuch</t>
    </r>
    <r>
      <rPr>
        <vertAlign val="superscript"/>
        <sz val="11"/>
        <color rgb="FF0645AD"/>
        <rFont val="Arial"/>
        <family val="2"/>
        <charset val="238"/>
      </rPr>
      <t>[1]</t>
    </r>
    <r>
      <rPr>
        <sz val="11"/>
        <color rgb="FF202122"/>
        <rFont val="Arial"/>
        <family val="2"/>
        <charset val="238"/>
      </rPr>
      <t> und Siemens Systemhandbuch</t>
    </r>
    <r>
      <rPr>
        <vertAlign val="superscript"/>
        <sz val="11"/>
        <color rgb="FF0645AD"/>
        <rFont val="Arial"/>
        <family val="2"/>
        <charset val="238"/>
      </rPr>
      <t>[3]</t>
    </r>
  </si>
  <si>
    <t>In :Bemessungsstrom </t>
  </si>
  <si>
    <t>I :Einschaltstrom </t>
  </si>
  <si>
    <t>Ic :Ausschaltstrom  </t>
  </si>
  <si>
    <t>U :Spannung </t>
  </si>
  <si>
    <t>Un :Bemessungsspannung  </t>
  </si>
  <si>
    <r>
      <t>[ms]: Zeitkonstante </t>
    </r>
    <r>
      <rPr>
        <sz val="11"/>
        <color rgb="FF202122"/>
        <rFont val="Calibri"/>
        <family val="2"/>
        <charset val="238"/>
      </rPr>
      <t>Ƭ</t>
    </r>
  </si>
  <si>
    <r>
      <t>x</t>
    </r>
    <r>
      <rPr>
        <sz val="11"/>
        <color rgb="FF202122"/>
        <rFont val="Arial"/>
        <family val="2"/>
        <charset val="238"/>
      </rPr>
      <t xml:space="preserve"> alle Werte </t>
    </r>
  </si>
  <si>
    <t>Ur :Wiederkehrende Spannung  L/R</t>
  </si>
  <si>
    <t>Land</t>
  </si>
  <si>
    <t>L1</t>
  </si>
  <si>
    <t>L2</t>
  </si>
  <si>
    <t>L3</t>
  </si>
  <si>
    <t>Neutralleiter</t>
  </si>
  <si>
    <t>Erde/</t>
  </si>
  <si>
    <t>Schutzerde</t>
  </si>
  <si>
    <r>
      <t>Europäische Union</t>
    </r>
    <r>
      <rPr>
        <vertAlign val="superscript"/>
        <sz val="11"/>
        <color rgb="FF0645AD"/>
        <rFont val="Arial"/>
        <family val="2"/>
        <charset val="238"/>
      </rPr>
      <t>[* 1]</t>
    </r>
  </si>
  <si>
    <r>
      <t>Deutschland</t>
    </r>
    <r>
      <rPr>
        <vertAlign val="superscript"/>
        <sz val="11"/>
        <color rgb="FF0645AD"/>
        <rFont val="Arial"/>
        <family val="2"/>
        <charset val="238"/>
      </rPr>
      <t>[3][4]</t>
    </r>
  </si>
  <si>
    <t>[* 2]</t>
  </si>
  <si>
    <t>Schweiz</t>
  </si>
  <si>
    <t>Österreich</t>
  </si>
  <si>
    <t>Frankreich</t>
  </si>
  <si>
    <t>Vereinigtes Königreich</t>
  </si>
  <si>
    <t>[* 3]</t>
  </si>
  <si>
    <r>
      <t>Vereinigte Staaten</t>
    </r>
    <r>
      <rPr>
        <vertAlign val="superscript"/>
        <sz val="11"/>
        <color rgb="FF0645AD"/>
        <rFont val="Arial"/>
        <family val="2"/>
        <charset val="238"/>
      </rPr>
      <t>[* 4]</t>
    </r>
  </si>
  <si>
    <r>
      <t>Kanada</t>
    </r>
    <r>
      <rPr>
        <vertAlign val="superscript"/>
        <sz val="11"/>
        <color rgb="FF0645AD"/>
        <rFont val="Arial"/>
        <family val="2"/>
        <charset val="238"/>
      </rPr>
      <t>[* 5]</t>
    </r>
  </si>
  <si>
    <r>
      <t>Australien</t>
    </r>
    <r>
      <rPr>
        <b/>
        <sz val="11"/>
        <color rgb="FF202122"/>
        <rFont val="Arial"/>
        <family val="2"/>
        <charset val="238"/>
      </rPr>
      <t> und </t>
    </r>
    <r>
      <rPr>
        <b/>
        <sz val="11"/>
        <color rgb="FF0645AD"/>
        <rFont val="Arial"/>
        <family val="2"/>
        <charset val="238"/>
      </rPr>
      <t>Neuseeland</t>
    </r>
    <r>
      <rPr>
        <vertAlign val="superscript"/>
        <sz val="11"/>
        <color rgb="FF0645AD"/>
        <rFont val="Arial"/>
        <family val="2"/>
        <charset val="238"/>
      </rPr>
      <t>[* 6]</t>
    </r>
  </si>
  <si>
    <r>
      <t>China</t>
    </r>
    <r>
      <rPr>
        <vertAlign val="superscript"/>
        <sz val="11"/>
        <color rgb="FF0645AD"/>
        <rFont val="Arial"/>
        <family val="2"/>
        <charset val="238"/>
      </rPr>
      <t>[* 7]</t>
    </r>
  </si>
  <si>
    <t>Anmerkungen zur Farbtabelle:</t>
  </si>
  <si>
    <r>
      <t>1. ↑</t>
    </r>
    <r>
      <rPr>
        <sz val="11"/>
        <color rgb="FF202122"/>
        <rFont val="Arial"/>
        <family val="2"/>
        <charset val="238"/>
      </rPr>
      <t> Bevorzugte Farben; Umfasst alle Länder, welche den </t>
    </r>
    <r>
      <rPr>
        <sz val="11"/>
        <color rgb="FF0645AD"/>
        <rFont val="Arial"/>
        <family val="2"/>
        <charset val="238"/>
      </rPr>
      <t>CENELEC</t>
    </r>
    <r>
      <rPr>
        <sz val="11"/>
        <color rgb="FF202122"/>
        <rFont val="Arial"/>
        <family val="2"/>
        <charset val="238"/>
      </rPr>
      <t> Standard </t>
    </r>
    <r>
      <rPr>
        <sz val="11"/>
        <color rgb="FFBA0000"/>
        <rFont val="Arial"/>
        <family val="2"/>
        <charset val="238"/>
      </rPr>
      <t>IEC 60446</t>
    </r>
    <r>
      <rPr>
        <sz val="11"/>
        <color rgb="FF202122"/>
        <rFont val="Arial"/>
        <family val="2"/>
        <charset val="238"/>
      </rPr>
      <t> anwenden.</t>
    </r>
  </si>
  <si>
    <r>
      <t>2. ↑ </t>
    </r>
    <r>
      <rPr>
        <i/>
        <vertAlign val="superscript"/>
        <sz val="11"/>
        <color rgb="FF0645AD"/>
        <rFont val="Arial"/>
        <family val="2"/>
        <charset val="238"/>
      </rPr>
      <t>Hochspringen nach:a</t>
    </r>
    <r>
      <rPr>
        <sz val="11"/>
        <color rgb="FF202122"/>
        <rFont val="Arial"/>
        <family val="2"/>
        <charset val="238"/>
      </rPr>
      <t> </t>
    </r>
    <r>
      <rPr>
        <i/>
        <vertAlign val="superscript"/>
        <sz val="11"/>
        <color rgb="FF0645AD"/>
        <rFont val="Arial"/>
        <family val="2"/>
        <charset val="238"/>
      </rPr>
      <t>b</t>
    </r>
    <r>
      <rPr>
        <sz val="11"/>
        <color rgb="FF202122"/>
        <rFont val="Arial"/>
        <family val="2"/>
        <charset val="238"/>
      </rPr>
      <t> </t>
    </r>
    <r>
      <rPr>
        <i/>
        <vertAlign val="superscript"/>
        <sz val="11"/>
        <color rgb="FF0645AD"/>
        <rFont val="Arial"/>
        <family val="2"/>
        <charset val="238"/>
      </rPr>
      <t>c</t>
    </r>
    <r>
      <rPr>
        <sz val="11"/>
        <color rgb="FF202122"/>
        <rFont val="Arial"/>
        <family val="2"/>
        <charset val="238"/>
      </rPr>
      <t> </t>
    </r>
    <r>
      <rPr>
        <i/>
        <vertAlign val="superscript"/>
        <sz val="11"/>
        <color rgb="FF0645AD"/>
        <rFont val="Arial"/>
        <family val="2"/>
        <charset val="238"/>
      </rPr>
      <t>d</t>
    </r>
    <r>
      <rPr>
        <sz val="11"/>
        <color rgb="FF202122"/>
        <rFont val="Arial"/>
        <family val="2"/>
        <charset val="238"/>
      </rPr>
      <t> </t>
    </r>
    <r>
      <rPr>
        <i/>
        <vertAlign val="superscript"/>
        <sz val="11"/>
        <color rgb="FF0645AD"/>
        <rFont val="Arial"/>
        <family val="2"/>
        <charset val="238"/>
      </rPr>
      <t>e</t>
    </r>
    <r>
      <rPr>
        <sz val="11"/>
        <color rgb="FF202122"/>
        <rFont val="Arial"/>
        <family val="2"/>
        <charset val="238"/>
      </rPr>
      <t> </t>
    </r>
    <r>
      <rPr>
        <i/>
        <vertAlign val="superscript"/>
        <sz val="11"/>
        <color rgb="FF0645AD"/>
        <rFont val="Arial"/>
        <family val="2"/>
        <charset val="238"/>
      </rPr>
      <t>f</t>
    </r>
    <r>
      <rPr>
        <sz val="11"/>
        <color rgb="FF202122"/>
        <rFont val="Arial"/>
        <family val="2"/>
        <charset val="238"/>
      </rPr>
      <t> </t>
    </r>
    <r>
      <rPr>
        <i/>
        <vertAlign val="superscript"/>
        <sz val="11"/>
        <color rgb="FF0645AD"/>
        <rFont val="Arial"/>
        <family val="2"/>
        <charset val="238"/>
      </rPr>
      <t>g</t>
    </r>
    <r>
      <rPr>
        <sz val="11"/>
        <color rgb="FF202122"/>
        <rFont val="Arial"/>
        <family val="2"/>
        <charset val="238"/>
      </rPr>
      <t> </t>
    </r>
    <r>
      <rPr>
        <i/>
        <vertAlign val="superscript"/>
        <sz val="11"/>
        <color rgb="FF0645AD"/>
        <rFont val="Arial"/>
        <family val="2"/>
        <charset val="238"/>
      </rPr>
      <t>h</t>
    </r>
    <r>
      <rPr>
        <sz val="11"/>
        <color rgb="FF202122"/>
        <rFont val="Arial"/>
        <family val="2"/>
        <charset val="238"/>
      </rPr>
      <t> </t>
    </r>
    <r>
      <rPr>
        <i/>
        <vertAlign val="superscript"/>
        <sz val="11"/>
        <color rgb="FF0645AD"/>
        <rFont val="Arial"/>
        <family val="2"/>
        <charset val="238"/>
      </rPr>
      <t>i</t>
    </r>
    <r>
      <rPr>
        <sz val="11"/>
        <color rgb="FF202122"/>
        <rFont val="Arial"/>
        <family val="2"/>
        <charset val="238"/>
      </rPr>
      <t> </t>
    </r>
    <r>
      <rPr>
        <i/>
        <vertAlign val="superscript"/>
        <sz val="11"/>
        <color rgb="FF0645AD"/>
        <rFont val="Arial"/>
        <family val="2"/>
        <charset val="238"/>
      </rPr>
      <t>j</t>
    </r>
    <r>
      <rPr>
        <sz val="11"/>
        <color rgb="FF202122"/>
        <rFont val="Arial"/>
        <family val="2"/>
        <charset val="238"/>
      </rPr>
      <t> </t>
    </r>
    <r>
      <rPr>
        <i/>
        <vertAlign val="superscript"/>
        <sz val="11"/>
        <color rgb="FF0645AD"/>
        <rFont val="Arial"/>
        <family val="2"/>
        <charset val="238"/>
      </rPr>
      <t>k</t>
    </r>
    <r>
      <rPr>
        <sz val="11"/>
        <color rgb="FF202122"/>
        <rFont val="Arial"/>
        <family val="2"/>
        <charset val="238"/>
      </rPr>
      <t> </t>
    </r>
    <r>
      <rPr>
        <i/>
        <vertAlign val="superscript"/>
        <sz val="11"/>
        <color rgb="FF0645AD"/>
        <rFont val="Arial"/>
        <family val="2"/>
        <charset val="238"/>
      </rPr>
      <t>l</t>
    </r>
    <r>
      <rPr>
        <sz val="11"/>
        <color rgb="FF202122"/>
        <rFont val="Arial"/>
        <family val="2"/>
        <charset val="238"/>
      </rPr>
      <t> </t>
    </r>
    <r>
      <rPr>
        <i/>
        <vertAlign val="superscript"/>
        <sz val="11"/>
        <color rgb="FF0645AD"/>
        <rFont val="Arial"/>
        <family val="2"/>
        <charset val="238"/>
      </rPr>
      <t>m</t>
    </r>
    <r>
      <rPr>
        <sz val="11"/>
        <color rgb="FF202122"/>
        <rFont val="Arial"/>
        <family val="2"/>
        <charset val="238"/>
      </rPr>
      <t> </t>
    </r>
    <r>
      <rPr>
        <i/>
        <vertAlign val="superscript"/>
        <sz val="11"/>
        <color rgb="FF0645AD"/>
        <rFont val="Arial"/>
        <family val="2"/>
        <charset val="238"/>
      </rPr>
      <t>n</t>
    </r>
    <r>
      <rPr>
        <sz val="11"/>
        <color rgb="FF202122"/>
        <rFont val="Arial"/>
        <family val="2"/>
        <charset val="238"/>
      </rPr>
      <t> </t>
    </r>
    <r>
      <rPr>
        <i/>
        <vertAlign val="superscript"/>
        <sz val="11"/>
        <color rgb="FF0645AD"/>
        <rFont val="Arial"/>
        <family val="2"/>
        <charset val="238"/>
      </rPr>
      <t>o</t>
    </r>
    <r>
      <rPr>
        <sz val="11"/>
        <color rgb="FF202122"/>
        <rFont val="Arial"/>
        <family val="2"/>
        <charset val="238"/>
      </rPr>
      <t> </t>
    </r>
    <r>
      <rPr>
        <i/>
        <vertAlign val="superscript"/>
        <sz val="11"/>
        <color rgb="FF0645AD"/>
        <rFont val="Arial"/>
        <family val="2"/>
        <charset val="238"/>
      </rPr>
      <t>p</t>
    </r>
    <r>
      <rPr>
        <sz val="11"/>
        <color rgb="FF202122"/>
        <rFont val="Arial"/>
        <family val="2"/>
        <charset val="238"/>
      </rPr>
      <t> </t>
    </r>
    <r>
      <rPr>
        <i/>
        <vertAlign val="superscript"/>
        <sz val="11"/>
        <color rgb="FF0645AD"/>
        <rFont val="Arial"/>
        <family val="2"/>
        <charset val="238"/>
      </rPr>
      <t>q</t>
    </r>
    <r>
      <rPr>
        <sz val="11"/>
        <color rgb="FF202122"/>
        <rFont val="Arial"/>
        <family val="2"/>
        <charset val="238"/>
      </rPr>
      <t> </t>
    </r>
    <r>
      <rPr>
        <i/>
        <vertAlign val="superscript"/>
        <sz val="11"/>
        <color rgb="FF0645AD"/>
        <rFont val="Arial"/>
        <family val="2"/>
        <charset val="238"/>
      </rPr>
      <t>r</t>
    </r>
    <r>
      <rPr>
        <sz val="11"/>
        <color rgb="FF202122"/>
        <rFont val="Arial"/>
        <family val="2"/>
        <charset val="238"/>
      </rPr>
      <t> </t>
    </r>
    <r>
      <rPr>
        <i/>
        <vertAlign val="superscript"/>
        <sz val="11"/>
        <color rgb="FF0645AD"/>
        <rFont val="Arial"/>
        <family val="2"/>
        <charset val="238"/>
      </rPr>
      <t>s</t>
    </r>
    <r>
      <rPr>
        <sz val="11"/>
        <color rgb="FF202122"/>
        <rFont val="Arial"/>
        <family val="2"/>
        <charset val="238"/>
      </rPr>
      <t> Nur bei Altinstallationen</t>
    </r>
  </si>
  <si>
    <r>
      <t>3. ↑ </t>
    </r>
    <r>
      <rPr>
        <i/>
        <vertAlign val="superscript"/>
        <sz val="11"/>
        <color rgb="FF0645AD"/>
        <rFont val="Arial"/>
        <family val="2"/>
        <charset val="238"/>
      </rPr>
      <t>Hochspringen nach:a</t>
    </r>
    <r>
      <rPr>
        <sz val="11"/>
        <color rgb="FF202122"/>
        <rFont val="Arial"/>
        <family val="2"/>
        <charset val="238"/>
      </rPr>
      <t> </t>
    </r>
    <r>
      <rPr>
        <i/>
        <vertAlign val="superscript"/>
        <sz val="11"/>
        <color rgb="FF0645AD"/>
        <rFont val="Arial"/>
        <family val="2"/>
        <charset val="238"/>
      </rPr>
      <t>b</t>
    </r>
    <r>
      <rPr>
        <sz val="11"/>
        <color rgb="FF202122"/>
        <rFont val="Arial"/>
        <family val="2"/>
        <charset val="238"/>
      </rPr>
      <t> </t>
    </r>
    <r>
      <rPr>
        <i/>
        <vertAlign val="superscript"/>
        <sz val="11"/>
        <color rgb="FF0645AD"/>
        <rFont val="Arial"/>
        <family val="2"/>
        <charset val="238"/>
      </rPr>
      <t>c</t>
    </r>
    <r>
      <rPr>
        <sz val="11"/>
        <color rgb="FF202122"/>
        <rFont val="Arial"/>
        <family val="2"/>
        <charset val="238"/>
      </rPr>
      <t> </t>
    </r>
    <r>
      <rPr>
        <i/>
        <vertAlign val="superscript"/>
        <sz val="11"/>
        <color rgb="FF0645AD"/>
        <rFont val="Arial"/>
        <family val="2"/>
        <charset val="238"/>
      </rPr>
      <t>d</t>
    </r>
    <r>
      <rPr>
        <sz val="11"/>
        <color rgb="FF202122"/>
        <rFont val="Arial"/>
        <family val="2"/>
        <charset val="238"/>
      </rPr>
      <t> </t>
    </r>
    <r>
      <rPr>
        <i/>
        <vertAlign val="superscript"/>
        <sz val="11"/>
        <color rgb="FF0645AD"/>
        <rFont val="Arial"/>
        <family val="2"/>
        <charset val="238"/>
      </rPr>
      <t>e</t>
    </r>
    <r>
      <rPr>
        <sz val="11"/>
        <color rgb="FF202122"/>
        <rFont val="Arial"/>
        <family val="2"/>
        <charset val="238"/>
      </rPr>
      <t> Vor dem 31. März 2004, festgelegt im </t>
    </r>
    <r>
      <rPr>
        <i/>
        <sz val="11"/>
        <color rgb="FF202122"/>
        <rFont val="Arial"/>
        <family val="2"/>
        <charset val="238"/>
      </rPr>
      <t>British Standard</t>
    </r>
    <r>
      <rPr>
        <sz val="11"/>
        <color rgb="FF202122"/>
        <rFont val="Arial"/>
        <family val="2"/>
        <charset val="238"/>
      </rPr>
      <t> BS 7671</t>
    </r>
  </si>
  <si>
    <r>
      <t>4. ↑</t>
    </r>
    <r>
      <rPr>
        <sz val="11"/>
        <color rgb="FF202122"/>
        <rFont val="Arial"/>
        <family val="2"/>
        <charset val="238"/>
      </rPr>
      <t> Nicht einheitlich festgelegt. Farben sind teilweise im </t>
    </r>
    <r>
      <rPr>
        <sz val="11"/>
        <color rgb="FF0645AD"/>
        <rFont val="Arial"/>
        <family val="2"/>
        <charset val="238"/>
      </rPr>
      <t>NEC</t>
    </r>
    <r>
      <rPr>
        <sz val="11"/>
        <color rgb="FF202122"/>
        <rFont val="Arial"/>
        <family val="2"/>
        <charset val="238"/>
      </rPr>
      <t> festgelegt.</t>
    </r>
  </si>
  <si>
    <r>
      <t>5. ↑</t>
    </r>
    <r>
      <rPr>
        <sz val="11"/>
        <color rgb="FF202122"/>
        <rFont val="Arial"/>
        <family val="2"/>
        <charset val="238"/>
      </rPr>
      <t> Verpflichtend von der </t>
    </r>
    <r>
      <rPr>
        <sz val="11"/>
        <color rgb="FF0645AD"/>
        <rFont val="Arial"/>
        <family val="2"/>
        <charset val="238"/>
      </rPr>
      <t>Canadian Standards Association</t>
    </r>
    <r>
      <rPr>
        <sz val="11"/>
        <color rgb="FF202122"/>
        <rFont val="Arial"/>
        <family val="2"/>
        <charset val="238"/>
      </rPr>
      <t> festgelegt</t>
    </r>
  </si>
  <si>
    <t>6. ↑ Festgelegt im Standard AS/NZS 3000:2007</t>
  </si>
  <si>
    <t>7. ↑ Festgelegt im Standard GB 50303-2002 Abschnitt 15.2.2</t>
  </si>
  <si>
    <t>Vzorec_Drugim_0421_Tabela_Novi_2016_G1_2</t>
  </si>
  <si>
    <t>Originalno ime datoteke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</si>
</sst>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
    <numFmt numFmtId="167" formatCode="0.0000"/>
    <numFmt numFmtId="168" formatCode="0.00000"/>
  </numFmts>
  <fonts count="111">
    <font>
      <sz val="10"/>
      <name val="Arial CE"/>
      <charset val="238"/>
    </font>
    <font>
      <sz val="11"/>
      <color theme="1"/>
      <name val="Calibri"/>
      <family val="2"/>
      <charset val="238"/>
      <scheme val="minor"/>
    </font>
    <font>
      <sz val="9"/>
      <name val="Arial CE"/>
      <family val="2"/>
      <charset val="238"/>
    </font>
    <font>
      <b/>
      <sz val="12"/>
      <name val="Arial CE"/>
      <family val="2"/>
      <charset val="238"/>
    </font>
    <font>
      <b/>
      <sz val="10"/>
      <name val="Arial CE"/>
      <family val="2"/>
      <charset val="238"/>
    </font>
    <font>
      <b/>
      <sz val="9"/>
      <name val="Arial CE"/>
      <family val="2"/>
      <charset val="238"/>
    </font>
    <font>
      <b/>
      <sz val="11"/>
      <name val="Arial CE"/>
      <family val="2"/>
      <charset val="238"/>
    </font>
    <font>
      <sz val="7"/>
      <name val="Arial CE"/>
      <family val="2"/>
      <charset val="238"/>
    </font>
    <font>
      <sz val="8"/>
      <name val="Arial CE"/>
      <family val="2"/>
      <charset val="238"/>
    </font>
    <font>
      <b/>
      <sz val="8"/>
      <name val="Arial CE"/>
      <family val="2"/>
      <charset val="238"/>
    </font>
    <font>
      <b/>
      <sz val="9"/>
      <name val="Arial"/>
      <family val="2"/>
      <charset val="238"/>
    </font>
    <font>
      <b/>
      <i/>
      <sz val="9"/>
      <name val="Arial CE"/>
      <family val="2"/>
      <charset val="238"/>
    </font>
    <font>
      <sz val="7"/>
      <name val="Arial CE"/>
      <charset val="238"/>
    </font>
    <font>
      <sz val="7"/>
      <name val="Symbol"/>
      <family val="1"/>
      <charset val="2"/>
    </font>
    <font>
      <b/>
      <sz val="8"/>
      <name val="Arial CE"/>
      <charset val="238"/>
    </font>
    <font>
      <b/>
      <sz val="9"/>
      <name val="Arial CE"/>
      <charset val="238"/>
    </font>
    <font>
      <vertAlign val="subscript"/>
      <sz val="9"/>
      <name val="Arial"/>
      <family val="2"/>
      <charset val="238"/>
    </font>
    <font>
      <sz val="9"/>
      <name val="Arial"/>
      <family val="2"/>
      <charset val="238"/>
    </font>
    <font>
      <sz val="9"/>
      <name val="Arial CE"/>
      <charset val="238"/>
    </font>
    <font>
      <sz val="7"/>
      <name val="Arial"/>
      <family val="2"/>
      <charset val="238"/>
    </font>
    <font>
      <sz val="8"/>
      <name val="Arial"/>
      <family val="2"/>
      <charset val="238"/>
    </font>
    <font>
      <sz val="8"/>
      <name val="Arial CE"/>
      <charset val="238"/>
    </font>
    <font>
      <sz val="14"/>
      <name val="Arial CE"/>
      <charset val="238"/>
    </font>
    <font>
      <b/>
      <sz val="10"/>
      <name val="Arial"/>
      <family val="2"/>
      <charset val="238"/>
    </font>
    <font>
      <b/>
      <sz val="10"/>
      <name val="Arial CE"/>
      <charset val="238"/>
    </font>
    <font>
      <sz val="10"/>
      <name val="Arial"/>
      <family val="2"/>
      <charset val="238"/>
    </font>
    <font>
      <vertAlign val="superscript"/>
      <sz val="10"/>
      <name val="Arial"/>
      <family val="2"/>
      <charset val="238"/>
    </font>
    <font>
      <sz val="10"/>
      <name val="Symbol"/>
      <family val="1"/>
      <charset val="2"/>
    </font>
    <font>
      <b/>
      <sz val="12"/>
      <name val="Arial"/>
      <family val="2"/>
    </font>
    <font>
      <b/>
      <sz val="12"/>
      <name val="Arial CE"/>
      <charset val="238"/>
    </font>
    <font>
      <sz val="9"/>
      <name val="Arial"/>
      <family val="2"/>
    </font>
    <font>
      <sz val="10"/>
      <name val="Arial"/>
      <family val="2"/>
    </font>
    <font>
      <sz val="12"/>
      <name val="Arial CE"/>
      <family val="2"/>
      <charset val="238"/>
    </font>
    <font>
      <b/>
      <sz val="14"/>
      <name val="Arial CE"/>
      <family val="2"/>
      <charset val="238"/>
    </font>
    <font>
      <sz val="14"/>
      <name val="Arial"/>
      <family val="2"/>
      <charset val="238"/>
    </font>
    <font>
      <sz val="16"/>
      <name val="Arial"/>
      <family val="2"/>
      <charset val="238"/>
    </font>
    <font>
      <sz val="6"/>
      <name val="Arial CE"/>
      <family val="2"/>
      <charset val="238"/>
    </font>
    <font>
      <sz val="6"/>
      <name val="Arial CE"/>
      <charset val="238"/>
    </font>
    <font>
      <b/>
      <sz val="8"/>
      <name val="Arial"/>
      <family val="2"/>
      <charset val="238"/>
    </font>
    <font>
      <b/>
      <sz val="8"/>
      <color theme="1"/>
      <name val="Arial CE"/>
      <charset val="238"/>
    </font>
    <font>
      <b/>
      <sz val="14"/>
      <name val="Arial"/>
      <family val="2"/>
      <charset val="238"/>
    </font>
    <font>
      <b/>
      <sz val="12"/>
      <name val="Arial"/>
      <family val="2"/>
      <charset val="238"/>
    </font>
    <font>
      <b/>
      <sz val="16"/>
      <name val="Arial"/>
      <family val="2"/>
      <charset val="238"/>
    </font>
    <font>
      <sz val="7"/>
      <color rgb="FFFF0000"/>
      <name val="Arial CE"/>
      <charset val="238"/>
    </font>
    <font>
      <sz val="9"/>
      <color indexed="81"/>
      <name val="Tahoma"/>
      <family val="2"/>
      <charset val="238"/>
    </font>
    <font>
      <sz val="8"/>
      <name val="Arial"/>
      <family val="2"/>
    </font>
    <font>
      <vertAlign val="subscript"/>
      <sz val="8"/>
      <name val="Arial CE"/>
      <charset val="238"/>
    </font>
    <font>
      <sz val="10"/>
      <name val="Arial CE"/>
      <charset val="238"/>
    </font>
    <font>
      <sz val="8"/>
      <color indexed="81"/>
      <name val="Arial"/>
      <family val="2"/>
      <charset val="238"/>
    </font>
    <font>
      <b/>
      <sz val="9"/>
      <name val="Arial"/>
      <family val="2"/>
    </font>
    <font>
      <sz val="10"/>
      <name val="Arial CE"/>
      <family val="2"/>
      <charset val="238"/>
    </font>
    <font>
      <sz val="9"/>
      <name val="Symbol"/>
      <family val="1"/>
      <charset val="2"/>
    </font>
    <font>
      <b/>
      <u/>
      <sz val="9"/>
      <name val="Arial CE"/>
      <charset val="238"/>
    </font>
    <font>
      <b/>
      <sz val="10"/>
      <color rgb="FFFF0000"/>
      <name val="Arial CE"/>
      <charset val="238"/>
    </font>
    <font>
      <sz val="8.4"/>
      <name val="Arial CE"/>
      <family val="2"/>
      <charset val="238"/>
    </font>
    <font>
      <sz val="10"/>
      <name val="Calibri"/>
      <family val="2"/>
      <charset val="238"/>
    </font>
    <font>
      <vertAlign val="superscript"/>
      <sz val="10"/>
      <name val="Arial CE"/>
      <charset val="238"/>
    </font>
    <font>
      <b/>
      <sz val="10"/>
      <name val="Calibri"/>
      <family val="2"/>
      <charset val="238"/>
    </font>
    <font>
      <sz val="13"/>
      <color rgb="FF123D7C"/>
      <name val="Times New Roman"/>
      <family val="1"/>
      <charset val="238"/>
    </font>
    <font>
      <b/>
      <sz val="13"/>
      <color rgb="FF123D7C"/>
      <name val="Times New Roman"/>
      <family val="1"/>
      <charset val="238"/>
    </font>
    <font>
      <b/>
      <i/>
      <sz val="13"/>
      <color rgb="FF123D7C"/>
      <name val="Times New Roman"/>
      <family val="1"/>
      <charset val="238"/>
    </font>
    <font>
      <vertAlign val="superscript"/>
      <sz val="9"/>
      <color rgb="FF123D7C"/>
      <name val="Times New Roman"/>
      <family val="1"/>
      <charset val="238"/>
    </font>
    <font>
      <b/>
      <vertAlign val="subscript"/>
      <sz val="9"/>
      <color rgb="FF123D7C"/>
      <name val="Times New Roman"/>
      <family val="1"/>
      <charset val="238"/>
    </font>
    <font>
      <b/>
      <i/>
      <vertAlign val="subscript"/>
      <sz val="9"/>
      <color rgb="FF123D7C"/>
      <name val="Symbol"/>
      <family val="1"/>
      <charset val="2"/>
    </font>
    <font>
      <sz val="10"/>
      <color rgb="FFFF0000"/>
      <name val="Arial CE"/>
      <charset val="238"/>
    </font>
    <font>
      <sz val="8"/>
      <color rgb="FFFF0000"/>
      <name val="Arial CE"/>
      <charset val="238"/>
    </font>
    <font>
      <sz val="8"/>
      <color rgb="FFFF0000"/>
      <name val="Calibri"/>
      <family val="2"/>
      <charset val="238"/>
    </font>
    <font>
      <sz val="12"/>
      <color rgb="FF222222"/>
      <name val="Arial"/>
      <family val="2"/>
      <charset val="238"/>
    </font>
    <font>
      <vertAlign val="superscript"/>
      <sz val="12"/>
      <color rgb="FF222222"/>
      <name val="Arial"/>
      <family val="2"/>
      <charset val="238"/>
    </font>
    <font>
      <sz val="11"/>
      <color rgb="FF000000"/>
      <name val="Arial"/>
      <family val="2"/>
      <charset val="238"/>
    </font>
    <font>
      <sz val="9"/>
      <color indexed="81"/>
      <name val="Segoe UI"/>
      <family val="2"/>
      <charset val="238"/>
    </font>
    <font>
      <b/>
      <sz val="9"/>
      <color indexed="81"/>
      <name val="Segoe UI"/>
      <family val="2"/>
      <charset val="238"/>
    </font>
    <font>
      <sz val="26"/>
      <name val="Arial CE"/>
      <charset val="238"/>
    </font>
    <font>
      <u/>
      <sz val="10"/>
      <color theme="10"/>
      <name val="Arial CE"/>
      <charset val="238"/>
    </font>
    <font>
      <b/>
      <sz val="22"/>
      <color rgb="FFFF0000"/>
      <name val="Arial CE"/>
      <charset val="238"/>
    </font>
    <font>
      <sz val="22"/>
      <name val="Arial CE"/>
      <charset val="238"/>
    </font>
    <font>
      <sz val="13"/>
      <color rgb="FF222222"/>
      <name val="Arial"/>
      <family val="2"/>
      <charset val="238"/>
    </font>
    <font>
      <vertAlign val="subscript"/>
      <sz val="13"/>
      <color rgb="FF222222"/>
      <name val="Arial"/>
      <family val="2"/>
      <charset val="238"/>
    </font>
    <font>
      <sz val="13"/>
      <color rgb="FF595959"/>
      <name val="Arial"/>
      <family val="2"/>
      <charset val="238"/>
    </font>
    <font>
      <vertAlign val="subscript"/>
      <sz val="13"/>
      <color rgb="FF595959"/>
      <name val="Arial"/>
      <family val="2"/>
      <charset val="238"/>
    </font>
    <font>
      <b/>
      <sz val="13"/>
      <color rgb="FF222222"/>
      <name val="Arial"/>
      <family val="2"/>
      <charset val="238"/>
    </font>
    <font>
      <sz val="18"/>
      <name val="Arial CE"/>
      <charset val="238"/>
    </font>
    <font>
      <vertAlign val="subscript"/>
      <sz val="18"/>
      <name val="Arial CE"/>
      <charset val="238"/>
    </font>
    <font>
      <sz val="18"/>
      <name val="Calibri"/>
      <family val="2"/>
      <charset val="238"/>
    </font>
    <font>
      <sz val="12"/>
      <name val="Arial CE"/>
      <charset val="238"/>
    </font>
    <font>
      <b/>
      <i/>
      <sz val="18"/>
      <color rgb="FF222222"/>
      <name val="Arial"/>
      <family val="2"/>
      <charset val="238"/>
    </font>
    <font>
      <i/>
      <sz val="18"/>
      <color rgb="FF222222"/>
      <name val="Arial"/>
      <family val="2"/>
      <charset val="238"/>
    </font>
    <font>
      <sz val="10"/>
      <color rgb="FF222222"/>
      <name val="Arial"/>
      <family val="2"/>
      <charset val="238"/>
    </font>
    <font>
      <vertAlign val="subscript"/>
      <sz val="10"/>
      <name val="Arial CE"/>
      <charset val="238"/>
    </font>
    <font>
      <b/>
      <sz val="11"/>
      <color rgb="FF202122"/>
      <name val="Arial"/>
      <family val="2"/>
      <charset val="238"/>
    </font>
    <font>
      <b/>
      <sz val="12"/>
      <color rgb="FF000000"/>
      <name val="Arial"/>
      <family val="2"/>
      <charset val="238"/>
    </font>
    <font>
      <sz val="13"/>
      <color rgb="FF000000"/>
      <name val="Arial"/>
      <family val="2"/>
      <charset val="238"/>
    </font>
    <font>
      <i/>
      <sz val="13"/>
      <color rgb="FF000000"/>
      <name val="Arial"/>
      <family val="2"/>
      <charset val="238"/>
    </font>
    <font>
      <b/>
      <sz val="13"/>
      <color rgb="FF000000"/>
      <name val="Arial"/>
      <family val="2"/>
      <charset val="238"/>
    </font>
    <font>
      <b/>
      <sz val="24"/>
      <name val="Arial CE"/>
      <charset val="238"/>
    </font>
    <font>
      <b/>
      <sz val="12"/>
      <color rgb="FF00B050"/>
      <name val="Cambria"/>
      <family val="1"/>
      <charset val="238"/>
    </font>
    <font>
      <b/>
      <vertAlign val="subscript"/>
      <sz val="12"/>
      <color rgb="FF00B050"/>
      <name val="Cambria"/>
      <family val="1"/>
      <charset val="238"/>
    </font>
    <font>
      <b/>
      <vertAlign val="subscript"/>
      <sz val="10"/>
      <name val="Arial CE"/>
      <charset val="238"/>
    </font>
    <font>
      <b/>
      <sz val="12"/>
      <color theme="6" tint="-0.499984740745262"/>
      <name val="Arial CE"/>
      <charset val="238"/>
    </font>
    <font>
      <sz val="8.5"/>
      <color rgb="FF7B7B7B"/>
      <name val="Inherit"/>
    </font>
    <font>
      <b/>
      <sz val="10"/>
      <color rgb="FF7B7B7B"/>
      <name val="Inherit"/>
      <charset val="238"/>
    </font>
    <font>
      <b/>
      <sz val="10"/>
      <color rgb="FF4F5254"/>
      <name val="Inherit"/>
      <charset val="238"/>
    </font>
    <font>
      <sz val="11"/>
      <color rgb="FF202122"/>
      <name val="Arial"/>
      <family val="2"/>
      <charset val="238"/>
    </font>
    <font>
      <sz val="11"/>
      <color rgb="FF0645AD"/>
      <name val="Arial"/>
      <family val="2"/>
      <charset val="238"/>
    </font>
    <font>
      <vertAlign val="superscript"/>
      <sz val="11"/>
      <color rgb="FF0645AD"/>
      <name val="Arial"/>
      <family val="2"/>
      <charset val="238"/>
    </font>
    <font>
      <sz val="11"/>
      <color rgb="FF202122"/>
      <name val="Calibri"/>
      <family val="2"/>
      <charset val="238"/>
    </font>
    <font>
      <b/>
      <sz val="11"/>
      <color rgb="FF0645AD"/>
      <name val="Arial"/>
      <family val="2"/>
      <charset val="238"/>
    </font>
    <font>
      <i/>
      <sz val="11"/>
      <color rgb="FF0645AD"/>
      <name val="Arial"/>
      <family val="2"/>
      <charset val="238"/>
    </font>
    <font>
      <sz val="11"/>
      <color rgb="FFBA0000"/>
      <name val="Arial"/>
      <family val="2"/>
      <charset val="238"/>
    </font>
    <font>
      <i/>
      <vertAlign val="superscript"/>
      <sz val="11"/>
      <color rgb="FF0645AD"/>
      <name val="Arial"/>
      <family val="2"/>
      <charset val="238"/>
    </font>
    <font>
      <i/>
      <sz val="11"/>
      <color rgb="FF202122"/>
      <name val="Arial"/>
      <family val="2"/>
      <charset val="238"/>
    </font>
  </fonts>
  <fills count="34">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theme="0" tint="-4.9989318521683403E-2"/>
        <bgColor indexed="64"/>
      </patternFill>
    </fill>
    <fill>
      <patternFill patternType="solid">
        <fgColor theme="2" tint="-9.9948118533890809E-2"/>
        <bgColor indexed="64"/>
      </patternFill>
    </fill>
    <fill>
      <patternFill patternType="solid">
        <fgColor theme="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rgb="FFBEFFBB"/>
        <bgColor indexed="64"/>
      </patternFill>
    </fill>
    <fill>
      <patternFill patternType="solid">
        <fgColor rgb="FF9CFC97"/>
        <bgColor indexed="64"/>
      </patternFill>
    </fill>
    <fill>
      <patternFill patternType="solid">
        <fgColor theme="4" tint="0.79998168889431442"/>
        <bgColor indexed="64"/>
      </patternFill>
    </fill>
    <fill>
      <patternFill patternType="solid">
        <fgColor rgb="FFE0E0E0"/>
        <bgColor indexed="64"/>
      </patternFill>
    </fill>
    <fill>
      <patternFill patternType="solid">
        <fgColor rgb="FFF9F9F9"/>
        <bgColor indexed="64"/>
      </patternFill>
    </fill>
    <fill>
      <patternFill patternType="solid">
        <fgColor rgb="FFE8EEF0"/>
        <bgColor indexed="64"/>
      </patternFill>
    </fill>
    <fill>
      <patternFill patternType="solid">
        <fgColor rgb="FFF5F5F5"/>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EAECF0"/>
        <bgColor indexed="64"/>
      </patternFill>
    </fill>
    <fill>
      <patternFill patternType="solid">
        <fgColor rgb="FFFFFFFF"/>
        <bgColor indexed="64"/>
      </patternFill>
    </fill>
    <fill>
      <patternFill patternType="solid">
        <fgColor rgb="FFF7F7F7"/>
        <bgColor indexed="64"/>
      </patternFill>
    </fill>
    <fill>
      <patternFill patternType="solid">
        <fgColor rgb="FFD0D6DA"/>
        <bgColor indexed="64"/>
      </patternFill>
    </fill>
    <fill>
      <patternFill patternType="solid">
        <fgColor theme="0" tint="-0.14996795556505021"/>
        <bgColor indexed="64"/>
      </patternFill>
    </fill>
    <fill>
      <patternFill patternType="solid">
        <fgColor rgb="FFF8F9FA"/>
        <bgColor indexed="64"/>
      </patternFill>
    </fill>
  </fills>
  <borders count="10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bottom/>
      <diagonal/>
    </border>
    <border>
      <left/>
      <right style="thin">
        <color indexed="64"/>
      </right>
      <top/>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theme="0" tint="-0.249977111117893"/>
      </right>
      <top style="thin">
        <color indexed="64"/>
      </top>
      <bottom style="thin">
        <color theme="0" tint="-0.249977111117893"/>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theme="0" tint="-0.249977111117893"/>
      </right>
      <top style="thin">
        <color theme="0" tint="-0.249977111117893"/>
      </top>
      <bottom style="thin">
        <color indexed="64"/>
      </bottom>
      <diagonal/>
    </border>
    <border>
      <left style="thin">
        <color theme="0" tint="-0.249977111117893"/>
      </left>
      <right style="thin">
        <color theme="0" tint="-0.249977111117893"/>
      </right>
      <top style="thin">
        <color theme="0" tint="-0.249977111117893"/>
      </top>
      <bottom style="thin">
        <color indexed="64"/>
      </bottom>
      <diagonal/>
    </border>
    <border>
      <left style="thin">
        <color theme="0" tint="-0.249977111117893"/>
      </left>
      <right style="thin">
        <color indexed="64"/>
      </right>
      <top style="thin">
        <color theme="0" tint="-0.249977111117893"/>
      </top>
      <bottom style="thin">
        <color indexed="64"/>
      </bottom>
      <diagonal/>
    </border>
    <border>
      <left/>
      <right style="thin">
        <color theme="0" tint="-0.249977111117893"/>
      </right>
      <top style="thin">
        <color theme="0" tint="-0.249977111117893"/>
      </top>
      <bottom style="thin">
        <color theme="0" tint="-0.249977111117893"/>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style="medium">
        <color rgb="FF000000"/>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right style="medium">
        <color rgb="FFCCCCCC"/>
      </right>
      <top style="medium">
        <color rgb="FFCCCCCC"/>
      </top>
      <bottom/>
      <diagonal/>
    </border>
    <border>
      <left/>
      <right style="medium">
        <color rgb="FFCCCCCC"/>
      </right>
      <top/>
      <bottom style="medium">
        <color rgb="FFCCCCCC"/>
      </bottom>
      <diagonal/>
    </border>
    <border>
      <left/>
      <right style="medium">
        <color rgb="FFCCCCCC"/>
      </right>
      <top/>
      <bottom/>
      <diagonal/>
    </border>
    <border>
      <left/>
      <right/>
      <top/>
      <bottom style="medium">
        <color rgb="FFDDDDDD"/>
      </bottom>
      <diagonal/>
    </border>
    <border>
      <left/>
      <right/>
      <top style="medium">
        <color rgb="FFEAEAEA"/>
      </top>
      <bottom style="medium">
        <color rgb="FFDDDDDD"/>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medium">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thick">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medium">
        <color indexed="64"/>
      </right>
      <top style="medium">
        <color indexed="64"/>
      </top>
      <bottom style="medium">
        <color indexed="64"/>
      </bottom>
      <diagonal/>
    </border>
    <border>
      <left style="medium">
        <color rgb="FFA2A9B1"/>
      </left>
      <right style="medium">
        <color rgb="FFA2A9B1"/>
      </right>
      <top style="medium">
        <color rgb="FFA2A9B1"/>
      </top>
      <bottom style="medium">
        <color rgb="FFA2A9B1"/>
      </bottom>
      <diagonal/>
    </border>
    <border>
      <left/>
      <right/>
      <top/>
      <bottom style="medium">
        <color rgb="FFEEEEEE"/>
      </bottom>
      <diagonal/>
    </border>
    <border>
      <left/>
      <right/>
      <top style="medium">
        <color rgb="FFEAEAEA"/>
      </top>
      <bottom/>
      <diagonal/>
    </border>
    <border>
      <left style="double">
        <color indexed="64"/>
      </left>
      <right style="thin">
        <color indexed="64"/>
      </right>
      <top style="double">
        <color indexed="64"/>
      </top>
      <bottom/>
      <diagonal/>
    </border>
    <border>
      <left style="double">
        <color indexed="64"/>
      </left>
      <right style="thin">
        <color indexed="64"/>
      </right>
      <top/>
      <bottom/>
      <diagonal/>
    </border>
    <border>
      <left style="double">
        <color indexed="64"/>
      </left>
      <right style="thin">
        <color indexed="64"/>
      </right>
      <top style="double">
        <color indexed="64"/>
      </top>
      <bottom style="mediumDashed">
        <color indexed="64"/>
      </bottom>
      <diagonal/>
    </border>
    <border>
      <left style="thin">
        <color indexed="64"/>
      </left>
      <right style="thin">
        <color indexed="64"/>
      </right>
      <top style="double">
        <color indexed="64"/>
      </top>
      <bottom style="mediumDashed">
        <color indexed="64"/>
      </bottom>
      <diagonal/>
    </border>
    <border>
      <left style="thin">
        <color indexed="64"/>
      </left>
      <right style="double">
        <color indexed="64"/>
      </right>
      <top style="double">
        <color indexed="64"/>
      </top>
      <bottom style="mediumDashed">
        <color indexed="64"/>
      </bottom>
      <diagonal/>
    </border>
    <border>
      <left style="double">
        <color indexed="64"/>
      </left>
      <right style="thin">
        <color indexed="64"/>
      </right>
      <top style="mediumDashed">
        <color indexed="64"/>
      </top>
      <bottom style="double">
        <color indexed="64"/>
      </bottom>
      <diagonal/>
    </border>
    <border>
      <left style="thin">
        <color indexed="64"/>
      </left>
      <right style="thin">
        <color indexed="64"/>
      </right>
      <top style="mediumDashed">
        <color indexed="64"/>
      </top>
      <bottom style="double">
        <color indexed="64"/>
      </bottom>
      <diagonal/>
    </border>
    <border>
      <left style="thin">
        <color indexed="64"/>
      </left>
      <right style="double">
        <color indexed="64"/>
      </right>
      <top style="mediumDashed">
        <color indexed="64"/>
      </top>
      <bottom style="double">
        <color indexed="64"/>
      </bottom>
      <diagonal/>
    </border>
    <border>
      <left style="medium">
        <color rgb="FFA2A9B1"/>
      </left>
      <right style="medium">
        <color rgb="FFA2A9B1"/>
      </right>
      <top style="medium">
        <color rgb="FFA2A9B1"/>
      </top>
      <bottom/>
      <diagonal/>
    </border>
    <border>
      <left style="medium">
        <color rgb="FFA2A9B1"/>
      </left>
      <right style="medium">
        <color rgb="FFA2A9B1"/>
      </right>
      <top/>
      <bottom style="medium">
        <color rgb="FFA2A9B1"/>
      </bottom>
      <diagonal/>
    </border>
    <border>
      <left style="medium">
        <color rgb="FFA2A9B1"/>
      </left>
      <right/>
      <top style="medium">
        <color rgb="FFA2A9B1"/>
      </top>
      <bottom style="medium">
        <color rgb="FFA2A9B1"/>
      </bottom>
      <diagonal/>
    </border>
    <border>
      <left/>
      <right/>
      <top style="medium">
        <color rgb="FFA2A9B1"/>
      </top>
      <bottom style="medium">
        <color rgb="FFA2A9B1"/>
      </bottom>
      <diagonal/>
    </border>
    <border>
      <left/>
      <right style="medium">
        <color rgb="FFA2A9B1"/>
      </right>
      <top style="medium">
        <color rgb="FFA2A9B1"/>
      </top>
      <bottom style="medium">
        <color rgb="FFA2A9B1"/>
      </bottom>
      <diagonal/>
    </border>
    <border>
      <left/>
      <right style="medium">
        <color rgb="FFA2A9B1"/>
      </right>
      <top/>
      <bottom/>
      <diagonal/>
    </border>
    <border>
      <left style="medium">
        <color rgb="FFA2A9B1"/>
      </left>
      <right style="medium">
        <color rgb="FFA2A9B1"/>
      </right>
      <top/>
      <bottom/>
      <diagonal/>
    </border>
  </borders>
  <cellStyleXfs count="4">
    <xf numFmtId="0" fontId="0" fillId="0" borderId="0"/>
    <xf numFmtId="164" fontId="47" fillId="0" borderId="0" applyFont="0" applyFill="0" applyBorder="0" applyAlignment="0" applyProtection="0"/>
    <xf numFmtId="0" fontId="1" fillId="0" borderId="0"/>
    <xf numFmtId="0" fontId="73" fillId="0" borderId="0" applyNumberFormat="0" applyFill="0" applyBorder="0" applyAlignment="0" applyProtection="0"/>
  </cellStyleXfs>
  <cellXfs count="844">
    <xf numFmtId="0" fontId="0" fillId="0" borderId="0" xfId="0"/>
    <xf numFmtId="0" fontId="2" fillId="0" borderId="0" xfId="0" applyFont="1"/>
    <xf numFmtId="0" fontId="0" fillId="0" borderId="0" xfId="0" applyBorder="1"/>
    <xf numFmtId="0" fontId="2" fillId="0" borderId="1" xfId="0" applyFont="1" applyBorder="1"/>
    <xf numFmtId="0" fontId="0" fillId="0" borderId="6" xfId="0" applyBorder="1"/>
    <xf numFmtId="0" fontId="5" fillId="0" borderId="0" xfId="0" applyFont="1" applyBorder="1"/>
    <xf numFmtId="0" fontId="5" fillId="3" borderId="0" xfId="0" applyFont="1" applyFill="1" applyBorder="1"/>
    <xf numFmtId="2" fontId="7" fillId="0" borderId="3" xfId="0" applyNumberFormat="1" applyFont="1" applyBorder="1" applyAlignment="1">
      <alignment horizontal="center"/>
    </xf>
    <xf numFmtId="0" fontId="8" fillId="0" borderId="0" xfId="0" applyFont="1" applyBorder="1"/>
    <xf numFmtId="0" fontId="2" fillId="0" borderId="0" xfId="0" applyFont="1" applyBorder="1"/>
    <xf numFmtId="0" fontId="2" fillId="0" borderId="0" xfId="0" applyFont="1" applyFill="1" applyBorder="1"/>
    <xf numFmtId="0" fontId="5" fillId="0" borderId="1" xfId="0" applyFont="1" applyBorder="1"/>
    <xf numFmtId="0" fontId="2" fillId="0" borderId="4" xfId="0" applyFont="1" applyBorder="1"/>
    <xf numFmtId="0" fontId="5" fillId="0" borderId="4" xfId="0" applyFont="1" applyBorder="1"/>
    <xf numFmtId="0" fontId="11" fillId="0" borderId="4" xfId="0" applyFont="1" applyBorder="1" applyAlignment="1">
      <alignment horizontal="center"/>
    </xf>
    <xf numFmtId="0" fontId="11" fillId="0" borderId="4" xfId="0" applyFont="1" applyBorder="1" applyAlignment="1">
      <alignment horizontal="left"/>
    </xf>
    <xf numFmtId="0" fontId="6" fillId="4" borderId="1" xfId="0" applyFont="1" applyFill="1" applyBorder="1"/>
    <xf numFmtId="0" fontId="6" fillId="4" borderId="1" xfId="0" applyFont="1" applyFill="1" applyBorder="1" applyAlignment="1">
      <alignment horizontal="center"/>
    </xf>
    <xf numFmtId="0" fontId="8" fillId="0" borderId="0" xfId="0" applyFont="1"/>
    <xf numFmtId="0" fontId="14" fillId="0" borderId="0" xfId="0" applyFont="1"/>
    <xf numFmtId="0" fontId="7" fillId="5" borderId="2" xfId="0" applyFont="1" applyFill="1" applyBorder="1" applyAlignment="1">
      <alignment horizontal="center" vertical="center"/>
    </xf>
    <xf numFmtId="0" fontId="7" fillId="5" borderId="2" xfId="0" applyFont="1" applyFill="1" applyBorder="1" applyAlignment="1">
      <alignment horizontal="center"/>
    </xf>
    <xf numFmtId="0" fontId="7" fillId="5" borderId="3" xfId="0" applyFont="1" applyFill="1" applyBorder="1" applyAlignment="1">
      <alignment horizontal="center"/>
    </xf>
    <xf numFmtId="0" fontId="18" fillId="0" borderId="0" xfId="0" applyFont="1"/>
    <xf numFmtId="0" fontId="2" fillId="6" borderId="0" xfId="0" applyFont="1" applyFill="1" applyBorder="1"/>
    <xf numFmtId="0" fontId="15" fillId="6" borderId="0" xfId="0" applyFont="1" applyFill="1" applyBorder="1"/>
    <xf numFmtId="0" fontId="13" fillId="5" borderId="2" xfId="0" applyFont="1" applyFill="1" applyBorder="1" applyAlignment="1">
      <alignment horizontal="center"/>
    </xf>
    <xf numFmtId="0" fontId="14" fillId="0" borderId="0" xfId="0" applyFont="1" applyBorder="1"/>
    <xf numFmtId="0" fontId="11" fillId="3" borderId="5" xfId="0" applyFont="1" applyFill="1" applyBorder="1" applyAlignment="1">
      <alignment horizontal="left" vertical="center"/>
    </xf>
    <xf numFmtId="0" fontId="11" fillId="3" borderId="4" xfId="0" applyFont="1" applyFill="1" applyBorder="1" applyAlignment="1">
      <alignment horizontal="left"/>
    </xf>
    <xf numFmtId="0" fontId="11" fillId="3" borderId="4" xfId="0" applyFont="1" applyFill="1" applyBorder="1" applyAlignment="1">
      <alignment horizontal="left" vertical="center"/>
    </xf>
    <xf numFmtId="0" fontId="11" fillId="3" borderId="6" xfId="0" applyFont="1" applyFill="1" applyBorder="1" applyAlignment="1">
      <alignment horizontal="left"/>
    </xf>
    <xf numFmtId="0" fontId="8" fillId="0" borderId="3" xfId="0" applyFont="1" applyBorder="1" applyAlignment="1">
      <alignment horizontal="left" vertical="center"/>
    </xf>
    <xf numFmtId="0" fontId="14" fillId="0" borderId="3" xfId="0" applyFont="1" applyBorder="1" applyAlignment="1">
      <alignment horizontal="center" vertical="center"/>
    </xf>
    <xf numFmtId="0" fontId="8" fillId="0" borderId="3" xfId="0" applyFont="1" applyBorder="1" applyAlignment="1">
      <alignment horizontal="center" vertical="center"/>
    </xf>
    <xf numFmtId="49" fontId="14" fillId="0" borderId="3" xfId="0" applyNumberFormat="1" applyFont="1" applyBorder="1" applyAlignment="1">
      <alignment horizontal="center" vertical="center"/>
    </xf>
    <xf numFmtId="2" fontId="8" fillId="0" borderId="3" xfId="0" applyNumberFormat="1" applyFont="1" applyBorder="1" applyAlignment="1">
      <alignment horizontal="center" vertical="center"/>
    </xf>
    <xf numFmtId="0" fontId="17" fillId="0" borderId="0" xfId="0" applyFont="1"/>
    <xf numFmtId="49" fontId="20" fillId="0" borderId="3" xfId="0" applyNumberFormat="1" applyFont="1" applyBorder="1" applyAlignment="1">
      <alignment horizontal="center" vertical="center"/>
    </xf>
    <xf numFmtId="49" fontId="0" fillId="0" borderId="0" xfId="0" applyNumberFormat="1"/>
    <xf numFmtId="0" fontId="13" fillId="5" borderId="3" xfId="0" applyFont="1" applyFill="1" applyBorder="1" applyAlignment="1">
      <alignment horizontal="center"/>
    </xf>
    <xf numFmtId="0" fontId="25" fillId="8" borderId="11" xfId="0" applyFont="1" applyFill="1" applyBorder="1" applyAlignment="1">
      <alignment vertical="top" wrapText="1"/>
    </xf>
    <xf numFmtId="0" fontId="25" fillId="8" borderId="12" xfId="0" applyFont="1" applyFill="1" applyBorder="1" applyAlignment="1">
      <alignment horizontal="center" vertical="top" wrapText="1"/>
    </xf>
    <xf numFmtId="165" fontId="0" fillId="0" borderId="3" xfId="0" applyNumberFormat="1" applyBorder="1" applyAlignment="1">
      <alignment horizontal="center"/>
    </xf>
    <xf numFmtId="1" fontId="0" fillId="0" borderId="2" xfId="0" applyNumberFormat="1" applyBorder="1" applyAlignment="1">
      <alignment horizontal="center"/>
    </xf>
    <xf numFmtId="165" fontId="0" fillId="0" borderId="2" xfId="0" applyNumberForma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left"/>
    </xf>
    <xf numFmtId="1" fontId="7" fillId="0" borderId="3" xfId="0" applyNumberFormat="1" applyFont="1" applyBorder="1" applyAlignment="1">
      <alignment horizontal="center"/>
    </xf>
    <xf numFmtId="0" fontId="28" fillId="0" borderId="0" xfId="0" applyFont="1" applyAlignment="1">
      <alignment horizontal="left"/>
    </xf>
    <xf numFmtId="0" fontId="29" fillId="0" borderId="0" xfId="0" applyFont="1"/>
    <xf numFmtId="0" fontId="24" fillId="0" borderId="0" xfId="0" applyFont="1"/>
    <xf numFmtId="0" fontId="3" fillId="0" borderId="0" xfId="0" applyFont="1"/>
    <xf numFmtId="0" fontId="4" fillId="0" borderId="0" xfId="0" applyFont="1"/>
    <xf numFmtId="0" fontId="30" fillId="0" borderId="2" xfId="0" applyFont="1" applyBorder="1" applyAlignment="1">
      <alignment horizontal="center" vertical="top" wrapText="1"/>
    </xf>
    <xf numFmtId="0" fontId="30" fillId="0" borderId="5" xfId="0" applyFont="1" applyBorder="1" applyAlignment="1">
      <alignment horizontal="center" vertical="top" wrapText="1"/>
    </xf>
    <xf numFmtId="0" fontId="30" fillId="0" borderId="19" xfId="0" applyFont="1" applyBorder="1" applyAlignment="1">
      <alignment horizontal="center" vertical="top" wrapText="1"/>
    </xf>
    <xf numFmtId="0" fontId="30" fillId="0" borderId="20" xfId="0" applyFont="1" applyBorder="1" applyAlignment="1">
      <alignment horizontal="center" vertical="top" wrapText="1"/>
    </xf>
    <xf numFmtId="0" fontId="31" fillId="0" borderId="11" xfId="0" applyFont="1" applyBorder="1" applyAlignment="1">
      <alignment horizontal="center" vertical="top" wrapText="1"/>
    </xf>
    <xf numFmtId="0" fontId="27" fillId="0" borderId="23" xfId="0" applyFont="1" applyBorder="1" applyAlignment="1">
      <alignment horizontal="center" vertical="top" wrapText="1"/>
    </xf>
    <xf numFmtId="0" fontId="31" fillId="0" borderId="24" xfId="0" applyFont="1" applyBorder="1" applyAlignment="1">
      <alignment horizontal="center" vertical="top" wrapText="1"/>
    </xf>
    <xf numFmtId="0" fontId="27" fillId="0" borderId="12" xfId="0" applyFont="1" applyBorder="1" applyAlignment="1">
      <alignment horizontal="center" vertical="top" wrapText="1"/>
    </xf>
    <xf numFmtId="1" fontId="17" fillId="6" borderId="25" xfId="0" applyNumberFormat="1" applyFont="1" applyFill="1" applyBorder="1" applyAlignment="1">
      <alignment horizontal="center" vertical="top" wrapText="1"/>
    </xf>
    <xf numFmtId="1" fontId="17" fillId="6" borderId="3" xfId="0" applyNumberFormat="1" applyFont="1" applyFill="1" applyBorder="1" applyAlignment="1">
      <alignment horizontal="center" vertical="top" wrapText="1"/>
    </xf>
    <xf numFmtId="2" fontId="17" fillId="6" borderId="26" xfId="0" applyNumberFormat="1" applyFont="1" applyFill="1" applyBorder="1" applyAlignment="1">
      <alignment horizontal="center" vertical="top" wrapText="1"/>
    </xf>
    <xf numFmtId="1" fontId="30" fillId="0" borderId="2" xfId="0" applyNumberFormat="1" applyFont="1" applyBorder="1" applyAlignment="1">
      <alignment horizontal="center" vertical="top" wrapText="1"/>
    </xf>
    <xf numFmtId="1" fontId="17" fillId="6" borderId="19" xfId="0" applyNumberFormat="1" applyFont="1" applyFill="1" applyBorder="1" applyAlignment="1">
      <alignment horizontal="center" vertical="top" wrapText="1"/>
    </xf>
    <xf numFmtId="1" fontId="17" fillId="6" borderId="2" xfId="0" applyNumberFormat="1" applyFont="1" applyFill="1" applyBorder="1" applyAlignment="1">
      <alignment horizontal="center" vertical="top" wrapText="1"/>
    </xf>
    <xf numFmtId="2" fontId="17" fillId="6" borderId="20" xfId="0" applyNumberFormat="1" applyFont="1" applyFill="1" applyBorder="1" applyAlignment="1">
      <alignment horizontal="center" vertical="top" wrapText="1"/>
    </xf>
    <xf numFmtId="1" fontId="30" fillId="6" borderId="2" xfId="0" applyNumberFormat="1" applyFont="1" applyFill="1" applyBorder="1" applyAlignment="1">
      <alignment horizontal="center" vertical="top" wrapText="1"/>
    </xf>
    <xf numFmtId="0" fontId="25" fillId="0" borderId="2" xfId="0" applyFont="1" applyBorder="1" applyAlignment="1">
      <alignment horizontal="center" vertical="center" wrapText="1"/>
    </xf>
    <xf numFmtId="0" fontId="25" fillId="10" borderId="12" xfId="0" applyFont="1" applyFill="1" applyBorder="1" applyAlignment="1">
      <alignment horizontal="center" vertical="top" wrapText="1"/>
    </xf>
    <xf numFmtId="165" fontId="0" fillId="10" borderId="3" xfId="0" applyNumberFormat="1" applyFill="1" applyBorder="1" applyAlignment="1">
      <alignment horizontal="center"/>
    </xf>
    <xf numFmtId="166" fontId="17" fillId="6" borderId="20" xfId="0" applyNumberFormat="1" applyFont="1" applyFill="1" applyBorder="1" applyAlignment="1">
      <alignment horizontal="center" vertical="top" wrapText="1"/>
    </xf>
    <xf numFmtId="0" fontId="21" fillId="0" borderId="0" xfId="0" applyFont="1"/>
    <xf numFmtId="49" fontId="21" fillId="0" borderId="0" xfId="0" applyNumberFormat="1" applyFont="1"/>
    <xf numFmtId="0" fontId="32" fillId="0" borderId="0" xfId="0" applyFont="1"/>
    <xf numFmtId="0" fontId="0" fillId="0" borderId="7" xfId="0" applyBorder="1"/>
    <xf numFmtId="0" fontId="0" fillId="0" borderId="8" xfId="0" applyBorder="1"/>
    <xf numFmtId="0" fontId="0" fillId="2" borderId="1" xfId="0" applyFill="1" applyBorder="1"/>
    <xf numFmtId="0" fontId="0" fillId="2" borderId="9" xfId="0" applyFill="1" applyBorder="1"/>
    <xf numFmtId="0" fontId="0" fillId="2" borderId="10" xfId="0" applyFill="1" applyBorder="1"/>
    <xf numFmtId="0" fontId="8" fillId="0" borderId="3" xfId="0" applyFont="1" applyBorder="1" applyAlignment="1">
      <alignment horizontal="justify"/>
    </xf>
    <xf numFmtId="0" fontId="8" fillId="0" borderId="6" xfId="0" applyFont="1" applyBorder="1" applyAlignment="1">
      <alignment horizontal="justify"/>
    </xf>
    <xf numFmtId="0" fontId="8" fillId="0" borderId="2" xfId="0" applyFont="1" applyBorder="1" applyAlignment="1">
      <alignment horizontal="justify"/>
    </xf>
    <xf numFmtId="0" fontId="0" fillId="0" borderId="3" xfId="0" applyBorder="1" applyAlignment="1">
      <alignment horizontal="center"/>
    </xf>
    <xf numFmtId="0" fontId="0" fillId="0" borderId="2" xfId="0" applyBorder="1" applyAlignment="1">
      <alignment horizontal="center"/>
    </xf>
    <xf numFmtId="0" fontId="27" fillId="0" borderId="2" xfId="0" applyFont="1" applyBorder="1" applyAlignment="1">
      <alignment horizontal="center"/>
    </xf>
    <xf numFmtId="0" fontId="0" fillId="0" borderId="2" xfId="0" applyBorder="1"/>
    <xf numFmtId="0" fontId="0" fillId="0" borderId="2" xfId="0" applyBorder="1" applyAlignment="1">
      <alignment horizontal="justify"/>
    </xf>
    <xf numFmtId="2" fontId="0" fillId="0" borderId="2" xfId="0" applyNumberFormat="1" applyBorder="1" applyAlignment="1">
      <alignment horizontal="center"/>
    </xf>
    <xf numFmtId="0" fontId="33" fillId="0" borderId="0" xfId="0" applyFont="1"/>
    <xf numFmtId="0" fontId="0" fillId="2" borderId="2" xfId="0" applyFill="1" applyBorder="1" applyAlignment="1">
      <alignment horizontal="justify"/>
    </xf>
    <xf numFmtId="0" fontId="0" fillId="0" borderId="0" xfId="0" applyAlignment="1">
      <alignment horizontal="justify"/>
    </xf>
    <xf numFmtId="0" fontId="0" fillId="0" borderId="11" xfId="0" applyBorder="1"/>
    <xf numFmtId="0" fontId="0" fillId="0" borderId="11" xfId="0" applyBorder="1" applyAlignment="1">
      <alignment horizontal="center"/>
    </xf>
    <xf numFmtId="0" fontId="27" fillId="0" borderId="11" xfId="0" applyFont="1" applyBorder="1" applyAlignment="1">
      <alignment horizontal="center"/>
    </xf>
    <xf numFmtId="0" fontId="27" fillId="0" borderId="0" xfId="0" applyFont="1"/>
    <xf numFmtId="0" fontId="0" fillId="0" borderId="3" xfId="0" applyBorder="1"/>
    <xf numFmtId="165" fontId="7" fillId="6" borderId="2" xfId="0" applyNumberFormat="1" applyFont="1" applyFill="1" applyBorder="1" applyAlignment="1">
      <alignment horizontal="center"/>
    </xf>
    <xf numFmtId="165" fontId="7" fillId="6" borderId="3" xfId="0" applyNumberFormat="1" applyFont="1" applyFill="1" applyBorder="1" applyAlignment="1">
      <alignment horizontal="center"/>
    </xf>
    <xf numFmtId="0" fontId="0" fillId="0" borderId="8" xfId="0" applyBorder="1" applyAlignment="1">
      <alignment horizontal="center"/>
    </xf>
    <xf numFmtId="0" fontId="12" fillId="6" borderId="2" xfId="0" applyFont="1" applyFill="1" applyBorder="1" applyAlignment="1">
      <alignment horizontal="left"/>
    </xf>
    <xf numFmtId="0" fontId="0" fillId="6" borderId="0" xfId="0" applyFill="1" applyBorder="1"/>
    <xf numFmtId="0" fontId="22" fillId="0" borderId="0" xfId="0" applyFont="1"/>
    <xf numFmtId="0" fontId="10" fillId="6" borderId="0" xfId="0" applyFont="1" applyFill="1" applyBorder="1"/>
    <xf numFmtId="14" fontId="17" fillId="6" borderId="0" xfId="0" applyNumberFormat="1" applyFont="1" applyFill="1" applyBorder="1"/>
    <xf numFmtId="0" fontId="17" fillId="2" borderId="2"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19" xfId="0" applyFont="1" applyFill="1" applyBorder="1" applyAlignment="1">
      <alignment horizontal="center" vertical="center" wrapText="1"/>
    </xf>
    <xf numFmtId="0" fontId="20" fillId="0" borderId="2" xfId="0" applyFont="1" applyBorder="1" applyAlignment="1">
      <alignment horizontal="center" vertical="center" wrapText="1"/>
    </xf>
    <xf numFmtId="0" fontId="20" fillId="0" borderId="5" xfId="0" applyFont="1" applyBorder="1" applyAlignment="1">
      <alignment horizontal="left" vertical="top" wrapText="1"/>
    </xf>
    <xf numFmtId="0" fontId="20" fillId="0" borderId="19" xfId="0" applyFont="1" applyBorder="1" applyAlignment="1">
      <alignment horizontal="center" vertical="top" wrapText="1"/>
    </xf>
    <xf numFmtId="0" fontId="0" fillId="9" borderId="2" xfId="0" applyFill="1" applyBorder="1"/>
    <xf numFmtId="0" fontId="0" fillId="9" borderId="2" xfId="0" applyFill="1" applyBorder="1" applyAlignment="1">
      <alignment horizontal="center" vertical="center"/>
    </xf>
    <xf numFmtId="0" fontId="17" fillId="0" borderId="0" xfId="0" applyFont="1" applyAlignment="1">
      <alignment horizontal="center"/>
    </xf>
    <xf numFmtId="14" fontId="23" fillId="6" borderId="0" xfId="0" applyNumberFormat="1" applyFont="1" applyFill="1" applyBorder="1"/>
    <xf numFmtId="0" fontId="17" fillId="6" borderId="0" xfId="0" applyFont="1" applyFill="1" applyBorder="1"/>
    <xf numFmtId="0" fontId="34" fillId="6" borderId="0" xfId="0" applyFont="1" applyFill="1" applyBorder="1"/>
    <xf numFmtId="0" fontId="17" fillId="6" borderId="0" xfId="0" applyFont="1" applyFill="1" applyBorder="1" applyAlignment="1">
      <alignment horizontal="left"/>
    </xf>
    <xf numFmtId="0" fontId="17" fillId="6" borderId="0" xfId="0" applyFont="1" applyFill="1" applyBorder="1" applyAlignment="1">
      <alignment horizontal="center"/>
    </xf>
    <xf numFmtId="0" fontId="20" fillId="0" borderId="2" xfId="0" applyFont="1" applyBorder="1" applyAlignment="1">
      <alignment horizontal="left" vertical="top" wrapText="1"/>
    </xf>
    <xf numFmtId="0" fontId="20" fillId="0" borderId="2" xfId="0" applyFont="1" applyBorder="1" applyAlignment="1">
      <alignment horizontal="center" vertical="top" wrapText="1"/>
    </xf>
    <xf numFmtId="14" fontId="20" fillId="0" borderId="2" xfId="0" applyNumberFormat="1" applyFont="1" applyBorder="1" applyAlignment="1">
      <alignment horizontal="center" vertical="center" wrapText="1"/>
    </xf>
    <xf numFmtId="49" fontId="20" fillId="0" borderId="2" xfId="0" applyNumberFormat="1" applyFont="1" applyBorder="1" applyAlignment="1">
      <alignment horizontal="center" vertical="center" wrapText="1"/>
    </xf>
    <xf numFmtId="0" fontId="20" fillId="0" borderId="0" xfId="0" applyFont="1" applyBorder="1" applyAlignment="1">
      <alignment horizontal="center" vertical="center" wrapText="1"/>
    </xf>
    <xf numFmtId="0" fontId="20" fillId="0" borderId="0" xfId="0" applyFont="1" applyBorder="1" applyAlignment="1">
      <alignment horizontal="left" vertical="top" wrapText="1"/>
    </xf>
    <xf numFmtId="49" fontId="20" fillId="0" borderId="0" xfId="0" applyNumberFormat="1" applyFont="1" applyBorder="1" applyAlignment="1">
      <alignment horizontal="center" vertical="center" wrapText="1"/>
    </xf>
    <xf numFmtId="14" fontId="20" fillId="0" borderId="0" xfId="0" applyNumberFormat="1" applyFont="1" applyBorder="1" applyAlignment="1">
      <alignment horizontal="center" vertical="center" wrapText="1"/>
    </xf>
    <xf numFmtId="0" fontId="20" fillId="0" borderId="0" xfId="0" applyFont="1" applyBorder="1" applyAlignment="1">
      <alignment horizontal="left" vertical="top"/>
    </xf>
    <xf numFmtId="0" fontId="7" fillId="5" borderId="2" xfId="0" applyFont="1" applyFill="1" applyBorder="1" applyAlignment="1">
      <alignment horizontal="justify" vertical="center"/>
    </xf>
    <xf numFmtId="0" fontId="8" fillId="0" borderId="1" xfId="0" applyFont="1" applyBorder="1"/>
    <xf numFmtId="0" fontId="8" fillId="0" borderId="4" xfId="0" applyFont="1" applyBorder="1"/>
    <xf numFmtId="0" fontId="0" fillId="9" borderId="0" xfId="0" applyFont="1" applyFill="1" applyBorder="1"/>
    <xf numFmtId="0" fontId="18" fillId="6" borderId="0" xfId="0" applyFont="1" applyFill="1" applyBorder="1"/>
    <xf numFmtId="0" fontId="18" fillId="6" borderId="0" xfId="0" applyFont="1" applyFill="1"/>
    <xf numFmtId="0" fontId="4" fillId="0" borderId="1" xfId="0" applyFont="1" applyBorder="1"/>
    <xf numFmtId="0" fontId="7" fillId="5" borderId="2" xfId="0" applyFont="1" applyFill="1" applyBorder="1" applyAlignment="1">
      <alignment horizontal="justify" vertical="center"/>
    </xf>
    <xf numFmtId="0" fontId="8" fillId="6" borderId="2" xfId="0" applyFont="1" applyFill="1" applyBorder="1" applyAlignment="1">
      <alignment horizontal="center"/>
    </xf>
    <xf numFmtId="0" fontId="12" fillId="6" borderId="2" xfId="0" applyFont="1" applyFill="1" applyBorder="1" applyAlignment="1">
      <alignment horizontal="center"/>
    </xf>
    <xf numFmtId="165" fontId="12" fillId="6" borderId="2" xfId="0" applyNumberFormat="1" applyFont="1" applyFill="1" applyBorder="1" applyAlignment="1">
      <alignment horizontal="center"/>
    </xf>
    <xf numFmtId="0" fontId="18" fillId="0" borderId="4" xfId="0" applyFont="1" applyBorder="1"/>
    <xf numFmtId="49" fontId="39" fillId="6" borderId="3" xfId="0" applyNumberFormat="1" applyFont="1" applyFill="1" applyBorder="1" applyAlignment="1">
      <alignment horizontal="center"/>
    </xf>
    <xf numFmtId="165" fontId="12" fillId="6" borderId="3" xfId="0" applyNumberFormat="1" applyFont="1" applyFill="1" applyBorder="1" applyAlignment="1">
      <alignment horizontal="center"/>
    </xf>
    <xf numFmtId="2" fontId="12" fillId="0" borderId="3" xfId="0" applyNumberFormat="1" applyFont="1" applyBorder="1" applyAlignment="1">
      <alignment horizontal="center"/>
    </xf>
    <xf numFmtId="1" fontId="12" fillId="0" borderId="3" xfId="0" applyNumberFormat="1" applyFont="1" applyBorder="1" applyAlignment="1">
      <alignment horizontal="center"/>
    </xf>
    <xf numFmtId="165" fontId="12" fillId="0" borderId="3" xfId="0" applyNumberFormat="1" applyFont="1" applyBorder="1" applyAlignment="1">
      <alignment horizontal="center"/>
    </xf>
    <xf numFmtId="0" fontId="7" fillId="0" borderId="2" xfId="0" applyFont="1" applyBorder="1" applyAlignment="1">
      <alignment horizontal="center" vertical="center"/>
    </xf>
    <xf numFmtId="0" fontId="17" fillId="0" borderId="2" xfId="0" applyFont="1" applyBorder="1" applyAlignment="1">
      <alignment horizontal="center" vertical="center" wrapText="1"/>
    </xf>
    <xf numFmtId="0" fontId="17" fillId="0" borderId="4" xfId="0" applyFont="1" applyBorder="1"/>
    <xf numFmtId="0" fontId="17" fillId="0" borderId="6" xfId="0" applyFont="1" applyBorder="1" applyAlignment="1">
      <alignment horizontal="center"/>
    </xf>
    <xf numFmtId="0" fontId="34" fillId="7" borderId="5" xfId="0" applyFont="1" applyFill="1" applyBorder="1"/>
    <xf numFmtId="0" fontId="35" fillId="7" borderId="4" xfId="0" applyFont="1" applyFill="1" applyBorder="1"/>
    <xf numFmtId="0" fontId="17" fillId="7" borderId="4" xfId="0" applyFont="1" applyFill="1" applyBorder="1"/>
    <xf numFmtId="0" fontId="17" fillId="7" borderId="6" xfId="0" applyFont="1" applyFill="1" applyBorder="1"/>
    <xf numFmtId="17" fontId="40" fillId="7" borderId="4" xfId="0" applyNumberFormat="1" applyFont="1" applyFill="1" applyBorder="1" applyAlignment="1">
      <alignment horizontal="left" vertical="center"/>
    </xf>
    <xf numFmtId="14" fontId="41" fillId="6" borderId="0" xfId="0" applyNumberFormat="1" applyFont="1" applyFill="1" applyBorder="1"/>
    <xf numFmtId="0" fontId="25" fillId="0" borderId="0" xfId="0" applyFont="1"/>
    <xf numFmtId="0" fontId="35" fillId="6" borderId="0" xfId="0" applyFont="1" applyFill="1" applyBorder="1"/>
    <xf numFmtId="17" fontId="40" fillId="6" borderId="0" xfId="0" applyNumberFormat="1" applyFont="1" applyFill="1" applyBorder="1" applyAlignment="1">
      <alignment horizontal="left" vertical="center"/>
    </xf>
    <xf numFmtId="14" fontId="17" fillId="0" borderId="2" xfId="0" applyNumberFormat="1" applyFont="1" applyBorder="1" applyAlignment="1">
      <alignment horizontal="center" vertical="center" wrapText="1"/>
    </xf>
    <xf numFmtId="0" fontId="35" fillId="0" borderId="0" xfId="0" applyFont="1"/>
    <xf numFmtId="0" fontId="10" fillId="0" borderId="2" xfId="0" applyFont="1" applyBorder="1" applyAlignment="1">
      <alignment horizontal="center" vertical="center" wrapText="1"/>
    </xf>
    <xf numFmtId="14" fontId="25" fillId="0" borderId="2" xfId="0" applyNumberFormat="1" applyFont="1" applyBorder="1" applyAlignment="1">
      <alignment horizontal="center" vertical="center" wrapText="1"/>
    </xf>
    <xf numFmtId="0" fontId="42" fillId="6" borderId="0" xfId="0" applyFont="1" applyFill="1" applyBorder="1"/>
    <xf numFmtId="17" fontId="42" fillId="6" borderId="0" xfId="0" applyNumberFormat="1" applyFont="1" applyFill="1" applyBorder="1" applyAlignment="1">
      <alignment horizontal="left" vertical="center"/>
    </xf>
    <xf numFmtId="0" fontId="25" fillId="9" borderId="2" xfId="0" applyFont="1" applyFill="1" applyBorder="1" applyAlignment="1">
      <alignment horizontal="center" vertical="center" wrapText="1"/>
    </xf>
    <xf numFmtId="14" fontId="25" fillId="9" borderId="2" xfId="0" applyNumberFormat="1" applyFont="1" applyFill="1" applyBorder="1" applyAlignment="1">
      <alignment horizontal="center" vertical="center" wrapText="1"/>
    </xf>
    <xf numFmtId="0" fontId="20" fillId="9" borderId="2" xfId="0" applyFont="1" applyFill="1" applyBorder="1" applyAlignment="1">
      <alignment horizontal="center" vertical="center" wrapText="1"/>
    </xf>
    <xf numFmtId="0" fontId="17" fillId="9" borderId="2" xfId="0" applyFont="1" applyFill="1" applyBorder="1" applyAlignment="1">
      <alignment horizontal="center" vertical="center" wrapText="1"/>
    </xf>
    <xf numFmtId="0" fontId="25" fillId="0" borderId="3" xfId="0" applyFont="1" applyBorder="1" applyAlignment="1">
      <alignment horizontal="center" vertical="center" wrapText="1"/>
    </xf>
    <xf numFmtId="14" fontId="25" fillId="0" borderId="3" xfId="0" applyNumberFormat="1" applyFont="1" applyBorder="1" applyAlignment="1">
      <alignment horizontal="center" vertical="center" wrapText="1"/>
    </xf>
    <xf numFmtId="14" fontId="17" fillId="0" borderId="3" xfId="0" applyNumberFormat="1" applyFont="1" applyBorder="1" applyAlignment="1">
      <alignment horizontal="center" vertical="center" wrapText="1"/>
    </xf>
    <xf numFmtId="0" fontId="17" fillId="0" borderId="3" xfId="0" applyFont="1" applyBorder="1" applyAlignment="1">
      <alignment horizontal="center" vertical="center" wrapText="1"/>
    </xf>
    <xf numFmtId="0" fontId="10" fillId="0" borderId="3" xfId="0" applyFont="1" applyBorder="1" applyAlignment="1">
      <alignment horizontal="center" vertical="center" wrapText="1"/>
    </xf>
    <xf numFmtId="0" fontId="38" fillId="2" borderId="11" xfId="0" applyFont="1" applyFill="1" applyBorder="1" applyAlignment="1">
      <alignment horizontal="center" vertical="center" wrapText="1"/>
    </xf>
    <xf numFmtId="14" fontId="10" fillId="0" borderId="4" xfId="0" applyNumberFormat="1" applyFont="1" applyBorder="1" applyAlignment="1">
      <alignment horizontal="left"/>
    </xf>
    <xf numFmtId="0" fontId="41" fillId="0" borderId="4" xfId="0" applyFont="1" applyBorder="1" applyAlignment="1">
      <alignment horizontal="left"/>
    </xf>
    <xf numFmtId="0" fontId="9" fillId="0" borderId="5" xfId="0" applyFont="1" applyBorder="1" applyAlignment="1">
      <alignment horizontal="left" vertical="center"/>
    </xf>
    <xf numFmtId="0" fontId="0" fillId="0" borderId="4" xfId="0" applyBorder="1" applyAlignment="1">
      <alignment vertical="center"/>
    </xf>
    <xf numFmtId="0" fontId="9" fillId="0" borderId="4" xfId="0" applyFont="1" applyBorder="1" applyAlignment="1">
      <alignment horizontal="left" vertical="center"/>
    </xf>
    <xf numFmtId="0" fontId="8" fillId="0" borderId="4" xfId="0" applyFont="1" applyBorder="1" applyAlignment="1">
      <alignment vertical="center"/>
    </xf>
    <xf numFmtId="0" fontId="8" fillId="0" borderId="5" xfId="0" applyFont="1" applyBorder="1" applyAlignment="1">
      <alignment horizontal="left" vertical="center"/>
    </xf>
    <xf numFmtId="0" fontId="14" fillId="0" borderId="5" xfId="0" applyFont="1" applyBorder="1" applyAlignment="1">
      <alignment horizontal="left" vertical="center"/>
    </xf>
    <xf numFmtId="0" fontId="8" fillId="0" borderId="5" xfId="0" applyFont="1" applyBorder="1" applyAlignment="1">
      <alignment vertical="center"/>
    </xf>
    <xf numFmtId="0" fontId="8" fillId="0" borderId="6" xfId="0" applyFont="1" applyBorder="1" applyAlignment="1">
      <alignment horizontal="left" vertical="center"/>
    </xf>
    <xf numFmtId="0" fontId="14" fillId="0" borderId="5" xfId="0" applyFont="1" applyBorder="1" applyAlignment="1">
      <alignment vertical="center"/>
    </xf>
    <xf numFmtId="0" fontId="38" fillId="0" borderId="2" xfId="0" applyFont="1" applyBorder="1" applyAlignment="1">
      <alignment horizontal="center" vertical="center" wrapText="1"/>
    </xf>
    <xf numFmtId="0" fontId="7" fillId="6" borderId="2" xfId="0" applyFont="1" applyFill="1" applyBorder="1" applyAlignment="1">
      <alignment horizontal="center" vertical="center"/>
    </xf>
    <xf numFmtId="49" fontId="39" fillId="6" borderId="3" xfId="0" applyNumberFormat="1" applyFont="1" applyFill="1" applyBorder="1" applyAlignment="1">
      <alignment horizontal="left" vertical="center"/>
    </xf>
    <xf numFmtId="0" fontId="12" fillId="6" borderId="2" xfId="0" applyFont="1" applyFill="1" applyBorder="1" applyAlignment="1">
      <alignment horizontal="left" vertical="center"/>
    </xf>
    <xf numFmtId="0" fontId="12" fillId="6" borderId="2" xfId="0" applyFont="1" applyFill="1" applyBorder="1" applyAlignment="1">
      <alignment horizontal="center" vertical="center"/>
    </xf>
    <xf numFmtId="165" fontId="12" fillId="6" borderId="2" xfId="0" applyNumberFormat="1" applyFont="1" applyFill="1" applyBorder="1" applyAlignment="1">
      <alignment horizontal="center" vertical="center"/>
    </xf>
    <xf numFmtId="2" fontId="12" fillId="6" borderId="3" xfId="0" applyNumberFormat="1" applyFont="1" applyFill="1" applyBorder="1" applyAlignment="1">
      <alignment horizontal="left" vertical="center"/>
    </xf>
    <xf numFmtId="1" fontId="12" fillId="6" borderId="3" xfId="0" applyNumberFormat="1" applyFont="1" applyFill="1" applyBorder="1" applyAlignment="1">
      <alignment horizontal="left" vertical="center"/>
    </xf>
    <xf numFmtId="165" fontId="12" fillId="6" borderId="3" xfId="0" applyNumberFormat="1" applyFont="1" applyFill="1" applyBorder="1" applyAlignment="1">
      <alignment horizontal="left" vertical="center"/>
    </xf>
    <xf numFmtId="165" fontId="43" fillId="6" borderId="3" xfId="0" applyNumberFormat="1" applyFont="1" applyFill="1" applyBorder="1" applyAlignment="1">
      <alignment horizontal="justify" vertical="center"/>
    </xf>
    <xf numFmtId="0" fontId="25" fillId="9" borderId="3" xfId="0" applyFont="1" applyFill="1" applyBorder="1" applyAlignment="1">
      <alignment horizontal="center" vertical="center" wrapText="1"/>
    </xf>
    <xf numFmtId="0" fontId="17" fillId="9" borderId="3" xfId="0" applyFont="1" applyFill="1" applyBorder="1" applyAlignment="1">
      <alignment horizontal="left" vertical="center" wrapText="1"/>
    </xf>
    <xf numFmtId="0" fontId="17" fillId="9" borderId="3" xfId="0" applyFont="1" applyFill="1" applyBorder="1" applyAlignment="1">
      <alignment horizontal="center" vertical="center" wrapText="1"/>
    </xf>
    <xf numFmtId="0" fontId="17" fillId="9" borderId="3" xfId="0" applyNumberFormat="1" applyFont="1" applyFill="1" applyBorder="1" applyAlignment="1">
      <alignment horizontal="center" vertical="center" wrapText="1"/>
    </xf>
    <xf numFmtId="0" fontId="17" fillId="2" borderId="28" xfId="0" applyFont="1" applyFill="1" applyBorder="1" applyAlignment="1">
      <alignment horizontal="center" vertical="center" wrapText="1"/>
    </xf>
    <xf numFmtId="0" fontId="17" fillId="2" borderId="29" xfId="0" applyFont="1" applyFill="1" applyBorder="1" applyAlignment="1">
      <alignment horizontal="center" vertical="center" wrapText="1"/>
    </xf>
    <xf numFmtId="0" fontId="17" fillId="2" borderId="30" xfId="0" applyFont="1" applyFill="1" applyBorder="1" applyAlignment="1">
      <alignment horizontal="center" vertical="center" wrapText="1"/>
    </xf>
    <xf numFmtId="0" fontId="15" fillId="0" borderId="1" xfId="0" applyFont="1" applyBorder="1"/>
    <xf numFmtId="0" fontId="18" fillId="0" borderId="1" xfId="0" applyFont="1" applyBorder="1"/>
    <xf numFmtId="0" fontId="7" fillId="0" borderId="3" xfId="0" applyFont="1" applyBorder="1" applyAlignment="1">
      <alignment horizontal="center" vertical="center"/>
    </xf>
    <xf numFmtId="165" fontId="7" fillId="0" borderId="3" xfId="0" applyNumberFormat="1" applyFont="1" applyBorder="1" applyAlignment="1">
      <alignment horizontal="center" vertical="center"/>
    </xf>
    <xf numFmtId="2" fontId="7" fillId="0" borderId="3" xfId="0" applyNumberFormat="1" applyFont="1" applyBorder="1" applyAlignment="1">
      <alignment horizontal="center" vertical="center"/>
    </xf>
    <xf numFmtId="0" fontId="8" fillId="0" borderId="2" xfId="0" applyFont="1" applyBorder="1" applyAlignment="1">
      <alignment horizontal="left" vertical="center" wrapText="1"/>
    </xf>
    <xf numFmtId="0" fontId="45" fillId="0" borderId="0" xfId="0" applyFont="1" applyAlignment="1"/>
    <xf numFmtId="0" fontId="21" fillId="0" borderId="0" xfId="0" applyFont="1" applyAlignment="1"/>
    <xf numFmtId="0" fontId="9" fillId="0" borderId="0" xfId="0" applyFont="1" applyAlignment="1"/>
    <xf numFmtId="0" fontId="9" fillId="0" borderId="0" xfId="0" applyFont="1"/>
    <xf numFmtId="1" fontId="45" fillId="0" borderId="2" xfId="0" applyNumberFormat="1" applyFont="1" applyBorder="1" applyAlignment="1">
      <alignment horizontal="center" vertical="top" wrapText="1"/>
    </xf>
    <xf numFmtId="165" fontId="45" fillId="0" borderId="2" xfId="0" applyNumberFormat="1" applyFont="1" applyBorder="1" applyAlignment="1">
      <alignment horizontal="center" vertical="top" wrapText="1"/>
    </xf>
    <xf numFmtId="1" fontId="20" fillId="6" borderId="2" xfId="0" applyNumberFormat="1" applyFont="1" applyFill="1" applyBorder="1" applyAlignment="1">
      <alignment horizontal="center" vertical="top" wrapText="1"/>
    </xf>
    <xf numFmtId="1" fontId="45" fillId="6" borderId="19" xfId="0" applyNumberFormat="1" applyFont="1" applyFill="1" applyBorder="1" applyAlignment="1">
      <alignment horizontal="center" vertical="top" wrapText="1"/>
    </xf>
    <xf numFmtId="1" fontId="45" fillId="6" borderId="2" xfId="0" applyNumberFormat="1" applyFont="1" applyFill="1" applyBorder="1" applyAlignment="1">
      <alignment horizontal="center" vertical="top" wrapText="1"/>
    </xf>
    <xf numFmtId="2" fontId="45" fillId="6" borderId="26" xfId="0" applyNumberFormat="1" applyFont="1" applyFill="1" applyBorder="1" applyAlignment="1">
      <alignment horizontal="center" vertical="top" wrapText="1"/>
    </xf>
    <xf numFmtId="0" fontId="45" fillId="0" borderId="2" xfId="0" applyFont="1" applyBorder="1" applyAlignment="1">
      <alignment horizontal="center" vertical="top" wrapText="1"/>
    </xf>
    <xf numFmtId="0" fontId="45" fillId="0" borderId="5" xfId="0" applyFont="1" applyBorder="1" applyAlignment="1">
      <alignment horizontal="center" vertical="top" wrapText="1"/>
    </xf>
    <xf numFmtId="0" fontId="45" fillId="0" borderId="16" xfId="0" applyFont="1" applyBorder="1" applyAlignment="1">
      <alignment horizontal="center" vertical="top" wrapText="1"/>
    </xf>
    <xf numFmtId="0" fontId="45" fillId="0" borderId="17" xfId="0" applyFont="1" applyBorder="1" applyAlignment="1">
      <alignment horizontal="center" vertical="top" wrapText="1"/>
    </xf>
    <xf numFmtId="0" fontId="45" fillId="0" borderId="18" xfId="0" applyFont="1" applyBorder="1" applyAlignment="1">
      <alignment horizontal="center" vertical="top" wrapText="1"/>
    </xf>
    <xf numFmtId="0" fontId="3" fillId="2" borderId="4" xfId="0" applyFont="1" applyFill="1" applyBorder="1" applyAlignment="1">
      <alignment horizontal="center"/>
    </xf>
    <xf numFmtId="0" fontId="3" fillId="2" borderId="14" xfId="0" applyFont="1" applyFill="1" applyBorder="1" applyAlignment="1">
      <alignment horizontal="center"/>
    </xf>
    <xf numFmtId="0" fontId="3" fillId="2" borderId="15" xfId="0" applyFont="1" applyFill="1" applyBorder="1" applyAlignment="1">
      <alignment horizontal="center"/>
    </xf>
    <xf numFmtId="0" fontId="3" fillId="7" borderId="4" xfId="0" applyFont="1" applyFill="1" applyBorder="1" applyAlignment="1">
      <alignment horizontal="center"/>
    </xf>
    <xf numFmtId="0" fontId="32" fillId="7" borderId="6" xfId="0" applyFont="1" applyFill="1" applyBorder="1"/>
    <xf numFmtId="0" fontId="3" fillId="2" borderId="5" xfId="0" applyFont="1" applyFill="1" applyBorder="1" applyAlignment="1">
      <alignment horizontal="left"/>
    </xf>
    <xf numFmtId="1" fontId="17" fillId="4" borderId="19" xfId="0" applyNumberFormat="1" applyFont="1" applyFill="1" applyBorder="1" applyAlignment="1">
      <alignment horizontal="center" vertical="top" wrapText="1"/>
    </xf>
    <xf numFmtId="2" fontId="17" fillId="4" borderId="20" xfId="0" applyNumberFormat="1" applyFont="1" applyFill="1" applyBorder="1" applyAlignment="1">
      <alignment horizontal="center" vertical="top" wrapText="1"/>
    </xf>
    <xf numFmtId="0" fontId="31" fillId="0" borderId="7" xfId="0" applyFont="1" applyBorder="1" applyAlignment="1">
      <alignment horizontal="center" vertical="top" wrapText="1"/>
    </xf>
    <xf numFmtId="0" fontId="27" fillId="0" borderId="13" xfId="0" applyFont="1" applyBorder="1" applyAlignment="1">
      <alignment horizontal="center" vertical="top" wrapText="1"/>
    </xf>
    <xf numFmtId="2" fontId="17" fillId="6" borderId="10" xfId="0" applyNumberFormat="1" applyFont="1" applyFill="1" applyBorder="1" applyAlignment="1">
      <alignment horizontal="center" vertical="top" wrapText="1"/>
    </xf>
    <xf numFmtId="1" fontId="17" fillId="6" borderId="37" xfId="0" applyNumberFormat="1" applyFont="1" applyFill="1" applyBorder="1" applyAlignment="1">
      <alignment horizontal="center" vertical="top" wrapText="1"/>
    </xf>
    <xf numFmtId="2" fontId="17" fillId="6" borderId="38" xfId="0" applyNumberFormat="1" applyFont="1" applyFill="1" applyBorder="1" applyAlignment="1">
      <alignment horizontal="center" vertical="top" wrapText="1"/>
    </xf>
    <xf numFmtId="1" fontId="45" fillId="0" borderId="3" xfId="0" applyNumberFormat="1" applyFont="1" applyBorder="1" applyAlignment="1">
      <alignment horizontal="center" vertical="top" wrapText="1"/>
    </xf>
    <xf numFmtId="1" fontId="20" fillId="6" borderId="3" xfId="0" applyNumberFormat="1" applyFont="1" applyFill="1" applyBorder="1" applyAlignment="1">
      <alignment horizontal="center" vertical="top" wrapText="1"/>
    </xf>
    <xf numFmtId="1" fontId="45" fillId="6" borderId="25" xfId="0" applyNumberFormat="1" applyFont="1" applyFill="1" applyBorder="1" applyAlignment="1">
      <alignment horizontal="center" vertical="top" wrapText="1"/>
    </xf>
    <xf numFmtId="1" fontId="45" fillId="6" borderId="3" xfId="0" applyNumberFormat="1" applyFont="1" applyFill="1" applyBorder="1" applyAlignment="1">
      <alignment horizontal="center" vertical="top" wrapText="1"/>
    </xf>
    <xf numFmtId="1" fontId="38" fillId="11" borderId="19" xfId="0" applyNumberFormat="1" applyFont="1" applyFill="1" applyBorder="1" applyAlignment="1">
      <alignment horizontal="center" vertical="top" wrapText="1"/>
    </xf>
    <xf numFmtId="1" fontId="20" fillId="11" borderId="2" xfId="0" applyNumberFormat="1" applyFont="1" applyFill="1" applyBorder="1" applyAlignment="1">
      <alignment horizontal="center" vertical="top" wrapText="1"/>
    </xf>
    <xf numFmtId="2" fontId="38" fillId="11" borderId="26" xfId="0" applyNumberFormat="1" applyFont="1" applyFill="1" applyBorder="1" applyAlignment="1">
      <alignment horizontal="center" vertical="top" wrapText="1"/>
    </xf>
    <xf numFmtId="165" fontId="45" fillId="6" borderId="2" xfId="0" applyNumberFormat="1" applyFont="1" applyFill="1" applyBorder="1" applyAlignment="1">
      <alignment horizontal="center" vertical="top" wrapText="1"/>
    </xf>
    <xf numFmtId="1" fontId="17" fillId="0" borderId="32" xfId="0" applyNumberFormat="1" applyFont="1" applyBorder="1" applyAlignment="1">
      <alignment horizontal="center" vertical="top" wrapText="1"/>
    </xf>
    <xf numFmtId="2" fontId="17" fillId="0" borderId="33" xfId="0" applyNumberFormat="1" applyFont="1" applyBorder="1" applyAlignment="1">
      <alignment horizontal="center" vertical="top" wrapText="1"/>
    </xf>
    <xf numFmtId="1" fontId="17" fillId="0" borderId="2" xfId="0" applyNumberFormat="1" applyFont="1" applyBorder="1" applyAlignment="1">
      <alignment horizontal="center" vertical="top" wrapText="1"/>
    </xf>
    <xf numFmtId="2" fontId="17" fillId="0" borderId="35" xfId="0" applyNumberFormat="1" applyFont="1" applyBorder="1" applyAlignment="1">
      <alignment horizontal="center" vertical="top" wrapText="1"/>
    </xf>
    <xf numFmtId="166" fontId="17" fillId="0" borderId="5" xfId="0" applyNumberFormat="1" applyFont="1" applyBorder="1" applyAlignment="1">
      <alignment horizontal="center" vertical="top" wrapText="1"/>
    </xf>
    <xf numFmtId="166" fontId="17" fillId="4" borderId="20" xfId="0" applyNumberFormat="1" applyFont="1" applyFill="1" applyBorder="1" applyAlignment="1">
      <alignment horizontal="center" vertical="top" wrapText="1"/>
    </xf>
    <xf numFmtId="3" fontId="17" fillId="6" borderId="2" xfId="0" applyNumberFormat="1" applyFont="1" applyFill="1" applyBorder="1" applyAlignment="1">
      <alignment horizontal="center" vertical="top" wrapText="1"/>
    </xf>
    <xf numFmtId="4" fontId="17" fillId="6" borderId="20" xfId="0" applyNumberFormat="1" applyFont="1" applyFill="1" applyBorder="1" applyAlignment="1">
      <alignment horizontal="center" vertical="top" wrapText="1"/>
    </xf>
    <xf numFmtId="0" fontId="0" fillId="0" borderId="0" xfId="0" applyFont="1"/>
    <xf numFmtId="0" fontId="15" fillId="0" borderId="0" xfId="0" applyFont="1"/>
    <xf numFmtId="0" fontId="30" fillId="0" borderId="16" xfId="0" applyFont="1" applyBorder="1" applyAlignment="1">
      <alignment horizontal="center" vertical="center" wrapText="1"/>
    </xf>
    <xf numFmtId="0" fontId="30" fillId="0" borderId="17" xfId="0" applyFont="1" applyBorder="1" applyAlignment="1">
      <alignment horizontal="center" vertical="center" wrapText="1"/>
    </xf>
    <xf numFmtId="0" fontId="30" fillId="0" borderId="18" xfId="0" applyFont="1" applyBorder="1" applyAlignment="1">
      <alignment horizontal="center" vertical="center" wrapText="1"/>
    </xf>
    <xf numFmtId="0" fontId="0" fillId="0" borderId="3" xfId="0" applyBorder="1"/>
    <xf numFmtId="49" fontId="29" fillId="0" borderId="0" xfId="0" applyNumberFormat="1" applyFont="1"/>
    <xf numFmtId="0" fontId="0" fillId="14" borderId="2" xfId="0" applyFill="1" applyBorder="1"/>
    <xf numFmtId="166" fontId="0" fillId="0" borderId="2" xfId="0" applyNumberFormat="1" applyBorder="1"/>
    <xf numFmtId="0" fontId="0" fillId="8" borderId="2" xfId="0" applyFill="1" applyBorder="1"/>
    <xf numFmtId="167" fontId="0" fillId="0" borderId="2" xfId="0" applyNumberFormat="1" applyBorder="1"/>
    <xf numFmtId="0" fontId="0" fillId="0" borderId="2" xfId="0" applyFill="1" applyBorder="1"/>
    <xf numFmtId="166" fontId="0" fillId="0" borderId="2" xfId="0" applyNumberFormat="1" applyFill="1" applyBorder="1"/>
    <xf numFmtId="49" fontId="22" fillId="0" borderId="0" xfId="0" applyNumberFormat="1" applyFont="1" applyAlignment="1">
      <alignment vertical="center"/>
    </xf>
    <xf numFmtId="0" fontId="23" fillId="7" borderId="5" xfId="0" applyFont="1" applyFill="1" applyBorder="1" applyAlignment="1">
      <alignment horizontal="left" vertical="center"/>
    </xf>
    <xf numFmtId="165" fontId="0" fillId="10" borderId="2" xfId="0" applyNumberFormat="1" applyFill="1" applyBorder="1" applyAlignment="1">
      <alignment horizontal="center"/>
    </xf>
    <xf numFmtId="0" fontId="0" fillId="6" borderId="0" xfId="0" applyFill="1"/>
    <xf numFmtId="0" fontId="50" fillId="6" borderId="1" xfId="0" applyFont="1" applyFill="1" applyBorder="1"/>
    <xf numFmtId="0" fontId="4" fillId="0" borderId="4" xfId="0" applyFont="1" applyBorder="1"/>
    <xf numFmtId="0" fontId="2" fillId="0" borderId="4" xfId="0" applyFont="1" applyFill="1" applyBorder="1"/>
    <xf numFmtId="0" fontId="0" fillId="0" borderId="4" xfId="0" applyBorder="1"/>
    <xf numFmtId="0" fontId="7" fillId="5" borderId="8" xfId="0" applyFont="1" applyFill="1" applyBorder="1" applyAlignment="1">
      <alignment horizontal="center"/>
    </xf>
    <xf numFmtId="0" fontId="15" fillId="0" borderId="5" xfId="0" applyFont="1" applyBorder="1" applyAlignment="1">
      <alignment horizontal="left" vertical="center"/>
    </xf>
    <xf numFmtId="0" fontId="15" fillId="0" borderId="4" xfId="0" applyFont="1" applyBorder="1" applyAlignment="1">
      <alignment horizontal="left"/>
    </xf>
    <xf numFmtId="0" fontId="7" fillId="0" borderId="4" xfId="0" applyFont="1" applyBorder="1" applyAlignment="1">
      <alignment horizontal="left"/>
    </xf>
    <xf numFmtId="0" fontId="7" fillId="0" borderId="4" xfId="0" applyFont="1" applyBorder="1" applyAlignment="1">
      <alignment horizontal="center"/>
    </xf>
    <xf numFmtId="2" fontId="7" fillId="0" borderId="4" xfId="0" applyNumberFormat="1" applyFont="1" applyBorder="1" applyAlignment="1">
      <alignment horizontal="center"/>
    </xf>
    <xf numFmtId="2" fontId="7" fillId="0" borderId="6" xfId="0" applyNumberFormat="1" applyFont="1" applyBorder="1" applyAlignment="1">
      <alignment horizontal="center"/>
    </xf>
    <xf numFmtId="0" fontId="8" fillId="6" borderId="3" xfId="0" applyFont="1" applyFill="1" applyBorder="1" applyAlignment="1">
      <alignment horizontal="center"/>
    </xf>
    <xf numFmtId="0" fontId="8" fillId="6" borderId="3" xfId="0" applyFont="1" applyFill="1" applyBorder="1" applyAlignment="1">
      <alignment horizontal="left"/>
    </xf>
    <xf numFmtId="165" fontId="8" fillId="6" borderId="3" xfId="0" applyNumberFormat="1" applyFont="1" applyFill="1" applyBorder="1" applyAlignment="1">
      <alignment horizontal="center"/>
    </xf>
    <xf numFmtId="2" fontId="8" fillId="6" borderId="3" xfId="0" applyNumberFormat="1" applyFont="1" applyFill="1" applyBorder="1" applyAlignment="1">
      <alignment horizontal="center"/>
    </xf>
    <xf numFmtId="0" fontId="8" fillId="6" borderId="3" xfId="0" applyFont="1" applyFill="1" applyBorder="1" applyAlignment="1">
      <alignment horizontal="left" vertical="distributed"/>
    </xf>
    <xf numFmtId="0" fontId="25" fillId="16" borderId="2" xfId="0" applyFont="1" applyFill="1" applyBorder="1" applyAlignment="1">
      <alignment vertical="top" wrapText="1"/>
    </xf>
    <xf numFmtId="0" fontId="25" fillId="16" borderId="2" xfId="0" applyFont="1" applyFill="1" applyBorder="1" applyAlignment="1">
      <alignment horizontal="center" vertical="center" wrapText="1"/>
    </xf>
    <xf numFmtId="0" fontId="4" fillId="6" borderId="2" xfId="0" applyFont="1" applyFill="1" applyBorder="1" applyAlignment="1">
      <alignment horizontal="center"/>
    </xf>
    <xf numFmtId="2" fontId="4" fillId="6" borderId="2" xfId="0" applyNumberFormat="1" applyFont="1" applyFill="1" applyBorder="1" applyAlignment="1">
      <alignment horizontal="center"/>
    </xf>
    <xf numFmtId="1" fontId="17" fillId="6" borderId="31" xfId="0" applyNumberFormat="1" applyFont="1" applyFill="1" applyBorder="1" applyAlignment="1">
      <alignment horizontal="center" vertical="top" wrapText="1"/>
    </xf>
    <xf numFmtId="1" fontId="17" fillId="6" borderId="34" xfId="0" applyNumberFormat="1" applyFont="1" applyFill="1" applyBorder="1" applyAlignment="1">
      <alignment horizontal="center" vertical="top" wrapText="1"/>
    </xf>
    <xf numFmtId="1" fontId="17" fillId="6" borderId="36" xfId="0" applyNumberFormat="1" applyFont="1" applyFill="1" applyBorder="1" applyAlignment="1">
      <alignment horizontal="center" vertical="top" wrapText="1"/>
    </xf>
    <xf numFmtId="2" fontId="17" fillId="6" borderId="35" xfId="0" applyNumberFormat="1" applyFont="1" applyFill="1" applyBorder="1" applyAlignment="1">
      <alignment horizontal="center" vertical="top" wrapText="1"/>
    </xf>
    <xf numFmtId="1" fontId="17" fillId="6" borderId="6" xfId="0" applyNumberFormat="1" applyFont="1" applyFill="1" applyBorder="1" applyAlignment="1">
      <alignment horizontal="center" vertical="top" wrapText="1"/>
    </xf>
    <xf numFmtId="4" fontId="17" fillId="6" borderId="26" xfId="1" applyNumberFormat="1" applyFont="1" applyFill="1" applyBorder="1" applyAlignment="1">
      <alignment horizontal="center" vertical="top" wrapText="1"/>
    </xf>
    <xf numFmtId="1" fontId="17" fillId="6" borderId="9" xfId="0" applyNumberFormat="1" applyFont="1" applyFill="1" applyBorder="1" applyAlignment="1">
      <alignment horizontal="center" vertical="top" wrapText="1"/>
    </xf>
    <xf numFmtId="3" fontId="17" fillId="6" borderId="3" xfId="0" applyNumberFormat="1" applyFont="1" applyFill="1" applyBorder="1" applyAlignment="1">
      <alignment horizontal="center" vertical="top" wrapText="1"/>
    </xf>
    <xf numFmtId="0" fontId="45" fillId="6" borderId="16" xfId="0" applyFont="1" applyFill="1" applyBorder="1" applyAlignment="1">
      <alignment horizontal="center" vertical="top" wrapText="1"/>
    </xf>
    <xf numFmtId="0" fontId="45" fillId="6" borderId="17" xfId="0" applyFont="1" applyFill="1" applyBorder="1" applyAlignment="1">
      <alignment horizontal="center" vertical="top" wrapText="1"/>
    </xf>
    <xf numFmtId="0" fontId="45" fillId="6" borderId="18" xfId="0" applyFont="1" applyFill="1" applyBorder="1" applyAlignment="1">
      <alignment horizontal="center" vertical="top" wrapText="1"/>
    </xf>
    <xf numFmtId="0" fontId="30" fillId="6" borderId="19" xfId="0" applyFont="1" applyFill="1" applyBorder="1" applyAlignment="1">
      <alignment horizontal="center" vertical="top" wrapText="1"/>
    </xf>
    <xf numFmtId="0" fontId="30" fillId="6" borderId="2" xfId="0" applyFont="1" applyFill="1" applyBorder="1" applyAlignment="1">
      <alignment horizontal="center" vertical="top" wrapText="1"/>
    </xf>
    <xf numFmtId="0" fontId="30" fillId="6" borderId="20" xfId="0" applyFont="1" applyFill="1" applyBorder="1" applyAlignment="1">
      <alignment horizontal="center" vertical="top" wrapText="1"/>
    </xf>
    <xf numFmtId="0" fontId="31" fillId="6" borderId="24" xfId="0" applyFont="1" applyFill="1" applyBorder="1" applyAlignment="1">
      <alignment horizontal="center" vertical="top" wrapText="1"/>
    </xf>
    <xf numFmtId="0" fontId="31" fillId="6" borderId="11" xfId="0" applyFont="1" applyFill="1" applyBorder="1" applyAlignment="1">
      <alignment horizontal="center" vertical="top" wrapText="1"/>
    </xf>
    <xf numFmtId="0" fontId="27" fillId="6" borderId="12" xfId="0" applyFont="1" applyFill="1" applyBorder="1" applyAlignment="1">
      <alignment horizontal="center" vertical="top" wrapText="1"/>
    </xf>
    <xf numFmtId="0" fontId="21" fillId="6" borderId="0" xfId="0" applyFont="1" applyFill="1" applyAlignment="1"/>
    <xf numFmtId="0" fontId="9" fillId="6" borderId="0" xfId="0" applyFont="1" applyFill="1"/>
    <xf numFmtId="0" fontId="21" fillId="6" borderId="0" xfId="0" applyFont="1" applyFill="1"/>
    <xf numFmtId="0" fontId="14" fillId="6" borderId="0" xfId="0" applyFont="1" applyFill="1" applyAlignment="1">
      <alignment vertical="center"/>
    </xf>
    <xf numFmtId="0" fontId="21" fillId="0" borderId="13" xfId="0" applyFont="1" applyBorder="1"/>
    <xf numFmtId="0" fontId="21" fillId="0" borderId="14" xfId="0" applyFont="1" applyBorder="1"/>
    <xf numFmtId="0" fontId="21" fillId="0" borderId="15" xfId="0" applyFont="1" applyBorder="1"/>
    <xf numFmtId="0" fontId="0" fillId="2" borderId="2" xfId="0" applyFill="1" applyBorder="1" applyAlignment="1">
      <alignment horizontal="justify" vertical="center"/>
    </xf>
    <xf numFmtId="0" fontId="18" fillId="7" borderId="2" xfId="0" applyFont="1" applyFill="1" applyBorder="1" applyAlignment="1">
      <alignment wrapText="1"/>
    </xf>
    <xf numFmtId="0" fontId="18" fillId="7" borderId="2" xfId="0" applyFont="1" applyFill="1" applyBorder="1" applyAlignment="1">
      <alignment horizontal="center" vertical="center" wrapText="1"/>
    </xf>
    <xf numFmtId="0" fontId="18" fillId="0" borderId="2" xfId="0" applyFont="1" applyBorder="1" applyAlignment="1">
      <alignment horizontal="center"/>
    </xf>
    <xf numFmtId="165" fontId="18" fillId="15" borderId="2" xfId="0" applyNumberFormat="1" applyFont="1" applyFill="1" applyBorder="1" applyAlignment="1">
      <alignment horizontal="center" vertical="center"/>
    </xf>
    <xf numFmtId="0" fontId="18" fillId="0" borderId="2" xfId="0" applyFont="1" applyBorder="1" applyAlignment="1">
      <alignment horizontal="center" vertical="center"/>
    </xf>
    <xf numFmtId="0" fontId="18" fillId="0" borderId="27" xfId="0" applyFont="1" applyBorder="1"/>
    <xf numFmtId="0" fontId="18" fillId="0" borderId="43" xfId="0" applyFont="1" applyBorder="1"/>
    <xf numFmtId="0" fontId="18" fillId="0" borderId="44" xfId="0" applyFont="1" applyBorder="1"/>
    <xf numFmtId="0" fontId="18" fillId="0" borderId="45" xfId="0" applyFont="1" applyBorder="1"/>
    <xf numFmtId="0" fontId="18" fillId="0" borderId="46" xfId="0" applyFont="1" applyBorder="1"/>
    <xf numFmtId="0" fontId="18" fillId="0" borderId="47" xfId="0" applyFont="1" applyBorder="1"/>
    <xf numFmtId="0" fontId="18" fillId="0" borderId="48" xfId="0" applyFont="1" applyBorder="1"/>
    <xf numFmtId="0" fontId="18" fillId="0" borderId="49" xfId="0" applyFont="1" applyBorder="1"/>
    <xf numFmtId="0" fontId="18" fillId="0" borderId="50" xfId="0" applyFont="1" applyBorder="1"/>
    <xf numFmtId="0" fontId="15" fillId="0" borderId="27" xfId="0" applyFont="1" applyBorder="1"/>
    <xf numFmtId="0" fontId="18" fillId="0" borderId="0" xfId="0" applyFont="1" applyBorder="1" applyAlignment="1">
      <alignment horizontal="center" vertical="center"/>
    </xf>
    <xf numFmtId="0" fontId="18" fillId="13" borderId="27" xfId="0" applyFont="1" applyFill="1" applyBorder="1"/>
    <xf numFmtId="0" fontId="15" fillId="13" borderId="27" xfId="0" applyFont="1" applyFill="1" applyBorder="1"/>
    <xf numFmtId="0" fontId="18" fillId="9" borderId="13" xfId="0" applyFont="1" applyFill="1" applyBorder="1"/>
    <xf numFmtId="0" fontId="8" fillId="9" borderId="14" xfId="0" applyFont="1" applyFill="1" applyBorder="1"/>
    <xf numFmtId="0" fontId="24" fillId="9" borderId="14" xfId="0" applyFont="1" applyFill="1" applyBorder="1"/>
    <xf numFmtId="0" fontId="0" fillId="9" borderId="15" xfId="0" applyFill="1" applyBorder="1"/>
    <xf numFmtId="0" fontId="18" fillId="9" borderId="41" xfId="0" applyFont="1" applyFill="1" applyBorder="1"/>
    <xf numFmtId="0" fontId="8" fillId="9" borderId="0" xfId="0" applyFont="1" applyFill="1" applyBorder="1"/>
    <xf numFmtId="0" fontId="0" fillId="9" borderId="0" xfId="0" applyFill="1" applyBorder="1"/>
    <xf numFmtId="0" fontId="0" fillId="9" borderId="42" xfId="0" applyFill="1" applyBorder="1"/>
    <xf numFmtId="0" fontId="2" fillId="9" borderId="10" xfId="0" applyFont="1" applyFill="1" applyBorder="1"/>
    <xf numFmtId="0" fontId="8" fillId="9" borderId="1" xfId="0" applyFont="1" applyFill="1" applyBorder="1"/>
    <xf numFmtId="0" fontId="0" fillId="9" borderId="1" xfId="0" applyFill="1" applyBorder="1"/>
    <xf numFmtId="0" fontId="0" fillId="9" borderId="9" xfId="0" applyFill="1" applyBorder="1"/>
    <xf numFmtId="0" fontId="0" fillId="9" borderId="14" xfId="0" applyFont="1" applyFill="1" applyBorder="1"/>
    <xf numFmtId="0" fontId="24" fillId="9" borderId="1" xfId="0" applyFont="1" applyFill="1" applyBorder="1"/>
    <xf numFmtId="0" fontId="29" fillId="0" borderId="0" xfId="0" applyFont="1" applyAlignment="1">
      <alignment vertical="center"/>
    </xf>
    <xf numFmtId="0" fontId="3" fillId="4" borderId="1" xfId="0" applyFont="1" applyFill="1" applyBorder="1"/>
    <xf numFmtId="0" fontId="2" fillId="6" borderId="1" xfId="0" applyFont="1" applyFill="1" applyBorder="1"/>
    <xf numFmtId="0" fontId="6" fillId="6" borderId="1" xfId="0" applyFont="1" applyFill="1" applyBorder="1" applyAlignment="1">
      <alignment horizontal="center"/>
    </xf>
    <xf numFmtId="0" fontId="5" fillId="6" borderId="1" xfId="0" applyFont="1" applyFill="1" applyBorder="1"/>
    <xf numFmtId="0" fontId="50" fillId="0" borderId="1" xfId="0" applyFont="1" applyBorder="1"/>
    <xf numFmtId="0" fontId="24" fillId="7" borderId="4" xfId="0" applyFont="1" applyFill="1" applyBorder="1" applyAlignment="1">
      <alignment horizontal="left" vertical="center"/>
    </xf>
    <xf numFmtId="0" fontId="24" fillId="7" borderId="6" xfId="0" applyFont="1" applyFill="1" applyBorder="1" applyAlignment="1">
      <alignment horizontal="left" vertical="center"/>
    </xf>
    <xf numFmtId="1" fontId="17" fillId="8" borderId="6" xfId="0" applyNumberFormat="1" applyFont="1" applyFill="1" applyBorder="1" applyAlignment="1">
      <alignment horizontal="center" vertical="top" wrapText="1"/>
    </xf>
    <xf numFmtId="3" fontId="17" fillId="8" borderId="2" xfId="0" applyNumberFormat="1" applyFont="1" applyFill="1" applyBorder="1" applyAlignment="1">
      <alignment horizontal="center" vertical="top" wrapText="1"/>
    </xf>
    <xf numFmtId="4" fontId="17" fillId="8" borderId="26" xfId="1" applyNumberFormat="1" applyFont="1" applyFill="1" applyBorder="1" applyAlignment="1">
      <alignment horizontal="center" vertical="top" wrapText="1"/>
    </xf>
    <xf numFmtId="0" fontId="0" fillId="7" borderId="0" xfId="0" applyFill="1" applyBorder="1"/>
    <xf numFmtId="0" fontId="53" fillId="8" borderId="2" xfId="0" applyFont="1" applyFill="1" applyBorder="1" applyAlignment="1">
      <alignment horizontal="center"/>
    </xf>
    <xf numFmtId="2" fontId="24" fillId="8" borderId="2" xfId="0" applyNumberFormat="1" applyFont="1" applyFill="1" applyBorder="1" applyAlignment="1">
      <alignment horizontal="center"/>
    </xf>
    <xf numFmtId="0" fontId="23" fillId="7" borderId="4" xfId="0" applyFont="1" applyFill="1" applyBorder="1" applyAlignment="1">
      <alignment horizontal="left" vertical="center" wrapText="1"/>
    </xf>
    <xf numFmtId="0" fontId="23" fillId="7" borderId="6" xfId="0" applyFont="1" applyFill="1" applyBorder="1" applyAlignment="1">
      <alignment horizontal="left" vertical="center" wrapText="1"/>
    </xf>
    <xf numFmtId="166" fontId="45" fillId="12" borderId="2" xfId="0" applyNumberFormat="1" applyFont="1" applyFill="1" applyBorder="1" applyAlignment="1">
      <alignment horizontal="center" vertical="top" wrapText="1"/>
    </xf>
    <xf numFmtId="166" fontId="45" fillId="0" borderId="2" xfId="0" applyNumberFormat="1" applyFont="1" applyBorder="1" applyAlignment="1">
      <alignment horizontal="center" vertical="top" wrapText="1"/>
    </xf>
    <xf numFmtId="166" fontId="20" fillId="6" borderId="2" xfId="0" applyNumberFormat="1" applyFont="1" applyFill="1" applyBorder="1" applyAlignment="1">
      <alignment horizontal="center" vertical="top" wrapText="1"/>
    </xf>
    <xf numFmtId="1" fontId="20" fillId="8" borderId="2" xfId="0" applyNumberFormat="1" applyFont="1" applyFill="1" applyBorder="1" applyAlignment="1">
      <alignment horizontal="center" vertical="top" wrapText="1"/>
    </xf>
    <xf numFmtId="2" fontId="45" fillId="12" borderId="2" xfId="0" applyNumberFormat="1" applyFont="1" applyFill="1" applyBorder="1" applyAlignment="1">
      <alignment horizontal="center" vertical="top" wrapText="1"/>
    </xf>
    <xf numFmtId="2" fontId="45" fillId="0" borderId="2" xfId="0" applyNumberFormat="1" applyFont="1" applyBorder="1" applyAlignment="1">
      <alignment horizontal="center" vertical="top" wrapText="1"/>
    </xf>
    <xf numFmtId="2" fontId="20" fillId="6" borderId="2" xfId="0" applyNumberFormat="1" applyFont="1" applyFill="1" applyBorder="1" applyAlignment="1">
      <alignment horizontal="center" vertical="top" wrapText="1"/>
    </xf>
    <xf numFmtId="2" fontId="30" fillId="12" borderId="2" xfId="0" applyNumberFormat="1" applyFont="1" applyFill="1" applyBorder="1" applyAlignment="1">
      <alignment horizontal="center" vertical="top" wrapText="1"/>
    </xf>
    <xf numFmtId="2" fontId="30" fillId="0" borderId="2" xfId="0" applyNumberFormat="1" applyFont="1" applyBorder="1" applyAlignment="1">
      <alignment horizontal="center" vertical="top" wrapText="1"/>
    </xf>
    <xf numFmtId="2" fontId="30" fillId="6" borderId="2" xfId="0" applyNumberFormat="1" applyFont="1" applyFill="1" applyBorder="1" applyAlignment="1">
      <alignment horizontal="center" vertical="top" wrapText="1"/>
    </xf>
    <xf numFmtId="1" fontId="49" fillId="4" borderId="2" xfId="0" applyNumberFormat="1" applyFont="1" applyFill="1" applyBorder="1" applyAlignment="1">
      <alignment horizontal="center" vertical="top" wrapText="1"/>
    </xf>
    <xf numFmtId="2" fontId="49" fillId="4" borderId="2" xfId="0" applyNumberFormat="1" applyFont="1" applyFill="1" applyBorder="1" applyAlignment="1">
      <alignment horizontal="center" vertical="top" wrapText="1"/>
    </xf>
    <xf numFmtId="1" fontId="38" fillId="4" borderId="2" xfId="0" applyNumberFormat="1" applyFont="1" applyFill="1" applyBorder="1" applyAlignment="1">
      <alignment horizontal="center" vertical="top" wrapText="1"/>
    </xf>
    <xf numFmtId="2" fontId="38" fillId="4" borderId="2" xfId="0" applyNumberFormat="1" applyFont="1" applyFill="1" applyBorder="1" applyAlignment="1">
      <alignment horizontal="center" vertical="top" wrapText="1"/>
    </xf>
    <xf numFmtId="166" fontId="38" fillId="4" borderId="2" xfId="0" applyNumberFormat="1" applyFont="1" applyFill="1" applyBorder="1" applyAlignment="1">
      <alignment horizontal="center" vertical="top" wrapText="1"/>
    </xf>
    <xf numFmtId="166" fontId="20" fillId="8" borderId="2" xfId="0" applyNumberFormat="1" applyFont="1" applyFill="1" applyBorder="1" applyAlignment="1">
      <alignment horizontal="center" vertical="top" wrapText="1"/>
    </xf>
    <xf numFmtId="166" fontId="45" fillId="6" borderId="2" xfId="0" applyNumberFormat="1" applyFont="1" applyFill="1" applyBorder="1" applyAlignment="1">
      <alignment horizontal="center" vertical="top" wrapText="1"/>
    </xf>
    <xf numFmtId="2" fontId="45" fillId="12" borderId="3" xfId="0" applyNumberFormat="1" applyFont="1" applyFill="1" applyBorder="1" applyAlignment="1">
      <alignment horizontal="center" vertical="top" wrapText="1"/>
    </xf>
    <xf numFmtId="2" fontId="45" fillId="0" borderId="3" xfId="0" applyNumberFormat="1" applyFont="1" applyBorder="1" applyAlignment="1">
      <alignment horizontal="center" vertical="top" wrapText="1"/>
    </xf>
    <xf numFmtId="2" fontId="20" fillId="6" borderId="3" xfId="0" applyNumberFormat="1" applyFont="1" applyFill="1" applyBorder="1" applyAlignment="1">
      <alignment horizontal="center" vertical="top" wrapText="1"/>
    </xf>
    <xf numFmtId="1" fontId="45" fillId="8" borderId="19" xfId="0" applyNumberFormat="1" applyFont="1" applyFill="1" applyBorder="1" applyAlignment="1">
      <alignment horizontal="center" vertical="top" wrapText="1"/>
    </xf>
    <xf numFmtId="1" fontId="45" fillId="8" borderId="2" xfId="0" applyNumberFormat="1" applyFont="1" applyFill="1" applyBorder="1" applyAlignment="1">
      <alignment horizontal="center" vertical="top" wrapText="1"/>
    </xf>
    <xf numFmtId="2" fontId="45" fillId="8" borderId="26" xfId="0" applyNumberFormat="1" applyFont="1" applyFill="1" applyBorder="1" applyAlignment="1">
      <alignment horizontal="center" vertical="top" wrapText="1"/>
    </xf>
    <xf numFmtId="0" fontId="12" fillId="13" borderId="15" xfId="0" applyFont="1" applyFill="1" applyBorder="1" applyAlignment="1">
      <alignment horizontal="center" vertical="center"/>
    </xf>
    <xf numFmtId="0" fontId="6" fillId="4" borderId="1" xfId="0" applyFont="1" applyFill="1" applyBorder="1" applyAlignment="1">
      <alignment vertical="center"/>
    </xf>
    <xf numFmtId="0" fontId="6" fillId="4" borderId="1" xfId="0" applyFont="1" applyFill="1" applyBorder="1" applyAlignment="1">
      <alignment horizontal="center" vertical="center"/>
    </xf>
    <xf numFmtId="0" fontId="6" fillId="4" borderId="0" xfId="0" applyFont="1" applyFill="1" applyBorder="1" applyAlignment="1">
      <alignment horizontal="center" vertical="center"/>
    </xf>
    <xf numFmtId="0" fontId="18" fillId="6" borderId="0" xfId="0" applyFont="1" applyFill="1" applyBorder="1" applyAlignment="1">
      <alignment vertical="center"/>
    </xf>
    <xf numFmtId="0" fontId="0" fillId="0" borderId="0" xfId="0" applyAlignment="1">
      <alignment vertical="center"/>
    </xf>
    <xf numFmtId="0" fontId="2" fillId="6" borderId="0" xfId="0" applyFont="1" applyFill="1" applyBorder="1" applyAlignment="1">
      <alignment vertical="center"/>
    </xf>
    <xf numFmtId="0" fontId="21" fillId="0" borderId="0" xfId="0" applyFont="1" applyBorder="1"/>
    <xf numFmtId="0" fontId="21" fillId="6" borderId="0" xfId="0" applyFont="1" applyFill="1" applyBorder="1"/>
    <xf numFmtId="0" fontId="21" fillId="0" borderId="4" xfId="0" applyFont="1" applyBorder="1"/>
    <xf numFmtId="0" fontId="21" fillId="0" borderId="1" xfId="0" applyFont="1" applyFill="1" applyBorder="1"/>
    <xf numFmtId="0" fontId="21" fillId="0" borderId="1" xfId="0" applyFont="1" applyBorder="1"/>
    <xf numFmtId="0" fontId="21" fillId="0" borderId="4" xfId="0" applyFont="1" applyFill="1" applyBorder="1"/>
    <xf numFmtId="0" fontId="15" fillId="6" borderId="1" xfId="0" applyFont="1" applyFill="1" applyBorder="1" applyAlignment="1">
      <alignment vertical="center"/>
    </xf>
    <xf numFmtId="0" fontId="2" fillId="6" borderId="1" xfId="0" applyFont="1" applyFill="1" applyBorder="1" applyAlignment="1">
      <alignment vertical="center"/>
    </xf>
    <xf numFmtId="0" fontId="0" fillId="0" borderId="1" xfId="0" applyBorder="1"/>
    <xf numFmtId="0" fontId="6" fillId="6" borderId="0" xfId="0" applyFont="1" applyFill="1" applyBorder="1" applyAlignment="1">
      <alignment horizontal="center" vertical="center"/>
    </xf>
    <xf numFmtId="0" fontId="19" fillId="13" borderId="11" xfId="0" applyFont="1" applyFill="1" applyBorder="1" applyAlignment="1">
      <alignment horizontal="center" vertical="center"/>
    </xf>
    <xf numFmtId="0" fontId="8" fillId="0" borderId="53" xfId="0" applyFont="1" applyBorder="1" applyAlignment="1">
      <alignment horizontal="left" vertical="center"/>
    </xf>
    <xf numFmtId="0" fontId="7" fillId="13" borderId="3" xfId="0" applyFont="1" applyFill="1" applyBorder="1" applyAlignment="1">
      <alignment horizontal="center" vertical="center" wrapText="1"/>
    </xf>
    <xf numFmtId="0" fontId="21" fillId="7" borderId="0" xfId="0" applyFont="1" applyFill="1" applyBorder="1"/>
    <xf numFmtId="0" fontId="14" fillId="7" borderId="0" xfId="0" applyFont="1" applyFill="1" applyBorder="1"/>
    <xf numFmtId="0" fontId="6" fillId="0" borderId="1" xfId="0" applyFont="1" applyBorder="1"/>
    <xf numFmtId="0" fontId="14" fillId="0" borderId="1" xfId="0" applyFont="1" applyBorder="1"/>
    <xf numFmtId="0" fontId="7" fillId="0" borderId="17" xfId="0" applyFont="1" applyBorder="1" applyAlignment="1">
      <alignment horizontal="center" vertical="center"/>
    </xf>
    <xf numFmtId="2" fontId="7" fillId="0" borderId="17" xfId="0" applyNumberFormat="1" applyFont="1" applyBorder="1" applyAlignment="1">
      <alignment horizontal="center" vertical="center"/>
    </xf>
    <xf numFmtId="165" fontId="7" fillId="6" borderId="2" xfId="0" applyNumberFormat="1" applyFont="1" applyFill="1" applyBorder="1" applyAlignment="1">
      <alignment horizontal="center" vertical="center"/>
    </xf>
    <xf numFmtId="0" fontId="7" fillId="0" borderId="2" xfId="0" applyFont="1" applyBorder="1" applyAlignment="1">
      <alignment horizontal="left" vertical="center" wrapText="1"/>
    </xf>
    <xf numFmtId="0" fontId="7" fillId="0" borderId="3" xfId="0" applyFont="1" applyBorder="1" applyAlignment="1">
      <alignment horizontal="left" vertical="center"/>
    </xf>
    <xf numFmtId="0" fontId="8" fillId="0" borderId="2" xfId="0" applyFont="1" applyBorder="1" applyAlignment="1">
      <alignment horizontal="left" vertical="center"/>
    </xf>
    <xf numFmtId="0" fontId="8" fillId="8" borderId="3" xfId="0" applyFont="1" applyFill="1" applyBorder="1" applyAlignment="1">
      <alignment horizontal="center" vertical="center"/>
    </xf>
    <xf numFmtId="0" fontId="14" fillId="0" borderId="2" xfId="0" applyFont="1" applyBorder="1" applyAlignment="1">
      <alignment horizontal="left" vertical="center"/>
    </xf>
    <xf numFmtId="165" fontId="7" fillId="0" borderId="3" xfId="0" applyNumberFormat="1" applyFont="1" applyBorder="1" applyAlignment="1">
      <alignment horizontal="left" vertical="center"/>
    </xf>
    <xf numFmtId="2" fontId="7" fillId="8" borderId="3" xfId="0" applyNumberFormat="1" applyFont="1" applyFill="1" applyBorder="1" applyAlignment="1">
      <alignment horizontal="center" vertical="center"/>
    </xf>
    <xf numFmtId="0" fontId="21" fillId="8" borderId="54" xfId="0" applyFont="1" applyFill="1" applyBorder="1"/>
    <xf numFmtId="0" fontId="21" fillId="8" borderId="55" xfId="0" applyFont="1" applyFill="1" applyBorder="1"/>
    <xf numFmtId="0" fontId="21" fillId="8" borderId="56" xfId="0" applyFont="1" applyFill="1" applyBorder="1"/>
    <xf numFmtId="0" fontId="19" fillId="8" borderId="11" xfId="0" applyFont="1" applyFill="1" applyBorder="1" applyAlignment="1">
      <alignment horizontal="center" vertical="center"/>
    </xf>
    <xf numFmtId="0" fontId="18" fillId="0" borderId="0" xfId="0" applyFont="1" applyFill="1" applyBorder="1"/>
    <xf numFmtId="0" fontId="1" fillId="0" borderId="0" xfId="2"/>
    <xf numFmtId="0" fontId="0" fillId="0" borderId="0" xfId="0" applyAlignment="1">
      <alignment wrapText="1"/>
    </xf>
    <xf numFmtId="0" fontId="55" fillId="0" borderId="0" xfId="0" applyFont="1"/>
    <xf numFmtId="0" fontId="50" fillId="0" borderId="0" xfId="0" applyFont="1"/>
    <xf numFmtId="168" fontId="21" fillId="0" borderId="0" xfId="0" applyNumberFormat="1" applyFont="1"/>
    <xf numFmtId="166" fontId="21" fillId="0" borderId="0" xfId="0" applyNumberFormat="1" applyFont="1"/>
    <xf numFmtId="0" fontId="0" fillId="17" borderId="0" xfId="0" applyFill="1"/>
    <xf numFmtId="0" fontId="58" fillId="18" borderId="57" xfId="0" applyFont="1" applyFill="1" applyBorder="1" applyAlignment="1">
      <alignment vertical="center" wrapText="1" readingOrder="1"/>
    </xf>
    <xf numFmtId="0" fontId="59" fillId="18" borderId="58" xfId="0" applyFont="1" applyFill="1" applyBorder="1" applyAlignment="1">
      <alignment vertical="center" wrapText="1" readingOrder="1"/>
    </xf>
    <xf numFmtId="0" fontId="60" fillId="18" borderId="59" xfId="0" applyFont="1" applyFill="1" applyBorder="1" applyAlignment="1">
      <alignment horizontal="center" vertical="center" wrapText="1" readingOrder="1"/>
    </xf>
    <xf numFmtId="0" fontId="58" fillId="17" borderId="60" xfId="0" applyFont="1" applyFill="1" applyBorder="1" applyAlignment="1">
      <alignment vertical="center" wrapText="1" readingOrder="1"/>
    </xf>
    <xf numFmtId="0" fontId="58" fillId="17" borderId="0" xfId="0" applyFont="1" applyFill="1" applyAlignment="1">
      <alignment vertical="center" wrapText="1" readingOrder="1"/>
    </xf>
    <xf numFmtId="0" fontId="58" fillId="17" borderId="61" xfId="0" applyFont="1" applyFill="1" applyBorder="1" applyAlignment="1">
      <alignment horizontal="center" vertical="center" wrapText="1" readingOrder="1"/>
    </xf>
    <xf numFmtId="0" fontId="58" fillId="17" borderId="57" xfId="0" applyFont="1" applyFill="1" applyBorder="1" applyAlignment="1">
      <alignment vertical="center" wrapText="1" readingOrder="1"/>
    </xf>
    <xf numFmtId="0" fontId="58" fillId="17" borderId="58" xfId="0" applyFont="1" applyFill="1" applyBorder="1" applyAlignment="1">
      <alignment vertical="center" wrapText="1" readingOrder="1"/>
    </xf>
    <xf numFmtId="0" fontId="58" fillId="17" borderId="59" xfId="0" applyFont="1" applyFill="1" applyBorder="1" applyAlignment="1">
      <alignment horizontal="center" vertical="center" wrapText="1" readingOrder="1"/>
    </xf>
    <xf numFmtId="0" fontId="59" fillId="17" borderId="0" xfId="0" applyFont="1" applyFill="1" applyAlignment="1">
      <alignment vertical="center" wrapText="1" readingOrder="1"/>
    </xf>
    <xf numFmtId="0" fontId="58" fillId="17" borderId="62" xfId="0" applyFont="1" applyFill="1" applyBorder="1" applyAlignment="1">
      <alignment vertical="center" wrapText="1" readingOrder="1"/>
    </xf>
    <xf numFmtId="0" fontId="58" fillId="17" borderId="63" xfId="0" applyFont="1" applyFill="1" applyBorder="1" applyAlignment="1">
      <alignment vertical="center" wrapText="1" readingOrder="1"/>
    </xf>
    <xf numFmtId="0" fontId="58" fillId="17" borderId="64" xfId="0" applyFont="1" applyFill="1" applyBorder="1" applyAlignment="1">
      <alignment horizontal="center" vertical="center" wrapText="1" readingOrder="1"/>
    </xf>
    <xf numFmtId="0" fontId="58" fillId="18" borderId="0" xfId="0" applyFont="1" applyFill="1" applyAlignment="1">
      <alignment vertical="center" wrapText="1"/>
    </xf>
    <xf numFmtId="0" fontId="59" fillId="18" borderId="0" xfId="0" applyFont="1" applyFill="1" applyAlignment="1">
      <alignment vertical="top" wrapText="1"/>
    </xf>
    <xf numFmtId="0" fontId="58" fillId="18" borderId="0" xfId="0" applyFont="1" applyFill="1" applyAlignment="1">
      <alignment vertical="top" wrapText="1"/>
    </xf>
    <xf numFmtId="0" fontId="60" fillId="18" borderId="0" xfId="0" applyFont="1" applyFill="1" applyAlignment="1">
      <alignment vertical="top"/>
    </xf>
    <xf numFmtId="0" fontId="58" fillId="0" borderId="0" xfId="0" applyFont="1" applyAlignment="1">
      <alignment vertical="center" wrapText="1"/>
    </xf>
    <xf numFmtId="0" fontId="60" fillId="0" borderId="0" xfId="0" applyFont="1" applyAlignment="1">
      <alignment vertical="top" wrapText="1"/>
    </xf>
    <xf numFmtId="0" fontId="58" fillId="0" borderId="0" xfId="0" applyFont="1" applyAlignment="1">
      <alignment vertical="top" wrapText="1"/>
    </xf>
    <xf numFmtId="0" fontId="59" fillId="0" borderId="0" xfId="0" applyFont="1" applyAlignment="1">
      <alignment vertical="top" wrapText="1"/>
    </xf>
    <xf numFmtId="0" fontId="60" fillId="0" borderId="0" xfId="0" applyFont="1" applyAlignment="1">
      <alignment vertical="top"/>
    </xf>
    <xf numFmtId="165" fontId="0" fillId="0" borderId="0" xfId="0" applyNumberFormat="1"/>
    <xf numFmtId="1" fontId="0" fillId="0" borderId="0" xfId="0" applyNumberFormat="1"/>
    <xf numFmtId="0" fontId="0" fillId="0" borderId="0" xfId="0" applyNumberFormat="1"/>
    <xf numFmtId="0" fontId="0" fillId="0" borderId="0" xfId="0" applyNumberFormat="1" applyProtection="1">
      <protection locked="0"/>
    </xf>
    <xf numFmtId="0" fontId="0" fillId="19" borderId="2" xfId="0" applyFill="1" applyBorder="1"/>
    <xf numFmtId="0" fontId="0" fillId="19" borderId="0" xfId="0" applyNumberFormat="1" applyFill="1"/>
    <xf numFmtId="0" fontId="0" fillId="19" borderId="0" xfId="0" applyFill="1"/>
    <xf numFmtId="0" fontId="53" fillId="19" borderId="0" xfId="0" applyNumberFormat="1" applyFont="1" applyFill="1"/>
    <xf numFmtId="0" fontId="0" fillId="0" borderId="0" xfId="0" applyAlignment="1">
      <alignment wrapText="1"/>
    </xf>
    <xf numFmtId="0" fontId="65" fillId="0" borderId="0" xfId="0" applyFont="1"/>
    <xf numFmtId="0" fontId="24" fillId="0" borderId="0" xfId="0" applyFont="1" applyAlignment="1">
      <alignment horizontal="center"/>
    </xf>
    <xf numFmtId="0" fontId="0" fillId="0" borderId="0" xfId="0" applyAlignment="1">
      <alignment horizontal="center"/>
    </xf>
    <xf numFmtId="0" fontId="67" fillId="20" borderId="68" xfId="0" applyFont="1" applyFill="1" applyBorder="1" applyAlignment="1">
      <alignment horizontal="center" vertical="center" wrapText="1"/>
    </xf>
    <xf numFmtId="0" fontId="67" fillId="20" borderId="69" xfId="0" applyFont="1" applyFill="1" applyBorder="1" applyAlignment="1">
      <alignment horizontal="center" vertical="center" wrapText="1"/>
    </xf>
    <xf numFmtId="0" fontId="67" fillId="0" borderId="67" xfId="0" applyFont="1" applyBorder="1" applyAlignment="1">
      <alignment horizontal="center" vertical="center" wrapText="1"/>
    </xf>
    <xf numFmtId="3" fontId="67" fillId="0" borderId="69" xfId="0" applyNumberFormat="1" applyFont="1" applyBorder="1" applyAlignment="1">
      <alignment horizontal="right" vertical="center" wrapText="1"/>
    </xf>
    <xf numFmtId="0" fontId="67" fillId="0" borderId="69" xfId="0" applyFont="1" applyBorder="1" applyAlignment="1">
      <alignment horizontal="right" vertical="center" wrapText="1"/>
    </xf>
    <xf numFmtId="0" fontId="0" fillId="0" borderId="0" xfId="0" applyFill="1" applyBorder="1"/>
    <xf numFmtId="0" fontId="0" fillId="0" borderId="0" xfId="0" applyFill="1" applyBorder="1" applyAlignment="1">
      <alignment horizontal="center" vertical="center"/>
    </xf>
    <xf numFmtId="167" fontId="0" fillId="0" borderId="0" xfId="0" applyNumberFormat="1" applyFill="1" applyBorder="1"/>
    <xf numFmtId="0" fontId="67" fillId="20" borderId="70" xfId="0" applyFont="1" applyFill="1" applyBorder="1" applyAlignment="1">
      <alignment horizontal="center" vertical="center" wrapText="1"/>
    </xf>
    <xf numFmtId="0" fontId="69" fillId="0" borderId="0" xfId="0" applyFont="1"/>
    <xf numFmtId="0" fontId="53" fillId="0" borderId="0" xfId="0" applyFont="1" applyBorder="1"/>
    <xf numFmtId="0" fontId="0" fillId="8" borderId="0" xfId="0" applyFill="1"/>
    <xf numFmtId="0" fontId="73" fillId="0" borderId="0" xfId="3"/>
    <xf numFmtId="0" fontId="0" fillId="8" borderId="7" xfId="0" applyFill="1" applyBorder="1"/>
    <xf numFmtId="0" fontId="0" fillId="0" borderId="16" xfId="0" applyBorder="1"/>
    <xf numFmtId="0" fontId="0" fillId="0" borderId="19" xfId="0" applyBorder="1"/>
    <xf numFmtId="0" fontId="0" fillId="0" borderId="24" xfId="0" applyBorder="1"/>
    <xf numFmtId="0" fontId="76" fillId="23" borderId="71" xfId="0" applyFont="1" applyFill="1" applyBorder="1" applyAlignment="1">
      <alignment vertical="top" wrapText="1"/>
    </xf>
    <xf numFmtId="0" fontId="76" fillId="21" borderId="71" xfId="0" applyFont="1" applyFill="1" applyBorder="1" applyAlignment="1">
      <alignment horizontal="center" vertical="top" wrapText="1"/>
    </xf>
    <xf numFmtId="0" fontId="76" fillId="22" borderId="72" xfId="0" applyFont="1" applyFill="1" applyBorder="1" applyAlignment="1">
      <alignment horizontal="center" vertical="top" wrapText="1"/>
    </xf>
    <xf numFmtId="0" fontId="76" fillId="23" borderId="0" xfId="0" applyFont="1" applyFill="1" applyBorder="1" applyAlignment="1">
      <alignment vertical="top" wrapText="1"/>
    </xf>
    <xf numFmtId="0" fontId="76" fillId="23" borderId="0" xfId="0" applyFont="1" applyFill="1" applyBorder="1" applyAlignment="1">
      <alignment horizontal="center" vertical="top" wrapText="1"/>
    </xf>
    <xf numFmtId="0" fontId="78" fillId="23" borderId="0" xfId="0" applyFont="1" applyFill="1" applyBorder="1" applyAlignment="1">
      <alignment horizontal="center" vertical="top" wrapText="1"/>
    </xf>
    <xf numFmtId="0" fontId="80" fillId="0" borderId="0" xfId="0" applyFont="1"/>
    <xf numFmtId="0" fontId="0" fillId="4" borderId="0" xfId="0" applyFill="1"/>
    <xf numFmtId="0" fontId="0" fillId="4" borderId="2" xfId="0" applyFill="1" applyBorder="1"/>
    <xf numFmtId="0" fontId="0" fillId="0" borderId="31" xfId="0" applyBorder="1"/>
    <xf numFmtId="0" fontId="0" fillId="4" borderId="32" xfId="0" applyFill="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73" xfId="0" applyBorder="1"/>
    <xf numFmtId="0" fontId="0" fillId="0" borderId="74" xfId="0" applyBorder="1"/>
    <xf numFmtId="0" fontId="0" fillId="0" borderId="75" xfId="0" applyBorder="1"/>
    <xf numFmtId="0" fontId="0" fillId="4" borderId="76" xfId="0" applyFill="1" applyBorder="1"/>
    <xf numFmtId="0" fontId="0" fillId="0" borderId="76" xfId="0" applyBorder="1"/>
    <xf numFmtId="0" fontId="0" fillId="0" borderId="77" xfId="0" applyBorder="1"/>
    <xf numFmtId="12" fontId="0" fillId="0" borderId="0" xfId="0" applyNumberFormat="1"/>
    <xf numFmtId="12" fontId="0" fillId="4" borderId="32" xfId="0" applyNumberFormat="1" applyFill="1" applyBorder="1"/>
    <xf numFmtId="12" fontId="0" fillId="4" borderId="2" xfId="0" applyNumberFormat="1" applyFill="1" applyBorder="1"/>
    <xf numFmtId="12" fontId="0" fillId="4" borderId="76" xfId="0" applyNumberFormat="1" applyFill="1" applyBorder="1"/>
    <xf numFmtId="12" fontId="0" fillId="0" borderId="3" xfId="0" applyNumberFormat="1" applyBorder="1"/>
    <xf numFmtId="12" fontId="0" fillId="0" borderId="2" xfId="0" applyNumberFormat="1" applyBorder="1"/>
    <xf numFmtId="12" fontId="0" fillId="0" borderId="37" xfId="0" applyNumberFormat="1" applyBorder="1"/>
    <xf numFmtId="0" fontId="0" fillId="4" borderId="73" xfId="0" applyFill="1" applyBorder="1"/>
    <xf numFmtId="0" fontId="0" fillId="4" borderId="34" xfId="0" applyFill="1" applyBorder="1"/>
    <xf numFmtId="0" fontId="0" fillId="4" borderId="75" xfId="0" applyFill="1" applyBorder="1"/>
    <xf numFmtId="12" fontId="0" fillId="0" borderId="76" xfId="0" applyNumberFormat="1" applyBorder="1"/>
    <xf numFmtId="0" fontId="0" fillId="8" borderId="8" xfId="0" applyFill="1" applyBorder="1" applyAlignment="1">
      <alignment horizontal="center"/>
    </xf>
    <xf numFmtId="0" fontId="0" fillId="24" borderId="31" xfId="0" applyFill="1" applyBorder="1"/>
    <xf numFmtId="12" fontId="0" fillId="24" borderId="32" xfId="0" applyNumberFormat="1" applyFill="1" applyBorder="1"/>
    <xf numFmtId="0" fontId="0" fillId="24" borderId="32" xfId="0" applyFill="1" applyBorder="1" applyAlignment="1">
      <alignment wrapText="1"/>
    </xf>
    <xf numFmtId="0" fontId="0" fillId="24" borderId="32" xfId="0" applyFill="1" applyBorder="1"/>
    <xf numFmtId="0" fontId="0" fillId="24" borderId="33" xfId="0" applyFill="1" applyBorder="1"/>
    <xf numFmtId="0" fontId="0" fillId="24" borderId="36" xfId="0" applyFill="1" applyBorder="1"/>
    <xf numFmtId="12" fontId="0" fillId="24" borderId="37" xfId="0" applyNumberFormat="1" applyFill="1" applyBorder="1"/>
    <xf numFmtId="0" fontId="0" fillId="24" borderId="37" xfId="0" applyFill="1" applyBorder="1"/>
    <xf numFmtId="0" fontId="0" fillId="24" borderId="38" xfId="0" applyFill="1" applyBorder="1"/>
    <xf numFmtId="0" fontId="0" fillId="4" borderId="3" xfId="0" applyFill="1" applyBorder="1"/>
    <xf numFmtId="0" fontId="0" fillId="4" borderId="74" xfId="0" applyFill="1" applyBorder="1"/>
    <xf numFmtId="0" fontId="0" fillId="4" borderId="77" xfId="0" applyFill="1" applyBorder="1"/>
    <xf numFmtId="14" fontId="0" fillId="0" borderId="3" xfId="0" applyNumberFormat="1" applyBorder="1"/>
    <xf numFmtId="0" fontId="0" fillId="4" borderId="35" xfId="0" applyFill="1" applyBorder="1"/>
    <xf numFmtId="12" fontId="0" fillId="4" borderId="3" xfId="0" applyNumberFormat="1" applyFill="1" applyBorder="1"/>
    <xf numFmtId="0" fontId="0" fillId="0" borderId="78" xfId="0" applyBorder="1"/>
    <xf numFmtId="12" fontId="0" fillId="0" borderId="79" xfId="0" applyNumberFormat="1" applyBorder="1"/>
    <xf numFmtId="0" fontId="0" fillId="0" borderId="79" xfId="0" applyBorder="1"/>
    <xf numFmtId="0" fontId="0" fillId="0" borderId="80" xfId="0" applyBorder="1"/>
    <xf numFmtId="0" fontId="84" fillId="0" borderId="0" xfId="0" applyFont="1"/>
    <xf numFmtId="1" fontId="0" fillId="0" borderId="0" xfId="0" applyNumberFormat="1" applyAlignment="1">
      <alignment horizontal="left"/>
    </xf>
    <xf numFmtId="0" fontId="0" fillId="0" borderId="0" xfId="0" applyAlignment="1">
      <alignment wrapText="1"/>
    </xf>
    <xf numFmtId="0" fontId="76" fillId="0" borderId="0" xfId="0" applyFont="1"/>
    <xf numFmtId="0" fontId="85" fillId="0" borderId="0" xfId="0" applyFont="1"/>
    <xf numFmtId="0" fontId="53" fillId="0" borderId="0" xfId="0" applyFont="1"/>
    <xf numFmtId="0" fontId="87" fillId="0" borderId="0" xfId="0" applyFont="1"/>
    <xf numFmtId="0" fontId="0" fillId="25" borderId="0" xfId="0" applyFill="1"/>
    <xf numFmtId="0" fontId="0" fillId="26" borderId="0" xfId="0" applyFill="1"/>
    <xf numFmtId="0" fontId="0" fillId="27" borderId="0" xfId="0" applyFill="1"/>
    <xf numFmtId="0" fontId="0" fillId="25" borderId="87" xfId="0" applyFill="1" applyBorder="1"/>
    <xf numFmtId="165" fontId="0" fillId="0" borderId="0" xfId="0" applyNumberFormat="1" applyBorder="1" applyAlignment="1">
      <alignment horizontal="center"/>
    </xf>
    <xf numFmtId="20" fontId="0" fillId="0" borderId="0" xfId="0" applyNumberFormat="1"/>
    <xf numFmtId="14" fontId="0" fillId="0" borderId="0" xfId="0" applyNumberFormat="1"/>
    <xf numFmtId="0" fontId="0" fillId="0" borderId="0" xfId="0" applyAlignment="1">
      <alignment horizontal="left"/>
    </xf>
    <xf numFmtId="0" fontId="0" fillId="0" borderId="0" xfId="0" applyAlignment="1">
      <alignment wrapText="1"/>
    </xf>
    <xf numFmtId="0" fontId="89" fillId="28" borderId="88" xfId="0" applyFont="1" applyFill="1" applyBorder="1" applyAlignment="1">
      <alignment horizontal="center" vertical="center" wrapText="1"/>
    </xf>
    <xf numFmtId="0" fontId="0" fillId="0" borderId="0" xfId="0" applyFill="1" applyBorder="1" applyAlignment="1">
      <alignment wrapText="1"/>
    </xf>
    <xf numFmtId="0" fontId="24" fillId="0" borderId="0" xfId="0" applyFont="1" applyAlignment="1">
      <alignment wrapText="1"/>
    </xf>
    <xf numFmtId="0" fontId="90" fillId="0" borderId="0" xfId="0" applyFont="1" applyAlignment="1">
      <alignment vertical="center" wrapText="1"/>
    </xf>
    <xf numFmtId="0" fontId="89" fillId="0" borderId="0" xfId="0" applyFont="1"/>
    <xf numFmtId="0" fontId="91" fillId="0" borderId="0" xfId="0" applyFont="1"/>
    <xf numFmtId="0" fontId="0" fillId="13" borderId="0" xfId="0" applyFill="1"/>
    <xf numFmtId="0" fontId="91" fillId="13" borderId="0" xfId="0" applyFont="1" applyFill="1"/>
    <xf numFmtId="0" fontId="93" fillId="13" borderId="0" xfId="0" applyFont="1" applyFill="1"/>
    <xf numFmtId="0" fontId="64" fillId="0" borderId="0" xfId="0" applyFont="1"/>
    <xf numFmtId="0" fontId="98" fillId="0" borderId="0" xfId="0" applyFont="1"/>
    <xf numFmtId="0" fontId="99" fillId="29" borderId="89" xfId="0" applyFont="1" applyFill="1" applyBorder="1" applyAlignment="1">
      <alignment horizontal="left" vertical="center" wrapText="1" indent="1"/>
    </xf>
    <xf numFmtId="0" fontId="100" fillId="8" borderId="89" xfId="0" applyFont="1" applyFill="1" applyBorder="1" applyAlignment="1">
      <alignment horizontal="left" vertical="center" wrapText="1" indent="1"/>
    </xf>
    <xf numFmtId="0" fontId="100" fillId="29" borderId="89" xfId="0" applyFont="1" applyFill="1" applyBorder="1" applyAlignment="1">
      <alignment horizontal="left" vertical="center" wrapText="1" indent="1"/>
    </xf>
    <xf numFmtId="0" fontId="101" fillId="8" borderId="0" xfId="0" applyFont="1" applyFill="1" applyAlignment="1">
      <alignment horizontal="left" vertical="center" wrapText="1" indent="1"/>
    </xf>
    <xf numFmtId="0" fontId="101" fillId="30" borderId="0" xfId="0" applyFont="1" applyFill="1" applyAlignment="1">
      <alignment horizontal="left" vertical="center" wrapText="1" indent="1"/>
    </xf>
    <xf numFmtId="0" fontId="25" fillId="8" borderId="23" xfId="0" applyFont="1" applyFill="1" applyBorder="1" applyAlignment="1">
      <alignment horizontal="center" vertical="top" wrapText="1"/>
    </xf>
    <xf numFmtId="0" fontId="25" fillId="8" borderId="2" xfId="0" applyFont="1" applyFill="1" applyBorder="1" applyAlignment="1">
      <alignment horizontal="center" vertical="top" wrapText="1"/>
    </xf>
    <xf numFmtId="0" fontId="80" fillId="0" borderId="0" xfId="0" applyFont="1" applyAlignment="1">
      <alignment horizontal="left" vertical="center" indent="1"/>
    </xf>
    <xf numFmtId="0" fontId="80" fillId="0" borderId="0" xfId="0" applyFont="1" applyAlignment="1">
      <alignment horizontal="left" vertical="center"/>
    </xf>
    <xf numFmtId="0" fontId="76" fillId="31" borderId="71" xfId="0" applyFont="1" applyFill="1" applyBorder="1" applyAlignment="1">
      <alignment horizontal="center" vertical="top" wrapText="1"/>
    </xf>
    <xf numFmtId="0" fontId="76" fillId="23" borderId="71" xfId="0" applyFont="1" applyFill="1" applyBorder="1" applyAlignment="1">
      <alignment horizontal="center" vertical="top" wrapText="1"/>
    </xf>
    <xf numFmtId="0" fontId="78" fillId="23" borderId="71" xfId="0" applyFont="1" applyFill="1" applyBorder="1" applyAlignment="1">
      <alignment horizontal="center" vertical="top" wrapText="1"/>
    </xf>
    <xf numFmtId="0" fontId="76" fillId="31" borderId="90" xfId="0" applyFont="1" applyFill="1" applyBorder="1" applyAlignment="1">
      <alignment horizontal="center" vertical="top" wrapText="1"/>
    </xf>
    <xf numFmtId="0" fontId="76" fillId="21" borderId="0" xfId="0" applyFont="1" applyFill="1" applyBorder="1" applyAlignment="1">
      <alignment horizontal="center" vertical="top" wrapText="1"/>
    </xf>
    <xf numFmtId="2" fontId="76" fillId="21" borderId="71" xfId="0" applyNumberFormat="1" applyFont="1" applyFill="1" applyBorder="1" applyAlignment="1">
      <alignment horizontal="center" vertical="top" wrapText="1"/>
    </xf>
    <xf numFmtId="2" fontId="76" fillId="23" borderId="71" xfId="0" applyNumberFormat="1" applyFont="1" applyFill="1" applyBorder="1" applyAlignment="1">
      <alignment horizontal="center" vertical="top" wrapText="1"/>
    </xf>
    <xf numFmtId="2" fontId="76" fillId="21" borderId="0" xfId="0" applyNumberFormat="1" applyFont="1" applyFill="1" applyBorder="1" applyAlignment="1">
      <alignment horizontal="center" vertical="top" wrapText="1"/>
    </xf>
    <xf numFmtId="49" fontId="0" fillId="8" borderId="0" xfId="0" applyNumberFormat="1" applyFill="1"/>
    <xf numFmtId="49" fontId="0" fillId="26" borderId="0" xfId="0" applyNumberFormat="1" applyFill="1"/>
    <xf numFmtId="0" fontId="0" fillId="0" borderId="2" xfId="0" applyBorder="1" applyAlignment="1">
      <alignment horizontal="center" vertical="center"/>
    </xf>
    <xf numFmtId="0" fontId="0" fillId="0" borderId="35" xfId="0" applyBorder="1" applyAlignment="1">
      <alignment horizontal="center"/>
    </xf>
    <xf numFmtId="0" fontId="0" fillId="0" borderId="34" xfId="0" applyBorder="1" applyAlignment="1">
      <alignment horizontal="center" wrapText="1"/>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9" borderId="37" xfId="0" applyFill="1" applyBorder="1" applyAlignment="1">
      <alignment horizontal="center" vertical="center"/>
    </xf>
    <xf numFmtId="0" fontId="0" fillId="0" borderId="38" xfId="0" applyBorder="1" applyAlignment="1">
      <alignment horizontal="center" vertical="center"/>
    </xf>
    <xf numFmtId="0" fontId="0" fillId="0" borderId="2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32" borderId="91" xfId="0" applyFill="1" applyBorder="1"/>
    <xf numFmtId="0" fontId="0" fillId="32" borderId="92" xfId="0" applyFill="1" applyBorder="1"/>
    <xf numFmtId="0" fontId="0" fillId="32" borderId="25" xfId="0" applyFill="1" applyBorder="1"/>
    <xf numFmtId="0" fontId="0" fillId="9" borderId="0" xfId="0" applyFill="1"/>
    <xf numFmtId="0" fontId="20" fillId="0" borderId="0" xfId="0" applyFont="1"/>
    <xf numFmtId="0" fontId="102" fillId="33" borderId="88" xfId="0" applyFont="1" applyFill="1" applyBorder="1" applyAlignment="1">
      <alignment vertical="center" wrapText="1"/>
    </xf>
    <xf numFmtId="0" fontId="73" fillId="33" borderId="88" xfId="3" applyFill="1" applyBorder="1" applyAlignment="1">
      <alignment vertical="center" wrapText="1"/>
    </xf>
    <xf numFmtId="0" fontId="103" fillId="33" borderId="88" xfId="0" applyFont="1" applyFill="1" applyBorder="1" applyAlignment="1">
      <alignment vertical="center" wrapText="1"/>
    </xf>
    <xf numFmtId="0" fontId="89" fillId="28" borderId="99" xfId="0" applyFont="1" applyFill="1" applyBorder="1" applyAlignment="1">
      <alignment horizontal="center" vertical="center" wrapText="1"/>
    </xf>
    <xf numFmtId="0" fontId="102" fillId="33" borderId="99" xfId="0" applyFont="1" applyFill="1" applyBorder="1" applyAlignment="1">
      <alignment vertical="center" wrapText="1"/>
    </xf>
    <xf numFmtId="0" fontId="102" fillId="33" borderId="100" xfId="0" applyFont="1" applyFill="1" applyBorder="1" applyAlignment="1">
      <alignment vertical="center" wrapText="1"/>
    </xf>
    <xf numFmtId="0" fontId="89" fillId="28" borderId="100" xfId="0" applyFont="1" applyFill="1" applyBorder="1" applyAlignment="1">
      <alignment horizontal="center" vertical="center" wrapText="1"/>
    </xf>
    <xf numFmtId="0" fontId="73" fillId="0" borderId="0" xfId="3" applyAlignment="1">
      <alignment vertical="center" wrapText="1"/>
    </xf>
    <xf numFmtId="0" fontId="102" fillId="0" borderId="0" xfId="0" applyFont="1" applyAlignment="1">
      <alignment vertical="center"/>
    </xf>
    <xf numFmtId="0" fontId="73" fillId="0" borderId="0" xfId="3" applyAlignment="1">
      <alignment vertical="center"/>
    </xf>
    <xf numFmtId="0" fontId="0" fillId="33" borderId="104" xfId="0" applyFill="1" applyBorder="1"/>
    <xf numFmtId="0" fontId="89" fillId="0" borderId="0" xfId="0" applyFont="1" applyAlignment="1">
      <alignment vertical="center" wrapText="1"/>
    </xf>
    <xf numFmtId="0" fontId="89" fillId="0" borderId="0" xfId="0" applyFont="1" applyAlignment="1">
      <alignment vertical="center"/>
    </xf>
    <xf numFmtId="0" fontId="106" fillId="28" borderId="88" xfId="0" applyFont="1" applyFill="1" applyBorder="1" applyAlignment="1">
      <alignment horizontal="center" vertical="center" wrapText="1"/>
    </xf>
    <xf numFmtId="0" fontId="103" fillId="33" borderId="99" xfId="0" applyFont="1" applyFill="1" applyBorder="1" applyAlignment="1">
      <alignment vertical="center" wrapText="1"/>
    </xf>
    <xf numFmtId="0" fontId="104" fillId="33" borderId="105" xfId="0" applyFont="1" applyFill="1" applyBorder="1" applyAlignment="1">
      <alignment vertical="center" wrapText="1"/>
    </xf>
    <xf numFmtId="0" fontId="104" fillId="33" borderId="100" xfId="0" applyFont="1" applyFill="1" applyBorder="1" applyAlignment="1">
      <alignment vertical="center" wrapText="1"/>
    </xf>
    <xf numFmtId="0" fontId="103" fillId="33" borderId="105" xfId="0" applyFont="1" applyFill="1" applyBorder="1" applyAlignment="1">
      <alignment vertical="center" wrapText="1"/>
    </xf>
    <xf numFmtId="0" fontId="107" fillId="0" borderId="0" xfId="0" applyFont="1" applyAlignment="1">
      <alignment horizontal="left" vertical="center" indent="1"/>
    </xf>
    <xf numFmtId="0" fontId="102" fillId="0" borderId="0" xfId="0" applyFont="1" applyAlignment="1">
      <alignment horizontal="left" vertical="center" indent="1"/>
    </xf>
    <xf numFmtId="0" fontId="73" fillId="0" borderId="0" xfId="3" applyAlignment="1">
      <alignment horizontal="left" vertical="center" indent="1"/>
    </xf>
    <xf numFmtId="0" fontId="7" fillId="13" borderId="7" xfId="0" applyFont="1" applyFill="1" applyBorder="1" applyAlignment="1">
      <alignment horizontal="center" vertical="center" wrapText="1"/>
    </xf>
    <xf numFmtId="0" fontId="7" fillId="13" borderId="3" xfId="0" applyFont="1" applyFill="1" applyBorder="1" applyAlignment="1">
      <alignment horizontal="center" vertical="center" wrapText="1"/>
    </xf>
    <xf numFmtId="0" fontId="8" fillId="0" borderId="51" xfId="0" applyFont="1" applyBorder="1" applyAlignment="1">
      <alignment horizontal="left" vertical="center"/>
    </xf>
    <xf numFmtId="0" fontId="8" fillId="0" borderId="52" xfId="0" applyFont="1" applyBorder="1" applyAlignment="1">
      <alignment horizontal="left" vertical="center"/>
    </xf>
    <xf numFmtId="0" fontId="8" fillId="0" borderId="53" xfId="0" applyFont="1" applyBorder="1" applyAlignment="1">
      <alignment horizontal="left" vertical="center"/>
    </xf>
    <xf numFmtId="0" fontId="21" fillId="0" borderId="51" xfId="0" applyFont="1" applyBorder="1" applyAlignment="1">
      <alignment horizontal="left" vertical="center"/>
    </xf>
    <xf numFmtId="0" fontId="14" fillId="0" borderId="52" xfId="0" applyFont="1" applyBorder="1" applyAlignment="1">
      <alignment horizontal="left" vertical="center"/>
    </xf>
    <xf numFmtId="0" fontId="14" fillId="0" borderId="53" xfId="0" applyFont="1" applyBorder="1" applyAlignment="1">
      <alignment horizontal="left" vertical="center"/>
    </xf>
    <xf numFmtId="0" fontId="11" fillId="6" borderId="5"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7" fillId="13" borderId="5"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3" borderId="13" xfId="0" applyFont="1" applyFill="1" applyBorder="1" applyAlignment="1">
      <alignment horizontal="center" vertical="justify"/>
    </xf>
    <xf numFmtId="0" fontId="7" fillId="13" borderId="15" xfId="0" applyFont="1" applyFill="1" applyBorder="1" applyAlignment="1">
      <alignment horizontal="center" vertical="justify"/>
    </xf>
    <xf numFmtId="0" fontId="7" fillId="13" borderId="7" xfId="0" applyFont="1" applyFill="1" applyBorder="1" applyAlignment="1">
      <alignment horizontal="center" textRotation="90"/>
    </xf>
    <xf numFmtId="0" fontId="12" fillId="13" borderId="3" xfId="0" applyFont="1" applyFill="1" applyBorder="1" applyAlignment="1">
      <alignment horizontal="center"/>
    </xf>
    <xf numFmtId="0" fontId="7" fillId="13" borderId="7" xfId="0" applyFont="1" applyFill="1" applyBorder="1" applyAlignment="1">
      <alignment horizontal="center" textRotation="90" wrapText="1"/>
    </xf>
    <xf numFmtId="0" fontId="12" fillId="13" borderId="3" xfId="0" applyFont="1" applyFill="1" applyBorder="1" applyAlignment="1">
      <alignment horizontal="center" wrapText="1"/>
    </xf>
    <xf numFmtId="0" fontId="7" fillId="13" borderId="8" xfId="0" applyFont="1" applyFill="1" applyBorder="1" applyAlignment="1">
      <alignment horizontal="center" textRotation="90" wrapText="1"/>
    </xf>
    <xf numFmtId="0" fontId="7" fillId="13" borderId="3" xfId="0" applyFont="1" applyFill="1" applyBorder="1" applyAlignment="1">
      <alignment horizontal="center" textRotation="90" wrapText="1"/>
    </xf>
    <xf numFmtId="0" fontId="12" fillId="13" borderId="5" xfId="0" applyFont="1" applyFill="1" applyBorder="1" applyAlignment="1">
      <alignment horizontal="center" vertical="center" wrapText="1"/>
    </xf>
    <xf numFmtId="0" fontId="12" fillId="13" borderId="6" xfId="0" applyFont="1" applyFill="1" applyBorder="1" applyAlignment="1">
      <alignment horizontal="center" vertical="center" wrapText="1"/>
    </xf>
    <xf numFmtId="0" fontId="7" fillId="13" borderId="2" xfId="0" applyFont="1" applyFill="1" applyBorder="1" applyAlignment="1">
      <alignment horizontal="justify" vertical="center"/>
    </xf>
    <xf numFmtId="0" fontId="11" fillId="0" borderId="5" xfId="0" applyFont="1" applyBorder="1" applyAlignment="1">
      <alignment horizontal="center" vertical="center"/>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37" fillId="13" borderId="7" xfId="0" applyFont="1" applyFill="1" applyBorder="1" applyAlignment="1">
      <alignment horizontal="center" vertical="center" wrapText="1"/>
    </xf>
    <xf numFmtId="0" fontId="5" fillId="9" borderId="5" xfId="0" applyFont="1" applyFill="1" applyBorder="1" applyAlignment="1">
      <alignment horizontal="center" vertical="center"/>
    </xf>
    <xf numFmtId="0" fontId="5" fillId="9" borderId="4" xfId="0" applyFont="1" applyFill="1" applyBorder="1" applyAlignment="1">
      <alignment horizontal="center" vertical="center"/>
    </xf>
    <xf numFmtId="0" fontId="5" fillId="9" borderId="6" xfId="0" applyFont="1" applyFill="1" applyBorder="1" applyAlignment="1">
      <alignment horizontal="center" vertical="center"/>
    </xf>
    <xf numFmtId="0" fontId="7" fillId="13" borderId="2" xfId="0" applyFont="1" applyFill="1" applyBorder="1" applyAlignment="1">
      <alignment horizontal="center" textRotation="90" wrapText="1"/>
    </xf>
    <xf numFmtId="0" fontId="12" fillId="13" borderId="2" xfId="0" applyFont="1" applyFill="1" applyBorder="1" applyAlignment="1">
      <alignment horizontal="center" wrapText="1"/>
    </xf>
    <xf numFmtId="0" fontId="12" fillId="0" borderId="4" xfId="0" applyFont="1" applyBorder="1"/>
    <xf numFmtId="0" fontId="12" fillId="0" borderId="6" xfId="0" applyFont="1" applyBorder="1"/>
    <xf numFmtId="0" fontId="12" fillId="13" borderId="2" xfId="0" applyFont="1" applyFill="1" applyBorder="1" applyAlignment="1"/>
    <xf numFmtId="0" fontId="7" fillId="13" borderId="2" xfId="0" applyFont="1" applyFill="1" applyBorder="1" applyAlignment="1">
      <alignment horizontal="center" textRotation="90"/>
    </xf>
    <xf numFmtId="0" fontId="12" fillId="13" borderId="2" xfId="0" applyFont="1" applyFill="1" applyBorder="1" applyAlignment="1">
      <alignment horizontal="center"/>
    </xf>
    <xf numFmtId="0" fontId="7" fillId="13" borderId="2" xfId="0" applyFont="1" applyFill="1" applyBorder="1" applyAlignment="1">
      <alignment horizontal="center" vertical="center"/>
    </xf>
    <xf numFmtId="0" fontId="7" fillId="13" borderId="7" xfId="0" applyFont="1" applyFill="1" applyBorder="1" applyAlignment="1">
      <alignment horizontal="left" textRotation="90" wrapText="1"/>
    </xf>
    <xf numFmtId="0" fontId="12" fillId="13" borderId="3" xfId="0" applyFont="1" applyFill="1" applyBorder="1" applyAlignment="1">
      <alignment horizontal="left" wrapText="1"/>
    </xf>
    <xf numFmtId="0" fontId="7" fillId="5" borderId="7" xfId="0" applyFont="1" applyFill="1" applyBorder="1" applyAlignment="1">
      <alignment horizontal="center" vertical="center" wrapText="1"/>
    </xf>
    <xf numFmtId="0" fontId="0" fillId="0" borderId="3" xfId="0" applyBorder="1" applyAlignment="1">
      <alignment vertical="center" wrapText="1"/>
    </xf>
    <xf numFmtId="0" fontId="7" fillId="5" borderId="7" xfId="0" applyFont="1" applyFill="1" applyBorder="1" applyAlignment="1">
      <alignment horizontal="justify" vertical="center"/>
    </xf>
    <xf numFmtId="0" fontId="7" fillId="5" borderId="8" xfId="0" applyFont="1" applyFill="1" applyBorder="1" applyAlignment="1">
      <alignment horizontal="justify" vertical="center"/>
    </xf>
    <xf numFmtId="0" fontId="12" fillId="5" borderId="8" xfId="0" applyFont="1" applyFill="1" applyBorder="1" applyAlignment="1"/>
    <xf numFmtId="0" fontId="3" fillId="7" borderId="5" xfId="0" applyFont="1" applyFill="1" applyBorder="1" applyAlignment="1">
      <alignment horizontal="center" vertical="center"/>
    </xf>
    <xf numFmtId="0" fontId="32" fillId="7" borderId="4" xfId="0" applyFont="1" applyFill="1" applyBorder="1" applyAlignment="1">
      <alignment horizontal="center"/>
    </xf>
    <xf numFmtId="0" fontId="7" fillId="5" borderId="3" xfId="0" applyFont="1" applyFill="1" applyBorder="1" applyAlignment="1">
      <alignment horizontal="justify" vertical="center"/>
    </xf>
    <xf numFmtId="0" fontId="7" fillId="5" borderId="2" xfId="0" applyFont="1" applyFill="1" applyBorder="1" applyAlignment="1">
      <alignment horizontal="justify" vertical="center"/>
    </xf>
    <xf numFmtId="0" fontId="7" fillId="5" borderId="3" xfId="0" applyFont="1" applyFill="1" applyBorder="1" applyAlignment="1">
      <alignment horizontal="center" vertical="justify"/>
    </xf>
    <xf numFmtId="0" fontId="12" fillId="0" borderId="2" xfId="0" applyFont="1" applyBorder="1"/>
    <xf numFmtId="0" fontId="12" fillId="5" borderId="2" xfId="0" applyFont="1" applyFill="1" applyBorder="1" applyAlignment="1"/>
    <xf numFmtId="0" fontId="7" fillId="5" borderId="2" xfId="0" applyFont="1" applyFill="1" applyBorder="1" applyAlignment="1">
      <alignment horizontal="center" vertical="justify"/>
    </xf>
    <xf numFmtId="0" fontId="18" fillId="0" borderId="0" xfId="0" applyFont="1" applyAlignment="1">
      <alignment wrapText="1"/>
    </xf>
    <xf numFmtId="0" fontId="0" fillId="0" borderId="0" xfId="0" applyAlignment="1">
      <alignment wrapText="1"/>
    </xf>
    <xf numFmtId="0" fontId="11" fillId="3" borderId="5" xfId="0" applyFont="1" applyFill="1" applyBorder="1" applyAlignment="1">
      <alignment horizontal="center"/>
    </xf>
    <xf numFmtId="0" fontId="11" fillId="3" borderId="4" xfId="0" applyFont="1" applyFill="1" applyBorder="1" applyAlignment="1">
      <alignment horizontal="center"/>
    </xf>
    <xf numFmtId="0" fontId="11" fillId="3" borderId="6" xfId="0" applyFont="1" applyFill="1" applyBorder="1" applyAlignment="1">
      <alignment horizontal="center"/>
    </xf>
    <xf numFmtId="0" fontId="11" fillId="0" borderId="5" xfId="0" applyFont="1" applyBorder="1" applyAlignment="1">
      <alignment horizontal="center"/>
    </xf>
    <xf numFmtId="0" fontId="11" fillId="0" borderId="4" xfId="0" applyFont="1" applyBorder="1" applyAlignment="1">
      <alignment horizontal="center"/>
    </xf>
    <xf numFmtId="0" fontId="11" fillId="0" borderId="6" xfId="0" applyFont="1" applyBorder="1" applyAlignment="1">
      <alignment horizontal="center"/>
    </xf>
    <xf numFmtId="2" fontId="8" fillId="0" borderId="5" xfId="0" applyNumberFormat="1" applyFont="1" applyBorder="1" applyAlignment="1">
      <alignment horizontal="left" vertical="center"/>
    </xf>
    <xf numFmtId="2" fontId="8" fillId="0" borderId="4" xfId="0" applyNumberFormat="1" applyFont="1" applyBorder="1" applyAlignment="1">
      <alignment horizontal="left" vertical="center"/>
    </xf>
    <xf numFmtId="2" fontId="8" fillId="0" borderId="6" xfId="0" applyNumberFormat="1" applyFont="1" applyBorder="1" applyAlignment="1">
      <alignment horizontal="left" vertical="center"/>
    </xf>
    <xf numFmtId="0" fontId="4" fillId="9" borderId="5" xfId="0" applyFont="1" applyFill="1" applyBorder="1" applyAlignment="1">
      <alignment horizontal="center" vertical="center"/>
    </xf>
    <xf numFmtId="0" fontId="4" fillId="9" borderId="4" xfId="0" applyFont="1" applyFill="1" applyBorder="1" applyAlignment="1">
      <alignment horizontal="center" vertical="center"/>
    </xf>
    <xf numFmtId="0" fontId="4" fillId="9" borderId="6" xfId="0" applyFont="1" applyFill="1" applyBorder="1" applyAlignment="1">
      <alignment horizontal="center" vertical="center"/>
    </xf>
    <xf numFmtId="0" fontId="7" fillId="5" borderId="8" xfId="0" applyFont="1" applyFill="1" applyBorder="1" applyAlignment="1"/>
    <xf numFmtId="0" fontId="7" fillId="5" borderId="3" xfId="0" applyFont="1" applyFill="1" applyBorder="1" applyAlignment="1"/>
    <xf numFmtId="0" fontId="7" fillId="5" borderId="10" xfId="0" applyFont="1" applyFill="1" applyBorder="1" applyAlignment="1">
      <alignment horizontal="center" vertical="center"/>
    </xf>
    <xf numFmtId="0" fontId="7" fillId="5" borderId="9" xfId="0" applyFont="1" applyFill="1" applyBorder="1" applyAlignment="1">
      <alignment horizontal="center" vertical="center"/>
    </xf>
    <xf numFmtId="0" fontId="36" fillId="5" borderId="5" xfId="0" applyFont="1" applyFill="1" applyBorder="1" applyAlignment="1">
      <alignment horizontal="justify" vertical="center"/>
    </xf>
    <xf numFmtId="0" fontId="37" fillId="5" borderId="4" xfId="0" applyFont="1" applyFill="1" applyBorder="1" applyAlignment="1"/>
    <xf numFmtId="0" fontId="37" fillId="5" borderId="6" xfId="0" applyFont="1" applyFill="1" applyBorder="1" applyAlignment="1"/>
    <xf numFmtId="0" fontId="36" fillId="5" borderId="7" xfId="0" applyFont="1" applyFill="1" applyBorder="1" applyAlignment="1">
      <alignment horizontal="justify" vertical="center"/>
    </xf>
    <xf numFmtId="0" fontId="36" fillId="0" borderId="3" xfId="0" applyFont="1" applyBorder="1" applyAlignment="1">
      <alignment vertical="center"/>
    </xf>
    <xf numFmtId="0" fontId="36" fillId="5" borderId="3" xfId="0" applyFont="1" applyFill="1" applyBorder="1" applyAlignment="1">
      <alignment horizontal="justify" vertical="center"/>
    </xf>
    <xf numFmtId="0" fontId="37" fillId="5" borderId="3" xfId="0" applyFont="1" applyFill="1" applyBorder="1" applyAlignment="1"/>
    <xf numFmtId="0" fontId="7" fillId="0" borderId="3" xfId="0" applyFont="1" applyBorder="1" applyAlignment="1">
      <alignment vertical="center"/>
    </xf>
    <xf numFmtId="0" fontId="36" fillId="5" borderId="5" xfId="0" applyFont="1" applyFill="1" applyBorder="1" applyAlignment="1">
      <alignment horizontal="center" vertical="center"/>
    </xf>
    <xf numFmtId="0" fontId="36" fillId="5" borderId="4" xfId="0" applyFont="1" applyFill="1" applyBorder="1" applyAlignment="1">
      <alignment horizontal="center" vertical="center"/>
    </xf>
    <xf numFmtId="0" fontId="36" fillId="5" borderId="6" xfId="0" applyFont="1" applyFill="1" applyBorder="1" applyAlignment="1">
      <alignment horizontal="center" vertical="center"/>
    </xf>
    <xf numFmtId="0" fontId="81" fillId="0" borderId="0" xfId="0" applyFont="1" applyAlignment="1">
      <alignment wrapText="1"/>
    </xf>
    <xf numFmtId="0" fontId="81" fillId="0" borderId="0" xfId="0" applyFont="1" applyAlignment="1"/>
    <xf numFmtId="0" fontId="0" fillId="0" borderId="0" xfId="0" applyAlignment="1"/>
    <xf numFmtId="0" fontId="0" fillId="0" borderId="0" xfId="0" applyFont="1" applyFill="1" applyAlignment="1">
      <alignment horizontal="left" vertical="center" wrapText="1"/>
    </xf>
    <xf numFmtId="0" fontId="0" fillId="0" borderId="0" xfId="0" applyFont="1" applyFill="1" applyAlignment="1">
      <alignment horizontal="left" vertical="center"/>
    </xf>
    <xf numFmtId="0" fontId="80" fillId="0" borderId="0" xfId="0" applyFont="1" applyAlignment="1">
      <alignment horizontal="left" vertical="center" wrapText="1"/>
    </xf>
    <xf numFmtId="0" fontId="76" fillId="0" borderId="0" xfId="0" applyFont="1" applyAlignment="1">
      <alignment horizontal="left" vertical="center" wrapText="1"/>
    </xf>
    <xf numFmtId="0" fontId="31" fillId="6" borderId="5" xfId="0" applyFont="1" applyFill="1" applyBorder="1" applyAlignment="1">
      <alignment horizontal="center" vertical="top" wrapText="1"/>
    </xf>
    <xf numFmtId="0" fontId="31" fillId="6" borderId="4" xfId="0" applyFont="1" applyFill="1" applyBorder="1" applyAlignment="1">
      <alignment horizontal="center" vertical="top" wrapText="1"/>
    </xf>
    <xf numFmtId="0" fontId="31" fillId="8" borderId="21" xfId="0" applyFont="1" applyFill="1" applyBorder="1" applyAlignment="1">
      <alignment horizontal="center" vertical="top" wrapText="1"/>
    </xf>
    <xf numFmtId="0" fontId="31" fillId="8" borderId="4" xfId="0" applyFont="1" applyFill="1" applyBorder="1" applyAlignment="1">
      <alignment horizontal="center" vertical="top" wrapText="1"/>
    </xf>
    <xf numFmtId="0" fontId="31" fillId="8" borderId="22" xfId="0" applyFont="1" applyFill="1" applyBorder="1" applyAlignment="1">
      <alignment horizontal="center" vertical="top" wrapText="1"/>
    </xf>
    <xf numFmtId="0" fontId="31" fillId="0" borderId="21" xfId="0" applyFont="1" applyBorder="1" applyAlignment="1">
      <alignment horizontal="center" vertical="top" wrapText="1"/>
    </xf>
    <xf numFmtId="0" fontId="31" fillId="0" borderId="4" xfId="0" applyFont="1" applyBorder="1" applyAlignment="1">
      <alignment horizontal="center" vertical="top" wrapText="1"/>
    </xf>
    <xf numFmtId="0" fontId="31" fillId="0" borderId="22" xfId="0" applyFont="1" applyBorder="1" applyAlignment="1">
      <alignment horizontal="center" vertical="top" wrapText="1"/>
    </xf>
    <xf numFmtId="0" fontId="0" fillId="2" borderId="14" xfId="0" applyFill="1" applyBorder="1" applyAlignment="1">
      <alignment horizontal="center"/>
    </xf>
    <xf numFmtId="0" fontId="0" fillId="2" borderId="15" xfId="0" applyFill="1" applyBorder="1" applyAlignment="1">
      <alignment horizontal="center"/>
    </xf>
    <xf numFmtId="0" fontId="0" fillId="2" borderId="13" xfId="0" applyFill="1" applyBorder="1" applyAlignment="1">
      <alignment horizontal="center"/>
    </xf>
    <xf numFmtId="0" fontId="67" fillId="20" borderId="66" xfId="0" applyFont="1" applyFill="1" applyBorder="1" applyAlignment="1">
      <alignment horizontal="center" vertical="center" wrapText="1"/>
    </xf>
    <xf numFmtId="0" fontId="67" fillId="20" borderId="67" xfId="0" applyFont="1" applyFill="1" applyBorder="1" applyAlignment="1">
      <alignment horizontal="center" vertical="center" wrapText="1"/>
    </xf>
    <xf numFmtId="0" fontId="23" fillId="8" borderId="5" xfId="0" applyFont="1" applyFill="1" applyBorder="1" applyAlignment="1">
      <alignment horizontal="center" vertical="top" wrapText="1"/>
    </xf>
    <xf numFmtId="0" fontId="23" fillId="8" borderId="4" xfId="0" applyFont="1" applyFill="1" applyBorder="1" applyAlignment="1">
      <alignment horizontal="center" vertical="top" wrapText="1"/>
    </xf>
    <xf numFmtId="0" fontId="24" fillId="8" borderId="2" xfId="0" applyFont="1" applyFill="1" applyBorder="1" applyAlignment="1">
      <alignment horizontal="center"/>
    </xf>
    <xf numFmtId="0" fontId="23" fillId="0" borderId="5" xfId="0" applyFont="1" applyBorder="1" applyAlignment="1">
      <alignment horizontal="center" vertical="top" wrapText="1"/>
    </xf>
    <xf numFmtId="0" fontId="23" fillId="0" borderId="4" xfId="0" applyFont="1" applyBorder="1" applyAlignment="1">
      <alignment horizontal="center" vertical="top" wrapText="1"/>
    </xf>
    <xf numFmtId="0" fontId="24" fillId="0" borderId="0" xfId="0" applyFont="1" applyAlignment="1"/>
    <xf numFmtId="0" fontId="58" fillId="17" borderId="65" xfId="0" applyFont="1" applyFill="1" applyBorder="1" applyAlignment="1">
      <alignment horizontal="right" vertical="top" wrapText="1"/>
    </xf>
    <xf numFmtId="0" fontId="0" fillId="17" borderId="0" xfId="0" applyFill="1"/>
    <xf numFmtId="0" fontId="3" fillId="2" borderId="5" xfId="0" applyFont="1" applyFill="1" applyBorder="1" applyAlignment="1">
      <alignment horizontal="center"/>
    </xf>
    <xf numFmtId="0" fontId="3" fillId="2" borderId="4" xfId="0" applyFont="1" applyFill="1" applyBorder="1" applyAlignment="1">
      <alignment horizontal="center"/>
    </xf>
    <xf numFmtId="0" fontId="3" fillId="2" borderId="39" xfId="0" applyFont="1" applyFill="1" applyBorder="1" applyAlignment="1">
      <alignment horizontal="center"/>
    </xf>
    <xf numFmtId="0" fontId="3" fillId="2" borderId="40" xfId="0" applyFont="1" applyFill="1" applyBorder="1" applyAlignment="1">
      <alignment horizontal="center"/>
    </xf>
    <xf numFmtId="0" fontId="76" fillId="21" borderId="0" xfId="0" applyFont="1" applyFill="1" applyBorder="1" applyAlignment="1">
      <alignment horizontal="center" vertical="top" wrapText="1"/>
    </xf>
    <xf numFmtId="0" fontId="76" fillId="23" borderId="0" xfId="0" applyFont="1" applyFill="1" applyBorder="1" applyAlignment="1">
      <alignment horizontal="center" vertical="top" wrapText="1"/>
    </xf>
    <xf numFmtId="0" fontId="76" fillId="31" borderId="0" xfId="0" applyFont="1" applyFill="1" applyBorder="1" applyAlignment="1">
      <alignment horizontal="center" vertical="top" wrapText="1"/>
    </xf>
    <xf numFmtId="0" fontId="0" fillId="0" borderId="93" xfId="0" applyBorder="1" applyAlignment="1">
      <alignment horizontal="center" vertical="center" wrapText="1"/>
    </xf>
    <xf numFmtId="0" fontId="0" fillId="0" borderId="94" xfId="0" applyBorder="1" applyAlignment="1">
      <alignment horizontal="center" vertical="center"/>
    </xf>
    <xf numFmtId="0" fontId="0" fillId="0" borderId="94" xfId="0" applyBorder="1" applyAlignment="1">
      <alignment horizontal="center" vertical="center" wrapText="1"/>
    </xf>
    <xf numFmtId="0" fontId="0" fillId="0" borderId="95" xfId="0" applyBorder="1" applyAlignment="1">
      <alignment horizontal="center" vertical="center"/>
    </xf>
    <xf numFmtId="0" fontId="0" fillId="0" borderId="17" xfId="0" applyBorder="1" applyAlignment="1">
      <alignment wrapText="1"/>
    </xf>
    <xf numFmtId="0" fontId="0" fillId="0" borderId="18" xfId="0" applyBorder="1" applyAlignment="1">
      <alignment wrapText="1"/>
    </xf>
    <xf numFmtId="0" fontId="55" fillId="0" borderId="2" xfId="0" applyFont="1" applyBorder="1" applyAlignment="1">
      <alignment horizontal="center" vertical="center" wrapText="1"/>
    </xf>
    <xf numFmtId="0" fontId="0" fillId="0" borderId="2" xfId="0" applyBorder="1" applyAlignment="1">
      <alignment horizontal="center" vertical="center" wrapText="1"/>
    </xf>
    <xf numFmtId="0" fontId="0" fillId="0" borderId="20" xfId="0" applyBorder="1" applyAlignment="1">
      <alignment horizontal="center" vertical="center" wrapText="1"/>
    </xf>
    <xf numFmtId="0" fontId="0" fillId="0" borderId="24" xfId="0" applyNumberFormat="1" applyFill="1" applyBorder="1" applyAlignment="1">
      <alignment horizontal="center" vertical="center"/>
    </xf>
    <xf numFmtId="0" fontId="0" fillId="0" borderId="11" xfId="0" applyNumberFormat="1" applyFill="1"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0" fontId="0" fillId="0" borderId="3" xfId="0" applyNumberFormat="1" applyBorder="1" applyAlignment="1">
      <alignment horizontal="center" vertical="center"/>
    </xf>
    <xf numFmtId="0" fontId="0" fillId="0" borderId="26" xfId="0" applyNumberFormat="1" applyBorder="1" applyAlignment="1">
      <alignment horizontal="center" vertical="center"/>
    </xf>
    <xf numFmtId="0" fontId="0" fillId="0" borderId="2" xfId="0" applyNumberFormat="1" applyBorder="1" applyAlignment="1">
      <alignment horizontal="center" vertical="center"/>
    </xf>
    <xf numFmtId="0" fontId="0" fillId="0" borderId="20" xfId="0" applyNumberFormat="1" applyBorder="1" applyAlignment="1">
      <alignment horizontal="center" vertical="center"/>
    </xf>
    <xf numFmtId="0" fontId="0" fillId="0" borderId="96" xfId="0" applyBorder="1" applyAlignment="1">
      <alignment horizontal="center" vertical="center"/>
    </xf>
    <xf numFmtId="0" fontId="0" fillId="0" borderId="25" xfId="0" applyNumberFormat="1" applyBorder="1" applyAlignment="1">
      <alignment horizontal="center" vertical="center" wrapText="1"/>
    </xf>
    <xf numFmtId="49" fontId="0" fillId="0" borderId="19" xfId="0" applyNumberFormat="1" applyBorder="1" applyAlignment="1">
      <alignment horizontal="center" vertical="center" wrapText="1"/>
    </xf>
    <xf numFmtId="49" fontId="0" fillId="0" borderId="2" xfId="0" applyNumberFormat="1" applyBorder="1" applyAlignment="1">
      <alignment horizontal="center" vertical="center"/>
    </xf>
    <xf numFmtId="0" fontId="0" fillId="0" borderId="19" xfId="0" applyNumberFormat="1" applyBorder="1" applyAlignment="1">
      <alignment horizontal="center" vertical="center"/>
    </xf>
    <xf numFmtId="0" fontId="0" fillId="0" borderId="19" xfId="0" applyNumberFormat="1" applyFill="1" applyBorder="1" applyAlignment="1">
      <alignment horizontal="center" vertical="center"/>
    </xf>
    <xf numFmtId="0" fontId="0" fillId="0" borderId="2" xfId="0" applyNumberFormat="1" applyFill="1" applyBorder="1" applyAlignment="1">
      <alignment horizontal="center" vertical="center"/>
    </xf>
    <xf numFmtId="0" fontId="0" fillId="0" borderId="12" xfId="0" applyNumberFormat="1" applyFill="1" applyBorder="1" applyAlignment="1">
      <alignment horizontal="center" vertical="center"/>
    </xf>
    <xf numFmtId="0" fontId="0" fillId="0" borderId="20" xfId="0" applyNumberFormat="1" applyFill="1" applyBorder="1" applyAlignment="1">
      <alignment horizontal="center" vertical="center"/>
    </xf>
    <xf numFmtId="0" fontId="0" fillId="0" borderId="95" xfId="0" applyBorder="1" applyAlignment="1">
      <alignment horizontal="center" vertical="center" wrapText="1"/>
    </xf>
    <xf numFmtId="0" fontId="0" fillId="0" borderId="96" xfId="0" applyBorder="1" applyAlignment="1">
      <alignment horizontal="center" vertical="center" wrapText="1"/>
    </xf>
    <xf numFmtId="0" fontId="0" fillId="0" borderId="97" xfId="0" applyBorder="1" applyAlignment="1">
      <alignment horizontal="center" vertical="center" wrapText="1"/>
    </xf>
    <xf numFmtId="0" fontId="0" fillId="0" borderId="98" xfId="0" applyBorder="1" applyAlignment="1">
      <alignment horizontal="center" vertical="center" wrapText="1"/>
    </xf>
    <xf numFmtId="0" fontId="0" fillId="0" borderId="25" xfId="0" applyBorder="1" applyAlignment="1">
      <alignment horizontal="center" vertical="center" wrapText="1"/>
    </xf>
    <xf numFmtId="0" fontId="0" fillId="0" borderId="3" xfId="0" applyBorder="1" applyAlignment="1">
      <alignment horizontal="center" vertical="center" wrapText="1"/>
    </xf>
    <xf numFmtId="0" fontId="0" fillId="0" borderId="26" xfId="0" applyBorder="1" applyAlignment="1">
      <alignment horizontal="center" vertical="center" wrapText="1"/>
    </xf>
    <xf numFmtId="0" fontId="0" fillId="0" borderId="19" xfId="0" applyBorder="1" applyAlignment="1">
      <alignment horizontal="center" vertical="center" wrapText="1"/>
    </xf>
    <xf numFmtId="0" fontId="0" fillId="0" borderId="0" xfId="0" applyAlignment="1">
      <alignment horizontal="center" vertical="center" wrapText="1"/>
    </xf>
    <xf numFmtId="0" fontId="0" fillId="0" borderId="24"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9" borderId="16" xfId="0" applyFill="1" applyBorder="1" applyAlignment="1">
      <alignment horizontal="center" vertical="center" wrapText="1"/>
    </xf>
    <xf numFmtId="0" fontId="0" fillId="9" borderId="17" xfId="0" applyFill="1" applyBorder="1" applyAlignment="1">
      <alignment horizontal="center" vertical="center" wrapText="1"/>
    </xf>
    <xf numFmtId="0" fontId="0" fillId="9" borderId="18" xfId="0" applyFill="1" applyBorder="1" applyAlignment="1">
      <alignment horizontal="center" vertical="center" wrapText="1"/>
    </xf>
    <xf numFmtId="0" fontId="0" fillId="0" borderId="19"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left" vertical="center"/>
    </xf>
    <xf numFmtId="0" fontId="74" fillId="8" borderId="0" xfId="0" applyFont="1" applyFill="1" applyAlignment="1">
      <alignment wrapText="1"/>
    </xf>
    <xf numFmtId="0" fontId="75" fillId="0" borderId="0" xfId="0" applyFont="1" applyAlignment="1">
      <alignment wrapText="1"/>
    </xf>
    <xf numFmtId="0" fontId="0" fillId="0" borderId="11" xfId="0" applyBorder="1" applyAlignment="1">
      <alignment wrapText="1"/>
    </xf>
    <xf numFmtId="0" fontId="0" fillId="0" borderId="12" xfId="0" applyBorder="1" applyAlignment="1">
      <alignment wrapText="1"/>
    </xf>
    <xf numFmtId="0" fontId="0" fillId="0" borderId="15" xfId="0" applyBorder="1" applyAlignment="1">
      <alignment horizontal="center" vertical="center" wrapText="1"/>
    </xf>
    <xf numFmtId="0" fontId="0" fillId="0" borderId="42" xfId="0" applyBorder="1" applyAlignment="1">
      <alignment horizontal="center" vertical="center" wrapText="1"/>
    </xf>
    <xf numFmtId="0" fontId="0" fillId="0" borderId="9" xfId="0" applyBorder="1" applyAlignment="1">
      <alignment horizontal="center" vertical="center" wrapText="1"/>
    </xf>
    <xf numFmtId="0" fontId="0" fillId="0" borderId="2" xfId="0" applyBorder="1" applyAlignment="1">
      <alignment wrapText="1"/>
    </xf>
    <xf numFmtId="0" fontId="0" fillId="0" borderId="20" xfId="0" applyBorder="1" applyAlignment="1">
      <alignment wrapText="1"/>
    </xf>
    <xf numFmtId="0" fontId="0" fillId="8" borderId="7" xfId="0" applyFill="1" applyBorder="1" applyAlignment="1">
      <alignment wrapText="1"/>
    </xf>
    <xf numFmtId="0" fontId="72" fillId="0" borderId="5" xfId="0" applyFont="1" applyBorder="1" applyAlignment="1">
      <alignment horizontal="center" vertical="center" wrapText="1"/>
    </xf>
    <xf numFmtId="0" fontId="0" fillId="0" borderId="5" xfId="0" applyBorder="1" applyAlignment="1">
      <alignment wrapText="1"/>
    </xf>
    <xf numFmtId="0" fontId="0" fillId="19" borderId="2" xfId="0" applyFill="1" applyBorder="1" applyAlignment="1">
      <alignment wrapText="1"/>
    </xf>
    <xf numFmtId="0" fontId="0" fillId="0" borderId="0" xfId="0" applyNumberFormat="1" applyAlignment="1">
      <alignment wrapText="1"/>
    </xf>
    <xf numFmtId="165" fontId="0" fillId="0" borderId="0" xfId="0" applyNumberFormat="1" applyAlignment="1">
      <alignment wrapText="1"/>
    </xf>
    <xf numFmtId="0" fontId="89" fillId="28" borderId="99" xfId="0" applyFont="1" applyFill="1" applyBorder="1" applyAlignment="1">
      <alignment horizontal="center" vertical="center" wrapText="1"/>
    </xf>
    <xf numFmtId="0" fontId="89" fillId="28" borderId="100" xfId="0" applyFont="1" applyFill="1" applyBorder="1" applyAlignment="1">
      <alignment horizontal="center" vertical="center" wrapText="1"/>
    </xf>
    <xf numFmtId="0" fontId="89" fillId="28" borderId="101" xfId="0" applyFont="1" applyFill="1" applyBorder="1" applyAlignment="1">
      <alignment horizontal="center" vertical="center" wrapText="1"/>
    </xf>
    <xf numFmtId="0" fontId="89" fillId="28" borderId="102" xfId="0" applyFont="1" applyFill="1" applyBorder="1" applyAlignment="1">
      <alignment horizontal="center" vertical="center" wrapText="1"/>
    </xf>
    <xf numFmtId="0" fontId="89" fillId="28" borderId="103" xfId="0" applyFont="1" applyFill="1" applyBorder="1" applyAlignment="1">
      <alignment horizontal="center" vertical="center" wrapText="1"/>
    </xf>
    <xf numFmtId="0" fontId="102" fillId="33" borderId="99" xfId="0" applyFont="1" applyFill="1" applyBorder="1" applyAlignment="1">
      <alignment vertical="center" wrapText="1"/>
    </xf>
    <xf numFmtId="0" fontId="102" fillId="33" borderId="100" xfId="0" applyFont="1" applyFill="1" applyBorder="1" applyAlignment="1">
      <alignment vertical="center" wrapText="1"/>
    </xf>
    <xf numFmtId="0" fontId="0" fillId="0" borderId="2" xfId="0" applyBorder="1" applyAlignment="1">
      <alignment horizontal="center" wrapText="1"/>
    </xf>
    <xf numFmtId="0" fontId="0" fillId="0" borderId="14" xfId="0" applyBorder="1" applyAlignment="1">
      <alignment wrapText="1"/>
    </xf>
    <xf numFmtId="0" fontId="24" fillId="0" borderId="2" xfId="0" applyFont="1" applyBorder="1" applyAlignment="1">
      <alignment horizontal="center" wrapText="1"/>
    </xf>
    <xf numFmtId="0" fontId="0" fillId="0" borderId="2" xfId="0" applyBorder="1" applyAlignment="1">
      <alignment horizontal="left" vertical="center" wrapText="1"/>
    </xf>
    <xf numFmtId="0" fontId="24" fillId="0" borderId="2" xfId="0" applyFont="1" applyBorder="1" applyAlignment="1">
      <alignment horizontal="left" vertical="center" wrapText="1"/>
    </xf>
    <xf numFmtId="0" fontId="0" fillId="8" borderId="5" xfId="0" applyFill="1" applyBorder="1" applyAlignment="1">
      <alignment horizontal="center" vertical="center"/>
    </xf>
    <xf numFmtId="0" fontId="0" fillId="8" borderId="4" xfId="0" applyFill="1" applyBorder="1" applyAlignment="1">
      <alignment horizontal="center" vertical="center"/>
    </xf>
    <xf numFmtId="0" fontId="0" fillId="8" borderId="21" xfId="0" applyFill="1" applyBorder="1" applyAlignment="1">
      <alignment horizontal="center" vertical="center"/>
    </xf>
    <xf numFmtId="0" fontId="0" fillId="8" borderId="6" xfId="0" applyFill="1" applyBorder="1" applyAlignment="1">
      <alignment horizontal="center" vertical="center"/>
    </xf>
    <xf numFmtId="0" fontId="0" fillId="0" borderId="84" xfId="0" applyBorder="1" applyAlignment="1">
      <alignment wrapText="1"/>
    </xf>
    <xf numFmtId="0" fontId="0" fillId="0" borderId="76" xfId="0" applyBorder="1" applyAlignment="1">
      <alignment wrapText="1"/>
    </xf>
    <xf numFmtId="0" fontId="0" fillId="0" borderId="86" xfId="0" applyBorder="1" applyAlignment="1">
      <alignment wrapText="1"/>
    </xf>
    <xf numFmtId="0" fontId="24" fillId="8" borderId="2" xfId="0" applyFont="1" applyFill="1" applyBorder="1" applyAlignment="1">
      <alignment wrapText="1"/>
    </xf>
    <xf numFmtId="0" fontId="24" fillId="8" borderId="84" xfId="0" applyFont="1" applyFill="1" applyBorder="1" applyAlignment="1">
      <alignment wrapText="1"/>
    </xf>
    <xf numFmtId="0" fontId="0" fillId="0" borderId="2" xfId="0" applyBorder="1" applyAlignment="1">
      <alignment vertical="center" wrapText="1"/>
    </xf>
    <xf numFmtId="0" fontId="0" fillId="0" borderId="84" xfId="0" applyBorder="1" applyAlignment="1">
      <alignment vertical="center" wrapText="1"/>
    </xf>
    <xf numFmtId="0" fontId="0" fillId="8" borderId="81" xfId="0" applyFill="1" applyBorder="1" applyAlignment="1">
      <alignment wrapText="1"/>
    </xf>
    <xf numFmtId="0" fontId="0" fillId="8" borderId="79" xfId="0" applyFill="1" applyBorder="1" applyAlignment="1">
      <alignment wrapText="1"/>
    </xf>
    <xf numFmtId="0" fontId="0" fillId="8" borderId="82" xfId="0" applyFill="1" applyBorder="1" applyAlignment="1">
      <alignment wrapText="1"/>
    </xf>
    <xf numFmtId="0" fontId="24" fillId="8" borderId="83" xfId="0" applyFont="1" applyFill="1" applyBorder="1" applyAlignment="1">
      <alignment wrapText="1"/>
    </xf>
    <xf numFmtId="0" fontId="0" fillId="0" borderId="83" xfId="0" applyBorder="1" applyAlignment="1">
      <alignment wrapText="1"/>
    </xf>
    <xf numFmtId="0" fontId="0" fillId="0" borderId="83" xfId="0" applyBorder="1" applyAlignment="1">
      <alignment vertical="center" wrapText="1"/>
    </xf>
    <xf numFmtId="0" fontId="0" fillId="0" borderId="85" xfId="0" applyBorder="1" applyAlignment="1">
      <alignment wrapText="1"/>
    </xf>
    <xf numFmtId="0" fontId="103" fillId="33" borderId="99" xfId="0" applyFont="1" applyFill="1" applyBorder="1" applyAlignment="1">
      <alignment vertical="center" wrapText="1"/>
    </xf>
    <xf numFmtId="0" fontId="103" fillId="33" borderId="105" xfId="0" applyFont="1" applyFill="1" applyBorder="1" applyAlignment="1">
      <alignment vertical="center" wrapText="1"/>
    </xf>
    <xf numFmtId="0" fontId="103" fillId="33" borderId="100" xfId="0" applyFont="1" applyFill="1" applyBorder="1" applyAlignment="1">
      <alignment vertical="center" wrapText="1"/>
    </xf>
    <xf numFmtId="0" fontId="106" fillId="28" borderId="99" xfId="0" applyFont="1" applyFill="1" applyBorder="1" applyAlignment="1">
      <alignment horizontal="center" vertical="center" wrapText="1"/>
    </xf>
    <xf numFmtId="0" fontId="106" fillId="28" borderId="100" xfId="0" applyFont="1" applyFill="1" applyBorder="1" applyAlignment="1">
      <alignment horizontal="center" vertical="center" wrapText="1"/>
    </xf>
    <xf numFmtId="0" fontId="89" fillId="28" borderId="105" xfId="0" applyFont="1" applyFill="1" applyBorder="1" applyAlignment="1">
      <alignment horizontal="center" vertical="center" wrapText="1"/>
    </xf>
    <xf numFmtId="0" fontId="106" fillId="28" borderId="105" xfId="0" applyFont="1" applyFill="1" applyBorder="1" applyAlignment="1">
      <alignment horizontal="center" vertical="center" wrapText="1"/>
    </xf>
    <xf numFmtId="0" fontId="0" fillId="25" borderId="0" xfId="0" applyFill="1" applyAlignment="1">
      <alignment wrapText="1"/>
    </xf>
    <xf numFmtId="0" fontId="0" fillId="0" borderId="34" xfId="0" applyBorder="1" applyAlignment="1">
      <alignment horizontal="center" vertical="center" wrapText="1"/>
    </xf>
    <xf numFmtId="0" fontId="0" fillId="0" borderId="2" xfId="0" applyBorder="1" applyAlignment="1">
      <alignment horizontal="center"/>
    </xf>
    <xf numFmtId="0" fontId="0" fillId="0" borderId="2" xfId="0" applyBorder="1" applyAlignment="1"/>
    <xf numFmtId="0" fontId="0" fillId="0" borderId="35" xfId="0" applyBorder="1" applyAlignment="1"/>
    <xf numFmtId="0" fontId="0" fillId="0" borderId="35" xfId="0" applyBorder="1" applyAlignment="1">
      <alignment horizontal="center"/>
    </xf>
    <xf numFmtId="0" fontId="94" fillId="0" borderId="0" xfId="0" applyFont="1" applyAlignment="1">
      <alignment wrapText="1"/>
    </xf>
  </cellXfs>
  <cellStyles count="4">
    <cellStyle name="Hiperpovezava" xfId="3" builtinId="8"/>
    <cellStyle name="Navadno" xfId="0" builtinId="0"/>
    <cellStyle name="Navadno 2" xfId="2" xr:uid="{00000000-0005-0000-0000-000001000000}"/>
    <cellStyle name="Vejica" xfId="1" builtin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theme" Target="theme/theme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emf"/><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emf"/><Relationship Id="rId2" Type="http://schemas.openxmlformats.org/officeDocument/2006/relationships/image" Target="../media/image12.png"/><Relationship Id="rId16" Type="http://schemas.openxmlformats.org/officeDocument/2006/relationships/image" Target="../media/image26.png"/><Relationship Id="rId1" Type="http://schemas.openxmlformats.org/officeDocument/2006/relationships/image" Target="../media/image11.gif"/><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gif"/></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 Id="rId9" Type="http://schemas.openxmlformats.org/officeDocument/2006/relationships/image" Target="../media/image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26" Type="http://schemas.openxmlformats.org/officeDocument/2006/relationships/image" Target="../media/image72.png"/><Relationship Id="rId3" Type="http://schemas.openxmlformats.org/officeDocument/2006/relationships/image" Target="../media/image49.png"/><Relationship Id="rId21" Type="http://schemas.openxmlformats.org/officeDocument/2006/relationships/image" Target="../media/image67.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5" Type="http://schemas.openxmlformats.org/officeDocument/2006/relationships/image" Target="../media/image71.png"/><Relationship Id="rId2" Type="http://schemas.openxmlformats.org/officeDocument/2006/relationships/image" Target="../media/image48.png"/><Relationship Id="rId16" Type="http://schemas.openxmlformats.org/officeDocument/2006/relationships/image" Target="../media/image62.png"/><Relationship Id="rId20" Type="http://schemas.openxmlformats.org/officeDocument/2006/relationships/image" Target="../media/image66.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24" Type="http://schemas.openxmlformats.org/officeDocument/2006/relationships/image" Target="../media/image70.png"/><Relationship Id="rId5" Type="http://schemas.openxmlformats.org/officeDocument/2006/relationships/image" Target="../media/image51.png"/><Relationship Id="rId15" Type="http://schemas.openxmlformats.org/officeDocument/2006/relationships/image" Target="../media/image61.png"/><Relationship Id="rId23" Type="http://schemas.openxmlformats.org/officeDocument/2006/relationships/image" Target="../media/image69.png"/><Relationship Id="rId28" Type="http://schemas.openxmlformats.org/officeDocument/2006/relationships/image" Target="../media/image74.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 Id="rId22" Type="http://schemas.openxmlformats.org/officeDocument/2006/relationships/image" Target="../media/image68.png"/><Relationship Id="rId27" Type="http://schemas.openxmlformats.org/officeDocument/2006/relationships/image" Target="../media/image7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11.xml.rels><?xml version="1.0" encoding="UTF-8" standalone="yes"?>
<Relationships xmlns="http://schemas.openxmlformats.org/package/2006/relationships"><Relationship Id="rId13" Type="http://schemas.openxmlformats.org/officeDocument/2006/relationships/hyperlink" Target="https://de.wikipedia.org/wiki/Datei:Color_wire_green_yellow.svg" TargetMode="External"/><Relationship Id="rId18" Type="http://schemas.openxmlformats.org/officeDocument/2006/relationships/image" Target="../media/image89.png"/><Relationship Id="rId26" Type="http://schemas.openxmlformats.org/officeDocument/2006/relationships/image" Target="../media/image93.png"/><Relationship Id="rId3" Type="http://schemas.openxmlformats.org/officeDocument/2006/relationships/image" Target="../media/image81.png"/><Relationship Id="rId21" Type="http://schemas.openxmlformats.org/officeDocument/2006/relationships/hyperlink" Target="https://de.wikipedia.org/wiki/Datei:Color_wire_yellow.svg" TargetMode="External"/><Relationship Id="rId34" Type="http://schemas.openxmlformats.org/officeDocument/2006/relationships/image" Target="../media/image97.png"/><Relationship Id="rId7" Type="http://schemas.openxmlformats.org/officeDocument/2006/relationships/hyperlink" Target="https://de.wikipedia.org/wiki/Datei:Color_wire_black.svg" TargetMode="External"/><Relationship Id="rId12" Type="http://schemas.openxmlformats.org/officeDocument/2006/relationships/image" Target="../media/image86.png"/><Relationship Id="rId17" Type="http://schemas.openxmlformats.org/officeDocument/2006/relationships/hyperlink" Target="https://de.wikipedia.org/wiki/Datei:Color_wire_red.svg" TargetMode="External"/><Relationship Id="rId25" Type="http://schemas.openxmlformats.org/officeDocument/2006/relationships/hyperlink" Target="https://de.wikipedia.org/wiki/Datei:Color_wire_green.svg" TargetMode="External"/><Relationship Id="rId33" Type="http://schemas.openxmlformats.org/officeDocument/2006/relationships/hyperlink" Target="https://de.wikipedia.org/wiki/Datei:Color_wire_dark_blue.svg" TargetMode="External"/><Relationship Id="rId2" Type="http://schemas.openxmlformats.org/officeDocument/2006/relationships/image" Target="../media/image80.png"/><Relationship Id="rId16" Type="http://schemas.openxmlformats.org/officeDocument/2006/relationships/image" Target="../media/image88.png"/><Relationship Id="rId20" Type="http://schemas.openxmlformats.org/officeDocument/2006/relationships/image" Target="../media/image90.png"/><Relationship Id="rId29" Type="http://schemas.openxmlformats.org/officeDocument/2006/relationships/hyperlink" Target="https://de.wikipedia.org/wiki/Datei:Color_wire_violett.svg" TargetMode="External"/><Relationship Id="rId1" Type="http://schemas.openxmlformats.org/officeDocument/2006/relationships/image" Target="../media/image79.png"/><Relationship Id="rId6" Type="http://schemas.openxmlformats.org/officeDocument/2006/relationships/image" Target="../media/image83.png"/><Relationship Id="rId11" Type="http://schemas.openxmlformats.org/officeDocument/2006/relationships/hyperlink" Target="https://de.wikipedia.org/wiki/Datei:Color_wire_blue.svg" TargetMode="External"/><Relationship Id="rId24" Type="http://schemas.openxmlformats.org/officeDocument/2006/relationships/image" Target="../media/image92.png"/><Relationship Id="rId32" Type="http://schemas.openxmlformats.org/officeDocument/2006/relationships/image" Target="../media/image96.png"/><Relationship Id="rId5" Type="http://schemas.openxmlformats.org/officeDocument/2006/relationships/hyperlink" Target="https://de.wikipedia.org/wiki/Datei:Color_wire_brown.svg" TargetMode="External"/><Relationship Id="rId15" Type="http://schemas.openxmlformats.org/officeDocument/2006/relationships/hyperlink" Target="https://de.wikipedia.org/wiki/Datei:Color_wire_light_blue.svg" TargetMode="External"/><Relationship Id="rId23" Type="http://schemas.openxmlformats.org/officeDocument/2006/relationships/hyperlink" Target="https://de.wikipedia.org/wiki/Datei:Color_wire_red_yellow.svg" TargetMode="External"/><Relationship Id="rId28" Type="http://schemas.openxmlformats.org/officeDocument/2006/relationships/image" Target="../media/image94.png"/><Relationship Id="rId10" Type="http://schemas.openxmlformats.org/officeDocument/2006/relationships/image" Target="../media/image85.png"/><Relationship Id="rId19" Type="http://schemas.openxmlformats.org/officeDocument/2006/relationships/hyperlink" Target="https://de.wikipedia.org/wiki/Datei:Color_wire_white.svg" TargetMode="External"/><Relationship Id="rId31" Type="http://schemas.openxmlformats.org/officeDocument/2006/relationships/hyperlink" Target="https://de.wikipedia.org/wiki/Datei:Color_wire_bare_copper.svg" TargetMode="External"/><Relationship Id="rId4" Type="http://schemas.openxmlformats.org/officeDocument/2006/relationships/image" Target="../media/image82.png"/><Relationship Id="rId9" Type="http://schemas.openxmlformats.org/officeDocument/2006/relationships/hyperlink" Target="https://de.wikipedia.org/wiki/Datei:Color_wire_grey.svg" TargetMode="External"/><Relationship Id="rId14" Type="http://schemas.openxmlformats.org/officeDocument/2006/relationships/image" Target="../media/image87.png"/><Relationship Id="rId22" Type="http://schemas.openxmlformats.org/officeDocument/2006/relationships/image" Target="../media/image91.png"/><Relationship Id="rId27" Type="http://schemas.openxmlformats.org/officeDocument/2006/relationships/hyperlink" Target="https://de.wikipedia.org/wiki/Datei:Color_wire_orange.svg" TargetMode="External"/><Relationship Id="rId30" Type="http://schemas.openxmlformats.org/officeDocument/2006/relationships/image" Target="../media/image95.png"/><Relationship Id="rId8" Type="http://schemas.openxmlformats.org/officeDocument/2006/relationships/image" Target="../media/image8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0.png"/><Relationship Id="rId3" Type="http://schemas.openxmlformats.org/officeDocument/2006/relationships/image" Target="../media/image105.png"/><Relationship Id="rId7" Type="http://schemas.openxmlformats.org/officeDocument/2006/relationships/image" Target="../media/image109.png"/><Relationship Id="rId2" Type="http://schemas.openxmlformats.org/officeDocument/2006/relationships/image" Target="../media/image104.png"/><Relationship Id="rId1" Type="http://schemas.openxmlformats.org/officeDocument/2006/relationships/image" Target="../media/image103.png"/><Relationship Id="rId6" Type="http://schemas.openxmlformats.org/officeDocument/2006/relationships/image" Target="../media/image108.png"/><Relationship Id="rId5" Type="http://schemas.openxmlformats.org/officeDocument/2006/relationships/image" Target="../media/image107.png"/><Relationship Id="rId4" Type="http://schemas.openxmlformats.org/officeDocument/2006/relationships/image" Target="../media/image106.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16</xdr:col>
      <xdr:colOff>453158</xdr:colOff>
      <xdr:row>18</xdr:row>
      <xdr:rowOff>93980</xdr:rowOff>
    </xdr:from>
    <xdr:to>
      <xdr:col>21</xdr:col>
      <xdr:colOff>676910</xdr:colOff>
      <xdr:row>23</xdr:row>
      <xdr:rowOff>0</xdr:rowOff>
    </xdr:to>
    <xdr:sp macro="" textlink="">
      <xdr:nvSpPr>
        <xdr:cNvPr id="2" name="PoljeZBesedilom 1">
          <a:extLst>
            <a:ext uri="{FF2B5EF4-FFF2-40B4-BE49-F238E27FC236}">
              <a16:creationId xmlns:a16="http://schemas.microsoft.com/office/drawing/2014/main" id="{00000000-0008-0000-0000-000002000000}"/>
            </a:ext>
          </a:extLst>
        </xdr:cNvPr>
        <xdr:cNvSpPr txBox="1"/>
      </xdr:nvSpPr>
      <xdr:spPr>
        <a:xfrm>
          <a:off x="7298458" y="3884930"/>
          <a:ext cx="1982702" cy="911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l-SI" sz="800" b="0">
              <a:latin typeface="Arial" panose="020B0604020202020204" pitchFamily="34" charset="0"/>
              <a:cs typeface="Arial" panose="020B0604020202020204" pitchFamily="34" charset="0"/>
            </a:rPr>
            <a:t>Impedanca</a:t>
          </a:r>
          <a:r>
            <a:rPr lang="sl-SI" sz="800" b="0" baseline="0">
              <a:latin typeface="Arial" panose="020B0604020202020204" pitchFamily="34" charset="0"/>
              <a:cs typeface="Arial" panose="020B0604020202020204" pitchFamily="34" charset="0"/>
            </a:rPr>
            <a:t> Zs-okvarne zanke / kratkostične zanke je ustrezna če ne presega  </a:t>
          </a:r>
          <a:r>
            <a:rPr lang="sl-SI" sz="800" b="0" u="sng" baseline="0">
              <a:latin typeface="Arial" panose="020B0604020202020204" pitchFamily="34" charset="0"/>
              <a:cs typeface="Arial" panose="020B0604020202020204" pitchFamily="34" charset="0"/>
            </a:rPr>
            <a:t>2/3 dopustne upornosti</a:t>
          </a:r>
          <a:r>
            <a:rPr lang="sl-SI" sz="800" b="0" baseline="0">
              <a:latin typeface="Arial" panose="020B0604020202020204" pitchFamily="34" charset="0"/>
              <a:cs typeface="Arial" panose="020B0604020202020204" pitchFamily="34" charset="0"/>
            </a:rPr>
            <a:t>!       </a:t>
          </a:r>
          <a:r>
            <a:rPr lang="sl-SI" sz="800" b="0" baseline="0">
              <a:solidFill>
                <a:srgbClr val="FF0000"/>
              </a:solidFill>
              <a:latin typeface="Arial" panose="020B0604020202020204" pitchFamily="34" charset="0"/>
              <a:cs typeface="Arial" panose="020B0604020202020204" pitchFamily="34" charset="0"/>
            </a:rPr>
            <a:t>Če je vrednost  presežena potem izvedeš podrobno analizo tokokroga od izvora do porabnika - glej standard!</a:t>
          </a:r>
          <a:endParaRPr lang="sl-SI" sz="800" b="0">
            <a:solidFill>
              <a:srgbClr val="FF0000"/>
            </a:solidFill>
            <a:latin typeface="Arial" panose="020B0604020202020204" pitchFamily="34" charset="0"/>
            <a:cs typeface="Arial" panose="020B0604020202020204" pitchFamily="34" charset="0"/>
          </a:endParaRPr>
        </a:p>
      </xdr:txBody>
    </xdr:sp>
    <xdr:clientData/>
  </xdr:twoCellAnchor>
  <xdr:twoCellAnchor>
    <xdr:from>
      <xdr:col>1</xdr:col>
      <xdr:colOff>48491</xdr:colOff>
      <xdr:row>18</xdr:row>
      <xdr:rowOff>90055</xdr:rowOff>
    </xdr:from>
    <xdr:to>
      <xdr:col>15</xdr:col>
      <xdr:colOff>193963</xdr:colOff>
      <xdr:row>21</xdr:row>
      <xdr:rowOff>6928</xdr:rowOff>
    </xdr:to>
    <xdr:sp macro="" textlink="">
      <xdr:nvSpPr>
        <xdr:cNvPr id="3" name="PoljeZBesedilom 2">
          <a:extLst>
            <a:ext uri="{FF2B5EF4-FFF2-40B4-BE49-F238E27FC236}">
              <a16:creationId xmlns:a16="http://schemas.microsoft.com/office/drawing/2014/main" id="{00000000-0008-0000-0000-000003000000}"/>
            </a:ext>
          </a:extLst>
        </xdr:cNvPr>
        <xdr:cNvSpPr txBox="1"/>
      </xdr:nvSpPr>
      <xdr:spPr>
        <a:xfrm>
          <a:off x="443346" y="4073237"/>
          <a:ext cx="6068290" cy="415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sl-SI" sz="1600"/>
            <a:t>VZOREC PO STANDARDU SIST HD 60364-6:2016, ki je v obvezni uporabi</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8467</xdr:colOff>
      <xdr:row>10</xdr:row>
      <xdr:rowOff>76200</xdr:rowOff>
    </xdr:from>
    <xdr:to>
      <xdr:col>2</xdr:col>
      <xdr:colOff>330201</xdr:colOff>
      <xdr:row>12</xdr:row>
      <xdr:rowOff>19050</xdr:rowOff>
    </xdr:to>
    <xdr:sp macro="" textlink="">
      <xdr:nvSpPr>
        <xdr:cNvPr id="2" name="PoljeZBesedilom 1">
          <a:extLst>
            <a:ext uri="{FF2B5EF4-FFF2-40B4-BE49-F238E27FC236}">
              <a16:creationId xmlns:a16="http://schemas.microsoft.com/office/drawing/2014/main" id="{00000000-0008-0000-0700-000002000000}"/>
            </a:ext>
          </a:extLst>
        </xdr:cNvPr>
        <xdr:cNvSpPr txBox="1"/>
      </xdr:nvSpPr>
      <xdr:spPr>
        <a:xfrm>
          <a:off x="8467" y="2133600"/>
          <a:ext cx="2040467" cy="3069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l-SI" sz="1100" baseline="0"/>
            <a:t>Obseg kroga </a:t>
          </a:r>
          <a:r>
            <a:rPr lang="sl-SI" sz="1100" b="0" i="0" baseline="0">
              <a:latin typeface="Cambria Math" panose="02040503050406030204" pitchFamily="18" charset="0"/>
            </a:rPr>
            <a:t>𝑂=2</a:t>
          </a:r>
          <a:r>
            <a:rPr lang="sl-SI" sz="1100" b="0" i="0" baseline="0">
              <a:latin typeface="Cambria Math" panose="02040503050406030204" pitchFamily="18" charset="0"/>
              <a:ea typeface="Cambria Math" panose="02040503050406030204" pitchFamily="18" charset="0"/>
            </a:rPr>
            <a:t>𝜋.𝑟</a:t>
          </a:r>
          <a:endParaRPr lang="sl-SI" sz="1100"/>
        </a:p>
      </xdr:txBody>
    </xdr:sp>
    <xdr:clientData/>
  </xdr:twoCellAnchor>
  <xdr:twoCellAnchor>
    <xdr:from>
      <xdr:col>2</xdr:col>
      <xdr:colOff>397934</xdr:colOff>
      <xdr:row>10</xdr:row>
      <xdr:rowOff>101600</xdr:rowOff>
    </xdr:from>
    <xdr:to>
      <xdr:col>5</xdr:col>
      <xdr:colOff>239185</xdr:colOff>
      <xdr:row>12</xdr:row>
      <xdr:rowOff>0</xdr:rowOff>
    </xdr:to>
    <xdr:sp macro="" textlink="">
      <xdr:nvSpPr>
        <xdr:cNvPr id="3" name="PoljeZBesedilom 2">
          <a:extLst>
            <a:ext uri="{FF2B5EF4-FFF2-40B4-BE49-F238E27FC236}">
              <a16:creationId xmlns:a16="http://schemas.microsoft.com/office/drawing/2014/main" id="{00000000-0008-0000-0700-000003000000}"/>
            </a:ext>
          </a:extLst>
        </xdr:cNvPr>
        <xdr:cNvSpPr txBox="1"/>
      </xdr:nvSpPr>
      <xdr:spPr>
        <a:xfrm>
          <a:off x="2116667" y="1769533"/>
          <a:ext cx="2279651" cy="237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l-SI" sz="1100" baseline="0"/>
            <a:t>Površina (ploščina kroga </a:t>
          </a:r>
          <a:r>
            <a:rPr lang="sl-SI" sz="1100" i="0" baseline="0">
              <a:latin typeface="Cambria Math" panose="02040503050406030204" pitchFamily="18" charset="0"/>
            </a:rPr>
            <a:t>𝐴=</a:t>
          </a:r>
          <a:r>
            <a:rPr lang="el-GR" sz="1100" i="0" baseline="0">
              <a:latin typeface="Cambria Math" panose="02040503050406030204" pitchFamily="18" charset="0"/>
            </a:rPr>
            <a:t>𝜋</a:t>
          </a:r>
          <a:r>
            <a:rPr lang="sl-SI" sz="1100" i="0" baseline="0">
              <a:latin typeface="Cambria Math" panose="02040503050406030204" pitchFamily="18" charset="0"/>
            </a:rPr>
            <a:t>𝑟^2</a:t>
          </a:r>
          <a:r>
            <a:rPr lang="sl-SI" sz="1100" b="0" i="0" baseline="0">
              <a:latin typeface="Cambria Math" panose="02040503050406030204" pitchFamily="18" charset="0"/>
            </a:rPr>
            <a:t>  </a:t>
          </a:r>
          <a:endParaRPr lang="sl-SI" sz="1100"/>
        </a:p>
      </xdr:txBody>
    </xdr:sp>
    <xdr:clientData/>
  </xdr:twoCellAnchor>
  <xdr:twoCellAnchor>
    <xdr:from>
      <xdr:col>3</xdr:col>
      <xdr:colOff>499533</xdr:colOff>
      <xdr:row>17</xdr:row>
      <xdr:rowOff>1</xdr:rowOff>
    </xdr:from>
    <xdr:to>
      <xdr:col>6</xdr:col>
      <xdr:colOff>114300</xdr:colOff>
      <xdr:row>18</xdr:row>
      <xdr:rowOff>135468</xdr:rowOff>
    </xdr:to>
    <xdr:sp macro="" textlink="">
      <xdr:nvSpPr>
        <xdr:cNvPr id="4" name="PoljeZBesedilom 3">
          <a:extLst>
            <a:ext uri="{FF2B5EF4-FFF2-40B4-BE49-F238E27FC236}">
              <a16:creationId xmlns:a16="http://schemas.microsoft.com/office/drawing/2014/main" id="{00000000-0008-0000-0700-000004000000}"/>
            </a:ext>
          </a:extLst>
        </xdr:cNvPr>
        <xdr:cNvSpPr txBox="1"/>
      </xdr:nvSpPr>
      <xdr:spPr>
        <a:xfrm>
          <a:off x="3149600" y="2853268"/>
          <a:ext cx="1900767" cy="3048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sl-SI" sz="1100" b="0" i="0" u="none" strike="noStrike" kern="0" cap="none" spc="0" normalizeH="0" baseline="0" noProof="0">
              <a:ln>
                <a:noFill/>
              </a:ln>
              <a:solidFill>
                <a:sysClr val="windowText" lastClr="000000"/>
              </a:solidFill>
              <a:effectLst/>
              <a:uLnTx/>
              <a:uFillTx/>
              <a:latin typeface="Calibri"/>
              <a:ea typeface="+mn-ea"/>
              <a:cs typeface="+mn-cs"/>
            </a:rPr>
            <a:t>Re= </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Cambria Math" panose="02040503050406030204" pitchFamily="18" charset="0"/>
              <a:cs typeface="+mn-cs"/>
            </a:rPr>
            <a:t>𝜌</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/(2</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Cambria Math" panose="02040503050406030204" pitchFamily="18" charset="0"/>
              <a:cs typeface="+mn-cs"/>
            </a:rPr>
            <a:t>𝜋 𝑥 𝑙 </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a:t>
          </a:r>
          <a:r>
            <a:rPr kumimoji="0" lang="sl-SI" sz="1100" b="0" i="0" u="none" strike="noStrike" kern="0" cap="none" spc="0" normalizeH="0" baseline="0" noProof="0">
              <a:ln>
                <a:noFill/>
              </a:ln>
              <a:solidFill>
                <a:sysClr val="windowText" lastClr="000000"/>
              </a:solidFill>
              <a:effectLst/>
              <a:uLnTx/>
              <a:uFillTx/>
              <a:latin typeface="Calibri"/>
              <a:ea typeface="+mn-ea"/>
              <a:cs typeface="+mn-cs"/>
            </a:rPr>
            <a:t> ln </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𝑙^2/(𝑑.ℎ)</a:t>
          </a:r>
          <a:endParaRPr kumimoji="0" lang="sl-SI"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0</xdr:colOff>
      <xdr:row>37</xdr:row>
      <xdr:rowOff>0</xdr:rowOff>
    </xdr:from>
    <xdr:to>
      <xdr:col>1</xdr:col>
      <xdr:colOff>704850</xdr:colOff>
      <xdr:row>38</xdr:row>
      <xdr:rowOff>118534</xdr:rowOff>
    </xdr:to>
    <xdr:sp macro="" textlink="">
      <xdr:nvSpPr>
        <xdr:cNvPr id="5" name="PoljeZBesedilom 4">
          <a:extLst>
            <a:ext uri="{FF2B5EF4-FFF2-40B4-BE49-F238E27FC236}">
              <a16:creationId xmlns:a16="http://schemas.microsoft.com/office/drawing/2014/main" id="{00000000-0008-0000-0700-000005000000}"/>
            </a:ext>
          </a:extLst>
        </xdr:cNvPr>
        <xdr:cNvSpPr txBox="1"/>
      </xdr:nvSpPr>
      <xdr:spPr>
        <a:xfrm>
          <a:off x="0" y="7569200"/>
          <a:ext cx="1509183" cy="28786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sl-SI" sz="1100" b="0" i="0" u="none" strike="noStrike" kern="0" cap="none" spc="0" normalizeH="0" baseline="0" noProof="0">
              <a:ln>
                <a:noFill/>
              </a:ln>
              <a:solidFill>
                <a:sysClr val="windowText" lastClr="000000"/>
              </a:solidFill>
              <a:effectLst/>
              <a:uLnTx/>
              <a:uFillTx/>
              <a:latin typeface="Calibri"/>
              <a:ea typeface="+mn-ea"/>
              <a:cs typeface="+mn-cs"/>
            </a:rPr>
            <a:t>Re= </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Cambria Math" panose="02040503050406030204" pitchFamily="18" charset="0"/>
              <a:cs typeface="+mn-cs"/>
            </a:rPr>
            <a:t>𝜌</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Cambria Math" panose="02040503050406030204" pitchFamily="18" charset="0"/>
              <a:cs typeface="+mn-cs"/>
            </a:rPr>
            <a:t>𝜋 𝑥 𝑙 </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a:t>
          </a:r>
          <a:r>
            <a:rPr kumimoji="0" lang="sl-SI" sz="1100" b="0" i="0" u="none" strike="noStrike" kern="0" cap="none" spc="0" normalizeH="0" baseline="0" noProof="0">
              <a:ln>
                <a:noFill/>
              </a:ln>
              <a:solidFill>
                <a:sysClr val="windowText" lastClr="000000"/>
              </a:solidFill>
              <a:effectLst/>
              <a:uLnTx/>
              <a:uFillTx/>
              <a:latin typeface="Calibri"/>
              <a:ea typeface="+mn-ea"/>
              <a:cs typeface="+mn-cs"/>
            </a:rPr>
            <a:t> ln </a:t>
          </a:r>
          <a:r>
            <a:rPr kumimoji="0" lang="sl-SI"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2𝑙/𝑑</a:t>
          </a:r>
          <a:endParaRPr kumimoji="0" lang="sl-SI"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3</xdr:col>
      <xdr:colOff>237066</xdr:colOff>
      <xdr:row>39</xdr:row>
      <xdr:rowOff>59266</xdr:rowOff>
    </xdr:from>
    <xdr:to>
      <xdr:col>6</xdr:col>
      <xdr:colOff>618065</xdr:colOff>
      <xdr:row>39</xdr:row>
      <xdr:rowOff>550333</xdr:rowOff>
    </xdr:to>
    <xdr:sp macro="" textlink="">
      <xdr:nvSpPr>
        <xdr:cNvPr id="6" name="Pravokotnik 5">
          <a:extLst>
            <a:ext uri="{FF2B5EF4-FFF2-40B4-BE49-F238E27FC236}">
              <a16:creationId xmlns:a16="http://schemas.microsoft.com/office/drawing/2014/main" id="{00000000-0008-0000-0700-000006000000}"/>
            </a:ext>
          </a:extLst>
        </xdr:cNvPr>
        <xdr:cNvSpPr/>
      </xdr:nvSpPr>
      <xdr:spPr bwMode="auto">
        <a:xfrm>
          <a:off x="2887133" y="7052733"/>
          <a:ext cx="2666999" cy="491067"/>
        </a:xfrm>
        <a:prstGeom prst="rect">
          <a:avLst/>
        </a:prstGeom>
        <a:solidFill>
          <a:srgbClr val="FFFFFF"/>
        </a:solidFill>
        <a:ln w="9525" cap="flat" cmpd="sng" algn="ctr">
          <a:solidFill>
            <a:schemeClr val="tx1">
              <a:alpha val="94000"/>
            </a:schemeClr>
          </a:solidFill>
          <a:prstDash val="solid"/>
          <a:round/>
          <a:headEnd type="none" w="med" len="med"/>
          <a:tailEnd type="none" w="med" len="med"/>
        </a:ln>
        <a:effectLst/>
      </xdr:spPr>
      <xdr:txBody>
        <a:bodyPr vertOverflow="clip" horzOverflow="clip" wrap="square" lIns="18288" tIns="0" rIns="0" bIns="0" rtlCol="0" anchor="t" upright="1"/>
        <a:lstStyle/>
        <a:p>
          <a:pPr algn="l"/>
          <a:r>
            <a:rPr lang="sl-SI" sz="1100"/>
            <a:t>a = 50m;</a:t>
          </a:r>
          <a:r>
            <a:rPr lang="sl-SI" sz="1100" baseline="0"/>
            <a:t> b = 25m, </a:t>
          </a:r>
        </a:p>
        <a:p>
          <a:pPr algn="l"/>
          <a:r>
            <a:rPr lang="sl-SI" sz="1100" baseline="0"/>
            <a:t>obseg = dolžina traka= 2 x a+b = 2 x75 = 150</a:t>
          </a:r>
          <a:endParaRPr lang="sl-SI"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355600</xdr:colOff>
      <xdr:row>36</xdr:row>
      <xdr:rowOff>16933</xdr:rowOff>
    </xdr:from>
    <xdr:to>
      <xdr:col>9</xdr:col>
      <xdr:colOff>245110</xdr:colOff>
      <xdr:row>41</xdr:row>
      <xdr:rowOff>115146</xdr:rowOff>
    </xdr:to>
    <xdr:sp macro="" textlink="">
      <xdr:nvSpPr>
        <xdr:cNvPr id="3" name="PoljeZBesedilom 2">
          <a:extLst>
            <a:ext uri="{FF2B5EF4-FFF2-40B4-BE49-F238E27FC236}">
              <a16:creationId xmlns:a16="http://schemas.microsoft.com/office/drawing/2014/main" id="{00000000-0008-0000-0800-000003000000}"/>
            </a:ext>
          </a:extLst>
        </xdr:cNvPr>
        <xdr:cNvSpPr txBox="1"/>
      </xdr:nvSpPr>
      <xdr:spPr>
        <a:xfrm>
          <a:off x="3403600" y="6925733"/>
          <a:ext cx="232791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l-SI" sz="900" b="1">
              <a:latin typeface="Arial" panose="020B0604020202020204" pitchFamily="34" charset="0"/>
              <a:cs typeface="Arial" panose="020B0604020202020204" pitchFamily="34" charset="0"/>
            </a:rPr>
            <a:t>Impedanca</a:t>
          </a:r>
          <a:r>
            <a:rPr lang="sl-SI" sz="900" b="1" baseline="0">
              <a:latin typeface="Arial" panose="020B0604020202020204" pitchFamily="34" charset="0"/>
              <a:cs typeface="Arial" panose="020B0604020202020204" pitchFamily="34" charset="0"/>
            </a:rPr>
            <a:t> Zs-okvarne zanke / kratkostične zanke je ustrezna če ne presega  </a:t>
          </a:r>
          <a:r>
            <a:rPr lang="sl-SI" sz="900" b="1" u="sng" baseline="0">
              <a:latin typeface="Arial" panose="020B0604020202020204" pitchFamily="34" charset="0"/>
              <a:cs typeface="Arial" panose="020B0604020202020204" pitchFamily="34" charset="0"/>
            </a:rPr>
            <a:t>2/3 dopustne upornosti</a:t>
          </a:r>
          <a:r>
            <a:rPr lang="sl-SI" sz="900" b="1" baseline="0">
              <a:latin typeface="Arial" panose="020B0604020202020204" pitchFamily="34" charset="0"/>
              <a:cs typeface="Arial" panose="020B0604020202020204" pitchFamily="34" charset="0"/>
            </a:rPr>
            <a:t>!       </a:t>
          </a:r>
          <a:r>
            <a:rPr lang="sl-SI" sz="900" b="1" baseline="0">
              <a:solidFill>
                <a:srgbClr val="FF0000"/>
              </a:solidFill>
              <a:latin typeface="Arial" panose="020B0604020202020204" pitchFamily="34" charset="0"/>
              <a:cs typeface="Arial" panose="020B0604020202020204" pitchFamily="34" charset="0"/>
            </a:rPr>
            <a:t>Če je vrednost  presežena potem izvedeš podrobno analizo tokokroga od izvora do porabnika - glej standard!</a:t>
          </a:r>
          <a:endParaRPr lang="sl-SI" sz="900" b="1">
            <a:solidFill>
              <a:srgbClr val="FF0000"/>
            </a:solidFill>
            <a:latin typeface="Arial" panose="020B0604020202020204" pitchFamily="34" charset="0"/>
            <a:cs typeface="Arial" panose="020B0604020202020204" pitchFamily="34" charset="0"/>
          </a:endParaRPr>
        </a:p>
      </xdr:txBody>
    </xdr:sp>
    <xdr:clientData/>
  </xdr:twoCellAnchor>
  <xdr:twoCellAnchor>
    <xdr:from>
      <xdr:col>0</xdr:col>
      <xdr:colOff>133350</xdr:colOff>
      <xdr:row>38</xdr:row>
      <xdr:rowOff>85725</xdr:rowOff>
    </xdr:from>
    <xdr:to>
      <xdr:col>1</xdr:col>
      <xdr:colOff>257175</xdr:colOff>
      <xdr:row>40</xdr:row>
      <xdr:rowOff>104775</xdr:rowOff>
    </xdr:to>
    <xdr:sp macro="" textlink="">
      <xdr:nvSpPr>
        <xdr:cNvPr id="6153" name="Predmet 9" hidden="1">
          <a:extLst>
            <a:ext uri="{63B3BB69-23CF-44E3-9099-C40C66FF867C}">
              <a14:compatExt xmlns:a14="http://schemas.microsoft.com/office/drawing/2010/main" spid="_x0000_s6153"/>
            </a:ext>
            <a:ext uri="{FF2B5EF4-FFF2-40B4-BE49-F238E27FC236}">
              <a16:creationId xmlns:a16="http://schemas.microsoft.com/office/drawing/2014/main" id="{00000000-0008-0000-0800-00000918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304800</xdr:colOff>
      <xdr:row>38</xdr:row>
      <xdr:rowOff>95250</xdr:rowOff>
    </xdr:from>
    <xdr:to>
      <xdr:col>2</xdr:col>
      <xdr:colOff>428625</xdr:colOff>
      <xdr:row>40</xdr:row>
      <xdr:rowOff>114300</xdr:rowOff>
    </xdr:to>
    <xdr:sp macro="" textlink="">
      <xdr:nvSpPr>
        <xdr:cNvPr id="6154" name="Predmet 10" hidden="1">
          <a:extLst>
            <a:ext uri="{63B3BB69-23CF-44E3-9099-C40C66FF867C}">
              <a14:compatExt xmlns:a14="http://schemas.microsoft.com/office/drawing/2010/main" spid="_x0000_s6154"/>
            </a:ext>
            <a:ext uri="{FF2B5EF4-FFF2-40B4-BE49-F238E27FC236}">
              <a16:creationId xmlns:a16="http://schemas.microsoft.com/office/drawing/2014/main" id="{00000000-0008-0000-0800-00000A18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10</xdr:col>
      <xdr:colOff>0</xdr:colOff>
      <xdr:row>68</xdr:row>
      <xdr:rowOff>0</xdr:rowOff>
    </xdr:from>
    <xdr:to>
      <xdr:col>20</xdr:col>
      <xdr:colOff>242618</xdr:colOff>
      <xdr:row>74</xdr:row>
      <xdr:rowOff>152000</xdr:rowOff>
    </xdr:to>
    <xdr:pic>
      <xdr:nvPicPr>
        <xdr:cNvPr id="2" name="Slika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138333" y="12234333"/>
          <a:ext cx="6380952" cy="3200000"/>
        </a:xfrm>
        <a:prstGeom prst="rect">
          <a:avLst/>
        </a:prstGeom>
      </xdr:spPr>
    </xdr:pic>
    <xdr:clientData/>
  </xdr:twoCellAnchor>
  <xdr:twoCellAnchor>
    <xdr:from>
      <xdr:col>0</xdr:col>
      <xdr:colOff>133350</xdr:colOff>
      <xdr:row>38</xdr:row>
      <xdr:rowOff>85725</xdr:rowOff>
    </xdr:from>
    <xdr:to>
      <xdr:col>1</xdr:col>
      <xdr:colOff>257175</xdr:colOff>
      <xdr:row>40</xdr:row>
      <xdr:rowOff>104775</xdr:rowOff>
    </xdr:to>
    <xdr:pic>
      <xdr:nvPicPr>
        <xdr:cNvPr id="4" name="Predmet 9">
          <a:extLst>
            <a:ext uri="{FF2B5EF4-FFF2-40B4-BE49-F238E27FC236}">
              <a16:creationId xmlns:a16="http://schemas.microsoft.com/office/drawing/2014/main" id="{422394E0-B2A6-4683-805A-EA442D92CC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3350" y="7372350"/>
          <a:ext cx="733425" cy="438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twoCellAnchor>
    <xdr:from>
      <xdr:col>1</xdr:col>
      <xdr:colOff>304800</xdr:colOff>
      <xdr:row>38</xdr:row>
      <xdr:rowOff>95250</xdr:rowOff>
    </xdr:from>
    <xdr:to>
      <xdr:col>2</xdr:col>
      <xdr:colOff>428625</xdr:colOff>
      <xdr:row>40</xdr:row>
      <xdr:rowOff>114300</xdr:rowOff>
    </xdr:to>
    <xdr:pic>
      <xdr:nvPicPr>
        <xdr:cNvPr id="5" name="Predmet 10">
          <a:extLst>
            <a:ext uri="{FF2B5EF4-FFF2-40B4-BE49-F238E27FC236}">
              <a16:creationId xmlns:a16="http://schemas.microsoft.com/office/drawing/2014/main" id="{0E50648A-E026-4F26-9318-1DB8CBB2782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4400" y="7381875"/>
          <a:ext cx="733425" cy="438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135467</xdr:colOff>
      <xdr:row>34</xdr:row>
      <xdr:rowOff>0</xdr:rowOff>
    </xdr:from>
    <xdr:to>
      <xdr:col>4</xdr:col>
      <xdr:colOff>736600</xdr:colOff>
      <xdr:row>38</xdr:row>
      <xdr:rowOff>16933</xdr:rowOff>
    </xdr:to>
    <xdr:sp macro="" textlink="">
      <xdr:nvSpPr>
        <xdr:cNvPr id="3" name="PoljeZBesedilom 2">
          <a:extLst>
            <a:ext uri="{FF2B5EF4-FFF2-40B4-BE49-F238E27FC236}">
              <a16:creationId xmlns:a16="http://schemas.microsoft.com/office/drawing/2014/main" id="{00000000-0008-0000-0900-000003000000}"/>
            </a:ext>
          </a:extLst>
        </xdr:cNvPr>
        <xdr:cNvSpPr txBox="1"/>
      </xdr:nvSpPr>
      <xdr:spPr>
        <a:xfrm>
          <a:off x="745067" y="6333067"/>
          <a:ext cx="2836333" cy="6942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l-SI" sz="900" b="1">
              <a:latin typeface="Arial" panose="020B0604020202020204" pitchFamily="34" charset="0"/>
              <a:cs typeface="Arial" panose="020B0604020202020204" pitchFamily="34" charset="0"/>
            </a:rPr>
            <a:t>Impedanca</a:t>
          </a:r>
          <a:r>
            <a:rPr lang="sl-SI" sz="900" b="1" baseline="0">
              <a:latin typeface="Arial" panose="020B0604020202020204" pitchFamily="34" charset="0"/>
              <a:cs typeface="Arial" panose="020B0604020202020204" pitchFamily="34" charset="0"/>
            </a:rPr>
            <a:t> Zs-okvarne zanke / kratkostične zanke je ustrezna če ne presega  </a:t>
          </a:r>
          <a:r>
            <a:rPr lang="sl-SI" sz="900" b="1" u="sng" baseline="0">
              <a:latin typeface="Arial" panose="020B0604020202020204" pitchFamily="34" charset="0"/>
              <a:cs typeface="Arial" panose="020B0604020202020204" pitchFamily="34" charset="0"/>
            </a:rPr>
            <a:t>2/3 dopustne upornosti</a:t>
          </a:r>
          <a:r>
            <a:rPr lang="sl-SI" sz="900" b="1" baseline="0">
              <a:latin typeface="Arial" panose="020B0604020202020204" pitchFamily="34" charset="0"/>
              <a:cs typeface="Arial" panose="020B0604020202020204" pitchFamily="34" charset="0"/>
            </a:rPr>
            <a:t>!       </a:t>
          </a:r>
          <a:r>
            <a:rPr lang="sl-SI" sz="900" b="1" baseline="0">
              <a:solidFill>
                <a:srgbClr val="FF0000"/>
              </a:solidFill>
              <a:latin typeface="Arial" panose="020B0604020202020204" pitchFamily="34" charset="0"/>
              <a:cs typeface="Arial" panose="020B0604020202020204" pitchFamily="34" charset="0"/>
            </a:rPr>
            <a:t>Če je vrednost  presežena potem izvedeš podrobno analizo tokokroga od izvora do porabnika - glej standard!</a:t>
          </a:r>
          <a:endParaRPr lang="sl-SI" sz="900" b="1">
            <a:solidFill>
              <a:srgbClr val="FF0000"/>
            </a:solidFill>
            <a:latin typeface="Arial" panose="020B0604020202020204" pitchFamily="34" charset="0"/>
            <a:cs typeface="Arial" panose="020B0604020202020204" pitchFamily="34" charset="0"/>
          </a:endParaRPr>
        </a:p>
      </xdr:txBody>
    </xdr:sp>
    <xdr:clientData/>
  </xdr:twoCellAnchor>
  <xdr:twoCellAnchor editAs="oneCell">
    <xdr:from>
      <xdr:col>17</xdr:col>
      <xdr:colOff>63500</xdr:colOff>
      <xdr:row>46</xdr:row>
      <xdr:rowOff>116416</xdr:rowOff>
    </xdr:from>
    <xdr:to>
      <xdr:col>27</xdr:col>
      <xdr:colOff>591834</xdr:colOff>
      <xdr:row>68</xdr:row>
      <xdr:rowOff>193082</xdr:rowOff>
    </xdr:to>
    <xdr:pic>
      <xdr:nvPicPr>
        <xdr:cNvPr id="2" name="Slika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1133667" y="8159749"/>
          <a:ext cx="6666667" cy="4733333"/>
        </a:xfrm>
        <a:prstGeom prst="rect">
          <a:avLst/>
        </a:prstGeom>
      </xdr:spPr>
    </xdr:pic>
    <xdr:clientData/>
  </xdr:twoCellAnchor>
  <xdr:twoCellAnchor editAs="oneCell">
    <xdr:from>
      <xdr:col>22</xdr:col>
      <xdr:colOff>0</xdr:colOff>
      <xdr:row>0</xdr:row>
      <xdr:rowOff>0</xdr:rowOff>
    </xdr:from>
    <xdr:to>
      <xdr:col>36</xdr:col>
      <xdr:colOff>520619</xdr:colOff>
      <xdr:row>42</xdr:row>
      <xdr:rowOff>38226</xdr:rowOff>
    </xdr:to>
    <xdr:pic>
      <xdr:nvPicPr>
        <xdr:cNvPr id="4" name="Slika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14139333" y="0"/>
          <a:ext cx="9114286" cy="7457143"/>
        </a:xfrm>
        <a:prstGeom prst="rect">
          <a:avLst/>
        </a:prstGeom>
      </xdr:spPr>
    </xdr:pic>
    <xdr:clientData/>
  </xdr:twoCellAnchor>
  <xdr:twoCellAnchor editAs="oneCell">
    <xdr:from>
      <xdr:col>29</xdr:col>
      <xdr:colOff>0</xdr:colOff>
      <xdr:row>47</xdr:row>
      <xdr:rowOff>0</xdr:rowOff>
    </xdr:from>
    <xdr:to>
      <xdr:col>40</xdr:col>
      <xdr:colOff>324024</xdr:colOff>
      <xdr:row>59</xdr:row>
      <xdr:rowOff>196500</xdr:rowOff>
    </xdr:to>
    <xdr:pic>
      <xdr:nvPicPr>
        <xdr:cNvPr id="5" name="Slika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18436167" y="8530167"/>
          <a:ext cx="7076190" cy="2800000"/>
        </a:xfrm>
        <a:prstGeom prst="rect">
          <a:avLst/>
        </a:prstGeom>
      </xdr:spPr>
    </xdr:pic>
    <xdr:clientData/>
  </xdr:twoCellAnchor>
  <xdr:twoCellAnchor editAs="oneCell">
    <xdr:from>
      <xdr:col>29</xdr:col>
      <xdr:colOff>0</xdr:colOff>
      <xdr:row>62</xdr:row>
      <xdr:rowOff>0</xdr:rowOff>
    </xdr:from>
    <xdr:to>
      <xdr:col>40</xdr:col>
      <xdr:colOff>276405</xdr:colOff>
      <xdr:row>76</xdr:row>
      <xdr:rowOff>194358</xdr:rowOff>
    </xdr:to>
    <xdr:pic>
      <xdr:nvPicPr>
        <xdr:cNvPr id="6" name="Slika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stretch>
          <a:fillRect/>
        </a:stretch>
      </xdr:blipFill>
      <xdr:spPr>
        <a:xfrm>
          <a:off x="18436167" y="11736917"/>
          <a:ext cx="7028571" cy="3009524"/>
        </a:xfrm>
        <a:prstGeom prst="rect">
          <a:avLst/>
        </a:prstGeom>
      </xdr:spPr>
    </xdr:pic>
    <xdr:clientData/>
  </xdr:twoCellAnchor>
  <xdr:twoCellAnchor editAs="oneCell">
    <xdr:from>
      <xdr:col>37</xdr:col>
      <xdr:colOff>0</xdr:colOff>
      <xdr:row>8</xdr:row>
      <xdr:rowOff>0</xdr:rowOff>
    </xdr:from>
    <xdr:to>
      <xdr:col>47</xdr:col>
      <xdr:colOff>52142</xdr:colOff>
      <xdr:row>33</xdr:row>
      <xdr:rowOff>67178</xdr:rowOff>
    </xdr:to>
    <xdr:pic>
      <xdr:nvPicPr>
        <xdr:cNvPr id="8" name="Slika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23346833" y="1619250"/>
          <a:ext cx="6190476" cy="44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175261</xdr:colOff>
      <xdr:row>1</xdr:row>
      <xdr:rowOff>53340</xdr:rowOff>
    </xdr:from>
    <xdr:to>
      <xdr:col>11</xdr:col>
      <xdr:colOff>369571</xdr:colOff>
      <xdr:row>6</xdr:row>
      <xdr:rowOff>60960</xdr:rowOff>
    </xdr:to>
    <xdr:sp macro="" textlink="">
      <xdr:nvSpPr>
        <xdr:cNvPr id="5" name="PoljeZBesedilom 4">
          <a:extLst>
            <a:ext uri="{FF2B5EF4-FFF2-40B4-BE49-F238E27FC236}">
              <a16:creationId xmlns:a16="http://schemas.microsoft.com/office/drawing/2014/main" id="{00000000-0008-0000-0E00-000005000000}"/>
            </a:ext>
          </a:extLst>
        </xdr:cNvPr>
        <xdr:cNvSpPr txBox="1"/>
      </xdr:nvSpPr>
      <xdr:spPr>
        <a:xfrm>
          <a:off x="3832861" y="251460"/>
          <a:ext cx="2327910" cy="944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l-SI" sz="900" b="1">
              <a:latin typeface="Arial" panose="020B0604020202020204" pitchFamily="34" charset="0"/>
              <a:cs typeface="Arial" panose="020B0604020202020204" pitchFamily="34" charset="0"/>
            </a:rPr>
            <a:t>Impedanca</a:t>
          </a:r>
          <a:r>
            <a:rPr lang="sl-SI" sz="900" b="1" baseline="0">
              <a:latin typeface="Arial" panose="020B0604020202020204" pitchFamily="34" charset="0"/>
              <a:cs typeface="Arial" panose="020B0604020202020204" pitchFamily="34" charset="0"/>
            </a:rPr>
            <a:t> Zs-okvarne zanke / kratkostične zanke je ustrezna če ne presega  </a:t>
          </a:r>
          <a:r>
            <a:rPr lang="sl-SI" sz="900" b="1" u="sng" baseline="0">
              <a:latin typeface="Arial" panose="020B0604020202020204" pitchFamily="34" charset="0"/>
              <a:cs typeface="Arial" panose="020B0604020202020204" pitchFamily="34" charset="0"/>
            </a:rPr>
            <a:t>2/3 dopustne upornosti</a:t>
          </a:r>
          <a:r>
            <a:rPr lang="sl-SI" sz="900" b="1" baseline="0">
              <a:latin typeface="Arial" panose="020B0604020202020204" pitchFamily="34" charset="0"/>
              <a:cs typeface="Arial" panose="020B0604020202020204" pitchFamily="34" charset="0"/>
            </a:rPr>
            <a:t>!       </a:t>
          </a:r>
          <a:r>
            <a:rPr lang="sl-SI" sz="900" b="1" baseline="0">
              <a:solidFill>
                <a:srgbClr val="FF0000"/>
              </a:solidFill>
              <a:latin typeface="Arial" panose="020B0604020202020204" pitchFamily="34" charset="0"/>
              <a:cs typeface="Arial" panose="020B0604020202020204" pitchFamily="34" charset="0"/>
            </a:rPr>
            <a:t>Če je vrednost  presežena potem izvedeš podrobno analizo tokokroga od izvora do porabnika - glej standard!</a:t>
          </a:r>
          <a:endParaRPr lang="sl-SI" sz="900" b="1">
            <a:solidFill>
              <a:srgbClr val="FF0000"/>
            </a:solidFill>
            <a:latin typeface="Arial" panose="020B0604020202020204" pitchFamily="34" charset="0"/>
            <a:cs typeface="Arial" panose="020B0604020202020204" pitchFamily="34" charset="0"/>
          </a:endParaRPr>
        </a:p>
      </xdr:txBody>
    </xdr:sp>
    <xdr:clientData/>
  </xdr:twoCellAnchor>
  <xdr:twoCellAnchor editAs="oneCell">
    <xdr:from>
      <xdr:col>13</xdr:col>
      <xdr:colOff>666750</xdr:colOff>
      <xdr:row>6</xdr:row>
      <xdr:rowOff>123825</xdr:rowOff>
    </xdr:from>
    <xdr:to>
      <xdr:col>14</xdr:col>
      <xdr:colOff>0</xdr:colOff>
      <xdr:row>8</xdr:row>
      <xdr:rowOff>47625</xdr:rowOff>
    </xdr:to>
    <xdr:sp macro="" textlink="">
      <xdr:nvSpPr>
        <xdr:cNvPr id="5121" name="Predmet 1" hidden="1">
          <a:extLst>
            <a:ext uri="{63B3BB69-23CF-44E3-9099-C40C66FF867C}">
              <a14:compatExt xmlns:a14="http://schemas.microsoft.com/office/drawing/2010/main" spid="_x0000_s5121"/>
            </a:ext>
            <a:ext uri="{FF2B5EF4-FFF2-40B4-BE49-F238E27FC236}">
              <a16:creationId xmlns:a16="http://schemas.microsoft.com/office/drawing/2014/main" id="{00000000-0008-0000-0E00-0000011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14</xdr:col>
      <xdr:colOff>38100</xdr:colOff>
      <xdr:row>6</xdr:row>
      <xdr:rowOff>95250</xdr:rowOff>
    </xdr:from>
    <xdr:to>
      <xdr:col>14</xdr:col>
      <xdr:colOff>1076325</xdr:colOff>
      <xdr:row>8</xdr:row>
      <xdr:rowOff>47625</xdr:rowOff>
    </xdr:to>
    <xdr:sp macro="" textlink="">
      <xdr:nvSpPr>
        <xdr:cNvPr id="5122" name="Predmet 2" hidden="1">
          <a:extLst>
            <a:ext uri="{63B3BB69-23CF-44E3-9099-C40C66FF867C}">
              <a14:compatExt xmlns:a14="http://schemas.microsoft.com/office/drawing/2010/main" spid="_x0000_s5122"/>
            </a:ext>
            <a:ext uri="{FF2B5EF4-FFF2-40B4-BE49-F238E27FC236}">
              <a16:creationId xmlns:a16="http://schemas.microsoft.com/office/drawing/2014/main" id="{00000000-0008-0000-0E00-0000021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50</xdr:col>
      <xdr:colOff>0</xdr:colOff>
      <xdr:row>0</xdr:row>
      <xdr:rowOff>0</xdr:rowOff>
    </xdr:from>
    <xdr:to>
      <xdr:col>50</xdr:col>
      <xdr:colOff>76200</xdr:colOff>
      <xdr:row>0</xdr:row>
      <xdr:rowOff>76200</xdr:rowOff>
    </xdr:to>
    <xdr:pic>
      <xdr:nvPicPr>
        <xdr:cNvPr id="7" name="Slika 6" descr="http://eoet1.tsckr.si/plus/images/grafika/clearpx20.gif">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00" y="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13</xdr:col>
      <xdr:colOff>720695</xdr:colOff>
      <xdr:row>62</xdr:row>
      <xdr:rowOff>161780</xdr:rowOff>
    </xdr:to>
    <xdr:pic>
      <xdr:nvPicPr>
        <xdr:cNvPr id="3" name="Slika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452438" y="11239500"/>
          <a:ext cx="6590476" cy="1161905"/>
        </a:xfrm>
        <a:prstGeom prst="rect">
          <a:avLst/>
        </a:prstGeom>
      </xdr:spPr>
    </xdr:pic>
    <xdr:clientData/>
  </xdr:twoCellAnchor>
  <xdr:twoCellAnchor editAs="oneCell">
    <xdr:from>
      <xdr:col>1</xdr:col>
      <xdr:colOff>0</xdr:colOff>
      <xdr:row>69</xdr:row>
      <xdr:rowOff>0</xdr:rowOff>
    </xdr:from>
    <xdr:to>
      <xdr:col>14</xdr:col>
      <xdr:colOff>534794</xdr:colOff>
      <xdr:row>106</xdr:row>
      <xdr:rowOff>23039</xdr:rowOff>
    </xdr:to>
    <xdr:pic>
      <xdr:nvPicPr>
        <xdr:cNvPr id="4" name="Slika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stretch>
          <a:fillRect/>
        </a:stretch>
      </xdr:blipFill>
      <xdr:spPr>
        <a:xfrm>
          <a:off x="452438" y="13406438"/>
          <a:ext cx="7904762" cy="6190476"/>
        </a:xfrm>
        <a:prstGeom prst="rect">
          <a:avLst/>
        </a:prstGeom>
      </xdr:spPr>
    </xdr:pic>
    <xdr:clientData/>
  </xdr:twoCellAnchor>
  <xdr:twoCellAnchor editAs="oneCell">
    <xdr:from>
      <xdr:col>1</xdr:col>
      <xdr:colOff>0</xdr:colOff>
      <xdr:row>108</xdr:row>
      <xdr:rowOff>0</xdr:rowOff>
    </xdr:from>
    <xdr:to>
      <xdr:col>14</xdr:col>
      <xdr:colOff>534794</xdr:colOff>
      <xdr:row>145</xdr:row>
      <xdr:rowOff>23038</xdr:rowOff>
    </xdr:to>
    <xdr:pic>
      <xdr:nvPicPr>
        <xdr:cNvPr id="6" name="Slika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452438" y="19907250"/>
          <a:ext cx="7904762" cy="6190476"/>
        </a:xfrm>
        <a:prstGeom prst="rect">
          <a:avLst/>
        </a:prstGeom>
      </xdr:spPr>
    </xdr:pic>
    <xdr:clientData/>
  </xdr:twoCellAnchor>
  <xdr:twoCellAnchor editAs="oneCell">
    <xdr:from>
      <xdr:col>1</xdr:col>
      <xdr:colOff>11906</xdr:colOff>
      <xdr:row>147</xdr:row>
      <xdr:rowOff>47624</xdr:rowOff>
    </xdr:from>
    <xdr:to>
      <xdr:col>15</xdr:col>
      <xdr:colOff>56036</xdr:colOff>
      <xdr:row>177</xdr:row>
      <xdr:rowOff>94618</xdr:rowOff>
    </xdr:to>
    <xdr:pic>
      <xdr:nvPicPr>
        <xdr:cNvPr id="8" name="Slika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4"/>
        <a:stretch>
          <a:fillRect/>
        </a:stretch>
      </xdr:blipFill>
      <xdr:spPr>
        <a:xfrm>
          <a:off x="464344" y="26455687"/>
          <a:ext cx="8914286" cy="5047619"/>
        </a:xfrm>
        <a:prstGeom prst="rect">
          <a:avLst/>
        </a:prstGeom>
      </xdr:spPr>
    </xdr:pic>
    <xdr:clientData/>
  </xdr:twoCellAnchor>
  <xdr:twoCellAnchor editAs="oneCell">
    <xdr:from>
      <xdr:col>1</xdr:col>
      <xdr:colOff>0</xdr:colOff>
      <xdr:row>181</xdr:row>
      <xdr:rowOff>0</xdr:rowOff>
    </xdr:from>
    <xdr:to>
      <xdr:col>15</xdr:col>
      <xdr:colOff>72701</xdr:colOff>
      <xdr:row>209</xdr:row>
      <xdr:rowOff>113702</xdr:rowOff>
    </xdr:to>
    <xdr:pic>
      <xdr:nvPicPr>
        <xdr:cNvPr id="9" name="Slika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452438" y="32075438"/>
          <a:ext cx="8942857" cy="4780952"/>
        </a:xfrm>
        <a:prstGeom prst="rect">
          <a:avLst/>
        </a:prstGeom>
      </xdr:spPr>
    </xdr:pic>
    <xdr:clientData/>
  </xdr:twoCellAnchor>
  <xdr:twoCellAnchor editAs="oneCell">
    <xdr:from>
      <xdr:col>14</xdr:col>
      <xdr:colOff>0</xdr:colOff>
      <xdr:row>226</xdr:row>
      <xdr:rowOff>0</xdr:rowOff>
    </xdr:from>
    <xdr:to>
      <xdr:col>25</xdr:col>
      <xdr:colOff>189432</xdr:colOff>
      <xdr:row>255</xdr:row>
      <xdr:rowOff>75462</xdr:rowOff>
    </xdr:to>
    <xdr:pic>
      <xdr:nvPicPr>
        <xdr:cNvPr id="2" name="Slika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6"/>
        <a:stretch>
          <a:fillRect/>
        </a:stretch>
      </xdr:blipFill>
      <xdr:spPr>
        <a:xfrm>
          <a:off x="7839075" y="39223950"/>
          <a:ext cx="8542857" cy="5904762"/>
        </a:xfrm>
        <a:prstGeom prst="rect">
          <a:avLst/>
        </a:prstGeom>
      </xdr:spPr>
    </xdr:pic>
    <xdr:clientData/>
  </xdr:twoCellAnchor>
  <xdr:twoCellAnchor editAs="oneCell">
    <xdr:from>
      <xdr:col>26</xdr:col>
      <xdr:colOff>0</xdr:colOff>
      <xdr:row>226</xdr:row>
      <xdr:rowOff>0</xdr:rowOff>
    </xdr:from>
    <xdr:to>
      <xdr:col>39</xdr:col>
      <xdr:colOff>427581</xdr:colOff>
      <xdr:row>255</xdr:row>
      <xdr:rowOff>84986</xdr:rowOff>
    </xdr:to>
    <xdr:pic>
      <xdr:nvPicPr>
        <xdr:cNvPr id="10" name="Slika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7"/>
        <a:stretch>
          <a:fillRect/>
        </a:stretch>
      </xdr:blipFill>
      <xdr:spPr>
        <a:xfrm>
          <a:off x="16802100" y="39223950"/>
          <a:ext cx="8352381" cy="5914286"/>
        </a:xfrm>
        <a:prstGeom prst="rect">
          <a:avLst/>
        </a:prstGeom>
      </xdr:spPr>
    </xdr:pic>
    <xdr:clientData/>
  </xdr:twoCellAnchor>
  <xdr:twoCellAnchor editAs="oneCell">
    <xdr:from>
      <xdr:col>13</xdr:col>
      <xdr:colOff>1495424</xdr:colOff>
      <xdr:row>256</xdr:row>
      <xdr:rowOff>45709</xdr:rowOff>
    </xdr:from>
    <xdr:to>
      <xdr:col>25</xdr:col>
      <xdr:colOff>57149</xdr:colOff>
      <xdr:row>300</xdr:row>
      <xdr:rowOff>94429</xdr:rowOff>
    </xdr:to>
    <xdr:pic>
      <xdr:nvPicPr>
        <xdr:cNvPr id="11" name="Slika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8"/>
        <a:stretch>
          <a:fillRect/>
        </a:stretch>
      </xdr:blipFill>
      <xdr:spPr>
        <a:xfrm>
          <a:off x="7839074" y="45260884"/>
          <a:ext cx="8410575" cy="7173420"/>
        </a:xfrm>
        <a:prstGeom prst="rect">
          <a:avLst/>
        </a:prstGeom>
      </xdr:spPr>
    </xdr:pic>
    <xdr:clientData/>
  </xdr:twoCellAnchor>
  <xdr:twoCellAnchor editAs="oneCell">
    <xdr:from>
      <xdr:col>26</xdr:col>
      <xdr:colOff>49042</xdr:colOff>
      <xdr:row>256</xdr:row>
      <xdr:rowOff>95249</xdr:rowOff>
    </xdr:from>
    <xdr:to>
      <xdr:col>39</xdr:col>
      <xdr:colOff>288919</xdr:colOff>
      <xdr:row>298</xdr:row>
      <xdr:rowOff>23811</xdr:rowOff>
    </xdr:to>
    <xdr:pic>
      <xdr:nvPicPr>
        <xdr:cNvPr id="12" name="Slika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9"/>
        <a:stretch>
          <a:fillRect/>
        </a:stretch>
      </xdr:blipFill>
      <xdr:spPr>
        <a:xfrm>
          <a:off x="17003542" y="46291499"/>
          <a:ext cx="8288502" cy="6929437"/>
        </a:xfrm>
        <a:prstGeom prst="rect">
          <a:avLst/>
        </a:prstGeom>
      </xdr:spPr>
    </xdr:pic>
    <xdr:clientData/>
  </xdr:twoCellAnchor>
  <xdr:twoCellAnchor editAs="oneCell">
    <xdr:from>
      <xdr:col>14</xdr:col>
      <xdr:colOff>47626</xdr:colOff>
      <xdr:row>301</xdr:row>
      <xdr:rowOff>157161</xdr:rowOff>
    </xdr:from>
    <xdr:to>
      <xdr:col>24</xdr:col>
      <xdr:colOff>484183</xdr:colOff>
      <xdr:row>338</xdr:row>
      <xdr:rowOff>0</xdr:rowOff>
    </xdr:to>
    <xdr:pic>
      <xdr:nvPicPr>
        <xdr:cNvPr id="13" name="Slika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10"/>
        <a:stretch>
          <a:fillRect/>
        </a:stretch>
      </xdr:blipFill>
      <xdr:spPr>
        <a:xfrm>
          <a:off x="8001001" y="53854349"/>
          <a:ext cx="8199432" cy="6010276"/>
        </a:xfrm>
        <a:prstGeom prst="rect">
          <a:avLst/>
        </a:prstGeom>
      </xdr:spPr>
    </xdr:pic>
    <xdr:clientData/>
  </xdr:twoCellAnchor>
  <xdr:twoCellAnchor editAs="oneCell">
    <xdr:from>
      <xdr:col>26</xdr:col>
      <xdr:colOff>28575</xdr:colOff>
      <xdr:row>301</xdr:row>
      <xdr:rowOff>-1</xdr:rowOff>
    </xdr:from>
    <xdr:to>
      <xdr:col>40</xdr:col>
      <xdr:colOff>192208</xdr:colOff>
      <xdr:row>337</xdr:row>
      <xdr:rowOff>137351</xdr:rowOff>
    </xdr:to>
    <xdr:pic>
      <xdr:nvPicPr>
        <xdr:cNvPr id="14" name="Slika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11"/>
        <a:stretch>
          <a:fillRect/>
        </a:stretch>
      </xdr:blipFill>
      <xdr:spPr>
        <a:xfrm>
          <a:off x="16983075" y="53697187"/>
          <a:ext cx="8831383" cy="6138102"/>
        </a:xfrm>
        <a:prstGeom prst="rect">
          <a:avLst/>
        </a:prstGeom>
      </xdr:spPr>
    </xdr:pic>
    <xdr:clientData/>
  </xdr:twoCellAnchor>
  <xdr:twoCellAnchor editAs="oneCell">
    <xdr:from>
      <xdr:col>13</xdr:col>
      <xdr:colOff>619124</xdr:colOff>
      <xdr:row>344</xdr:row>
      <xdr:rowOff>49772</xdr:rowOff>
    </xdr:from>
    <xdr:to>
      <xdr:col>23</xdr:col>
      <xdr:colOff>571499</xdr:colOff>
      <xdr:row>387</xdr:row>
      <xdr:rowOff>56337</xdr:rowOff>
    </xdr:to>
    <xdr:pic>
      <xdr:nvPicPr>
        <xdr:cNvPr id="15" name="Slika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12"/>
        <a:stretch>
          <a:fillRect/>
        </a:stretch>
      </xdr:blipFill>
      <xdr:spPr>
        <a:xfrm>
          <a:off x="7072312" y="60914522"/>
          <a:ext cx="8596312" cy="7174128"/>
        </a:xfrm>
        <a:prstGeom prst="rect">
          <a:avLst/>
        </a:prstGeom>
      </xdr:spPr>
    </xdr:pic>
    <xdr:clientData/>
  </xdr:twoCellAnchor>
  <xdr:twoCellAnchor editAs="oneCell">
    <xdr:from>
      <xdr:col>25</xdr:col>
      <xdr:colOff>527877</xdr:colOff>
      <xdr:row>343</xdr:row>
      <xdr:rowOff>-1</xdr:rowOff>
    </xdr:from>
    <xdr:to>
      <xdr:col>40</xdr:col>
      <xdr:colOff>428625</xdr:colOff>
      <xdr:row>388</xdr:row>
      <xdr:rowOff>43282</xdr:rowOff>
    </xdr:to>
    <xdr:pic>
      <xdr:nvPicPr>
        <xdr:cNvPr id="16" name="Slika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13"/>
        <a:stretch>
          <a:fillRect/>
        </a:stretch>
      </xdr:blipFill>
      <xdr:spPr>
        <a:xfrm>
          <a:off x="16863252" y="60698062"/>
          <a:ext cx="9187623" cy="7544220"/>
        </a:xfrm>
        <a:prstGeom prst="rect">
          <a:avLst/>
        </a:prstGeom>
      </xdr:spPr>
    </xdr:pic>
    <xdr:clientData/>
  </xdr:twoCellAnchor>
  <xdr:twoCellAnchor editAs="oneCell">
    <xdr:from>
      <xdr:col>13</xdr:col>
      <xdr:colOff>47625</xdr:colOff>
      <xdr:row>390</xdr:row>
      <xdr:rowOff>142875</xdr:rowOff>
    </xdr:from>
    <xdr:to>
      <xdr:col>24</xdr:col>
      <xdr:colOff>362573</xdr:colOff>
      <xdr:row>431</xdr:row>
      <xdr:rowOff>71436</xdr:rowOff>
    </xdr:to>
    <xdr:pic>
      <xdr:nvPicPr>
        <xdr:cNvPr id="17" name="Slika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14"/>
        <a:stretch>
          <a:fillRect/>
        </a:stretch>
      </xdr:blipFill>
      <xdr:spPr>
        <a:xfrm>
          <a:off x="6500813" y="68675250"/>
          <a:ext cx="9578010" cy="6762749"/>
        </a:xfrm>
        <a:prstGeom prst="rect">
          <a:avLst/>
        </a:prstGeom>
      </xdr:spPr>
    </xdr:pic>
    <xdr:clientData/>
  </xdr:twoCellAnchor>
  <xdr:twoCellAnchor editAs="oneCell">
    <xdr:from>
      <xdr:col>25</xdr:col>
      <xdr:colOff>333375</xdr:colOff>
      <xdr:row>390</xdr:row>
      <xdr:rowOff>119063</xdr:rowOff>
    </xdr:from>
    <xdr:to>
      <xdr:col>40</xdr:col>
      <xdr:colOff>428625</xdr:colOff>
      <xdr:row>442</xdr:row>
      <xdr:rowOff>120724</xdr:rowOff>
    </xdr:to>
    <xdr:pic>
      <xdr:nvPicPr>
        <xdr:cNvPr id="18" name="Slika 17">
          <a:extLst>
            <a:ext uri="{FF2B5EF4-FFF2-40B4-BE49-F238E27FC236}">
              <a16:creationId xmlns:a16="http://schemas.microsoft.com/office/drawing/2014/main" id="{00000000-0008-0000-0E00-000012000000}"/>
            </a:ext>
          </a:extLst>
        </xdr:cNvPr>
        <xdr:cNvPicPr>
          <a:picLocks noChangeAspect="1"/>
        </xdr:cNvPicPr>
      </xdr:nvPicPr>
      <xdr:blipFill>
        <a:blip xmlns:r="http://schemas.openxmlformats.org/officeDocument/2006/relationships" r:embed="rId15"/>
        <a:stretch>
          <a:fillRect/>
        </a:stretch>
      </xdr:blipFill>
      <xdr:spPr>
        <a:xfrm>
          <a:off x="16668750" y="68651438"/>
          <a:ext cx="9382125" cy="8669411"/>
        </a:xfrm>
        <a:prstGeom prst="rect">
          <a:avLst/>
        </a:prstGeom>
      </xdr:spPr>
    </xdr:pic>
    <xdr:clientData/>
  </xdr:twoCellAnchor>
  <xdr:twoCellAnchor editAs="oneCell">
    <xdr:from>
      <xdr:col>13</xdr:col>
      <xdr:colOff>0</xdr:colOff>
      <xdr:row>444</xdr:row>
      <xdr:rowOff>71438</xdr:rowOff>
    </xdr:from>
    <xdr:to>
      <xdr:col>25</xdr:col>
      <xdr:colOff>32099</xdr:colOff>
      <xdr:row>486</xdr:row>
      <xdr:rowOff>51515</xdr:rowOff>
    </xdr:to>
    <xdr:pic>
      <xdr:nvPicPr>
        <xdr:cNvPr id="19" name="Slika 18">
          <a:extLst>
            <a:ext uri="{FF2B5EF4-FFF2-40B4-BE49-F238E27FC236}">
              <a16:creationId xmlns:a16="http://schemas.microsoft.com/office/drawing/2014/main" id="{00000000-0008-0000-0E00-000013000000}"/>
            </a:ext>
          </a:extLst>
        </xdr:cNvPr>
        <xdr:cNvPicPr>
          <a:picLocks noChangeAspect="1"/>
        </xdr:cNvPicPr>
      </xdr:nvPicPr>
      <xdr:blipFill>
        <a:blip xmlns:r="http://schemas.openxmlformats.org/officeDocument/2006/relationships" r:embed="rId16"/>
        <a:stretch>
          <a:fillRect/>
        </a:stretch>
      </xdr:blipFill>
      <xdr:spPr>
        <a:xfrm>
          <a:off x="6453188" y="77604938"/>
          <a:ext cx="9914286" cy="6980952"/>
        </a:xfrm>
        <a:prstGeom prst="rect">
          <a:avLst/>
        </a:prstGeom>
      </xdr:spPr>
    </xdr:pic>
    <xdr:clientData/>
  </xdr:twoCellAnchor>
  <xdr:twoCellAnchor editAs="oneCell">
    <xdr:from>
      <xdr:col>13</xdr:col>
      <xdr:colOff>666750</xdr:colOff>
      <xdr:row>6</xdr:row>
      <xdr:rowOff>123825</xdr:rowOff>
    </xdr:from>
    <xdr:to>
      <xdr:col>14</xdr:col>
      <xdr:colOff>0</xdr:colOff>
      <xdr:row>8</xdr:row>
      <xdr:rowOff>47625</xdr:rowOff>
    </xdr:to>
    <xdr:pic>
      <xdr:nvPicPr>
        <xdr:cNvPr id="20" name="Predmet 1">
          <a:extLst>
            <a:ext uri="{FF2B5EF4-FFF2-40B4-BE49-F238E27FC236}">
              <a16:creationId xmlns:a16="http://schemas.microsoft.com/office/drawing/2014/main" id="{4D48DA5C-910B-452F-AC5D-A6EE4736452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7010400" y="1666875"/>
          <a:ext cx="828675" cy="371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twoCellAnchor editAs="oneCell">
    <xdr:from>
      <xdr:col>14</xdr:col>
      <xdr:colOff>38100</xdr:colOff>
      <xdr:row>6</xdr:row>
      <xdr:rowOff>95250</xdr:rowOff>
    </xdr:from>
    <xdr:to>
      <xdr:col>14</xdr:col>
      <xdr:colOff>1076325</xdr:colOff>
      <xdr:row>8</xdr:row>
      <xdr:rowOff>47625</xdr:rowOff>
    </xdr:to>
    <xdr:pic>
      <xdr:nvPicPr>
        <xdr:cNvPr id="21" name="Predmet 2">
          <a:extLst>
            <a:ext uri="{FF2B5EF4-FFF2-40B4-BE49-F238E27FC236}">
              <a16:creationId xmlns:a16="http://schemas.microsoft.com/office/drawing/2014/main" id="{F3EFEC02-45EF-42A5-AA00-B76188F3A8A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877175" y="1638300"/>
          <a:ext cx="1038225" cy="4000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21</xdr:row>
      <xdr:rowOff>28575</xdr:rowOff>
    </xdr:from>
    <xdr:to>
      <xdr:col>12</xdr:col>
      <xdr:colOff>533400</xdr:colOff>
      <xdr:row>54</xdr:row>
      <xdr:rowOff>152400</xdr:rowOff>
    </xdr:to>
    <xdr:pic>
      <xdr:nvPicPr>
        <xdr:cNvPr id="2" name="Slika 1" descr="Alternatives for motor control">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76625"/>
          <a:ext cx="7848600" cy="546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xdr:rowOff>
    </xdr:from>
    <xdr:to>
      <xdr:col>9</xdr:col>
      <xdr:colOff>28575</xdr:colOff>
      <xdr:row>20</xdr:row>
      <xdr:rowOff>106552</xdr:rowOff>
    </xdr:to>
    <xdr:pic>
      <xdr:nvPicPr>
        <xdr:cNvPr id="2" name="Slika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609600" y="161926"/>
          <a:ext cx="4905375" cy="3183126"/>
        </a:xfrm>
        <a:prstGeom prst="rect">
          <a:avLst/>
        </a:prstGeom>
      </xdr:spPr>
    </xdr:pic>
    <xdr:clientData/>
  </xdr:twoCellAnchor>
  <xdr:twoCellAnchor editAs="oneCell">
    <xdr:from>
      <xdr:col>1</xdr:col>
      <xdr:colOff>0</xdr:colOff>
      <xdr:row>22</xdr:row>
      <xdr:rowOff>1</xdr:rowOff>
    </xdr:from>
    <xdr:to>
      <xdr:col>9</xdr:col>
      <xdr:colOff>28575</xdr:colOff>
      <xdr:row>37</xdr:row>
      <xdr:rowOff>35640</xdr:rowOff>
    </xdr:to>
    <xdr:pic>
      <xdr:nvPicPr>
        <xdr:cNvPr id="3" name="Slika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609600" y="3562351"/>
          <a:ext cx="4905375" cy="2464514"/>
        </a:xfrm>
        <a:prstGeom prst="rect">
          <a:avLst/>
        </a:prstGeom>
      </xdr:spPr>
    </xdr:pic>
    <xdr:clientData/>
  </xdr:twoCellAnchor>
  <xdr:twoCellAnchor editAs="oneCell">
    <xdr:from>
      <xdr:col>1</xdr:col>
      <xdr:colOff>1</xdr:colOff>
      <xdr:row>44</xdr:row>
      <xdr:rowOff>0</xdr:rowOff>
    </xdr:from>
    <xdr:to>
      <xdr:col>9</xdr:col>
      <xdr:colOff>38101</xdr:colOff>
      <xdr:row>49</xdr:row>
      <xdr:rowOff>147638</xdr:rowOff>
    </xdr:to>
    <xdr:pic>
      <xdr:nvPicPr>
        <xdr:cNvPr id="4" name="Slika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609601" y="7124700"/>
          <a:ext cx="4914900" cy="957263"/>
        </a:xfrm>
        <a:prstGeom prst="rect">
          <a:avLst/>
        </a:prstGeom>
      </xdr:spPr>
    </xdr:pic>
    <xdr:clientData/>
  </xdr:twoCellAnchor>
  <xdr:twoCellAnchor editAs="oneCell">
    <xdr:from>
      <xdr:col>1</xdr:col>
      <xdr:colOff>0</xdr:colOff>
      <xdr:row>65</xdr:row>
      <xdr:rowOff>0</xdr:rowOff>
    </xdr:from>
    <xdr:to>
      <xdr:col>5</xdr:col>
      <xdr:colOff>600075</xdr:colOff>
      <xdr:row>83</xdr:row>
      <xdr:rowOff>123825</xdr:rowOff>
    </xdr:to>
    <xdr:pic>
      <xdr:nvPicPr>
        <xdr:cNvPr id="5" name="Slika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stretch>
          <a:fillRect/>
        </a:stretch>
      </xdr:blipFill>
      <xdr:spPr>
        <a:xfrm>
          <a:off x="609600" y="10658475"/>
          <a:ext cx="3038475" cy="3038475"/>
        </a:xfrm>
        <a:prstGeom prst="rect">
          <a:avLst/>
        </a:prstGeom>
      </xdr:spPr>
    </xdr:pic>
    <xdr:clientData/>
  </xdr:twoCellAnchor>
  <xdr:twoCellAnchor editAs="oneCell">
    <xdr:from>
      <xdr:col>1</xdr:col>
      <xdr:colOff>0</xdr:colOff>
      <xdr:row>97</xdr:row>
      <xdr:rowOff>1</xdr:rowOff>
    </xdr:from>
    <xdr:to>
      <xdr:col>5</xdr:col>
      <xdr:colOff>200025</xdr:colOff>
      <xdr:row>112</xdr:row>
      <xdr:rowOff>38224</xdr:rowOff>
    </xdr:to>
    <xdr:pic>
      <xdr:nvPicPr>
        <xdr:cNvPr id="6" name="Slika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stretch>
          <a:fillRect/>
        </a:stretch>
      </xdr:blipFill>
      <xdr:spPr>
        <a:xfrm>
          <a:off x="609600" y="15840076"/>
          <a:ext cx="2638425" cy="2467098"/>
        </a:xfrm>
        <a:prstGeom prst="rect">
          <a:avLst/>
        </a:prstGeom>
      </xdr:spPr>
    </xdr:pic>
    <xdr:clientData/>
  </xdr:twoCellAnchor>
  <xdr:twoCellAnchor editAs="oneCell">
    <xdr:from>
      <xdr:col>1</xdr:col>
      <xdr:colOff>0</xdr:colOff>
      <xdr:row>121</xdr:row>
      <xdr:rowOff>1</xdr:rowOff>
    </xdr:from>
    <xdr:to>
      <xdr:col>3</xdr:col>
      <xdr:colOff>238125</xdr:colOff>
      <xdr:row>130</xdr:row>
      <xdr:rowOff>24290</xdr:rowOff>
    </xdr:to>
    <xdr:pic>
      <xdr:nvPicPr>
        <xdr:cNvPr id="8" name="Slika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6"/>
        <a:stretch>
          <a:fillRect/>
        </a:stretch>
      </xdr:blipFill>
      <xdr:spPr>
        <a:xfrm>
          <a:off x="609600" y="19726276"/>
          <a:ext cx="1457325" cy="1481614"/>
        </a:xfrm>
        <a:prstGeom prst="rect">
          <a:avLst/>
        </a:prstGeom>
      </xdr:spPr>
    </xdr:pic>
    <xdr:clientData/>
  </xdr:twoCellAnchor>
  <xdr:twoCellAnchor editAs="oneCell">
    <xdr:from>
      <xdr:col>1</xdr:col>
      <xdr:colOff>0</xdr:colOff>
      <xdr:row>135</xdr:row>
      <xdr:rowOff>1</xdr:rowOff>
    </xdr:from>
    <xdr:to>
      <xdr:col>3</xdr:col>
      <xdr:colOff>209550</xdr:colOff>
      <xdr:row>142</xdr:row>
      <xdr:rowOff>43816</xdr:rowOff>
    </xdr:to>
    <xdr:pic>
      <xdr:nvPicPr>
        <xdr:cNvPr id="10" name="Slika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7"/>
        <a:stretch>
          <a:fillRect/>
        </a:stretch>
      </xdr:blipFill>
      <xdr:spPr>
        <a:xfrm>
          <a:off x="609600" y="21993226"/>
          <a:ext cx="1428750" cy="1177290"/>
        </a:xfrm>
        <a:prstGeom prst="rect">
          <a:avLst/>
        </a:prstGeom>
      </xdr:spPr>
    </xdr:pic>
    <xdr:clientData/>
  </xdr:twoCellAnchor>
  <xdr:twoCellAnchor editAs="oneCell">
    <xdr:from>
      <xdr:col>1</xdr:col>
      <xdr:colOff>0</xdr:colOff>
      <xdr:row>147</xdr:row>
      <xdr:rowOff>0</xdr:rowOff>
    </xdr:from>
    <xdr:to>
      <xdr:col>3</xdr:col>
      <xdr:colOff>295275</xdr:colOff>
      <xdr:row>156</xdr:row>
      <xdr:rowOff>81382</xdr:rowOff>
    </xdr:to>
    <xdr:pic>
      <xdr:nvPicPr>
        <xdr:cNvPr id="11" name="Slika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8"/>
        <a:stretch>
          <a:fillRect/>
        </a:stretch>
      </xdr:blipFill>
      <xdr:spPr>
        <a:xfrm>
          <a:off x="609600" y="23936325"/>
          <a:ext cx="1514475" cy="1538707"/>
        </a:xfrm>
        <a:prstGeom prst="rect">
          <a:avLst/>
        </a:prstGeom>
      </xdr:spPr>
    </xdr:pic>
    <xdr:clientData/>
  </xdr:twoCellAnchor>
  <xdr:twoCellAnchor editAs="oneCell">
    <xdr:from>
      <xdr:col>1</xdr:col>
      <xdr:colOff>0</xdr:colOff>
      <xdr:row>160</xdr:row>
      <xdr:rowOff>1</xdr:rowOff>
    </xdr:from>
    <xdr:to>
      <xdr:col>3</xdr:col>
      <xdr:colOff>438150</xdr:colOff>
      <xdr:row>169</xdr:row>
      <xdr:rowOff>105858</xdr:rowOff>
    </xdr:to>
    <xdr:pic>
      <xdr:nvPicPr>
        <xdr:cNvPr id="12" name="Slika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9"/>
        <a:stretch>
          <a:fillRect/>
        </a:stretch>
      </xdr:blipFill>
      <xdr:spPr>
        <a:xfrm>
          <a:off x="609600" y="26041351"/>
          <a:ext cx="1657350" cy="15631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22412</xdr:colOff>
      <xdr:row>66</xdr:row>
      <xdr:rowOff>89647</xdr:rowOff>
    </xdr:from>
    <xdr:to>
      <xdr:col>2</xdr:col>
      <xdr:colOff>537883</xdr:colOff>
      <xdr:row>66</xdr:row>
      <xdr:rowOff>529065</xdr:rowOff>
    </xdr:to>
    <xdr:pic>
      <xdr:nvPicPr>
        <xdr:cNvPr id="3" name="Slika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a:stretch>
          <a:fillRect/>
        </a:stretch>
      </xdr:blipFill>
      <xdr:spPr>
        <a:xfrm>
          <a:off x="974912" y="11542059"/>
          <a:ext cx="515471" cy="439418"/>
        </a:xfrm>
        <a:prstGeom prst="rect">
          <a:avLst/>
        </a:prstGeom>
      </xdr:spPr>
    </xdr:pic>
    <xdr:clientData/>
  </xdr:twoCellAnchor>
  <xdr:twoCellAnchor editAs="oneCell">
    <xdr:from>
      <xdr:col>3</xdr:col>
      <xdr:colOff>62401</xdr:colOff>
      <xdr:row>66</xdr:row>
      <xdr:rowOff>67236</xdr:rowOff>
    </xdr:from>
    <xdr:to>
      <xdr:col>3</xdr:col>
      <xdr:colOff>593911</xdr:colOff>
      <xdr:row>66</xdr:row>
      <xdr:rowOff>526676</xdr:rowOff>
    </xdr:to>
    <xdr:pic>
      <xdr:nvPicPr>
        <xdr:cNvPr id="4" name="Slika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2"/>
        <a:stretch>
          <a:fillRect/>
        </a:stretch>
      </xdr:blipFill>
      <xdr:spPr>
        <a:xfrm>
          <a:off x="1620019" y="11519648"/>
          <a:ext cx="531510" cy="459440"/>
        </a:xfrm>
        <a:prstGeom prst="rect">
          <a:avLst/>
        </a:prstGeom>
      </xdr:spPr>
    </xdr:pic>
    <xdr:clientData/>
  </xdr:twoCellAnchor>
  <xdr:twoCellAnchor editAs="oneCell">
    <xdr:from>
      <xdr:col>4</xdr:col>
      <xdr:colOff>44824</xdr:colOff>
      <xdr:row>66</xdr:row>
      <xdr:rowOff>67235</xdr:rowOff>
    </xdr:from>
    <xdr:to>
      <xdr:col>4</xdr:col>
      <xdr:colOff>492443</xdr:colOff>
      <xdr:row>66</xdr:row>
      <xdr:rowOff>543425</xdr:rowOff>
    </xdr:to>
    <xdr:pic>
      <xdr:nvPicPr>
        <xdr:cNvPr id="5" name="Slika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2207559" y="11519647"/>
          <a:ext cx="447619" cy="476190"/>
        </a:xfrm>
        <a:prstGeom prst="rect">
          <a:avLst/>
        </a:prstGeom>
      </xdr:spPr>
    </xdr:pic>
    <xdr:clientData/>
  </xdr:twoCellAnchor>
  <xdr:twoCellAnchor editAs="oneCell">
    <xdr:from>
      <xdr:col>5</xdr:col>
      <xdr:colOff>89647</xdr:colOff>
      <xdr:row>66</xdr:row>
      <xdr:rowOff>44823</xdr:rowOff>
    </xdr:from>
    <xdr:to>
      <xdr:col>5</xdr:col>
      <xdr:colOff>499171</xdr:colOff>
      <xdr:row>66</xdr:row>
      <xdr:rowOff>530537</xdr:rowOff>
    </xdr:to>
    <xdr:pic>
      <xdr:nvPicPr>
        <xdr:cNvPr id="6" name="Slika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4"/>
        <a:stretch>
          <a:fillRect/>
        </a:stretch>
      </xdr:blipFill>
      <xdr:spPr>
        <a:xfrm>
          <a:off x="2857500" y="11497235"/>
          <a:ext cx="409524" cy="485714"/>
        </a:xfrm>
        <a:prstGeom prst="rect">
          <a:avLst/>
        </a:prstGeom>
      </xdr:spPr>
    </xdr:pic>
    <xdr:clientData/>
  </xdr:twoCellAnchor>
  <xdr:twoCellAnchor editAs="oneCell">
    <xdr:from>
      <xdr:col>6</xdr:col>
      <xdr:colOff>100853</xdr:colOff>
      <xdr:row>66</xdr:row>
      <xdr:rowOff>67235</xdr:rowOff>
    </xdr:from>
    <xdr:to>
      <xdr:col>6</xdr:col>
      <xdr:colOff>567520</xdr:colOff>
      <xdr:row>66</xdr:row>
      <xdr:rowOff>543425</xdr:rowOff>
    </xdr:to>
    <xdr:pic>
      <xdr:nvPicPr>
        <xdr:cNvPr id="8" name="Slika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3473824" y="11519647"/>
          <a:ext cx="466667" cy="476190"/>
        </a:xfrm>
        <a:prstGeom prst="rect">
          <a:avLst/>
        </a:prstGeom>
      </xdr:spPr>
    </xdr:pic>
    <xdr:clientData/>
  </xdr:twoCellAnchor>
  <xdr:twoCellAnchor editAs="oneCell">
    <xdr:from>
      <xdr:col>7</xdr:col>
      <xdr:colOff>56029</xdr:colOff>
      <xdr:row>66</xdr:row>
      <xdr:rowOff>67235</xdr:rowOff>
    </xdr:from>
    <xdr:to>
      <xdr:col>7</xdr:col>
      <xdr:colOff>551267</xdr:colOff>
      <xdr:row>66</xdr:row>
      <xdr:rowOff>552949</xdr:rowOff>
    </xdr:to>
    <xdr:pic>
      <xdr:nvPicPr>
        <xdr:cNvPr id="9" name="Slika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6"/>
        <a:stretch>
          <a:fillRect/>
        </a:stretch>
      </xdr:blipFill>
      <xdr:spPr>
        <a:xfrm>
          <a:off x="4034117" y="11519647"/>
          <a:ext cx="495238" cy="485714"/>
        </a:xfrm>
        <a:prstGeom prst="rect">
          <a:avLst/>
        </a:prstGeom>
      </xdr:spPr>
    </xdr:pic>
    <xdr:clientData/>
  </xdr:twoCellAnchor>
  <xdr:twoCellAnchor editAs="oneCell">
    <xdr:from>
      <xdr:col>8</xdr:col>
      <xdr:colOff>33618</xdr:colOff>
      <xdr:row>66</xdr:row>
      <xdr:rowOff>67236</xdr:rowOff>
    </xdr:from>
    <xdr:to>
      <xdr:col>8</xdr:col>
      <xdr:colOff>557428</xdr:colOff>
      <xdr:row>66</xdr:row>
      <xdr:rowOff>552950</xdr:rowOff>
    </xdr:to>
    <xdr:pic>
      <xdr:nvPicPr>
        <xdr:cNvPr id="10" name="Slika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7"/>
        <a:stretch>
          <a:fillRect/>
        </a:stretch>
      </xdr:blipFill>
      <xdr:spPr>
        <a:xfrm>
          <a:off x="4616824" y="11519648"/>
          <a:ext cx="523810" cy="485714"/>
        </a:xfrm>
        <a:prstGeom prst="rect">
          <a:avLst/>
        </a:prstGeom>
      </xdr:spPr>
    </xdr:pic>
    <xdr:clientData/>
  </xdr:twoCellAnchor>
  <xdr:twoCellAnchor editAs="oneCell">
    <xdr:from>
      <xdr:col>0</xdr:col>
      <xdr:colOff>0</xdr:colOff>
      <xdr:row>182</xdr:row>
      <xdr:rowOff>100853</xdr:rowOff>
    </xdr:from>
    <xdr:to>
      <xdr:col>15</xdr:col>
      <xdr:colOff>177613</xdr:colOff>
      <xdr:row>254</xdr:row>
      <xdr:rowOff>58271</xdr:rowOff>
    </xdr:to>
    <xdr:pic>
      <xdr:nvPicPr>
        <xdr:cNvPr id="11" name="Slika 10" descr="Utilization categories for contactors to IEC 60947-4-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0580853"/>
          <a:ext cx="9467289" cy="11252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xdr:col>
      <xdr:colOff>304800</xdr:colOff>
      <xdr:row>97</xdr:row>
      <xdr:rowOff>104775</xdr:rowOff>
    </xdr:to>
    <xdr:sp macro="" textlink="">
      <xdr:nvSpPr>
        <xdr:cNvPr id="41985" name="AutoShape 1" descr="{\displaystyle I_{n}/A}">
          <a:extLst>
            <a:ext uri="{FF2B5EF4-FFF2-40B4-BE49-F238E27FC236}">
              <a16:creationId xmlns:a16="http://schemas.microsoft.com/office/drawing/2014/main" id="{23147DFB-02AF-4E3E-A0F2-412B57E7CFFF}"/>
            </a:ext>
          </a:extLst>
        </xdr:cNvPr>
        <xdr:cNvSpPr>
          <a:spLocks noChangeAspect="1" noChangeArrowheads="1"/>
        </xdr:cNvSpPr>
      </xdr:nvSpPr>
      <xdr:spPr bwMode="auto">
        <a:xfrm>
          <a:off x="609600" y="844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314325</xdr:colOff>
      <xdr:row>98</xdr:row>
      <xdr:rowOff>0</xdr:rowOff>
    </xdr:from>
    <xdr:to>
      <xdr:col>2</xdr:col>
      <xdr:colOff>619125</xdr:colOff>
      <xdr:row>98</xdr:row>
      <xdr:rowOff>304800</xdr:rowOff>
    </xdr:to>
    <xdr:sp macro="" textlink="">
      <xdr:nvSpPr>
        <xdr:cNvPr id="41986" name="AutoShape 2" descr="{\displaystyle {\frac {I}{I_{n}}}}">
          <a:extLst>
            <a:ext uri="{FF2B5EF4-FFF2-40B4-BE49-F238E27FC236}">
              <a16:creationId xmlns:a16="http://schemas.microsoft.com/office/drawing/2014/main" id="{3D2E88E4-CE45-4276-AA93-234314BA32F4}"/>
            </a:ext>
          </a:extLst>
        </xdr:cNvPr>
        <xdr:cNvSpPr>
          <a:spLocks noChangeAspect="1" noChangeArrowheads="1"/>
        </xdr:cNvSpPr>
      </xdr:nvSpPr>
      <xdr:spPr bwMode="auto">
        <a:xfrm>
          <a:off x="17621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98</xdr:row>
      <xdr:rowOff>0</xdr:rowOff>
    </xdr:from>
    <xdr:to>
      <xdr:col>3</xdr:col>
      <xdr:colOff>304800</xdr:colOff>
      <xdr:row>98</xdr:row>
      <xdr:rowOff>304800</xdr:rowOff>
    </xdr:to>
    <xdr:sp macro="" textlink="">
      <xdr:nvSpPr>
        <xdr:cNvPr id="41987" name="AutoShape 3" descr="{\displaystyle {\frac {U}{U_{n}}}}">
          <a:extLst>
            <a:ext uri="{FF2B5EF4-FFF2-40B4-BE49-F238E27FC236}">
              <a16:creationId xmlns:a16="http://schemas.microsoft.com/office/drawing/2014/main" id="{9B0AB9CB-7F2A-4EBC-A84C-15C54AC982DE}"/>
            </a:ext>
          </a:extLst>
        </xdr:cNvPr>
        <xdr:cNvSpPr>
          <a:spLocks noChangeAspect="1" noChangeArrowheads="1"/>
        </xdr:cNvSpPr>
      </xdr:nvSpPr>
      <xdr:spPr bwMode="auto">
        <a:xfrm>
          <a:off x="376237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98</xdr:row>
      <xdr:rowOff>0</xdr:rowOff>
    </xdr:from>
    <xdr:to>
      <xdr:col>4</xdr:col>
      <xdr:colOff>304800</xdr:colOff>
      <xdr:row>98</xdr:row>
      <xdr:rowOff>304800</xdr:rowOff>
    </xdr:to>
    <xdr:sp macro="" textlink="">
      <xdr:nvSpPr>
        <xdr:cNvPr id="41988" name="AutoShape 4" descr="\varphi ">
          <a:extLst>
            <a:ext uri="{FF2B5EF4-FFF2-40B4-BE49-F238E27FC236}">
              <a16:creationId xmlns:a16="http://schemas.microsoft.com/office/drawing/2014/main" id="{7FC397BB-ECBF-47B5-9406-FB0EB157C2B7}"/>
            </a:ext>
          </a:extLst>
        </xdr:cNvPr>
        <xdr:cNvSpPr>
          <a:spLocks noChangeAspect="1" noChangeArrowheads="1"/>
        </xdr:cNvSpPr>
      </xdr:nvSpPr>
      <xdr:spPr bwMode="auto">
        <a:xfrm>
          <a:off x="47339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609599</xdr:colOff>
      <xdr:row>97</xdr:row>
      <xdr:rowOff>200024</xdr:rowOff>
    </xdr:from>
    <xdr:to>
      <xdr:col>5</xdr:col>
      <xdr:colOff>390524</xdr:colOff>
      <xdr:row>98</xdr:row>
      <xdr:rowOff>390524</xdr:rowOff>
    </xdr:to>
    <xdr:sp macro="" textlink="">
      <xdr:nvSpPr>
        <xdr:cNvPr id="41989" name="AutoShape 5" descr="{\displaystyle {\frac {I_{c}}{I_{n}}}}">
          <a:extLst>
            <a:ext uri="{FF2B5EF4-FFF2-40B4-BE49-F238E27FC236}">
              <a16:creationId xmlns:a16="http://schemas.microsoft.com/office/drawing/2014/main" id="{A82FB42E-2136-48DF-85A3-A3191731D7DA}"/>
            </a:ext>
          </a:extLst>
        </xdr:cNvPr>
        <xdr:cNvSpPr>
          <a:spLocks noChangeAspect="1" noChangeArrowheads="1"/>
        </xdr:cNvSpPr>
      </xdr:nvSpPr>
      <xdr:spPr bwMode="auto">
        <a:xfrm>
          <a:off x="5343524" y="84867749"/>
          <a:ext cx="390525" cy="390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98</xdr:row>
      <xdr:rowOff>0</xdr:rowOff>
    </xdr:from>
    <xdr:to>
      <xdr:col>6</xdr:col>
      <xdr:colOff>304800</xdr:colOff>
      <xdr:row>98</xdr:row>
      <xdr:rowOff>304800</xdr:rowOff>
    </xdr:to>
    <xdr:sp macro="" textlink="">
      <xdr:nvSpPr>
        <xdr:cNvPr id="41990" name="AutoShape 6" descr="{\displaystyle {\frac {U_{r}}{U_{n}}}}">
          <a:extLst>
            <a:ext uri="{FF2B5EF4-FFF2-40B4-BE49-F238E27FC236}">
              <a16:creationId xmlns:a16="http://schemas.microsoft.com/office/drawing/2014/main" id="{08A8DFD8-8B82-4A4C-928A-6BD37B914616}"/>
            </a:ext>
          </a:extLst>
        </xdr:cNvPr>
        <xdr:cNvSpPr>
          <a:spLocks noChangeAspect="1" noChangeArrowheads="1"/>
        </xdr:cNvSpPr>
      </xdr:nvSpPr>
      <xdr:spPr bwMode="auto">
        <a:xfrm>
          <a:off x="59531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98</xdr:row>
      <xdr:rowOff>0</xdr:rowOff>
    </xdr:from>
    <xdr:to>
      <xdr:col>7</xdr:col>
      <xdr:colOff>304800</xdr:colOff>
      <xdr:row>98</xdr:row>
      <xdr:rowOff>304800</xdr:rowOff>
    </xdr:to>
    <xdr:sp macro="" textlink="">
      <xdr:nvSpPr>
        <xdr:cNvPr id="41991" name="AutoShape 7" descr="\varphi ">
          <a:extLst>
            <a:ext uri="{FF2B5EF4-FFF2-40B4-BE49-F238E27FC236}">
              <a16:creationId xmlns:a16="http://schemas.microsoft.com/office/drawing/2014/main" id="{64B4CDA2-C6E2-494D-894F-B04814339B3F}"/>
            </a:ext>
          </a:extLst>
        </xdr:cNvPr>
        <xdr:cNvSpPr>
          <a:spLocks noChangeAspect="1" noChangeArrowheads="1"/>
        </xdr:cNvSpPr>
      </xdr:nvSpPr>
      <xdr:spPr bwMode="auto">
        <a:xfrm>
          <a:off x="65627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98</xdr:row>
      <xdr:rowOff>0</xdr:rowOff>
    </xdr:from>
    <xdr:to>
      <xdr:col>8</xdr:col>
      <xdr:colOff>304800</xdr:colOff>
      <xdr:row>98</xdr:row>
      <xdr:rowOff>304800</xdr:rowOff>
    </xdr:to>
    <xdr:sp macro="" textlink="">
      <xdr:nvSpPr>
        <xdr:cNvPr id="41992" name="AutoShape 8" descr="{\displaystyle I_{n}/A}">
          <a:extLst>
            <a:ext uri="{FF2B5EF4-FFF2-40B4-BE49-F238E27FC236}">
              <a16:creationId xmlns:a16="http://schemas.microsoft.com/office/drawing/2014/main" id="{4775D281-69C5-403C-9FD4-BC22EEA966D7}"/>
            </a:ext>
          </a:extLst>
        </xdr:cNvPr>
        <xdr:cNvSpPr>
          <a:spLocks noChangeAspect="1" noChangeArrowheads="1"/>
        </xdr:cNvSpPr>
      </xdr:nvSpPr>
      <xdr:spPr bwMode="auto">
        <a:xfrm>
          <a:off x="71723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98</xdr:row>
      <xdr:rowOff>0</xdr:rowOff>
    </xdr:from>
    <xdr:to>
      <xdr:col>9</xdr:col>
      <xdr:colOff>304800</xdr:colOff>
      <xdr:row>98</xdr:row>
      <xdr:rowOff>304800</xdr:rowOff>
    </xdr:to>
    <xdr:sp macro="" textlink="">
      <xdr:nvSpPr>
        <xdr:cNvPr id="41993" name="AutoShape 9" descr="{\displaystyle {\frac {I}{I_{n}}}}">
          <a:extLst>
            <a:ext uri="{FF2B5EF4-FFF2-40B4-BE49-F238E27FC236}">
              <a16:creationId xmlns:a16="http://schemas.microsoft.com/office/drawing/2014/main" id="{7EC924BC-720A-4ADF-8B4B-8936791A29A4}"/>
            </a:ext>
          </a:extLst>
        </xdr:cNvPr>
        <xdr:cNvSpPr>
          <a:spLocks noChangeAspect="1" noChangeArrowheads="1"/>
        </xdr:cNvSpPr>
      </xdr:nvSpPr>
      <xdr:spPr bwMode="auto">
        <a:xfrm>
          <a:off x="77819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98</xdr:row>
      <xdr:rowOff>0</xdr:rowOff>
    </xdr:from>
    <xdr:to>
      <xdr:col>10</xdr:col>
      <xdr:colOff>304800</xdr:colOff>
      <xdr:row>98</xdr:row>
      <xdr:rowOff>304800</xdr:rowOff>
    </xdr:to>
    <xdr:sp macro="" textlink="">
      <xdr:nvSpPr>
        <xdr:cNvPr id="41994" name="AutoShape 10" descr="{\displaystyle {\frac {U}{U_{n}}}}">
          <a:extLst>
            <a:ext uri="{FF2B5EF4-FFF2-40B4-BE49-F238E27FC236}">
              <a16:creationId xmlns:a16="http://schemas.microsoft.com/office/drawing/2014/main" id="{94F5BA63-D95B-4975-88DB-4DA3E2B2E430}"/>
            </a:ext>
          </a:extLst>
        </xdr:cNvPr>
        <xdr:cNvSpPr>
          <a:spLocks noChangeAspect="1" noChangeArrowheads="1"/>
        </xdr:cNvSpPr>
      </xdr:nvSpPr>
      <xdr:spPr bwMode="auto">
        <a:xfrm>
          <a:off x="83915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98</xdr:row>
      <xdr:rowOff>0</xdr:rowOff>
    </xdr:from>
    <xdr:to>
      <xdr:col>11</xdr:col>
      <xdr:colOff>304800</xdr:colOff>
      <xdr:row>98</xdr:row>
      <xdr:rowOff>304800</xdr:rowOff>
    </xdr:to>
    <xdr:sp macro="" textlink="">
      <xdr:nvSpPr>
        <xdr:cNvPr id="41995" name="AutoShape 11" descr="\varphi ">
          <a:extLst>
            <a:ext uri="{FF2B5EF4-FFF2-40B4-BE49-F238E27FC236}">
              <a16:creationId xmlns:a16="http://schemas.microsoft.com/office/drawing/2014/main" id="{0C209A52-DEC2-4C62-8BAA-FA02615F6E87}"/>
            </a:ext>
          </a:extLst>
        </xdr:cNvPr>
        <xdr:cNvSpPr>
          <a:spLocks noChangeAspect="1" noChangeArrowheads="1"/>
        </xdr:cNvSpPr>
      </xdr:nvSpPr>
      <xdr:spPr bwMode="auto">
        <a:xfrm>
          <a:off x="90011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98</xdr:row>
      <xdr:rowOff>0</xdr:rowOff>
    </xdr:from>
    <xdr:to>
      <xdr:col>12</xdr:col>
      <xdr:colOff>304800</xdr:colOff>
      <xdr:row>98</xdr:row>
      <xdr:rowOff>304800</xdr:rowOff>
    </xdr:to>
    <xdr:sp macro="" textlink="">
      <xdr:nvSpPr>
        <xdr:cNvPr id="41996" name="AutoShape 12" descr="{\displaystyle {\frac {I_{c}}{I_{n}}}}">
          <a:extLst>
            <a:ext uri="{FF2B5EF4-FFF2-40B4-BE49-F238E27FC236}">
              <a16:creationId xmlns:a16="http://schemas.microsoft.com/office/drawing/2014/main" id="{0687AE19-7FBD-4399-B32F-BC5538F39BF2}"/>
            </a:ext>
          </a:extLst>
        </xdr:cNvPr>
        <xdr:cNvSpPr>
          <a:spLocks noChangeAspect="1" noChangeArrowheads="1"/>
        </xdr:cNvSpPr>
      </xdr:nvSpPr>
      <xdr:spPr bwMode="auto">
        <a:xfrm>
          <a:off x="96107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98</xdr:row>
      <xdr:rowOff>0</xdr:rowOff>
    </xdr:from>
    <xdr:to>
      <xdr:col>13</xdr:col>
      <xdr:colOff>304800</xdr:colOff>
      <xdr:row>98</xdr:row>
      <xdr:rowOff>304800</xdr:rowOff>
    </xdr:to>
    <xdr:sp macro="" textlink="">
      <xdr:nvSpPr>
        <xdr:cNvPr id="41997" name="AutoShape 13" descr="{\displaystyle {\frac {U_{r}}{U_{n}}}}">
          <a:extLst>
            <a:ext uri="{FF2B5EF4-FFF2-40B4-BE49-F238E27FC236}">
              <a16:creationId xmlns:a16="http://schemas.microsoft.com/office/drawing/2014/main" id="{A676A3CB-7A28-4C2B-8261-B24D8D97B025}"/>
            </a:ext>
          </a:extLst>
        </xdr:cNvPr>
        <xdr:cNvSpPr>
          <a:spLocks noChangeAspect="1" noChangeArrowheads="1"/>
        </xdr:cNvSpPr>
      </xdr:nvSpPr>
      <xdr:spPr bwMode="auto">
        <a:xfrm>
          <a:off x="102203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98</xdr:row>
      <xdr:rowOff>0</xdr:rowOff>
    </xdr:from>
    <xdr:to>
      <xdr:col>14</xdr:col>
      <xdr:colOff>304800</xdr:colOff>
      <xdr:row>98</xdr:row>
      <xdr:rowOff>304800</xdr:rowOff>
    </xdr:to>
    <xdr:sp macro="" textlink="">
      <xdr:nvSpPr>
        <xdr:cNvPr id="41998" name="AutoShape 14" descr="\varphi ">
          <a:extLst>
            <a:ext uri="{FF2B5EF4-FFF2-40B4-BE49-F238E27FC236}">
              <a16:creationId xmlns:a16="http://schemas.microsoft.com/office/drawing/2014/main" id="{90F13138-C570-4707-8D38-0D631464B325}"/>
            </a:ext>
          </a:extLst>
        </xdr:cNvPr>
        <xdr:cNvSpPr>
          <a:spLocks noChangeAspect="1" noChangeArrowheads="1"/>
        </xdr:cNvSpPr>
      </xdr:nvSpPr>
      <xdr:spPr bwMode="auto">
        <a:xfrm>
          <a:off x="10829925"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105</xdr:row>
      <xdr:rowOff>0</xdr:rowOff>
    </xdr:from>
    <xdr:to>
      <xdr:col>2</xdr:col>
      <xdr:colOff>304800</xdr:colOff>
      <xdr:row>105</xdr:row>
      <xdr:rowOff>304800</xdr:rowOff>
    </xdr:to>
    <xdr:sp macro="" textlink="">
      <xdr:nvSpPr>
        <xdr:cNvPr id="41999" name="AutoShape 15" descr="I_n">
          <a:extLst>
            <a:ext uri="{FF2B5EF4-FFF2-40B4-BE49-F238E27FC236}">
              <a16:creationId xmlns:a16="http://schemas.microsoft.com/office/drawing/2014/main" id="{086160A7-B7CE-4028-B1D0-4982DB3994DC}"/>
            </a:ext>
          </a:extLst>
        </xdr:cNvPr>
        <xdr:cNvSpPr>
          <a:spLocks noChangeAspect="1" noChangeArrowheads="1"/>
        </xdr:cNvSpPr>
      </xdr:nvSpPr>
      <xdr:spPr bwMode="auto">
        <a:xfrm>
          <a:off x="1447800"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133350</xdr:colOff>
      <xdr:row>105</xdr:row>
      <xdr:rowOff>0</xdr:rowOff>
    </xdr:from>
    <xdr:to>
      <xdr:col>3</xdr:col>
      <xdr:colOff>438150</xdr:colOff>
      <xdr:row>105</xdr:row>
      <xdr:rowOff>304800</xdr:rowOff>
    </xdr:to>
    <xdr:sp macro="" textlink="">
      <xdr:nvSpPr>
        <xdr:cNvPr id="42000" name="AutoShape 16" descr="{\displaystyle {\frac {I}{I_{n}}}}">
          <a:extLst>
            <a:ext uri="{FF2B5EF4-FFF2-40B4-BE49-F238E27FC236}">
              <a16:creationId xmlns:a16="http://schemas.microsoft.com/office/drawing/2014/main" id="{C8335161-D714-48EE-82AE-514A8DCAC93A}"/>
            </a:ext>
          </a:extLst>
        </xdr:cNvPr>
        <xdr:cNvSpPr>
          <a:spLocks noChangeAspect="1" noChangeArrowheads="1"/>
        </xdr:cNvSpPr>
      </xdr:nvSpPr>
      <xdr:spPr bwMode="auto">
        <a:xfrm>
          <a:off x="3895725" y="865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66675</xdr:colOff>
      <xdr:row>105</xdr:row>
      <xdr:rowOff>0</xdr:rowOff>
    </xdr:from>
    <xdr:to>
      <xdr:col>4</xdr:col>
      <xdr:colOff>371475</xdr:colOff>
      <xdr:row>105</xdr:row>
      <xdr:rowOff>304800</xdr:rowOff>
    </xdr:to>
    <xdr:sp macro="" textlink="">
      <xdr:nvSpPr>
        <xdr:cNvPr id="42001" name="AutoShape 17" descr="{\displaystyle {\frac {U}{U_{n}}}}">
          <a:extLst>
            <a:ext uri="{FF2B5EF4-FFF2-40B4-BE49-F238E27FC236}">
              <a16:creationId xmlns:a16="http://schemas.microsoft.com/office/drawing/2014/main" id="{762EBA00-C94D-4B1E-9ECD-21A792ED7889}"/>
            </a:ext>
          </a:extLst>
        </xdr:cNvPr>
        <xdr:cNvSpPr>
          <a:spLocks noChangeAspect="1" noChangeArrowheads="1"/>
        </xdr:cNvSpPr>
      </xdr:nvSpPr>
      <xdr:spPr bwMode="auto">
        <a:xfrm>
          <a:off x="4800600" y="865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161925</xdr:rowOff>
    </xdr:from>
    <xdr:to>
      <xdr:col>5</xdr:col>
      <xdr:colOff>304800</xdr:colOff>
      <xdr:row>105</xdr:row>
      <xdr:rowOff>276225</xdr:rowOff>
    </xdr:to>
    <xdr:sp macro="" textlink="">
      <xdr:nvSpPr>
        <xdr:cNvPr id="42002" name="AutoShape 18" descr="{\displaystyle {\frac {L}{R}}}">
          <a:extLst>
            <a:ext uri="{FF2B5EF4-FFF2-40B4-BE49-F238E27FC236}">
              <a16:creationId xmlns:a16="http://schemas.microsoft.com/office/drawing/2014/main" id="{0FD554A7-B0EF-4F5D-A129-6866889AD1BA}"/>
            </a:ext>
          </a:extLst>
        </xdr:cNvPr>
        <xdr:cNvSpPr>
          <a:spLocks noChangeAspect="1" noChangeArrowheads="1"/>
        </xdr:cNvSpPr>
      </xdr:nvSpPr>
      <xdr:spPr bwMode="auto">
        <a:xfrm>
          <a:off x="5343525" y="8653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105</xdr:row>
      <xdr:rowOff>0</xdr:rowOff>
    </xdr:from>
    <xdr:to>
      <xdr:col>6</xdr:col>
      <xdr:colOff>304800</xdr:colOff>
      <xdr:row>105</xdr:row>
      <xdr:rowOff>304800</xdr:rowOff>
    </xdr:to>
    <xdr:sp macro="" textlink="">
      <xdr:nvSpPr>
        <xdr:cNvPr id="42003" name="AutoShape 19" descr="{\displaystyle {\frac {I_{c}}{I_{n}}}}">
          <a:extLst>
            <a:ext uri="{FF2B5EF4-FFF2-40B4-BE49-F238E27FC236}">
              <a16:creationId xmlns:a16="http://schemas.microsoft.com/office/drawing/2014/main" id="{C73FFD31-0B7D-492E-B578-4F3CB526A7BF}"/>
            </a:ext>
          </a:extLst>
        </xdr:cNvPr>
        <xdr:cNvSpPr>
          <a:spLocks noChangeAspect="1" noChangeArrowheads="1"/>
        </xdr:cNvSpPr>
      </xdr:nvSpPr>
      <xdr:spPr bwMode="auto">
        <a:xfrm>
          <a:off x="5953125"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105</xdr:row>
      <xdr:rowOff>0</xdr:rowOff>
    </xdr:from>
    <xdr:to>
      <xdr:col>7</xdr:col>
      <xdr:colOff>304800</xdr:colOff>
      <xdr:row>105</xdr:row>
      <xdr:rowOff>304800</xdr:rowOff>
    </xdr:to>
    <xdr:sp macro="" textlink="">
      <xdr:nvSpPr>
        <xdr:cNvPr id="42004" name="AutoShape 20" descr="{\displaystyle {\frac {U_{r}}{U_{n}}}}">
          <a:extLst>
            <a:ext uri="{FF2B5EF4-FFF2-40B4-BE49-F238E27FC236}">
              <a16:creationId xmlns:a16="http://schemas.microsoft.com/office/drawing/2014/main" id="{A5B501D9-A96E-45E0-BB7A-80691FB85FDD}"/>
            </a:ext>
          </a:extLst>
        </xdr:cNvPr>
        <xdr:cNvSpPr>
          <a:spLocks noChangeAspect="1" noChangeArrowheads="1"/>
        </xdr:cNvSpPr>
      </xdr:nvSpPr>
      <xdr:spPr bwMode="auto">
        <a:xfrm>
          <a:off x="6562725"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105</xdr:row>
      <xdr:rowOff>0</xdr:rowOff>
    </xdr:from>
    <xdr:to>
      <xdr:col>8</xdr:col>
      <xdr:colOff>304800</xdr:colOff>
      <xdr:row>105</xdr:row>
      <xdr:rowOff>304800</xdr:rowOff>
    </xdr:to>
    <xdr:sp macro="" textlink="">
      <xdr:nvSpPr>
        <xdr:cNvPr id="42005" name="AutoShape 21" descr="{\displaystyle {\frac {L}{R}}}">
          <a:extLst>
            <a:ext uri="{FF2B5EF4-FFF2-40B4-BE49-F238E27FC236}">
              <a16:creationId xmlns:a16="http://schemas.microsoft.com/office/drawing/2014/main" id="{9DFCEF05-0041-4F2E-8E43-26CD1CC63806}"/>
            </a:ext>
          </a:extLst>
        </xdr:cNvPr>
        <xdr:cNvSpPr>
          <a:spLocks noChangeAspect="1" noChangeArrowheads="1"/>
        </xdr:cNvSpPr>
      </xdr:nvSpPr>
      <xdr:spPr bwMode="auto">
        <a:xfrm>
          <a:off x="7172325"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105</xdr:row>
      <xdr:rowOff>0</xdr:rowOff>
    </xdr:from>
    <xdr:to>
      <xdr:col>9</xdr:col>
      <xdr:colOff>304800</xdr:colOff>
      <xdr:row>105</xdr:row>
      <xdr:rowOff>304800</xdr:rowOff>
    </xdr:to>
    <xdr:sp macro="" textlink="">
      <xdr:nvSpPr>
        <xdr:cNvPr id="42006" name="AutoShape 22" descr="I_n">
          <a:extLst>
            <a:ext uri="{FF2B5EF4-FFF2-40B4-BE49-F238E27FC236}">
              <a16:creationId xmlns:a16="http://schemas.microsoft.com/office/drawing/2014/main" id="{4FD2E39B-5F4E-45E2-B416-26CA707F04A8}"/>
            </a:ext>
          </a:extLst>
        </xdr:cNvPr>
        <xdr:cNvSpPr>
          <a:spLocks noChangeAspect="1" noChangeArrowheads="1"/>
        </xdr:cNvSpPr>
      </xdr:nvSpPr>
      <xdr:spPr bwMode="auto">
        <a:xfrm>
          <a:off x="7781925"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28575</xdr:colOff>
      <xdr:row>105</xdr:row>
      <xdr:rowOff>19050</xdr:rowOff>
    </xdr:from>
    <xdr:to>
      <xdr:col>10</xdr:col>
      <xdr:colOff>333375</xdr:colOff>
      <xdr:row>105</xdr:row>
      <xdr:rowOff>323850</xdr:rowOff>
    </xdr:to>
    <xdr:sp macro="" textlink="">
      <xdr:nvSpPr>
        <xdr:cNvPr id="42007" name="AutoShape 23" descr="{\displaystyle {\frac {I}{I_{n}}}}">
          <a:extLst>
            <a:ext uri="{FF2B5EF4-FFF2-40B4-BE49-F238E27FC236}">
              <a16:creationId xmlns:a16="http://schemas.microsoft.com/office/drawing/2014/main" id="{C0D16A97-D2CC-4A91-8762-D24A8F3E98BE}"/>
            </a:ext>
          </a:extLst>
        </xdr:cNvPr>
        <xdr:cNvSpPr>
          <a:spLocks noChangeAspect="1" noChangeArrowheads="1"/>
        </xdr:cNvSpPr>
      </xdr:nvSpPr>
      <xdr:spPr bwMode="auto">
        <a:xfrm>
          <a:off x="8420100" y="8658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105</xdr:row>
      <xdr:rowOff>0</xdr:rowOff>
    </xdr:from>
    <xdr:to>
      <xdr:col>11</xdr:col>
      <xdr:colOff>304800</xdr:colOff>
      <xdr:row>105</xdr:row>
      <xdr:rowOff>304800</xdr:rowOff>
    </xdr:to>
    <xdr:sp macro="" textlink="">
      <xdr:nvSpPr>
        <xdr:cNvPr id="42008" name="AutoShape 24" descr="{\displaystyle {\frac {U}{U_{n}}}}">
          <a:extLst>
            <a:ext uri="{FF2B5EF4-FFF2-40B4-BE49-F238E27FC236}">
              <a16:creationId xmlns:a16="http://schemas.microsoft.com/office/drawing/2014/main" id="{B5298E53-386A-41CB-A0E5-A627FFD8F518}"/>
            </a:ext>
          </a:extLst>
        </xdr:cNvPr>
        <xdr:cNvSpPr>
          <a:spLocks noChangeAspect="1" noChangeArrowheads="1"/>
        </xdr:cNvSpPr>
      </xdr:nvSpPr>
      <xdr:spPr bwMode="auto">
        <a:xfrm>
          <a:off x="9001125"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105</xdr:row>
      <xdr:rowOff>0</xdr:rowOff>
    </xdr:from>
    <xdr:to>
      <xdr:col>12</xdr:col>
      <xdr:colOff>304800</xdr:colOff>
      <xdr:row>105</xdr:row>
      <xdr:rowOff>304800</xdr:rowOff>
    </xdr:to>
    <xdr:sp macro="" textlink="">
      <xdr:nvSpPr>
        <xdr:cNvPr id="42009" name="AutoShape 25" descr="{\displaystyle {\frac {L}{R}}}">
          <a:extLst>
            <a:ext uri="{FF2B5EF4-FFF2-40B4-BE49-F238E27FC236}">
              <a16:creationId xmlns:a16="http://schemas.microsoft.com/office/drawing/2014/main" id="{50259627-AD7A-47E8-BBF2-619F6B31178C}"/>
            </a:ext>
          </a:extLst>
        </xdr:cNvPr>
        <xdr:cNvSpPr>
          <a:spLocks noChangeAspect="1" noChangeArrowheads="1"/>
        </xdr:cNvSpPr>
      </xdr:nvSpPr>
      <xdr:spPr bwMode="auto">
        <a:xfrm>
          <a:off x="9610725"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105</xdr:row>
      <xdr:rowOff>0</xdr:rowOff>
    </xdr:from>
    <xdr:to>
      <xdr:col>13</xdr:col>
      <xdr:colOff>304800</xdr:colOff>
      <xdr:row>105</xdr:row>
      <xdr:rowOff>304800</xdr:rowOff>
    </xdr:to>
    <xdr:sp macro="" textlink="">
      <xdr:nvSpPr>
        <xdr:cNvPr id="42010" name="AutoShape 26" descr="{\displaystyle {\frac {I_{c}}{I_{n}}}}">
          <a:extLst>
            <a:ext uri="{FF2B5EF4-FFF2-40B4-BE49-F238E27FC236}">
              <a16:creationId xmlns:a16="http://schemas.microsoft.com/office/drawing/2014/main" id="{77B6AFC6-5FBD-4B2E-B657-E281D80F8A9E}"/>
            </a:ext>
          </a:extLst>
        </xdr:cNvPr>
        <xdr:cNvSpPr>
          <a:spLocks noChangeAspect="1" noChangeArrowheads="1"/>
        </xdr:cNvSpPr>
      </xdr:nvSpPr>
      <xdr:spPr bwMode="auto">
        <a:xfrm>
          <a:off x="10220325" y="8718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38100</xdr:colOff>
      <xdr:row>104</xdr:row>
      <xdr:rowOff>180975</xdr:rowOff>
    </xdr:from>
    <xdr:to>
      <xdr:col>14</xdr:col>
      <xdr:colOff>342900</xdr:colOff>
      <xdr:row>105</xdr:row>
      <xdr:rowOff>295275</xdr:rowOff>
    </xdr:to>
    <xdr:sp macro="" textlink="">
      <xdr:nvSpPr>
        <xdr:cNvPr id="42011" name="AutoShape 27" descr="{\displaystyle {\frac {U_{r}}{U_{n}}}}">
          <a:extLst>
            <a:ext uri="{FF2B5EF4-FFF2-40B4-BE49-F238E27FC236}">
              <a16:creationId xmlns:a16="http://schemas.microsoft.com/office/drawing/2014/main" id="{51D73966-4669-4EB0-9334-913F18BE7178}"/>
            </a:ext>
          </a:extLst>
        </xdr:cNvPr>
        <xdr:cNvSpPr>
          <a:spLocks noChangeAspect="1" noChangeArrowheads="1"/>
        </xdr:cNvSpPr>
      </xdr:nvSpPr>
      <xdr:spPr bwMode="auto">
        <a:xfrm>
          <a:off x="10868025" y="86553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38100</xdr:colOff>
      <xdr:row>105</xdr:row>
      <xdr:rowOff>0</xdr:rowOff>
    </xdr:from>
    <xdr:to>
      <xdr:col>15</xdr:col>
      <xdr:colOff>342900</xdr:colOff>
      <xdr:row>105</xdr:row>
      <xdr:rowOff>304800</xdr:rowOff>
    </xdr:to>
    <xdr:sp macro="" textlink="">
      <xdr:nvSpPr>
        <xdr:cNvPr id="42012" name="AutoShape 28" descr="{\displaystyle {\frac {L}{R}}}">
          <a:extLst>
            <a:ext uri="{FF2B5EF4-FFF2-40B4-BE49-F238E27FC236}">
              <a16:creationId xmlns:a16="http://schemas.microsoft.com/office/drawing/2014/main" id="{967D26C6-300C-4147-A4A0-76EAF8706C7F}"/>
            </a:ext>
          </a:extLst>
        </xdr:cNvPr>
        <xdr:cNvSpPr>
          <a:spLocks noChangeAspect="1" noChangeArrowheads="1"/>
        </xdr:cNvSpPr>
      </xdr:nvSpPr>
      <xdr:spPr bwMode="auto">
        <a:xfrm>
          <a:off x="11477625" y="865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85725</xdr:colOff>
      <xdr:row>111</xdr:row>
      <xdr:rowOff>504825</xdr:rowOff>
    </xdr:from>
    <xdr:to>
      <xdr:col>2</xdr:col>
      <xdr:colOff>390525</xdr:colOff>
      <xdr:row>113</xdr:row>
      <xdr:rowOff>123825</xdr:rowOff>
    </xdr:to>
    <xdr:sp macro="" textlink="">
      <xdr:nvSpPr>
        <xdr:cNvPr id="42013" name="AutoShape 29" descr="I_n">
          <a:extLst>
            <a:ext uri="{FF2B5EF4-FFF2-40B4-BE49-F238E27FC236}">
              <a16:creationId xmlns:a16="http://schemas.microsoft.com/office/drawing/2014/main" id="{B28C283A-1CB5-4313-B3CF-60924FCA84A8}"/>
            </a:ext>
          </a:extLst>
        </xdr:cNvPr>
        <xdr:cNvSpPr>
          <a:spLocks noChangeAspect="1" noChangeArrowheads="1"/>
        </xdr:cNvSpPr>
      </xdr:nvSpPr>
      <xdr:spPr bwMode="auto">
        <a:xfrm>
          <a:off x="1533525" y="88515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118</xdr:row>
      <xdr:rowOff>0</xdr:rowOff>
    </xdr:from>
    <xdr:to>
      <xdr:col>1</xdr:col>
      <xdr:colOff>304800</xdr:colOff>
      <xdr:row>119</xdr:row>
      <xdr:rowOff>123825</xdr:rowOff>
    </xdr:to>
    <xdr:sp macro="" textlink="">
      <xdr:nvSpPr>
        <xdr:cNvPr id="42020" name="AutoShape 36" descr="\tau ">
          <a:extLst>
            <a:ext uri="{FF2B5EF4-FFF2-40B4-BE49-F238E27FC236}">
              <a16:creationId xmlns:a16="http://schemas.microsoft.com/office/drawing/2014/main" id="{5CF411AA-2C2E-440D-AFD2-2151058A7F41}"/>
            </a:ext>
          </a:extLst>
        </xdr:cNvPr>
        <xdr:cNvSpPr>
          <a:spLocks noChangeAspect="1" noChangeArrowheads="1"/>
        </xdr:cNvSpPr>
      </xdr:nvSpPr>
      <xdr:spPr bwMode="auto">
        <a:xfrm>
          <a:off x="609600" y="945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98</xdr:row>
      <xdr:rowOff>0</xdr:rowOff>
    </xdr:from>
    <xdr:to>
      <xdr:col>2</xdr:col>
      <xdr:colOff>304800</xdr:colOff>
      <xdr:row>98</xdr:row>
      <xdr:rowOff>304800</xdr:rowOff>
    </xdr:to>
    <xdr:sp macro="" textlink="">
      <xdr:nvSpPr>
        <xdr:cNvPr id="42021" name="AutoShape 37" descr="{\displaystyle I_{n}/A}">
          <a:extLst>
            <a:ext uri="{FF2B5EF4-FFF2-40B4-BE49-F238E27FC236}">
              <a16:creationId xmlns:a16="http://schemas.microsoft.com/office/drawing/2014/main" id="{62D2B82A-428D-4356-9440-525EA4073541}"/>
            </a:ext>
          </a:extLst>
        </xdr:cNvPr>
        <xdr:cNvSpPr>
          <a:spLocks noChangeAspect="1" noChangeArrowheads="1"/>
        </xdr:cNvSpPr>
      </xdr:nvSpPr>
      <xdr:spPr bwMode="auto">
        <a:xfrm>
          <a:off x="1447800" y="8486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819150</xdr:colOff>
      <xdr:row>98</xdr:row>
      <xdr:rowOff>114300</xdr:rowOff>
    </xdr:from>
    <xdr:to>
      <xdr:col>2</xdr:col>
      <xdr:colOff>1247721</xdr:colOff>
      <xdr:row>98</xdr:row>
      <xdr:rowOff>371443</xdr:rowOff>
    </xdr:to>
    <xdr:pic>
      <xdr:nvPicPr>
        <xdr:cNvPr id="2" name="Slika 1">
          <a:extLst>
            <a:ext uri="{FF2B5EF4-FFF2-40B4-BE49-F238E27FC236}">
              <a16:creationId xmlns:a16="http://schemas.microsoft.com/office/drawing/2014/main" id="{BDE799DF-3BF6-4F6F-B51D-C10C688A9B5D}"/>
            </a:ext>
          </a:extLst>
        </xdr:cNvPr>
        <xdr:cNvPicPr>
          <a:picLocks noChangeAspect="1"/>
        </xdr:cNvPicPr>
      </xdr:nvPicPr>
      <xdr:blipFill>
        <a:blip xmlns:r="http://schemas.openxmlformats.org/officeDocument/2006/relationships" r:embed="rId1"/>
        <a:stretch>
          <a:fillRect/>
        </a:stretch>
      </xdr:blipFill>
      <xdr:spPr>
        <a:xfrm>
          <a:off x="2266950" y="84982050"/>
          <a:ext cx="428571" cy="257143"/>
        </a:xfrm>
        <a:prstGeom prst="rect">
          <a:avLst/>
        </a:prstGeom>
      </xdr:spPr>
    </xdr:pic>
    <xdr:clientData/>
  </xdr:twoCellAnchor>
  <xdr:twoCellAnchor editAs="oneCell">
    <xdr:from>
      <xdr:col>3</xdr:col>
      <xdr:colOff>304800</xdr:colOff>
      <xdr:row>98</xdr:row>
      <xdr:rowOff>38100</xdr:rowOff>
    </xdr:from>
    <xdr:to>
      <xdr:col>3</xdr:col>
      <xdr:colOff>552419</xdr:colOff>
      <xdr:row>98</xdr:row>
      <xdr:rowOff>476195</xdr:rowOff>
    </xdr:to>
    <xdr:pic>
      <xdr:nvPicPr>
        <xdr:cNvPr id="3" name="Slika 2">
          <a:extLst>
            <a:ext uri="{FF2B5EF4-FFF2-40B4-BE49-F238E27FC236}">
              <a16:creationId xmlns:a16="http://schemas.microsoft.com/office/drawing/2014/main" id="{0A0AA31E-7AEC-4913-8870-0185DE984A38}"/>
            </a:ext>
          </a:extLst>
        </xdr:cNvPr>
        <xdr:cNvPicPr>
          <a:picLocks noChangeAspect="1"/>
        </xdr:cNvPicPr>
      </xdr:nvPicPr>
      <xdr:blipFill>
        <a:blip xmlns:r="http://schemas.openxmlformats.org/officeDocument/2006/relationships" r:embed="rId2"/>
        <a:stretch>
          <a:fillRect/>
        </a:stretch>
      </xdr:blipFill>
      <xdr:spPr>
        <a:xfrm>
          <a:off x="4067175" y="84905850"/>
          <a:ext cx="247619" cy="438095"/>
        </a:xfrm>
        <a:prstGeom prst="rect">
          <a:avLst/>
        </a:prstGeom>
      </xdr:spPr>
    </xdr:pic>
    <xdr:clientData/>
  </xdr:twoCellAnchor>
  <xdr:twoCellAnchor editAs="oneCell">
    <xdr:from>
      <xdr:col>4</xdr:col>
      <xdr:colOff>171450</xdr:colOff>
      <xdr:row>98</xdr:row>
      <xdr:rowOff>47625</xdr:rowOff>
    </xdr:from>
    <xdr:to>
      <xdr:col>4</xdr:col>
      <xdr:colOff>428593</xdr:colOff>
      <xdr:row>98</xdr:row>
      <xdr:rowOff>485720</xdr:rowOff>
    </xdr:to>
    <xdr:pic>
      <xdr:nvPicPr>
        <xdr:cNvPr id="4" name="Slika 3">
          <a:extLst>
            <a:ext uri="{FF2B5EF4-FFF2-40B4-BE49-F238E27FC236}">
              <a16:creationId xmlns:a16="http://schemas.microsoft.com/office/drawing/2014/main" id="{34023BE9-32F9-42AF-9472-F9E040AC8076}"/>
            </a:ext>
          </a:extLst>
        </xdr:cNvPr>
        <xdr:cNvPicPr>
          <a:picLocks noChangeAspect="1"/>
        </xdr:cNvPicPr>
      </xdr:nvPicPr>
      <xdr:blipFill>
        <a:blip xmlns:r="http://schemas.openxmlformats.org/officeDocument/2006/relationships" r:embed="rId3"/>
        <a:stretch>
          <a:fillRect/>
        </a:stretch>
      </xdr:blipFill>
      <xdr:spPr>
        <a:xfrm>
          <a:off x="4905375" y="84915375"/>
          <a:ext cx="257143" cy="438095"/>
        </a:xfrm>
        <a:prstGeom prst="rect">
          <a:avLst/>
        </a:prstGeom>
      </xdr:spPr>
    </xdr:pic>
    <xdr:clientData/>
  </xdr:twoCellAnchor>
  <xdr:twoCellAnchor editAs="oneCell">
    <xdr:from>
      <xdr:col>5</xdr:col>
      <xdr:colOff>85725</xdr:colOff>
      <xdr:row>98</xdr:row>
      <xdr:rowOff>200025</xdr:rowOff>
    </xdr:from>
    <xdr:to>
      <xdr:col>5</xdr:col>
      <xdr:colOff>561915</xdr:colOff>
      <xdr:row>98</xdr:row>
      <xdr:rowOff>390501</xdr:rowOff>
    </xdr:to>
    <xdr:pic>
      <xdr:nvPicPr>
        <xdr:cNvPr id="5" name="Slika 4">
          <a:extLst>
            <a:ext uri="{FF2B5EF4-FFF2-40B4-BE49-F238E27FC236}">
              <a16:creationId xmlns:a16="http://schemas.microsoft.com/office/drawing/2014/main" id="{CCA40CEE-B2CA-44ED-9925-30753B9661EC}"/>
            </a:ext>
          </a:extLst>
        </xdr:cNvPr>
        <xdr:cNvPicPr>
          <a:picLocks noChangeAspect="1"/>
        </xdr:cNvPicPr>
      </xdr:nvPicPr>
      <xdr:blipFill>
        <a:blip xmlns:r="http://schemas.openxmlformats.org/officeDocument/2006/relationships" r:embed="rId4"/>
        <a:stretch>
          <a:fillRect/>
        </a:stretch>
      </xdr:blipFill>
      <xdr:spPr>
        <a:xfrm>
          <a:off x="5429250" y="85067775"/>
          <a:ext cx="476190" cy="190476"/>
        </a:xfrm>
        <a:prstGeom prst="rect">
          <a:avLst/>
        </a:prstGeom>
      </xdr:spPr>
    </xdr:pic>
    <xdr:clientData/>
  </xdr:twoCellAnchor>
  <xdr:twoCellAnchor editAs="oneCell">
    <xdr:from>
      <xdr:col>6</xdr:col>
      <xdr:colOff>180975</xdr:colOff>
      <xdr:row>98</xdr:row>
      <xdr:rowOff>57150</xdr:rowOff>
    </xdr:from>
    <xdr:to>
      <xdr:col>6</xdr:col>
      <xdr:colOff>438118</xdr:colOff>
      <xdr:row>98</xdr:row>
      <xdr:rowOff>504769</xdr:rowOff>
    </xdr:to>
    <xdr:pic>
      <xdr:nvPicPr>
        <xdr:cNvPr id="7" name="Slika 6">
          <a:extLst>
            <a:ext uri="{FF2B5EF4-FFF2-40B4-BE49-F238E27FC236}">
              <a16:creationId xmlns:a16="http://schemas.microsoft.com/office/drawing/2014/main" id="{26BC8FD7-9429-4767-9630-A588EC1DBB4F}"/>
            </a:ext>
          </a:extLst>
        </xdr:cNvPr>
        <xdr:cNvPicPr>
          <a:picLocks noChangeAspect="1"/>
        </xdr:cNvPicPr>
      </xdr:nvPicPr>
      <xdr:blipFill>
        <a:blip xmlns:r="http://schemas.openxmlformats.org/officeDocument/2006/relationships" r:embed="rId5"/>
        <a:stretch>
          <a:fillRect/>
        </a:stretch>
      </xdr:blipFill>
      <xdr:spPr>
        <a:xfrm>
          <a:off x="6134100" y="84924900"/>
          <a:ext cx="257143" cy="447619"/>
        </a:xfrm>
        <a:prstGeom prst="rect">
          <a:avLst/>
        </a:prstGeom>
      </xdr:spPr>
    </xdr:pic>
    <xdr:clientData/>
  </xdr:twoCellAnchor>
  <xdr:twoCellAnchor editAs="oneCell">
    <xdr:from>
      <xdr:col>7</xdr:col>
      <xdr:colOff>133350</xdr:colOff>
      <xdr:row>98</xdr:row>
      <xdr:rowOff>57150</xdr:rowOff>
    </xdr:from>
    <xdr:to>
      <xdr:col>7</xdr:col>
      <xdr:colOff>476207</xdr:colOff>
      <xdr:row>98</xdr:row>
      <xdr:rowOff>495245</xdr:rowOff>
    </xdr:to>
    <xdr:pic>
      <xdr:nvPicPr>
        <xdr:cNvPr id="8" name="Slika 7">
          <a:extLst>
            <a:ext uri="{FF2B5EF4-FFF2-40B4-BE49-F238E27FC236}">
              <a16:creationId xmlns:a16="http://schemas.microsoft.com/office/drawing/2014/main" id="{28D4F7AB-C4D7-49AD-9B44-E70BB110E21E}"/>
            </a:ext>
          </a:extLst>
        </xdr:cNvPr>
        <xdr:cNvPicPr>
          <a:picLocks noChangeAspect="1"/>
        </xdr:cNvPicPr>
      </xdr:nvPicPr>
      <xdr:blipFill>
        <a:blip xmlns:r="http://schemas.openxmlformats.org/officeDocument/2006/relationships" r:embed="rId6"/>
        <a:stretch>
          <a:fillRect/>
        </a:stretch>
      </xdr:blipFill>
      <xdr:spPr>
        <a:xfrm>
          <a:off x="6696075" y="84924900"/>
          <a:ext cx="342857" cy="438095"/>
        </a:xfrm>
        <a:prstGeom prst="rect">
          <a:avLst/>
        </a:prstGeom>
      </xdr:spPr>
    </xdr:pic>
    <xdr:clientData/>
  </xdr:twoCellAnchor>
  <xdr:twoCellAnchor editAs="oneCell">
    <xdr:from>
      <xdr:col>8</xdr:col>
      <xdr:colOff>57150</xdr:colOff>
      <xdr:row>98</xdr:row>
      <xdr:rowOff>95250</xdr:rowOff>
    </xdr:from>
    <xdr:to>
      <xdr:col>8</xdr:col>
      <xdr:colOff>542864</xdr:colOff>
      <xdr:row>98</xdr:row>
      <xdr:rowOff>419060</xdr:rowOff>
    </xdr:to>
    <xdr:pic>
      <xdr:nvPicPr>
        <xdr:cNvPr id="9" name="Slika 8">
          <a:extLst>
            <a:ext uri="{FF2B5EF4-FFF2-40B4-BE49-F238E27FC236}">
              <a16:creationId xmlns:a16="http://schemas.microsoft.com/office/drawing/2014/main" id="{CC00EDE8-9765-46AA-B387-BE8FEC9BC256}"/>
            </a:ext>
          </a:extLst>
        </xdr:cNvPr>
        <xdr:cNvPicPr>
          <a:picLocks noChangeAspect="1"/>
        </xdr:cNvPicPr>
      </xdr:nvPicPr>
      <xdr:blipFill>
        <a:blip xmlns:r="http://schemas.openxmlformats.org/officeDocument/2006/relationships" r:embed="rId7"/>
        <a:stretch>
          <a:fillRect/>
        </a:stretch>
      </xdr:blipFill>
      <xdr:spPr>
        <a:xfrm>
          <a:off x="7229475" y="84963000"/>
          <a:ext cx="485714" cy="323810"/>
        </a:xfrm>
        <a:prstGeom prst="rect">
          <a:avLst/>
        </a:prstGeom>
      </xdr:spPr>
    </xdr:pic>
    <xdr:clientData/>
  </xdr:twoCellAnchor>
  <xdr:twoCellAnchor editAs="oneCell">
    <xdr:from>
      <xdr:col>9</xdr:col>
      <xdr:colOff>76200</xdr:colOff>
      <xdr:row>98</xdr:row>
      <xdr:rowOff>85725</xdr:rowOff>
    </xdr:from>
    <xdr:to>
      <xdr:col>9</xdr:col>
      <xdr:colOff>514295</xdr:colOff>
      <xdr:row>98</xdr:row>
      <xdr:rowOff>419058</xdr:rowOff>
    </xdr:to>
    <xdr:pic>
      <xdr:nvPicPr>
        <xdr:cNvPr id="10" name="Slika 9">
          <a:extLst>
            <a:ext uri="{FF2B5EF4-FFF2-40B4-BE49-F238E27FC236}">
              <a16:creationId xmlns:a16="http://schemas.microsoft.com/office/drawing/2014/main" id="{61771D05-C500-43D1-9C19-DFB9538660E9}"/>
            </a:ext>
          </a:extLst>
        </xdr:cNvPr>
        <xdr:cNvPicPr>
          <a:picLocks noChangeAspect="1"/>
        </xdr:cNvPicPr>
      </xdr:nvPicPr>
      <xdr:blipFill>
        <a:blip xmlns:r="http://schemas.openxmlformats.org/officeDocument/2006/relationships" r:embed="rId8"/>
        <a:stretch>
          <a:fillRect/>
        </a:stretch>
      </xdr:blipFill>
      <xdr:spPr>
        <a:xfrm>
          <a:off x="7858125" y="84953475"/>
          <a:ext cx="438095" cy="333333"/>
        </a:xfrm>
        <a:prstGeom prst="rect">
          <a:avLst/>
        </a:prstGeom>
      </xdr:spPr>
    </xdr:pic>
    <xdr:clientData/>
  </xdr:twoCellAnchor>
  <xdr:twoCellAnchor editAs="oneCell">
    <xdr:from>
      <xdr:col>10</xdr:col>
      <xdr:colOff>133350</xdr:colOff>
      <xdr:row>98</xdr:row>
      <xdr:rowOff>57150</xdr:rowOff>
    </xdr:from>
    <xdr:to>
      <xdr:col>10</xdr:col>
      <xdr:colOff>380969</xdr:colOff>
      <xdr:row>98</xdr:row>
      <xdr:rowOff>495245</xdr:rowOff>
    </xdr:to>
    <xdr:pic>
      <xdr:nvPicPr>
        <xdr:cNvPr id="11" name="Slika 10">
          <a:extLst>
            <a:ext uri="{FF2B5EF4-FFF2-40B4-BE49-F238E27FC236}">
              <a16:creationId xmlns:a16="http://schemas.microsoft.com/office/drawing/2014/main" id="{84BEB866-9D37-4D7A-AEC9-3F11766F5848}"/>
            </a:ext>
          </a:extLst>
        </xdr:cNvPr>
        <xdr:cNvPicPr>
          <a:picLocks noChangeAspect="1"/>
        </xdr:cNvPicPr>
      </xdr:nvPicPr>
      <xdr:blipFill>
        <a:blip xmlns:r="http://schemas.openxmlformats.org/officeDocument/2006/relationships" r:embed="rId9"/>
        <a:stretch>
          <a:fillRect/>
        </a:stretch>
      </xdr:blipFill>
      <xdr:spPr>
        <a:xfrm>
          <a:off x="8524875" y="84924900"/>
          <a:ext cx="247619" cy="438095"/>
        </a:xfrm>
        <a:prstGeom prst="rect">
          <a:avLst/>
        </a:prstGeom>
      </xdr:spPr>
    </xdr:pic>
    <xdr:clientData/>
  </xdr:twoCellAnchor>
  <xdr:twoCellAnchor editAs="oneCell">
    <xdr:from>
      <xdr:col>11</xdr:col>
      <xdr:colOff>142875</xdr:colOff>
      <xdr:row>98</xdr:row>
      <xdr:rowOff>66675</xdr:rowOff>
    </xdr:from>
    <xdr:to>
      <xdr:col>11</xdr:col>
      <xdr:colOff>447637</xdr:colOff>
      <xdr:row>98</xdr:row>
      <xdr:rowOff>495246</xdr:rowOff>
    </xdr:to>
    <xdr:pic>
      <xdr:nvPicPr>
        <xdr:cNvPr id="12" name="Slika 11">
          <a:extLst>
            <a:ext uri="{FF2B5EF4-FFF2-40B4-BE49-F238E27FC236}">
              <a16:creationId xmlns:a16="http://schemas.microsoft.com/office/drawing/2014/main" id="{275F5B0F-3591-49AF-AB93-FDBA90DFACEC}"/>
            </a:ext>
          </a:extLst>
        </xdr:cNvPr>
        <xdr:cNvPicPr>
          <a:picLocks noChangeAspect="1"/>
        </xdr:cNvPicPr>
      </xdr:nvPicPr>
      <xdr:blipFill>
        <a:blip xmlns:r="http://schemas.openxmlformats.org/officeDocument/2006/relationships" r:embed="rId10"/>
        <a:stretch>
          <a:fillRect/>
        </a:stretch>
      </xdr:blipFill>
      <xdr:spPr>
        <a:xfrm>
          <a:off x="9144000" y="84934425"/>
          <a:ext cx="304762" cy="428571"/>
        </a:xfrm>
        <a:prstGeom prst="rect">
          <a:avLst/>
        </a:prstGeom>
      </xdr:spPr>
    </xdr:pic>
    <xdr:clientData/>
  </xdr:twoCellAnchor>
  <xdr:twoCellAnchor editAs="oneCell">
    <xdr:from>
      <xdr:col>12</xdr:col>
      <xdr:colOff>85725</xdr:colOff>
      <xdr:row>98</xdr:row>
      <xdr:rowOff>142875</xdr:rowOff>
    </xdr:from>
    <xdr:to>
      <xdr:col>12</xdr:col>
      <xdr:colOff>590487</xdr:colOff>
      <xdr:row>98</xdr:row>
      <xdr:rowOff>428589</xdr:rowOff>
    </xdr:to>
    <xdr:pic>
      <xdr:nvPicPr>
        <xdr:cNvPr id="13" name="Slika 12">
          <a:extLst>
            <a:ext uri="{FF2B5EF4-FFF2-40B4-BE49-F238E27FC236}">
              <a16:creationId xmlns:a16="http://schemas.microsoft.com/office/drawing/2014/main" id="{2A00C459-7EFF-484E-B418-1D7DB6000D3E}"/>
            </a:ext>
          </a:extLst>
        </xdr:cNvPr>
        <xdr:cNvPicPr>
          <a:picLocks noChangeAspect="1"/>
        </xdr:cNvPicPr>
      </xdr:nvPicPr>
      <xdr:blipFill>
        <a:blip xmlns:r="http://schemas.openxmlformats.org/officeDocument/2006/relationships" r:embed="rId11"/>
        <a:stretch>
          <a:fillRect/>
        </a:stretch>
      </xdr:blipFill>
      <xdr:spPr>
        <a:xfrm>
          <a:off x="9696450" y="85010625"/>
          <a:ext cx="504762" cy="285714"/>
        </a:xfrm>
        <a:prstGeom prst="rect">
          <a:avLst/>
        </a:prstGeom>
      </xdr:spPr>
    </xdr:pic>
    <xdr:clientData/>
  </xdr:twoCellAnchor>
  <xdr:twoCellAnchor editAs="oneCell">
    <xdr:from>
      <xdr:col>13</xdr:col>
      <xdr:colOff>133350</xdr:colOff>
      <xdr:row>98</xdr:row>
      <xdr:rowOff>57150</xdr:rowOff>
    </xdr:from>
    <xdr:to>
      <xdr:col>13</xdr:col>
      <xdr:colOff>400017</xdr:colOff>
      <xdr:row>98</xdr:row>
      <xdr:rowOff>495245</xdr:rowOff>
    </xdr:to>
    <xdr:pic>
      <xdr:nvPicPr>
        <xdr:cNvPr id="14" name="Slika 13">
          <a:extLst>
            <a:ext uri="{FF2B5EF4-FFF2-40B4-BE49-F238E27FC236}">
              <a16:creationId xmlns:a16="http://schemas.microsoft.com/office/drawing/2014/main" id="{80E048DC-E56F-4665-A474-E07BC783C173}"/>
            </a:ext>
          </a:extLst>
        </xdr:cNvPr>
        <xdr:cNvPicPr>
          <a:picLocks noChangeAspect="1"/>
        </xdr:cNvPicPr>
      </xdr:nvPicPr>
      <xdr:blipFill>
        <a:blip xmlns:r="http://schemas.openxmlformats.org/officeDocument/2006/relationships" r:embed="rId12"/>
        <a:stretch>
          <a:fillRect/>
        </a:stretch>
      </xdr:blipFill>
      <xdr:spPr>
        <a:xfrm>
          <a:off x="10353675" y="84924900"/>
          <a:ext cx="266667" cy="438095"/>
        </a:xfrm>
        <a:prstGeom prst="rect">
          <a:avLst/>
        </a:prstGeom>
      </xdr:spPr>
    </xdr:pic>
    <xdr:clientData/>
  </xdr:twoCellAnchor>
  <xdr:twoCellAnchor editAs="oneCell">
    <xdr:from>
      <xdr:col>14</xdr:col>
      <xdr:colOff>114300</xdr:colOff>
      <xdr:row>98</xdr:row>
      <xdr:rowOff>57150</xdr:rowOff>
    </xdr:from>
    <xdr:to>
      <xdr:col>14</xdr:col>
      <xdr:colOff>409538</xdr:colOff>
      <xdr:row>98</xdr:row>
      <xdr:rowOff>504769</xdr:rowOff>
    </xdr:to>
    <xdr:pic>
      <xdr:nvPicPr>
        <xdr:cNvPr id="15" name="Slika 14">
          <a:extLst>
            <a:ext uri="{FF2B5EF4-FFF2-40B4-BE49-F238E27FC236}">
              <a16:creationId xmlns:a16="http://schemas.microsoft.com/office/drawing/2014/main" id="{BFBBAE7C-9F4E-4C63-B412-9FF925C58E7B}"/>
            </a:ext>
          </a:extLst>
        </xdr:cNvPr>
        <xdr:cNvPicPr>
          <a:picLocks noChangeAspect="1"/>
        </xdr:cNvPicPr>
      </xdr:nvPicPr>
      <xdr:blipFill>
        <a:blip xmlns:r="http://schemas.openxmlformats.org/officeDocument/2006/relationships" r:embed="rId13"/>
        <a:stretch>
          <a:fillRect/>
        </a:stretch>
      </xdr:blipFill>
      <xdr:spPr>
        <a:xfrm>
          <a:off x="10944225" y="84924900"/>
          <a:ext cx="295238" cy="447619"/>
        </a:xfrm>
        <a:prstGeom prst="rect">
          <a:avLst/>
        </a:prstGeom>
      </xdr:spPr>
    </xdr:pic>
    <xdr:clientData/>
  </xdr:twoCellAnchor>
  <xdr:twoCellAnchor editAs="oneCell">
    <xdr:from>
      <xdr:col>15</xdr:col>
      <xdr:colOff>47625</xdr:colOff>
      <xdr:row>98</xdr:row>
      <xdr:rowOff>123825</xdr:rowOff>
    </xdr:from>
    <xdr:to>
      <xdr:col>15</xdr:col>
      <xdr:colOff>561911</xdr:colOff>
      <xdr:row>98</xdr:row>
      <xdr:rowOff>409539</xdr:rowOff>
    </xdr:to>
    <xdr:pic>
      <xdr:nvPicPr>
        <xdr:cNvPr id="16" name="Slika 15">
          <a:extLst>
            <a:ext uri="{FF2B5EF4-FFF2-40B4-BE49-F238E27FC236}">
              <a16:creationId xmlns:a16="http://schemas.microsoft.com/office/drawing/2014/main" id="{BC881BFF-B880-4A64-B2E4-B1C6EA880522}"/>
            </a:ext>
          </a:extLst>
        </xdr:cNvPr>
        <xdr:cNvPicPr>
          <a:picLocks noChangeAspect="1"/>
        </xdr:cNvPicPr>
      </xdr:nvPicPr>
      <xdr:blipFill>
        <a:blip xmlns:r="http://schemas.openxmlformats.org/officeDocument/2006/relationships" r:embed="rId14"/>
        <a:stretch>
          <a:fillRect/>
        </a:stretch>
      </xdr:blipFill>
      <xdr:spPr>
        <a:xfrm>
          <a:off x="11487150" y="84991575"/>
          <a:ext cx="514286" cy="285714"/>
        </a:xfrm>
        <a:prstGeom prst="rect">
          <a:avLst/>
        </a:prstGeom>
      </xdr:spPr>
    </xdr:pic>
    <xdr:clientData/>
  </xdr:twoCellAnchor>
  <xdr:twoCellAnchor editAs="oneCell">
    <xdr:from>
      <xdr:col>2</xdr:col>
      <xdr:colOff>857250</xdr:colOff>
      <xdr:row>105</xdr:row>
      <xdr:rowOff>76200</xdr:rowOff>
    </xdr:from>
    <xdr:to>
      <xdr:col>2</xdr:col>
      <xdr:colOff>1133440</xdr:colOff>
      <xdr:row>105</xdr:row>
      <xdr:rowOff>400010</xdr:rowOff>
    </xdr:to>
    <xdr:pic>
      <xdr:nvPicPr>
        <xdr:cNvPr id="17" name="Slika 16">
          <a:extLst>
            <a:ext uri="{FF2B5EF4-FFF2-40B4-BE49-F238E27FC236}">
              <a16:creationId xmlns:a16="http://schemas.microsoft.com/office/drawing/2014/main" id="{A8B10FC4-4E26-4995-BFFE-28D992A8B77C}"/>
            </a:ext>
          </a:extLst>
        </xdr:cNvPr>
        <xdr:cNvPicPr>
          <a:picLocks noChangeAspect="1"/>
        </xdr:cNvPicPr>
      </xdr:nvPicPr>
      <xdr:blipFill>
        <a:blip xmlns:r="http://schemas.openxmlformats.org/officeDocument/2006/relationships" r:embed="rId15"/>
        <a:stretch>
          <a:fillRect/>
        </a:stretch>
      </xdr:blipFill>
      <xdr:spPr>
        <a:xfrm>
          <a:off x="2305050" y="86639400"/>
          <a:ext cx="276190" cy="323810"/>
        </a:xfrm>
        <a:prstGeom prst="rect">
          <a:avLst/>
        </a:prstGeom>
      </xdr:spPr>
    </xdr:pic>
    <xdr:clientData/>
  </xdr:twoCellAnchor>
  <xdr:twoCellAnchor editAs="oneCell">
    <xdr:from>
      <xdr:col>3</xdr:col>
      <xdr:colOff>323850</xdr:colOff>
      <xdr:row>105</xdr:row>
      <xdr:rowOff>38100</xdr:rowOff>
    </xdr:from>
    <xdr:to>
      <xdr:col>3</xdr:col>
      <xdr:colOff>609564</xdr:colOff>
      <xdr:row>105</xdr:row>
      <xdr:rowOff>457148</xdr:rowOff>
    </xdr:to>
    <xdr:pic>
      <xdr:nvPicPr>
        <xdr:cNvPr id="18" name="Slika 17">
          <a:extLst>
            <a:ext uri="{FF2B5EF4-FFF2-40B4-BE49-F238E27FC236}">
              <a16:creationId xmlns:a16="http://schemas.microsoft.com/office/drawing/2014/main" id="{09D7E839-2793-4AF7-8B08-D89CCD394324}"/>
            </a:ext>
          </a:extLst>
        </xdr:cNvPr>
        <xdr:cNvPicPr>
          <a:picLocks noChangeAspect="1"/>
        </xdr:cNvPicPr>
      </xdr:nvPicPr>
      <xdr:blipFill>
        <a:blip xmlns:r="http://schemas.openxmlformats.org/officeDocument/2006/relationships" r:embed="rId16"/>
        <a:stretch>
          <a:fillRect/>
        </a:stretch>
      </xdr:blipFill>
      <xdr:spPr>
        <a:xfrm>
          <a:off x="4086225" y="86601300"/>
          <a:ext cx="285714" cy="419048"/>
        </a:xfrm>
        <a:prstGeom prst="rect">
          <a:avLst/>
        </a:prstGeom>
      </xdr:spPr>
    </xdr:pic>
    <xdr:clientData/>
  </xdr:twoCellAnchor>
  <xdr:twoCellAnchor editAs="oneCell">
    <xdr:from>
      <xdr:col>4</xdr:col>
      <xdr:colOff>133350</xdr:colOff>
      <xdr:row>105</xdr:row>
      <xdr:rowOff>0</xdr:rowOff>
    </xdr:from>
    <xdr:to>
      <xdr:col>4</xdr:col>
      <xdr:colOff>419064</xdr:colOff>
      <xdr:row>105</xdr:row>
      <xdr:rowOff>457143</xdr:rowOff>
    </xdr:to>
    <xdr:pic>
      <xdr:nvPicPr>
        <xdr:cNvPr id="19" name="Slika 18">
          <a:extLst>
            <a:ext uri="{FF2B5EF4-FFF2-40B4-BE49-F238E27FC236}">
              <a16:creationId xmlns:a16="http://schemas.microsoft.com/office/drawing/2014/main" id="{DE4D1A5A-45A8-4C47-B15F-7B15B3291067}"/>
            </a:ext>
          </a:extLst>
        </xdr:cNvPr>
        <xdr:cNvPicPr>
          <a:picLocks noChangeAspect="1"/>
        </xdr:cNvPicPr>
      </xdr:nvPicPr>
      <xdr:blipFill>
        <a:blip xmlns:r="http://schemas.openxmlformats.org/officeDocument/2006/relationships" r:embed="rId17"/>
        <a:stretch>
          <a:fillRect/>
        </a:stretch>
      </xdr:blipFill>
      <xdr:spPr>
        <a:xfrm>
          <a:off x="4867275" y="86563200"/>
          <a:ext cx="285714" cy="457143"/>
        </a:xfrm>
        <a:prstGeom prst="rect">
          <a:avLst/>
        </a:prstGeom>
      </xdr:spPr>
    </xdr:pic>
    <xdr:clientData/>
  </xdr:twoCellAnchor>
  <xdr:twoCellAnchor editAs="oneCell">
    <xdr:from>
      <xdr:col>5</xdr:col>
      <xdr:colOff>9525</xdr:colOff>
      <xdr:row>105</xdr:row>
      <xdr:rowOff>28575</xdr:rowOff>
    </xdr:from>
    <xdr:to>
      <xdr:col>5</xdr:col>
      <xdr:colOff>609525</xdr:colOff>
      <xdr:row>105</xdr:row>
      <xdr:rowOff>466670</xdr:rowOff>
    </xdr:to>
    <xdr:pic>
      <xdr:nvPicPr>
        <xdr:cNvPr id="20" name="Slika 19">
          <a:extLst>
            <a:ext uri="{FF2B5EF4-FFF2-40B4-BE49-F238E27FC236}">
              <a16:creationId xmlns:a16="http://schemas.microsoft.com/office/drawing/2014/main" id="{BF96E24F-D3E9-4FF8-BC44-8899FB0B0CCA}"/>
            </a:ext>
          </a:extLst>
        </xdr:cNvPr>
        <xdr:cNvPicPr>
          <a:picLocks noChangeAspect="1"/>
        </xdr:cNvPicPr>
      </xdr:nvPicPr>
      <xdr:blipFill>
        <a:blip xmlns:r="http://schemas.openxmlformats.org/officeDocument/2006/relationships" r:embed="rId18"/>
        <a:stretch>
          <a:fillRect/>
        </a:stretch>
      </xdr:blipFill>
      <xdr:spPr>
        <a:xfrm>
          <a:off x="5353050" y="86591775"/>
          <a:ext cx="600000" cy="438095"/>
        </a:xfrm>
        <a:prstGeom prst="rect">
          <a:avLst/>
        </a:prstGeom>
      </xdr:spPr>
    </xdr:pic>
    <xdr:clientData/>
  </xdr:twoCellAnchor>
  <xdr:twoCellAnchor editAs="oneCell">
    <xdr:from>
      <xdr:col>6</xdr:col>
      <xdr:colOff>133350</xdr:colOff>
      <xdr:row>105</xdr:row>
      <xdr:rowOff>19050</xdr:rowOff>
    </xdr:from>
    <xdr:to>
      <xdr:col>6</xdr:col>
      <xdr:colOff>409540</xdr:colOff>
      <xdr:row>106</xdr:row>
      <xdr:rowOff>9468</xdr:rowOff>
    </xdr:to>
    <xdr:pic>
      <xdr:nvPicPr>
        <xdr:cNvPr id="21" name="Slika 20">
          <a:extLst>
            <a:ext uri="{FF2B5EF4-FFF2-40B4-BE49-F238E27FC236}">
              <a16:creationId xmlns:a16="http://schemas.microsoft.com/office/drawing/2014/main" id="{443478BD-9E83-42B3-BD11-28A2BC156230}"/>
            </a:ext>
          </a:extLst>
        </xdr:cNvPr>
        <xdr:cNvPicPr>
          <a:picLocks noChangeAspect="1"/>
        </xdr:cNvPicPr>
      </xdr:nvPicPr>
      <xdr:blipFill>
        <a:blip xmlns:r="http://schemas.openxmlformats.org/officeDocument/2006/relationships" r:embed="rId19"/>
        <a:stretch>
          <a:fillRect/>
        </a:stretch>
      </xdr:blipFill>
      <xdr:spPr>
        <a:xfrm>
          <a:off x="6086475" y="86582250"/>
          <a:ext cx="276190" cy="457143"/>
        </a:xfrm>
        <a:prstGeom prst="rect">
          <a:avLst/>
        </a:prstGeom>
      </xdr:spPr>
    </xdr:pic>
    <xdr:clientData/>
  </xdr:twoCellAnchor>
  <xdr:twoCellAnchor editAs="oneCell">
    <xdr:from>
      <xdr:col>7</xdr:col>
      <xdr:colOff>123825</xdr:colOff>
      <xdr:row>105</xdr:row>
      <xdr:rowOff>9525</xdr:rowOff>
    </xdr:from>
    <xdr:to>
      <xdr:col>7</xdr:col>
      <xdr:colOff>457158</xdr:colOff>
      <xdr:row>105</xdr:row>
      <xdr:rowOff>457144</xdr:rowOff>
    </xdr:to>
    <xdr:pic>
      <xdr:nvPicPr>
        <xdr:cNvPr id="22" name="Slika 21">
          <a:extLst>
            <a:ext uri="{FF2B5EF4-FFF2-40B4-BE49-F238E27FC236}">
              <a16:creationId xmlns:a16="http://schemas.microsoft.com/office/drawing/2014/main" id="{AA6130D6-738D-4E27-A0D9-5FD4192612DB}"/>
            </a:ext>
          </a:extLst>
        </xdr:cNvPr>
        <xdr:cNvPicPr>
          <a:picLocks noChangeAspect="1"/>
        </xdr:cNvPicPr>
      </xdr:nvPicPr>
      <xdr:blipFill>
        <a:blip xmlns:r="http://schemas.openxmlformats.org/officeDocument/2006/relationships" r:embed="rId20"/>
        <a:stretch>
          <a:fillRect/>
        </a:stretch>
      </xdr:blipFill>
      <xdr:spPr>
        <a:xfrm>
          <a:off x="6686550" y="86572725"/>
          <a:ext cx="333333" cy="447619"/>
        </a:xfrm>
        <a:prstGeom prst="rect">
          <a:avLst/>
        </a:prstGeom>
      </xdr:spPr>
    </xdr:pic>
    <xdr:clientData/>
  </xdr:twoCellAnchor>
  <xdr:twoCellAnchor editAs="oneCell">
    <xdr:from>
      <xdr:col>8</xdr:col>
      <xdr:colOff>38100</xdr:colOff>
      <xdr:row>105</xdr:row>
      <xdr:rowOff>19050</xdr:rowOff>
    </xdr:from>
    <xdr:to>
      <xdr:col>9</xdr:col>
      <xdr:colOff>9452</xdr:colOff>
      <xdr:row>105</xdr:row>
      <xdr:rowOff>447621</xdr:rowOff>
    </xdr:to>
    <xdr:pic>
      <xdr:nvPicPr>
        <xdr:cNvPr id="23" name="Slika 22">
          <a:extLst>
            <a:ext uri="{FF2B5EF4-FFF2-40B4-BE49-F238E27FC236}">
              <a16:creationId xmlns:a16="http://schemas.microsoft.com/office/drawing/2014/main" id="{71B53DCC-B8CF-494B-8283-E86D0BC623E9}"/>
            </a:ext>
          </a:extLst>
        </xdr:cNvPr>
        <xdr:cNvPicPr>
          <a:picLocks noChangeAspect="1"/>
        </xdr:cNvPicPr>
      </xdr:nvPicPr>
      <xdr:blipFill>
        <a:blip xmlns:r="http://schemas.openxmlformats.org/officeDocument/2006/relationships" r:embed="rId21"/>
        <a:stretch>
          <a:fillRect/>
        </a:stretch>
      </xdr:blipFill>
      <xdr:spPr>
        <a:xfrm>
          <a:off x="7210425" y="86582250"/>
          <a:ext cx="580952" cy="428571"/>
        </a:xfrm>
        <a:prstGeom prst="rect">
          <a:avLst/>
        </a:prstGeom>
      </xdr:spPr>
    </xdr:pic>
    <xdr:clientData/>
  </xdr:twoCellAnchor>
  <xdr:twoCellAnchor editAs="oneCell">
    <xdr:from>
      <xdr:col>9</xdr:col>
      <xdr:colOff>76200</xdr:colOff>
      <xdr:row>105</xdr:row>
      <xdr:rowOff>38100</xdr:rowOff>
    </xdr:from>
    <xdr:to>
      <xdr:col>9</xdr:col>
      <xdr:colOff>400010</xdr:colOff>
      <xdr:row>105</xdr:row>
      <xdr:rowOff>409529</xdr:rowOff>
    </xdr:to>
    <xdr:pic>
      <xdr:nvPicPr>
        <xdr:cNvPr id="24" name="Slika 23">
          <a:extLst>
            <a:ext uri="{FF2B5EF4-FFF2-40B4-BE49-F238E27FC236}">
              <a16:creationId xmlns:a16="http://schemas.microsoft.com/office/drawing/2014/main" id="{C1BF01B6-9093-49FB-B66A-247206DA803D}"/>
            </a:ext>
          </a:extLst>
        </xdr:cNvPr>
        <xdr:cNvPicPr>
          <a:picLocks noChangeAspect="1"/>
        </xdr:cNvPicPr>
      </xdr:nvPicPr>
      <xdr:blipFill>
        <a:blip xmlns:r="http://schemas.openxmlformats.org/officeDocument/2006/relationships" r:embed="rId22"/>
        <a:stretch>
          <a:fillRect/>
        </a:stretch>
      </xdr:blipFill>
      <xdr:spPr>
        <a:xfrm>
          <a:off x="7858125" y="86601300"/>
          <a:ext cx="323810" cy="371429"/>
        </a:xfrm>
        <a:prstGeom prst="rect">
          <a:avLst/>
        </a:prstGeom>
      </xdr:spPr>
    </xdr:pic>
    <xdr:clientData/>
  </xdr:twoCellAnchor>
  <xdr:twoCellAnchor editAs="oneCell">
    <xdr:from>
      <xdr:col>10</xdr:col>
      <xdr:colOff>133350</xdr:colOff>
      <xdr:row>105</xdr:row>
      <xdr:rowOff>0</xdr:rowOff>
    </xdr:from>
    <xdr:to>
      <xdr:col>10</xdr:col>
      <xdr:colOff>371445</xdr:colOff>
      <xdr:row>105</xdr:row>
      <xdr:rowOff>419048</xdr:rowOff>
    </xdr:to>
    <xdr:pic>
      <xdr:nvPicPr>
        <xdr:cNvPr id="25" name="Slika 24">
          <a:extLst>
            <a:ext uri="{FF2B5EF4-FFF2-40B4-BE49-F238E27FC236}">
              <a16:creationId xmlns:a16="http://schemas.microsoft.com/office/drawing/2014/main" id="{FFCA1B1A-4B04-4551-B28D-A3A99D31B12B}"/>
            </a:ext>
          </a:extLst>
        </xdr:cNvPr>
        <xdr:cNvPicPr>
          <a:picLocks noChangeAspect="1"/>
        </xdr:cNvPicPr>
      </xdr:nvPicPr>
      <xdr:blipFill>
        <a:blip xmlns:r="http://schemas.openxmlformats.org/officeDocument/2006/relationships" r:embed="rId23"/>
        <a:stretch>
          <a:fillRect/>
        </a:stretch>
      </xdr:blipFill>
      <xdr:spPr>
        <a:xfrm>
          <a:off x="8524875" y="86563200"/>
          <a:ext cx="238095" cy="419048"/>
        </a:xfrm>
        <a:prstGeom prst="rect">
          <a:avLst/>
        </a:prstGeom>
      </xdr:spPr>
    </xdr:pic>
    <xdr:clientData/>
  </xdr:twoCellAnchor>
  <xdr:twoCellAnchor editAs="oneCell">
    <xdr:from>
      <xdr:col>11</xdr:col>
      <xdr:colOff>142875</xdr:colOff>
      <xdr:row>105</xdr:row>
      <xdr:rowOff>38100</xdr:rowOff>
    </xdr:from>
    <xdr:to>
      <xdr:col>11</xdr:col>
      <xdr:colOff>438113</xdr:colOff>
      <xdr:row>105</xdr:row>
      <xdr:rowOff>457148</xdr:rowOff>
    </xdr:to>
    <xdr:pic>
      <xdr:nvPicPr>
        <xdr:cNvPr id="26" name="Slika 25">
          <a:extLst>
            <a:ext uri="{FF2B5EF4-FFF2-40B4-BE49-F238E27FC236}">
              <a16:creationId xmlns:a16="http://schemas.microsoft.com/office/drawing/2014/main" id="{405D1886-37E0-4828-AFDA-2EC83C78EE03}"/>
            </a:ext>
          </a:extLst>
        </xdr:cNvPr>
        <xdr:cNvPicPr>
          <a:picLocks noChangeAspect="1"/>
        </xdr:cNvPicPr>
      </xdr:nvPicPr>
      <xdr:blipFill>
        <a:blip xmlns:r="http://schemas.openxmlformats.org/officeDocument/2006/relationships" r:embed="rId24"/>
        <a:stretch>
          <a:fillRect/>
        </a:stretch>
      </xdr:blipFill>
      <xdr:spPr>
        <a:xfrm>
          <a:off x="9144000" y="86601300"/>
          <a:ext cx="295238" cy="419048"/>
        </a:xfrm>
        <a:prstGeom prst="rect">
          <a:avLst/>
        </a:prstGeom>
      </xdr:spPr>
    </xdr:pic>
    <xdr:clientData/>
  </xdr:twoCellAnchor>
  <xdr:twoCellAnchor editAs="oneCell">
    <xdr:from>
      <xdr:col>12</xdr:col>
      <xdr:colOff>28575</xdr:colOff>
      <xdr:row>105</xdr:row>
      <xdr:rowOff>28575</xdr:rowOff>
    </xdr:from>
    <xdr:to>
      <xdr:col>12</xdr:col>
      <xdr:colOff>561908</xdr:colOff>
      <xdr:row>105</xdr:row>
      <xdr:rowOff>447623</xdr:rowOff>
    </xdr:to>
    <xdr:pic>
      <xdr:nvPicPr>
        <xdr:cNvPr id="27" name="Slika 26">
          <a:extLst>
            <a:ext uri="{FF2B5EF4-FFF2-40B4-BE49-F238E27FC236}">
              <a16:creationId xmlns:a16="http://schemas.microsoft.com/office/drawing/2014/main" id="{953D6895-0C1D-4F7A-898C-23B5FDE6027D}"/>
            </a:ext>
          </a:extLst>
        </xdr:cNvPr>
        <xdr:cNvPicPr>
          <a:picLocks noChangeAspect="1"/>
        </xdr:cNvPicPr>
      </xdr:nvPicPr>
      <xdr:blipFill>
        <a:blip xmlns:r="http://schemas.openxmlformats.org/officeDocument/2006/relationships" r:embed="rId25"/>
        <a:stretch>
          <a:fillRect/>
        </a:stretch>
      </xdr:blipFill>
      <xdr:spPr>
        <a:xfrm>
          <a:off x="9639300" y="86591775"/>
          <a:ext cx="533333" cy="419048"/>
        </a:xfrm>
        <a:prstGeom prst="rect">
          <a:avLst/>
        </a:prstGeom>
      </xdr:spPr>
    </xdr:pic>
    <xdr:clientData/>
  </xdr:twoCellAnchor>
  <xdr:twoCellAnchor editAs="oneCell">
    <xdr:from>
      <xdr:col>13</xdr:col>
      <xdr:colOff>152400</xdr:colOff>
      <xdr:row>105</xdr:row>
      <xdr:rowOff>47625</xdr:rowOff>
    </xdr:from>
    <xdr:to>
      <xdr:col>13</xdr:col>
      <xdr:colOff>428590</xdr:colOff>
      <xdr:row>105</xdr:row>
      <xdr:rowOff>466673</xdr:rowOff>
    </xdr:to>
    <xdr:pic>
      <xdr:nvPicPr>
        <xdr:cNvPr id="28" name="Slika 27">
          <a:extLst>
            <a:ext uri="{FF2B5EF4-FFF2-40B4-BE49-F238E27FC236}">
              <a16:creationId xmlns:a16="http://schemas.microsoft.com/office/drawing/2014/main" id="{5BD80CE6-9DDC-4374-A0D8-EB85E129F439}"/>
            </a:ext>
          </a:extLst>
        </xdr:cNvPr>
        <xdr:cNvPicPr>
          <a:picLocks noChangeAspect="1"/>
        </xdr:cNvPicPr>
      </xdr:nvPicPr>
      <xdr:blipFill>
        <a:blip xmlns:r="http://schemas.openxmlformats.org/officeDocument/2006/relationships" r:embed="rId26"/>
        <a:stretch>
          <a:fillRect/>
        </a:stretch>
      </xdr:blipFill>
      <xdr:spPr>
        <a:xfrm>
          <a:off x="10372725" y="86610825"/>
          <a:ext cx="276190" cy="419048"/>
        </a:xfrm>
        <a:prstGeom prst="rect">
          <a:avLst/>
        </a:prstGeom>
      </xdr:spPr>
    </xdr:pic>
    <xdr:clientData/>
  </xdr:twoCellAnchor>
  <xdr:twoCellAnchor editAs="oneCell">
    <xdr:from>
      <xdr:col>14</xdr:col>
      <xdr:colOff>114300</xdr:colOff>
      <xdr:row>105</xdr:row>
      <xdr:rowOff>19050</xdr:rowOff>
    </xdr:from>
    <xdr:to>
      <xdr:col>14</xdr:col>
      <xdr:colOff>400014</xdr:colOff>
      <xdr:row>105</xdr:row>
      <xdr:rowOff>466669</xdr:rowOff>
    </xdr:to>
    <xdr:pic>
      <xdr:nvPicPr>
        <xdr:cNvPr id="29" name="Slika 28">
          <a:extLst>
            <a:ext uri="{FF2B5EF4-FFF2-40B4-BE49-F238E27FC236}">
              <a16:creationId xmlns:a16="http://schemas.microsoft.com/office/drawing/2014/main" id="{121400B0-D4C8-4331-9AE2-0EE3A73A7D81}"/>
            </a:ext>
          </a:extLst>
        </xdr:cNvPr>
        <xdr:cNvPicPr>
          <a:picLocks noChangeAspect="1"/>
        </xdr:cNvPicPr>
      </xdr:nvPicPr>
      <xdr:blipFill>
        <a:blip xmlns:r="http://schemas.openxmlformats.org/officeDocument/2006/relationships" r:embed="rId27"/>
        <a:stretch>
          <a:fillRect/>
        </a:stretch>
      </xdr:blipFill>
      <xdr:spPr>
        <a:xfrm>
          <a:off x="10944225" y="86582250"/>
          <a:ext cx="285714" cy="447619"/>
        </a:xfrm>
        <a:prstGeom prst="rect">
          <a:avLst/>
        </a:prstGeom>
      </xdr:spPr>
    </xdr:pic>
    <xdr:clientData/>
  </xdr:twoCellAnchor>
  <xdr:twoCellAnchor editAs="oneCell">
    <xdr:from>
      <xdr:col>15</xdr:col>
      <xdr:colOff>9525</xdr:colOff>
      <xdr:row>105</xdr:row>
      <xdr:rowOff>19050</xdr:rowOff>
    </xdr:from>
    <xdr:to>
      <xdr:col>15</xdr:col>
      <xdr:colOff>552382</xdr:colOff>
      <xdr:row>106</xdr:row>
      <xdr:rowOff>57087</xdr:rowOff>
    </xdr:to>
    <xdr:pic>
      <xdr:nvPicPr>
        <xdr:cNvPr id="30" name="Slika 29">
          <a:extLst>
            <a:ext uri="{FF2B5EF4-FFF2-40B4-BE49-F238E27FC236}">
              <a16:creationId xmlns:a16="http://schemas.microsoft.com/office/drawing/2014/main" id="{03539101-3A1E-4959-B5DE-EF32755DD4DC}"/>
            </a:ext>
          </a:extLst>
        </xdr:cNvPr>
        <xdr:cNvPicPr>
          <a:picLocks noChangeAspect="1"/>
        </xdr:cNvPicPr>
      </xdr:nvPicPr>
      <xdr:blipFill>
        <a:blip xmlns:r="http://schemas.openxmlformats.org/officeDocument/2006/relationships" r:embed="rId28"/>
        <a:stretch>
          <a:fillRect/>
        </a:stretch>
      </xdr:blipFill>
      <xdr:spPr>
        <a:xfrm>
          <a:off x="11449050" y="86582250"/>
          <a:ext cx="542857" cy="5047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28575</xdr:colOff>
      <xdr:row>0</xdr:row>
      <xdr:rowOff>133350</xdr:rowOff>
    </xdr:from>
    <xdr:to>
      <xdr:col>11</xdr:col>
      <xdr:colOff>246861</xdr:colOff>
      <xdr:row>20</xdr:row>
      <xdr:rowOff>18659</xdr:rowOff>
    </xdr:to>
    <xdr:pic>
      <xdr:nvPicPr>
        <xdr:cNvPr id="3" name="Slika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stretch>
          <a:fillRect/>
        </a:stretch>
      </xdr:blipFill>
      <xdr:spPr>
        <a:xfrm>
          <a:off x="638175" y="133350"/>
          <a:ext cx="6314286" cy="3123809"/>
        </a:xfrm>
        <a:prstGeom prst="rect">
          <a:avLst/>
        </a:prstGeom>
      </xdr:spPr>
    </xdr:pic>
    <xdr:clientData/>
  </xdr:twoCellAnchor>
  <xdr:twoCellAnchor editAs="oneCell">
    <xdr:from>
      <xdr:col>1</xdr:col>
      <xdr:colOff>0</xdr:colOff>
      <xdr:row>26</xdr:row>
      <xdr:rowOff>0</xdr:rowOff>
    </xdr:from>
    <xdr:to>
      <xdr:col>5</xdr:col>
      <xdr:colOff>542552</xdr:colOff>
      <xdr:row>50</xdr:row>
      <xdr:rowOff>161419</xdr:rowOff>
    </xdr:to>
    <xdr:pic>
      <xdr:nvPicPr>
        <xdr:cNvPr id="5" name="Slika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2"/>
        <a:stretch>
          <a:fillRect/>
        </a:stretch>
      </xdr:blipFill>
      <xdr:spPr>
        <a:xfrm>
          <a:off x="609600" y="4210050"/>
          <a:ext cx="2980952" cy="4047619"/>
        </a:xfrm>
        <a:prstGeom prst="rect">
          <a:avLst/>
        </a:prstGeom>
      </xdr:spPr>
    </xdr:pic>
    <xdr:clientData/>
  </xdr:twoCellAnchor>
  <xdr:twoCellAnchor editAs="oneCell">
    <xdr:from>
      <xdr:col>6</xdr:col>
      <xdr:colOff>123825</xdr:colOff>
      <xdr:row>25</xdr:row>
      <xdr:rowOff>28575</xdr:rowOff>
    </xdr:from>
    <xdr:to>
      <xdr:col>11</xdr:col>
      <xdr:colOff>447254</xdr:colOff>
      <xdr:row>50</xdr:row>
      <xdr:rowOff>113783</xdr:rowOff>
    </xdr:to>
    <xdr:pic>
      <xdr:nvPicPr>
        <xdr:cNvPr id="6" name="Slika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3"/>
        <a:stretch>
          <a:fillRect/>
        </a:stretch>
      </xdr:blipFill>
      <xdr:spPr>
        <a:xfrm>
          <a:off x="3781425" y="4076700"/>
          <a:ext cx="3371429" cy="4133333"/>
        </a:xfrm>
        <a:prstGeom prst="rect">
          <a:avLst/>
        </a:prstGeom>
      </xdr:spPr>
    </xdr:pic>
    <xdr:clientData/>
  </xdr:twoCellAnchor>
  <xdr:twoCellAnchor editAs="oneCell">
    <xdr:from>
      <xdr:col>15</xdr:col>
      <xdr:colOff>0</xdr:colOff>
      <xdr:row>22</xdr:row>
      <xdr:rowOff>133350</xdr:rowOff>
    </xdr:from>
    <xdr:to>
      <xdr:col>18</xdr:col>
      <xdr:colOff>485486</xdr:colOff>
      <xdr:row>37</xdr:row>
      <xdr:rowOff>56856</xdr:rowOff>
    </xdr:to>
    <xdr:pic>
      <xdr:nvPicPr>
        <xdr:cNvPr id="7" name="Slika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4"/>
        <a:stretch>
          <a:fillRect/>
        </a:stretch>
      </xdr:blipFill>
      <xdr:spPr>
        <a:xfrm>
          <a:off x="9144000" y="3695700"/>
          <a:ext cx="2314286" cy="23523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114300</xdr:colOff>
      <xdr:row>35</xdr:row>
      <xdr:rowOff>152400</xdr:rowOff>
    </xdr:from>
    <xdr:to>
      <xdr:col>15</xdr:col>
      <xdr:colOff>2246594</xdr:colOff>
      <xdr:row>65</xdr:row>
      <xdr:rowOff>37506</xdr:rowOff>
    </xdr:to>
    <xdr:pic>
      <xdr:nvPicPr>
        <xdr:cNvPr id="2" name="Slika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6619875" y="5848350"/>
          <a:ext cx="10447619" cy="4752381"/>
        </a:xfrm>
        <a:prstGeom prst="rect">
          <a:avLst/>
        </a:prstGeom>
      </xdr:spPr>
    </xdr:pic>
    <xdr:clientData/>
  </xdr:twoCellAnchor>
  <xdr:twoCellAnchor editAs="oneCell">
    <xdr:from>
      <xdr:col>2</xdr:col>
      <xdr:colOff>904875</xdr:colOff>
      <xdr:row>30</xdr:row>
      <xdr:rowOff>19050</xdr:rowOff>
    </xdr:from>
    <xdr:to>
      <xdr:col>3</xdr:col>
      <xdr:colOff>476250</xdr:colOff>
      <xdr:row>30</xdr:row>
      <xdr:rowOff>481693</xdr:rowOff>
    </xdr:to>
    <xdr:pic>
      <xdr:nvPicPr>
        <xdr:cNvPr id="3" name="Slika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3228975" y="5553075"/>
          <a:ext cx="952500" cy="462643"/>
        </a:xfrm>
        <a:prstGeom prst="rect">
          <a:avLst/>
        </a:prstGeom>
      </xdr:spPr>
    </xdr:pic>
    <xdr:clientData/>
  </xdr:twoCellAnchor>
  <xdr:twoCellAnchor editAs="oneCell">
    <xdr:from>
      <xdr:col>4</xdr:col>
      <xdr:colOff>314325</xdr:colOff>
      <xdr:row>29</xdr:row>
      <xdr:rowOff>142875</xdr:rowOff>
    </xdr:from>
    <xdr:to>
      <xdr:col>5</xdr:col>
      <xdr:colOff>1066469</xdr:colOff>
      <xdr:row>30</xdr:row>
      <xdr:rowOff>493232</xdr:rowOff>
    </xdr:to>
    <xdr:pic>
      <xdr:nvPicPr>
        <xdr:cNvPr id="4" name="Slika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5400675" y="5514975"/>
          <a:ext cx="2133269" cy="521807"/>
        </a:xfrm>
        <a:prstGeom prst="rect">
          <a:avLst/>
        </a:prstGeom>
      </xdr:spPr>
    </xdr:pic>
    <xdr:clientData/>
  </xdr:twoCellAnchor>
  <xdr:twoCellAnchor editAs="oneCell">
    <xdr:from>
      <xdr:col>0</xdr:col>
      <xdr:colOff>609599</xdr:colOff>
      <xdr:row>66</xdr:row>
      <xdr:rowOff>0</xdr:rowOff>
    </xdr:from>
    <xdr:to>
      <xdr:col>7</xdr:col>
      <xdr:colOff>276224</xdr:colOff>
      <xdr:row>94</xdr:row>
      <xdr:rowOff>174722</xdr:rowOff>
    </xdr:to>
    <xdr:pic>
      <xdr:nvPicPr>
        <xdr:cNvPr id="6" name="Slika 5">
          <a:extLst>
            <a:ext uri="{FF2B5EF4-FFF2-40B4-BE49-F238E27FC236}">
              <a16:creationId xmlns:a16="http://schemas.microsoft.com/office/drawing/2014/main" id="{1B5E2E9D-99F0-43EF-983D-B7C777A21A0C}"/>
            </a:ext>
          </a:extLst>
        </xdr:cNvPr>
        <xdr:cNvPicPr>
          <a:picLocks noChangeAspect="1"/>
        </xdr:cNvPicPr>
      </xdr:nvPicPr>
      <xdr:blipFill>
        <a:blip xmlns:r="http://schemas.openxmlformats.org/officeDocument/2006/relationships" r:embed="rId4"/>
        <a:stretch>
          <a:fillRect/>
        </a:stretch>
      </xdr:blipFill>
      <xdr:spPr>
        <a:xfrm>
          <a:off x="609599" y="12382500"/>
          <a:ext cx="8124825" cy="8537672"/>
        </a:xfrm>
        <a:prstGeom prst="rect">
          <a:avLst/>
        </a:prstGeom>
      </xdr:spPr>
    </xdr:pic>
    <xdr:clientData/>
  </xdr:twoCellAnchor>
  <xdr:twoCellAnchor editAs="oneCell">
    <xdr:from>
      <xdr:col>11</xdr:col>
      <xdr:colOff>0</xdr:colOff>
      <xdr:row>69</xdr:row>
      <xdr:rowOff>0</xdr:rowOff>
    </xdr:from>
    <xdr:to>
      <xdr:col>11</xdr:col>
      <xdr:colOff>762000</xdr:colOff>
      <xdr:row>70</xdr:row>
      <xdr:rowOff>0</xdr:rowOff>
    </xdr:to>
    <xdr:pic>
      <xdr:nvPicPr>
        <xdr:cNvPr id="7" name="Slika 6" descr="Braun">
          <a:hlinkClick xmlns:r="http://schemas.openxmlformats.org/officeDocument/2006/relationships" r:id="rId5" tooltip="Braun"/>
          <a:extLst>
            <a:ext uri="{FF2B5EF4-FFF2-40B4-BE49-F238E27FC236}">
              <a16:creationId xmlns:a16="http://schemas.microsoft.com/office/drawing/2014/main" id="{125DAAAA-32E4-4653-A97F-8E8B1850BE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96600" y="133254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69</xdr:row>
      <xdr:rowOff>0</xdr:rowOff>
    </xdr:from>
    <xdr:to>
      <xdr:col>12</xdr:col>
      <xdr:colOff>762000</xdr:colOff>
      <xdr:row>70</xdr:row>
      <xdr:rowOff>0</xdr:rowOff>
    </xdr:to>
    <xdr:pic>
      <xdr:nvPicPr>
        <xdr:cNvPr id="8" name="Slika 7" descr="Schwarz">
          <a:hlinkClick xmlns:r="http://schemas.openxmlformats.org/officeDocument/2006/relationships" r:id="rId7" tooltip="Schwarz"/>
          <a:extLst>
            <a:ext uri="{FF2B5EF4-FFF2-40B4-BE49-F238E27FC236}">
              <a16:creationId xmlns:a16="http://schemas.microsoft.com/office/drawing/2014/main" id="{62D95BCC-FC93-4D6A-9FB5-73D56CE3D3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06200" y="133254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69</xdr:row>
      <xdr:rowOff>0</xdr:rowOff>
    </xdr:from>
    <xdr:to>
      <xdr:col>13</xdr:col>
      <xdr:colOff>762000</xdr:colOff>
      <xdr:row>70</xdr:row>
      <xdr:rowOff>0</xdr:rowOff>
    </xdr:to>
    <xdr:pic>
      <xdr:nvPicPr>
        <xdr:cNvPr id="9" name="Slika 8" descr="Grau">
          <a:hlinkClick xmlns:r="http://schemas.openxmlformats.org/officeDocument/2006/relationships" r:id="rId9" tooltip="Grau"/>
          <a:extLst>
            <a:ext uri="{FF2B5EF4-FFF2-40B4-BE49-F238E27FC236}">
              <a16:creationId xmlns:a16="http://schemas.microsoft.com/office/drawing/2014/main" id="{BBA5D598-E68F-4275-BDA5-B6D81BD2217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15800" y="133254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69</xdr:row>
      <xdr:rowOff>0</xdr:rowOff>
    </xdr:from>
    <xdr:to>
      <xdr:col>14</xdr:col>
      <xdr:colOff>762000</xdr:colOff>
      <xdr:row>70</xdr:row>
      <xdr:rowOff>0</xdr:rowOff>
    </xdr:to>
    <xdr:pic>
      <xdr:nvPicPr>
        <xdr:cNvPr id="10" name="Slika 9" descr="Blau">
          <a:hlinkClick xmlns:r="http://schemas.openxmlformats.org/officeDocument/2006/relationships" r:id="rId11" tooltip="Blau"/>
          <a:extLst>
            <a:ext uri="{FF2B5EF4-FFF2-40B4-BE49-F238E27FC236}">
              <a16:creationId xmlns:a16="http://schemas.microsoft.com/office/drawing/2014/main" id="{9CD97B0E-1EE0-4956-A466-7D99E1E85AA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725400" y="133254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69</xdr:row>
      <xdr:rowOff>0</xdr:rowOff>
    </xdr:from>
    <xdr:to>
      <xdr:col>15</xdr:col>
      <xdr:colOff>762000</xdr:colOff>
      <xdr:row>70</xdr:row>
      <xdr:rowOff>0</xdr:rowOff>
    </xdr:to>
    <xdr:pic>
      <xdr:nvPicPr>
        <xdr:cNvPr id="11" name="Slika 10" descr="Grün-Gelb">
          <a:hlinkClick xmlns:r="http://schemas.openxmlformats.org/officeDocument/2006/relationships" r:id="rId13" tooltip="Grün-Gelb"/>
          <a:extLst>
            <a:ext uri="{FF2B5EF4-FFF2-40B4-BE49-F238E27FC236}">
              <a16:creationId xmlns:a16="http://schemas.microsoft.com/office/drawing/2014/main" id="{16D8B996-4D06-4E6E-BBF9-D4C6E72C253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33254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70</xdr:row>
      <xdr:rowOff>0</xdr:rowOff>
    </xdr:from>
    <xdr:to>
      <xdr:col>11</xdr:col>
      <xdr:colOff>762000</xdr:colOff>
      <xdr:row>71</xdr:row>
      <xdr:rowOff>66675</xdr:rowOff>
    </xdr:to>
    <xdr:pic>
      <xdr:nvPicPr>
        <xdr:cNvPr id="12" name="Slika 11" descr="Braun">
          <a:hlinkClick xmlns:r="http://schemas.openxmlformats.org/officeDocument/2006/relationships" r:id="rId5" tooltip="Braun"/>
          <a:extLst>
            <a:ext uri="{FF2B5EF4-FFF2-40B4-BE49-F238E27FC236}">
              <a16:creationId xmlns:a16="http://schemas.microsoft.com/office/drawing/2014/main" id="{A8AC29B2-1637-43A8-A031-17CA10F5F0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96600" y="141446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71</xdr:row>
      <xdr:rowOff>0</xdr:rowOff>
    </xdr:from>
    <xdr:to>
      <xdr:col>11</xdr:col>
      <xdr:colOff>762000</xdr:colOff>
      <xdr:row>72</xdr:row>
      <xdr:rowOff>38100</xdr:rowOff>
    </xdr:to>
    <xdr:pic>
      <xdr:nvPicPr>
        <xdr:cNvPr id="13" name="Slika 12" descr="Schwarz">
          <a:hlinkClick xmlns:r="http://schemas.openxmlformats.org/officeDocument/2006/relationships" r:id="rId7" tooltip="Schwarz"/>
          <a:extLst>
            <a:ext uri="{FF2B5EF4-FFF2-40B4-BE49-F238E27FC236}">
              <a16:creationId xmlns:a16="http://schemas.microsoft.com/office/drawing/2014/main" id="{9FAE90DA-2442-42CB-A765-C25E9F4F156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96600" y="143256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70</xdr:row>
      <xdr:rowOff>0</xdr:rowOff>
    </xdr:from>
    <xdr:to>
      <xdr:col>12</xdr:col>
      <xdr:colOff>762000</xdr:colOff>
      <xdr:row>71</xdr:row>
      <xdr:rowOff>66675</xdr:rowOff>
    </xdr:to>
    <xdr:pic>
      <xdr:nvPicPr>
        <xdr:cNvPr id="14" name="Slika 13" descr="Schwarz">
          <a:hlinkClick xmlns:r="http://schemas.openxmlformats.org/officeDocument/2006/relationships" r:id="rId7" tooltip="Schwarz"/>
          <a:extLst>
            <a:ext uri="{FF2B5EF4-FFF2-40B4-BE49-F238E27FC236}">
              <a16:creationId xmlns:a16="http://schemas.microsoft.com/office/drawing/2014/main" id="{503FEB7A-9F54-4E8E-8B29-63573D04B9B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06200" y="141446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71</xdr:row>
      <xdr:rowOff>0</xdr:rowOff>
    </xdr:from>
    <xdr:to>
      <xdr:col>12</xdr:col>
      <xdr:colOff>762000</xdr:colOff>
      <xdr:row>72</xdr:row>
      <xdr:rowOff>38100</xdr:rowOff>
    </xdr:to>
    <xdr:pic>
      <xdr:nvPicPr>
        <xdr:cNvPr id="15" name="Slika 14" descr="Braun">
          <a:hlinkClick xmlns:r="http://schemas.openxmlformats.org/officeDocument/2006/relationships" r:id="rId5" tooltip="Braun"/>
          <a:extLst>
            <a:ext uri="{FF2B5EF4-FFF2-40B4-BE49-F238E27FC236}">
              <a16:creationId xmlns:a16="http://schemas.microsoft.com/office/drawing/2014/main" id="{65405164-90F0-4A11-B8B1-1CB13E823BF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506200" y="143256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72</xdr:row>
      <xdr:rowOff>0</xdr:rowOff>
    </xdr:from>
    <xdr:to>
      <xdr:col>12</xdr:col>
      <xdr:colOff>762000</xdr:colOff>
      <xdr:row>73</xdr:row>
      <xdr:rowOff>28575</xdr:rowOff>
    </xdr:to>
    <xdr:pic>
      <xdr:nvPicPr>
        <xdr:cNvPr id="16" name="Slika 15" descr="Blau">
          <a:hlinkClick xmlns:r="http://schemas.openxmlformats.org/officeDocument/2006/relationships" r:id="rId11" tooltip="Blau"/>
          <a:extLst>
            <a:ext uri="{FF2B5EF4-FFF2-40B4-BE49-F238E27FC236}">
              <a16:creationId xmlns:a16="http://schemas.microsoft.com/office/drawing/2014/main" id="{86FCE55A-8014-4BE4-A96A-31D6627CF0C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506200" y="145351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70</xdr:row>
      <xdr:rowOff>0</xdr:rowOff>
    </xdr:from>
    <xdr:to>
      <xdr:col>13</xdr:col>
      <xdr:colOff>762000</xdr:colOff>
      <xdr:row>71</xdr:row>
      <xdr:rowOff>66675</xdr:rowOff>
    </xdr:to>
    <xdr:pic>
      <xdr:nvPicPr>
        <xdr:cNvPr id="17" name="Slika 16" descr="Grau">
          <a:hlinkClick xmlns:r="http://schemas.openxmlformats.org/officeDocument/2006/relationships" r:id="rId9" tooltip="Grau"/>
          <a:extLst>
            <a:ext uri="{FF2B5EF4-FFF2-40B4-BE49-F238E27FC236}">
              <a16:creationId xmlns:a16="http://schemas.microsoft.com/office/drawing/2014/main" id="{FEB96DD0-91F7-47C9-A786-E41E6064F35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15800" y="141446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71</xdr:row>
      <xdr:rowOff>0</xdr:rowOff>
    </xdr:from>
    <xdr:to>
      <xdr:col>13</xdr:col>
      <xdr:colOff>762000</xdr:colOff>
      <xdr:row>72</xdr:row>
      <xdr:rowOff>38100</xdr:rowOff>
    </xdr:to>
    <xdr:pic>
      <xdr:nvPicPr>
        <xdr:cNvPr id="18" name="Slika 17" descr="Schwarz">
          <a:hlinkClick xmlns:r="http://schemas.openxmlformats.org/officeDocument/2006/relationships" r:id="rId7" tooltip="Schwarz"/>
          <a:extLst>
            <a:ext uri="{FF2B5EF4-FFF2-40B4-BE49-F238E27FC236}">
              <a16:creationId xmlns:a16="http://schemas.microsoft.com/office/drawing/2014/main" id="{8CD795AB-C1F2-4ECB-98D2-AEBEE715BF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15800" y="143256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14</xdr:col>
      <xdr:colOff>762000</xdr:colOff>
      <xdr:row>71</xdr:row>
      <xdr:rowOff>66675</xdr:rowOff>
    </xdr:to>
    <xdr:pic>
      <xdr:nvPicPr>
        <xdr:cNvPr id="19" name="Slika 18" descr="Blau">
          <a:hlinkClick xmlns:r="http://schemas.openxmlformats.org/officeDocument/2006/relationships" r:id="rId11" tooltip="Blau"/>
          <a:extLst>
            <a:ext uri="{FF2B5EF4-FFF2-40B4-BE49-F238E27FC236}">
              <a16:creationId xmlns:a16="http://schemas.microsoft.com/office/drawing/2014/main" id="{2605EA69-31FD-4FB4-A832-9ED68A20DA4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725400" y="141446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71</xdr:row>
      <xdr:rowOff>0</xdr:rowOff>
    </xdr:from>
    <xdr:to>
      <xdr:col>14</xdr:col>
      <xdr:colOff>762000</xdr:colOff>
      <xdr:row>72</xdr:row>
      <xdr:rowOff>38100</xdr:rowOff>
    </xdr:to>
    <xdr:pic>
      <xdr:nvPicPr>
        <xdr:cNvPr id="20" name="Slika 19" descr="Hellblau">
          <a:hlinkClick xmlns:r="http://schemas.openxmlformats.org/officeDocument/2006/relationships" r:id="rId15" tooltip="Hellblau"/>
          <a:extLst>
            <a:ext uri="{FF2B5EF4-FFF2-40B4-BE49-F238E27FC236}">
              <a16:creationId xmlns:a16="http://schemas.microsoft.com/office/drawing/2014/main" id="{A5EF4407-CB5E-47E2-A45E-445B67F1535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725400" y="143256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14</xdr:col>
      <xdr:colOff>762000</xdr:colOff>
      <xdr:row>73</xdr:row>
      <xdr:rowOff>28575</xdr:rowOff>
    </xdr:to>
    <xdr:pic>
      <xdr:nvPicPr>
        <xdr:cNvPr id="21" name="Slika 20" descr="Grau">
          <a:hlinkClick xmlns:r="http://schemas.openxmlformats.org/officeDocument/2006/relationships" r:id="rId9" tooltip="Grau"/>
          <a:extLst>
            <a:ext uri="{FF2B5EF4-FFF2-40B4-BE49-F238E27FC236}">
              <a16:creationId xmlns:a16="http://schemas.microsoft.com/office/drawing/2014/main" id="{C5DC4AB4-8785-402A-9EBC-9FAF026ADD6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25400" y="145351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70</xdr:row>
      <xdr:rowOff>0</xdr:rowOff>
    </xdr:from>
    <xdr:to>
      <xdr:col>15</xdr:col>
      <xdr:colOff>762000</xdr:colOff>
      <xdr:row>71</xdr:row>
      <xdr:rowOff>66675</xdr:rowOff>
    </xdr:to>
    <xdr:pic>
      <xdr:nvPicPr>
        <xdr:cNvPr id="22" name="Slika 21" descr="Grün-Gelb">
          <a:hlinkClick xmlns:r="http://schemas.openxmlformats.org/officeDocument/2006/relationships" r:id="rId13" tooltip="Grün-Gelb"/>
          <a:extLst>
            <a:ext uri="{FF2B5EF4-FFF2-40B4-BE49-F238E27FC236}">
              <a16:creationId xmlns:a16="http://schemas.microsoft.com/office/drawing/2014/main" id="{372824E1-CD0E-4830-B3C4-81638B2AAB4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41446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71</xdr:row>
      <xdr:rowOff>0</xdr:rowOff>
    </xdr:from>
    <xdr:to>
      <xdr:col>15</xdr:col>
      <xdr:colOff>762000</xdr:colOff>
      <xdr:row>72</xdr:row>
      <xdr:rowOff>38100</xdr:rowOff>
    </xdr:to>
    <xdr:pic>
      <xdr:nvPicPr>
        <xdr:cNvPr id="23" name="Slika 22" descr="Rot">
          <a:hlinkClick xmlns:r="http://schemas.openxmlformats.org/officeDocument/2006/relationships" r:id="rId17" tooltip="Rot"/>
          <a:extLst>
            <a:ext uri="{FF2B5EF4-FFF2-40B4-BE49-F238E27FC236}">
              <a16:creationId xmlns:a16="http://schemas.microsoft.com/office/drawing/2014/main" id="{3D83B50C-13B1-4C8A-BB9B-FD1AB9B36D3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335000" y="143256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73</xdr:row>
      <xdr:rowOff>0</xdr:rowOff>
    </xdr:from>
    <xdr:to>
      <xdr:col>11</xdr:col>
      <xdr:colOff>762000</xdr:colOff>
      <xdr:row>74</xdr:row>
      <xdr:rowOff>66675</xdr:rowOff>
    </xdr:to>
    <xdr:pic>
      <xdr:nvPicPr>
        <xdr:cNvPr id="24" name="Slika 23" descr="Braun">
          <a:hlinkClick xmlns:r="http://schemas.openxmlformats.org/officeDocument/2006/relationships" r:id="rId5" tooltip="Braun"/>
          <a:extLst>
            <a:ext uri="{FF2B5EF4-FFF2-40B4-BE49-F238E27FC236}">
              <a16:creationId xmlns:a16="http://schemas.microsoft.com/office/drawing/2014/main" id="{83911696-DC4B-49E5-9531-F58DE7DDFF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96600" y="147542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74</xdr:row>
      <xdr:rowOff>0</xdr:rowOff>
    </xdr:from>
    <xdr:to>
      <xdr:col>11</xdr:col>
      <xdr:colOff>762000</xdr:colOff>
      <xdr:row>75</xdr:row>
      <xdr:rowOff>38100</xdr:rowOff>
    </xdr:to>
    <xdr:pic>
      <xdr:nvPicPr>
        <xdr:cNvPr id="25" name="Slika 24" descr="Schwarz">
          <a:hlinkClick xmlns:r="http://schemas.openxmlformats.org/officeDocument/2006/relationships" r:id="rId7" tooltip="Schwarz"/>
          <a:extLst>
            <a:ext uri="{FF2B5EF4-FFF2-40B4-BE49-F238E27FC236}">
              <a16:creationId xmlns:a16="http://schemas.microsoft.com/office/drawing/2014/main" id="{856EA404-C98B-45E3-9BD5-D2C7DA15F3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96600" y="14935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73</xdr:row>
      <xdr:rowOff>0</xdr:rowOff>
    </xdr:from>
    <xdr:to>
      <xdr:col>12</xdr:col>
      <xdr:colOff>762000</xdr:colOff>
      <xdr:row>74</xdr:row>
      <xdr:rowOff>66675</xdr:rowOff>
    </xdr:to>
    <xdr:pic>
      <xdr:nvPicPr>
        <xdr:cNvPr id="26" name="Slika 25" descr="Schwarz">
          <a:hlinkClick xmlns:r="http://schemas.openxmlformats.org/officeDocument/2006/relationships" r:id="rId7" tooltip="Schwarz"/>
          <a:extLst>
            <a:ext uri="{FF2B5EF4-FFF2-40B4-BE49-F238E27FC236}">
              <a16:creationId xmlns:a16="http://schemas.microsoft.com/office/drawing/2014/main" id="{DBC0AACE-E7BA-4A9F-A6B6-239DB02B18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06200" y="147542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74</xdr:row>
      <xdr:rowOff>0</xdr:rowOff>
    </xdr:from>
    <xdr:to>
      <xdr:col>12</xdr:col>
      <xdr:colOff>762000</xdr:colOff>
      <xdr:row>75</xdr:row>
      <xdr:rowOff>38100</xdr:rowOff>
    </xdr:to>
    <xdr:pic>
      <xdr:nvPicPr>
        <xdr:cNvPr id="27" name="Slika 26" descr="Rot">
          <a:hlinkClick xmlns:r="http://schemas.openxmlformats.org/officeDocument/2006/relationships" r:id="rId17" tooltip="Rot"/>
          <a:extLst>
            <a:ext uri="{FF2B5EF4-FFF2-40B4-BE49-F238E27FC236}">
              <a16:creationId xmlns:a16="http://schemas.microsoft.com/office/drawing/2014/main" id="{F937D283-A13C-430E-A924-114C2D78655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1506200" y="14935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73</xdr:row>
      <xdr:rowOff>0</xdr:rowOff>
    </xdr:from>
    <xdr:to>
      <xdr:col>13</xdr:col>
      <xdr:colOff>762000</xdr:colOff>
      <xdr:row>74</xdr:row>
      <xdr:rowOff>66675</xdr:rowOff>
    </xdr:to>
    <xdr:pic>
      <xdr:nvPicPr>
        <xdr:cNvPr id="28" name="Slika 27" descr="Grau">
          <a:hlinkClick xmlns:r="http://schemas.openxmlformats.org/officeDocument/2006/relationships" r:id="rId9" tooltip="Grau"/>
          <a:extLst>
            <a:ext uri="{FF2B5EF4-FFF2-40B4-BE49-F238E27FC236}">
              <a16:creationId xmlns:a16="http://schemas.microsoft.com/office/drawing/2014/main" id="{B16A0EF5-99DC-4AD4-AB76-6EC87F1C2A6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15800" y="147542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74</xdr:row>
      <xdr:rowOff>0</xdr:rowOff>
    </xdr:from>
    <xdr:to>
      <xdr:col>13</xdr:col>
      <xdr:colOff>762000</xdr:colOff>
      <xdr:row>75</xdr:row>
      <xdr:rowOff>38100</xdr:rowOff>
    </xdr:to>
    <xdr:pic>
      <xdr:nvPicPr>
        <xdr:cNvPr id="29" name="Slika 28" descr="Weiß">
          <a:hlinkClick xmlns:r="http://schemas.openxmlformats.org/officeDocument/2006/relationships" r:id="rId19" tooltip="Weiß"/>
          <a:extLst>
            <a:ext uri="{FF2B5EF4-FFF2-40B4-BE49-F238E27FC236}">
              <a16:creationId xmlns:a16="http://schemas.microsoft.com/office/drawing/2014/main" id="{85A947BC-378D-43C1-A3BB-9D9F7E0F011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15800" y="14935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73</xdr:row>
      <xdr:rowOff>0</xdr:rowOff>
    </xdr:from>
    <xdr:to>
      <xdr:col>14</xdr:col>
      <xdr:colOff>762000</xdr:colOff>
      <xdr:row>74</xdr:row>
      <xdr:rowOff>66675</xdr:rowOff>
    </xdr:to>
    <xdr:pic>
      <xdr:nvPicPr>
        <xdr:cNvPr id="30" name="Slika 29" descr="Hellblau">
          <a:hlinkClick xmlns:r="http://schemas.openxmlformats.org/officeDocument/2006/relationships" r:id="rId15" tooltip="Hellblau"/>
          <a:extLst>
            <a:ext uri="{FF2B5EF4-FFF2-40B4-BE49-F238E27FC236}">
              <a16:creationId xmlns:a16="http://schemas.microsoft.com/office/drawing/2014/main" id="{F4FF5F7A-0684-4FED-A4BD-555D73572CB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725400" y="147542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74</xdr:row>
      <xdr:rowOff>0</xdr:rowOff>
    </xdr:from>
    <xdr:to>
      <xdr:col>14</xdr:col>
      <xdr:colOff>762000</xdr:colOff>
      <xdr:row>75</xdr:row>
      <xdr:rowOff>38100</xdr:rowOff>
    </xdr:to>
    <xdr:pic>
      <xdr:nvPicPr>
        <xdr:cNvPr id="31" name="Slika 30" descr="Blau">
          <a:hlinkClick xmlns:r="http://schemas.openxmlformats.org/officeDocument/2006/relationships" r:id="rId11" tooltip="Blau"/>
          <a:extLst>
            <a:ext uri="{FF2B5EF4-FFF2-40B4-BE49-F238E27FC236}">
              <a16:creationId xmlns:a16="http://schemas.microsoft.com/office/drawing/2014/main" id="{3E658C45-5B5C-464B-B297-7953B7958CF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725400" y="14935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75</xdr:row>
      <xdr:rowOff>0</xdr:rowOff>
    </xdr:from>
    <xdr:to>
      <xdr:col>14</xdr:col>
      <xdr:colOff>762000</xdr:colOff>
      <xdr:row>76</xdr:row>
      <xdr:rowOff>28575</xdr:rowOff>
    </xdr:to>
    <xdr:pic>
      <xdr:nvPicPr>
        <xdr:cNvPr id="32" name="Slika 31" descr="Gelb">
          <a:hlinkClick xmlns:r="http://schemas.openxmlformats.org/officeDocument/2006/relationships" r:id="rId21" tooltip="Gelb"/>
          <a:extLst>
            <a:ext uri="{FF2B5EF4-FFF2-40B4-BE49-F238E27FC236}">
              <a16:creationId xmlns:a16="http://schemas.microsoft.com/office/drawing/2014/main" id="{9E2B2BC0-34D7-468F-89F0-89EF67A2370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725400" y="151447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73</xdr:row>
      <xdr:rowOff>0</xdr:rowOff>
    </xdr:from>
    <xdr:to>
      <xdr:col>15</xdr:col>
      <xdr:colOff>762000</xdr:colOff>
      <xdr:row>74</xdr:row>
      <xdr:rowOff>66675</xdr:rowOff>
    </xdr:to>
    <xdr:pic>
      <xdr:nvPicPr>
        <xdr:cNvPr id="33" name="Slika 32" descr="Grün-Gelb">
          <a:hlinkClick xmlns:r="http://schemas.openxmlformats.org/officeDocument/2006/relationships" r:id="rId13" tooltip="Grün-Gelb"/>
          <a:extLst>
            <a:ext uri="{FF2B5EF4-FFF2-40B4-BE49-F238E27FC236}">
              <a16:creationId xmlns:a16="http://schemas.microsoft.com/office/drawing/2014/main" id="{09224D2E-6706-4092-9F3E-C93817C6CF6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47542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74</xdr:row>
      <xdr:rowOff>0</xdr:rowOff>
    </xdr:from>
    <xdr:to>
      <xdr:col>15</xdr:col>
      <xdr:colOff>762000</xdr:colOff>
      <xdr:row>75</xdr:row>
      <xdr:rowOff>38100</xdr:rowOff>
    </xdr:to>
    <xdr:pic>
      <xdr:nvPicPr>
        <xdr:cNvPr id="34" name="Slika 33" descr="Rot-Gelb">
          <a:hlinkClick xmlns:r="http://schemas.openxmlformats.org/officeDocument/2006/relationships" r:id="rId23" tooltip="Rot-Gelb"/>
          <a:extLst>
            <a:ext uri="{FF2B5EF4-FFF2-40B4-BE49-F238E27FC236}">
              <a16:creationId xmlns:a16="http://schemas.microsoft.com/office/drawing/2014/main" id="{FF645455-C137-468F-86AA-0C68C6C3716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3335000" y="14935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76</xdr:row>
      <xdr:rowOff>0</xdr:rowOff>
    </xdr:from>
    <xdr:to>
      <xdr:col>11</xdr:col>
      <xdr:colOff>762000</xdr:colOff>
      <xdr:row>77</xdr:row>
      <xdr:rowOff>66675</xdr:rowOff>
    </xdr:to>
    <xdr:pic>
      <xdr:nvPicPr>
        <xdr:cNvPr id="35" name="Slika 34" descr="Braun">
          <a:hlinkClick xmlns:r="http://schemas.openxmlformats.org/officeDocument/2006/relationships" r:id="rId5" tooltip="Braun"/>
          <a:extLst>
            <a:ext uri="{FF2B5EF4-FFF2-40B4-BE49-F238E27FC236}">
              <a16:creationId xmlns:a16="http://schemas.microsoft.com/office/drawing/2014/main" id="{AA9E1605-DADE-4D66-AA96-E1D1B5F4EA7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96600" y="153638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77</xdr:row>
      <xdr:rowOff>0</xdr:rowOff>
    </xdr:from>
    <xdr:to>
      <xdr:col>11</xdr:col>
      <xdr:colOff>762000</xdr:colOff>
      <xdr:row>78</xdr:row>
      <xdr:rowOff>38100</xdr:rowOff>
    </xdr:to>
    <xdr:pic>
      <xdr:nvPicPr>
        <xdr:cNvPr id="36" name="Slika 35" descr="Schwarz">
          <a:hlinkClick xmlns:r="http://schemas.openxmlformats.org/officeDocument/2006/relationships" r:id="rId7" tooltip="Schwarz"/>
          <a:extLst>
            <a:ext uri="{FF2B5EF4-FFF2-40B4-BE49-F238E27FC236}">
              <a16:creationId xmlns:a16="http://schemas.microsoft.com/office/drawing/2014/main" id="{44A77FFA-5BA6-4C25-A5C9-F6A5BAFD2FC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96600" y="155448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76</xdr:row>
      <xdr:rowOff>0</xdr:rowOff>
    </xdr:from>
    <xdr:to>
      <xdr:col>12</xdr:col>
      <xdr:colOff>762000</xdr:colOff>
      <xdr:row>77</xdr:row>
      <xdr:rowOff>66675</xdr:rowOff>
    </xdr:to>
    <xdr:pic>
      <xdr:nvPicPr>
        <xdr:cNvPr id="37" name="Slika 36" descr="Schwarz">
          <a:hlinkClick xmlns:r="http://schemas.openxmlformats.org/officeDocument/2006/relationships" r:id="rId7" tooltip="Schwarz"/>
          <a:extLst>
            <a:ext uri="{FF2B5EF4-FFF2-40B4-BE49-F238E27FC236}">
              <a16:creationId xmlns:a16="http://schemas.microsoft.com/office/drawing/2014/main" id="{768985DE-DCAC-4C6F-BD18-4B05B6F1257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06200" y="153638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77</xdr:row>
      <xdr:rowOff>0</xdr:rowOff>
    </xdr:from>
    <xdr:to>
      <xdr:col>12</xdr:col>
      <xdr:colOff>762000</xdr:colOff>
      <xdr:row>78</xdr:row>
      <xdr:rowOff>38100</xdr:rowOff>
    </xdr:to>
    <xdr:pic>
      <xdr:nvPicPr>
        <xdr:cNvPr id="38" name="Slika 37" descr="Braun">
          <a:hlinkClick xmlns:r="http://schemas.openxmlformats.org/officeDocument/2006/relationships" r:id="rId5" tooltip="Braun"/>
          <a:extLst>
            <a:ext uri="{FF2B5EF4-FFF2-40B4-BE49-F238E27FC236}">
              <a16:creationId xmlns:a16="http://schemas.microsoft.com/office/drawing/2014/main" id="{BE809889-B6CD-4D24-B047-C54CCD0A4DD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506200" y="155448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78</xdr:row>
      <xdr:rowOff>0</xdr:rowOff>
    </xdr:from>
    <xdr:to>
      <xdr:col>12</xdr:col>
      <xdr:colOff>762000</xdr:colOff>
      <xdr:row>79</xdr:row>
      <xdr:rowOff>28575</xdr:rowOff>
    </xdr:to>
    <xdr:pic>
      <xdr:nvPicPr>
        <xdr:cNvPr id="39" name="Slika 38" descr="Blau">
          <a:hlinkClick xmlns:r="http://schemas.openxmlformats.org/officeDocument/2006/relationships" r:id="rId11" tooltip="Blau"/>
          <a:extLst>
            <a:ext uri="{FF2B5EF4-FFF2-40B4-BE49-F238E27FC236}">
              <a16:creationId xmlns:a16="http://schemas.microsoft.com/office/drawing/2014/main" id="{219C1352-D2C7-4FE8-BE3C-DBB97E97781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506200" y="157543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76</xdr:row>
      <xdr:rowOff>0</xdr:rowOff>
    </xdr:from>
    <xdr:to>
      <xdr:col>13</xdr:col>
      <xdr:colOff>762000</xdr:colOff>
      <xdr:row>77</xdr:row>
      <xdr:rowOff>66675</xdr:rowOff>
    </xdr:to>
    <xdr:pic>
      <xdr:nvPicPr>
        <xdr:cNvPr id="40" name="Slika 39" descr="Grau">
          <a:hlinkClick xmlns:r="http://schemas.openxmlformats.org/officeDocument/2006/relationships" r:id="rId9" tooltip="Grau"/>
          <a:extLst>
            <a:ext uri="{FF2B5EF4-FFF2-40B4-BE49-F238E27FC236}">
              <a16:creationId xmlns:a16="http://schemas.microsoft.com/office/drawing/2014/main" id="{2FE7A46A-FACE-4A2F-8666-C07427672F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15800" y="153638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77</xdr:row>
      <xdr:rowOff>0</xdr:rowOff>
    </xdr:from>
    <xdr:to>
      <xdr:col>13</xdr:col>
      <xdr:colOff>762000</xdr:colOff>
      <xdr:row>78</xdr:row>
      <xdr:rowOff>38100</xdr:rowOff>
    </xdr:to>
    <xdr:pic>
      <xdr:nvPicPr>
        <xdr:cNvPr id="41" name="Slika 40" descr="Schwarz">
          <a:hlinkClick xmlns:r="http://schemas.openxmlformats.org/officeDocument/2006/relationships" r:id="rId7" tooltip="Schwarz"/>
          <a:extLst>
            <a:ext uri="{FF2B5EF4-FFF2-40B4-BE49-F238E27FC236}">
              <a16:creationId xmlns:a16="http://schemas.microsoft.com/office/drawing/2014/main" id="{BD3B52B1-8932-4F62-8C31-B0489EABE3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15800" y="155448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762000</xdr:colOff>
      <xdr:row>77</xdr:row>
      <xdr:rowOff>66675</xdr:rowOff>
    </xdr:to>
    <xdr:pic>
      <xdr:nvPicPr>
        <xdr:cNvPr id="42" name="Slika 41" descr="Blau">
          <a:hlinkClick xmlns:r="http://schemas.openxmlformats.org/officeDocument/2006/relationships" r:id="rId11" tooltip="Blau"/>
          <a:extLst>
            <a:ext uri="{FF2B5EF4-FFF2-40B4-BE49-F238E27FC236}">
              <a16:creationId xmlns:a16="http://schemas.microsoft.com/office/drawing/2014/main" id="{9EEB47BA-B21D-4F50-A87A-66E3B512A7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725400" y="153638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77</xdr:row>
      <xdr:rowOff>0</xdr:rowOff>
    </xdr:from>
    <xdr:to>
      <xdr:col>14</xdr:col>
      <xdr:colOff>762000</xdr:colOff>
      <xdr:row>78</xdr:row>
      <xdr:rowOff>38100</xdr:rowOff>
    </xdr:to>
    <xdr:pic>
      <xdr:nvPicPr>
        <xdr:cNvPr id="43" name="Slika 42" descr="Hellblau">
          <a:hlinkClick xmlns:r="http://schemas.openxmlformats.org/officeDocument/2006/relationships" r:id="rId15" tooltip="Hellblau"/>
          <a:extLst>
            <a:ext uri="{FF2B5EF4-FFF2-40B4-BE49-F238E27FC236}">
              <a16:creationId xmlns:a16="http://schemas.microsoft.com/office/drawing/2014/main" id="{AA8F0463-8704-49F9-BD47-D1A59C49C2B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725400" y="155448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78</xdr:row>
      <xdr:rowOff>0</xdr:rowOff>
    </xdr:from>
    <xdr:to>
      <xdr:col>14</xdr:col>
      <xdr:colOff>762000</xdr:colOff>
      <xdr:row>79</xdr:row>
      <xdr:rowOff>28575</xdr:rowOff>
    </xdr:to>
    <xdr:pic>
      <xdr:nvPicPr>
        <xdr:cNvPr id="44" name="Slika 43" descr="Grau">
          <a:hlinkClick xmlns:r="http://schemas.openxmlformats.org/officeDocument/2006/relationships" r:id="rId9" tooltip="Grau"/>
          <a:extLst>
            <a:ext uri="{FF2B5EF4-FFF2-40B4-BE49-F238E27FC236}">
              <a16:creationId xmlns:a16="http://schemas.microsoft.com/office/drawing/2014/main" id="{8F5916C3-3C2E-4C87-AF27-298D8218E6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25400" y="157543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76</xdr:row>
      <xdr:rowOff>0</xdr:rowOff>
    </xdr:from>
    <xdr:to>
      <xdr:col>15</xdr:col>
      <xdr:colOff>762000</xdr:colOff>
      <xdr:row>77</xdr:row>
      <xdr:rowOff>66675</xdr:rowOff>
    </xdr:to>
    <xdr:pic>
      <xdr:nvPicPr>
        <xdr:cNvPr id="45" name="Slika 44" descr="Grün-Gelb">
          <a:hlinkClick xmlns:r="http://schemas.openxmlformats.org/officeDocument/2006/relationships" r:id="rId13" tooltip="Grün-Gelb"/>
          <a:extLst>
            <a:ext uri="{FF2B5EF4-FFF2-40B4-BE49-F238E27FC236}">
              <a16:creationId xmlns:a16="http://schemas.microsoft.com/office/drawing/2014/main" id="{E5ACC924-0F2A-4934-9588-8ED6853FCDC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53638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77</xdr:row>
      <xdr:rowOff>0</xdr:rowOff>
    </xdr:from>
    <xdr:to>
      <xdr:col>15</xdr:col>
      <xdr:colOff>762000</xdr:colOff>
      <xdr:row>78</xdr:row>
      <xdr:rowOff>38100</xdr:rowOff>
    </xdr:to>
    <xdr:pic>
      <xdr:nvPicPr>
        <xdr:cNvPr id="46" name="Slika 45" descr="Rot">
          <a:hlinkClick xmlns:r="http://schemas.openxmlformats.org/officeDocument/2006/relationships" r:id="rId17" tooltip="Rot"/>
          <a:extLst>
            <a:ext uri="{FF2B5EF4-FFF2-40B4-BE49-F238E27FC236}">
              <a16:creationId xmlns:a16="http://schemas.microsoft.com/office/drawing/2014/main" id="{ACAE1FB6-F24F-4615-A443-A85968581CE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335000" y="155448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79</xdr:row>
      <xdr:rowOff>0</xdr:rowOff>
    </xdr:from>
    <xdr:to>
      <xdr:col>11</xdr:col>
      <xdr:colOff>762000</xdr:colOff>
      <xdr:row>80</xdr:row>
      <xdr:rowOff>0</xdr:rowOff>
    </xdr:to>
    <xdr:pic>
      <xdr:nvPicPr>
        <xdr:cNvPr id="47" name="Slika 46" descr="Braun">
          <a:hlinkClick xmlns:r="http://schemas.openxmlformats.org/officeDocument/2006/relationships" r:id="rId5" tooltip="Braun"/>
          <a:extLst>
            <a:ext uri="{FF2B5EF4-FFF2-40B4-BE49-F238E27FC236}">
              <a16:creationId xmlns:a16="http://schemas.microsoft.com/office/drawing/2014/main" id="{DFE58C54-7B19-4D3D-BF93-C9B2AD7551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96600" y="159734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79</xdr:row>
      <xdr:rowOff>0</xdr:rowOff>
    </xdr:from>
    <xdr:to>
      <xdr:col>12</xdr:col>
      <xdr:colOff>762000</xdr:colOff>
      <xdr:row>80</xdr:row>
      <xdr:rowOff>0</xdr:rowOff>
    </xdr:to>
    <xdr:pic>
      <xdr:nvPicPr>
        <xdr:cNvPr id="48" name="Slika 47" descr="Schwarz">
          <a:hlinkClick xmlns:r="http://schemas.openxmlformats.org/officeDocument/2006/relationships" r:id="rId7" tooltip="Schwarz"/>
          <a:extLst>
            <a:ext uri="{FF2B5EF4-FFF2-40B4-BE49-F238E27FC236}">
              <a16:creationId xmlns:a16="http://schemas.microsoft.com/office/drawing/2014/main" id="{1E35A299-852C-444D-BFEC-B3683DDB46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06200" y="159734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79</xdr:row>
      <xdr:rowOff>0</xdr:rowOff>
    </xdr:from>
    <xdr:to>
      <xdr:col>13</xdr:col>
      <xdr:colOff>762000</xdr:colOff>
      <xdr:row>80</xdr:row>
      <xdr:rowOff>0</xdr:rowOff>
    </xdr:to>
    <xdr:pic>
      <xdr:nvPicPr>
        <xdr:cNvPr id="49" name="Slika 48" descr="Schwarz">
          <a:hlinkClick xmlns:r="http://schemas.openxmlformats.org/officeDocument/2006/relationships" r:id="rId7" tooltip="Schwarz"/>
          <a:extLst>
            <a:ext uri="{FF2B5EF4-FFF2-40B4-BE49-F238E27FC236}">
              <a16:creationId xmlns:a16="http://schemas.microsoft.com/office/drawing/2014/main" id="{B23CB223-0639-4093-88B0-EC7EED68A2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15800" y="159734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79</xdr:row>
      <xdr:rowOff>0</xdr:rowOff>
    </xdr:from>
    <xdr:to>
      <xdr:col>14</xdr:col>
      <xdr:colOff>762000</xdr:colOff>
      <xdr:row>80</xdr:row>
      <xdr:rowOff>0</xdr:rowOff>
    </xdr:to>
    <xdr:pic>
      <xdr:nvPicPr>
        <xdr:cNvPr id="50" name="Slika 49" descr="Blau">
          <a:hlinkClick xmlns:r="http://schemas.openxmlformats.org/officeDocument/2006/relationships" r:id="rId11" tooltip="Blau"/>
          <a:extLst>
            <a:ext uri="{FF2B5EF4-FFF2-40B4-BE49-F238E27FC236}">
              <a16:creationId xmlns:a16="http://schemas.microsoft.com/office/drawing/2014/main" id="{627294B9-C7BD-4285-A93B-FDF4A669A32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725400" y="159734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79</xdr:row>
      <xdr:rowOff>0</xdr:rowOff>
    </xdr:from>
    <xdr:to>
      <xdr:col>15</xdr:col>
      <xdr:colOff>762000</xdr:colOff>
      <xdr:row>80</xdr:row>
      <xdr:rowOff>0</xdr:rowOff>
    </xdr:to>
    <xdr:pic>
      <xdr:nvPicPr>
        <xdr:cNvPr id="51" name="Slika 50" descr="Grün-Gelb">
          <a:hlinkClick xmlns:r="http://schemas.openxmlformats.org/officeDocument/2006/relationships" r:id="rId13" tooltip="Grün-Gelb"/>
          <a:extLst>
            <a:ext uri="{FF2B5EF4-FFF2-40B4-BE49-F238E27FC236}">
              <a16:creationId xmlns:a16="http://schemas.microsoft.com/office/drawing/2014/main" id="{858E23CF-40E7-4FF6-BC27-E303374BE33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59734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80</xdr:row>
      <xdr:rowOff>0</xdr:rowOff>
    </xdr:from>
    <xdr:to>
      <xdr:col>11</xdr:col>
      <xdr:colOff>762000</xdr:colOff>
      <xdr:row>80</xdr:row>
      <xdr:rowOff>247650</xdr:rowOff>
    </xdr:to>
    <xdr:pic>
      <xdr:nvPicPr>
        <xdr:cNvPr id="52" name="Slika 51" descr="Braun">
          <a:hlinkClick xmlns:r="http://schemas.openxmlformats.org/officeDocument/2006/relationships" r:id="rId5" tooltip="Braun"/>
          <a:extLst>
            <a:ext uri="{FF2B5EF4-FFF2-40B4-BE49-F238E27FC236}">
              <a16:creationId xmlns:a16="http://schemas.microsoft.com/office/drawing/2014/main" id="{0192D178-8C81-4F70-A0DC-35A580CC32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96600" y="16363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81</xdr:row>
      <xdr:rowOff>0</xdr:rowOff>
    </xdr:from>
    <xdr:to>
      <xdr:col>11</xdr:col>
      <xdr:colOff>762000</xdr:colOff>
      <xdr:row>82</xdr:row>
      <xdr:rowOff>28575</xdr:rowOff>
    </xdr:to>
    <xdr:pic>
      <xdr:nvPicPr>
        <xdr:cNvPr id="53" name="Slika 52" descr="Rot">
          <a:hlinkClick xmlns:r="http://schemas.openxmlformats.org/officeDocument/2006/relationships" r:id="rId17" tooltip="Rot"/>
          <a:extLst>
            <a:ext uri="{FF2B5EF4-FFF2-40B4-BE49-F238E27FC236}">
              <a16:creationId xmlns:a16="http://schemas.microsoft.com/office/drawing/2014/main" id="{FF9CD81F-B6A5-4244-A95B-30DBC732DD6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896600" y="16906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80</xdr:row>
      <xdr:rowOff>0</xdr:rowOff>
    </xdr:from>
    <xdr:to>
      <xdr:col>12</xdr:col>
      <xdr:colOff>762000</xdr:colOff>
      <xdr:row>80</xdr:row>
      <xdr:rowOff>247650</xdr:rowOff>
    </xdr:to>
    <xdr:pic>
      <xdr:nvPicPr>
        <xdr:cNvPr id="54" name="Slika 53" descr="Schwarz">
          <a:hlinkClick xmlns:r="http://schemas.openxmlformats.org/officeDocument/2006/relationships" r:id="rId7" tooltip="Schwarz"/>
          <a:extLst>
            <a:ext uri="{FF2B5EF4-FFF2-40B4-BE49-F238E27FC236}">
              <a16:creationId xmlns:a16="http://schemas.microsoft.com/office/drawing/2014/main" id="{7CD90211-DD97-42C2-B13C-1DC6144D001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06200" y="16363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81</xdr:row>
      <xdr:rowOff>0</xdr:rowOff>
    </xdr:from>
    <xdr:to>
      <xdr:col>12</xdr:col>
      <xdr:colOff>762000</xdr:colOff>
      <xdr:row>82</xdr:row>
      <xdr:rowOff>28575</xdr:rowOff>
    </xdr:to>
    <xdr:pic>
      <xdr:nvPicPr>
        <xdr:cNvPr id="55" name="Slika 54" descr="Rot">
          <a:hlinkClick xmlns:r="http://schemas.openxmlformats.org/officeDocument/2006/relationships" r:id="rId21" tooltip="Rot"/>
          <a:extLst>
            <a:ext uri="{FF2B5EF4-FFF2-40B4-BE49-F238E27FC236}">
              <a16:creationId xmlns:a16="http://schemas.microsoft.com/office/drawing/2014/main" id="{79CE9900-9BCF-4454-82A5-B72774AAB83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1506200" y="16906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80</xdr:row>
      <xdr:rowOff>0</xdr:rowOff>
    </xdr:from>
    <xdr:to>
      <xdr:col>13</xdr:col>
      <xdr:colOff>762000</xdr:colOff>
      <xdr:row>80</xdr:row>
      <xdr:rowOff>247650</xdr:rowOff>
    </xdr:to>
    <xdr:pic>
      <xdr:nvPicPr>
        <xdr:cNvPr id="56" name="Slika 55" descr="Schwarz">
          <a:hlinkClick xmlns:r="http://schemas.openxmlformats.org/officeDocument/2006/relationships" r:id="rId9" tooltip="Schwarz"/>
          <a:extLst>
            <a:ext uri="{FF2B5EF4-FFF2-40B4-BE49-F238E27FC236}">
              <a16:creationId xmlns:a16="http://schemas.microsoft.com/office/drawing/2014/main" id="{DB5AEEDB-D031-431D-87A5-532989D5D16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15800" y="16363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81</xdr:row>
      <xdr:rowOff>0</xdr:rowOff>
    </xdr:from>
    <xdr:to>
      <xdr:col>13</xdr:col>
      <xdr:colOff>762000</xdr:colOff>
      <xdr:row>82</xdr:row>
      <xdr:rowOff>28575</xdr:rowOff>
    </xdr:to>
    <xdr:pic>
      <xdr:nvPicPr>
        <xdr:cNvPr id="57" name="Slika 56" descr="Rot">
          <a:hlinkClick xmlns:r="http://schemas.openxmlformats.org/officeDocument/2006/relationships" r:id="rId11" tooltip="Rot"/>
          <a:extLst>
            <a:ext uri="{FF2B5EF4-FFF2-40B4-BE49-F238E27FC236}">
              <a16:creationId xmlns:a16="http://schemas.microsoft.com/office/drawing/2014/main" id="{AE485C75-5092-42EA-9461-C9BB39A29C6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15800" y="16906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80</xdr:row>
      <xdr:rowOff>0</xdr:rowOff>
    </xdr:from>
    <xdr:to>
      <xdr:col>14</xdr:col>
      <xdr:colOff>762000</xdr:colOff>
      <xdr:row>80</xdr:row>
      <xdr:rowOff>247650</xdr:rowOff>
    </xdr:to>
    <xdr:pic>
      <xdr:nvPicPr>
        <xdr:cNvPr id="58" name="Slika 57" descr="Blau">
          <a:hlinkClick xmlns:r="http://schemas.openxmlformats.org/officeDocument/2006/relationships" r:id="rId11" tooltip="Blau"/>
          <a:extLst>
            <a:ext uri="{FF2B5EF4-FFF2-40B4-BE49-F238E27FC236}">
              <a16:creationId xmlns:a16="http://schemas.microsoft.com/office/drawing/2014/main" id="{E744C2B2-4314-487C-BE93-B77DA70D13F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725400" y="16363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14</xdr:col>
      <xdr:colOff>762000</xdr:colOff>
      <xdr:row>82</xdr:row>
      <xdr:rowOff>28575</xdr:rowOff>
    </xdr:to>
    <xdr:pic>
      <xdr:nvPicPr>
        <xdr:cNvPr id="59" name="Slika 58" descr="Rot">
          <a:hlinkClick xmlns:r="http://schemas.openxmlformats.org/officeDocument/2006/relationships" r:id="rId7" tooltip="Rot"/>
          <a:extLst>
            <a:ext uri="{FF2B5EF4-FFF2-40B4-BE49-F238E27FC236}">
              <a16:creationId xmlns:a16="http://schemas.microsoft.com/office/drawing/2014/main" id="{D834D8CA-64BD-4CFF-A18A-2B0560A734B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25400" y="16906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80</xdr:row>
      <xdr:rowOff>0</xdr:rowOff>
    </xdr:from>
    <xdr:to>
      <xdr:col>15</xdr:col>
      <xdr:colOff>762000</xdr:colOff>
      <xdr:row>80</xdr:row>
      <xdr:rowOff>247650</xdr:rowOff>
    </xdr:to>
    <xdr:pic>
      <xdr:nvPicPr>
        <xdr:cNvPr id="60" name="Slika 59" descr="Grün-Gelb">
          <a:hlinkClick xmlns:r="http://schemas.openxmlformats.org/officeDocument/2006/relationships" r:id="rId13" tooltip="Grün-Gelb"/>
          <a:extLst>
            <a:ext uri="{FF2B5EF4-FFF2-40B4-BE49-F238E27FC236}">
              <a16:creationId xmlns:a16="http://schemas.microsoft.com/office/drawing/2014/main" id="{8E3F9EDE-E3A4-4FC1-8AA7-82F8181EA06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6363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81</xdr:row>
      <xdr:rowOff>0</xdr:rowOff>
    </xdr:from>
    <xdr:to>
      <xdr:col>15</xdr:col>
      <xdr:colOff>762000</xdr:colOff>
      <xdr:row>82</xdr:row>
      <xdr:rowOff>28575</xdr:rowOff>
    </xdr:to>
    <xdr:pic>
      <xdr:nvPicPr>
        <xdr:cNvPr id="61" name="Slika 60" descr="Rot">
          <a:hlinkClick xmlns:r="http://schemas.openxmlformats.org/officeDocument/2006/relationships" r:id="rId25" tooltip="Rot"/>
          <a:extLst>
            <a:ext uri="{FF2B5EF4-FFF2-40B4-BE49-F238E27FC236}">
              <a16:creationId xmlns:a16="http://schemas.microsoft.com/office/drawing/2014/main" id="{34791625-7279-42CE-B554-A37DD7B99B7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3335000" y="16906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82</xdr:row>
      <xdr:rowOff>38100</xdr:rowOff>
    </xdr:from>
    <xdr:to>
      <xdr:col>11</xdr:col>
      <xdr:colOff>762000</xdr:colOff>
      <xdr:row>82</xdr:row>
      <xdr:rowOff>285750</xdr:rowOff>
    </xdr:to>
    <xdr:pic>
      <xdr:nvPicPr>
        <xdr:cNvPr id="62" name="Slika 61" descr="Schwarz">
          <a:hlinkClick xmlns:r="http://schemas.openxmlformats.org/officeDocument/2006/relationships" r:id="rId7" tooltip="Schwarz"/>
          <a:extLst>
            <a:ext uri="{FF2B5EF4-FFF2-40B4-BE49-F238E27FC236}">
              <a16:creationId xmlns:a16="http://schemas.microsoft.com/office/drawing/2014/main" id="{AD0378D7-0134-4E8F-B56F-4A10540A871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896600" y="171640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83</xdr:row>
      <xdr:rowOff>0</xdr:rowOff>
    </xdr:from>
    <xdr:to>
      <xdr:col>11</xdr:col>
      <xdr:colOff>762000</xdr:colOff>
      <xdr:row>84</xdr:row>
      <xdr:rowOff>85725</xdr:rowOff>
    </xdr:to>
    <xdr:pic>
      <xdr:nvPicPr>
        <xdr:cNvPr id="63" name="Slika 62" descr="Braun">
          <a:hlinkClick xmlns:r="http://schemas.openxmlformats.org/officeDocument/2006/relationships" r:id="rId5" tooltip="Braun"/>
          <a:extLst>
            <a:ext uri="{FF2B5EF4-FFF2-40B4-BE49-F238E27FC236}">
              <a16:creationId xmlns:a16="http://schemas.microsoft.com/office/drawing/2014/main" id="{0B5B08B9-080E-478B-A470-CBCF2348D5C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96600" y="17602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82</xdr:row>
      <xdr:rowOff>0</xdr:rowOff>
    </xdr:from>
    <xdr:to>
      <xdr:col>12</xdr:col>
      <xdr:colOff>762000</xdr:colOff>
      <xdr:row>82</xdr:row>
      <xdr:rowOff>247650</xdr:rowOff>
    </xdr:to>
    <xdr:pic>
      <xdr:nvPicPr>
        <xdr:cNvPr id="64" name="Slika 63" descr="Rot">
          <a:hlinkClick xmlns:r="http://schemas.openxmlformats.org/officeDocument/2006/relationships" r:id="rId17" tooltip="Rot"/>
          <a:extLst>
            <a:ext uri="{FF2B5EF4-FFF2-40B4-BE49-F238E27FC236}">
              <a16:creationId xmlns:a16="http://schemas.microsoft.com/office/drawing/2014/main" id="{F40BBB7C-B536-4520-BD4F-D5E67C9A641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1506200" y="17125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83</xdr:row>
      <xdr:rowOff>0</xdr:rowOff>
    </xdr:from>
    <xdr:to>
      <xdr:col>12</xdr:col>
      <xdr:colOff>762000</xdr:colOff>
      <xdr:row>84</xdr:row>
      <xdr:rowOff>85725</xdr:rowOff>
    </xdr:to>
    <xdr:pic>
      <xdr:nvPicPr>
        <xdr:cNvPr id="65" name="Slika 64" descr="Orange">
          <a:hlinkClick xmlns:r="http://schemas.openxmlformats.org/officeDocument/2006/relationships" r:id="rId27" tooltip="Orange"/>
          <a:extLst>
            <a:ext uri="{FF2B5EF4-FFF2-40B4-BE49-F238E27FC236}">
              <a16:creationId xmlns:a16="http://schemas.microsoft.com/office/drawing/2014/main" id="{FCB603D6-9CDC-44BC-8DD9-260B12F0D8B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06200" y="17602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84</xdr:row>
      <xdr:rowOff>0</xdr:rowOff>
    </xdr:from>
    <xdr:to>
      <xdr:col>12</xdr:col>
      <xdr:colOff>762000</xdr:colOff>
      <xdr:row>85</xdr:row>
      <xdr:rowOff>76200</xdr:rowOff>
    </xdr:to>
    <xdr:pic>
      <xdr:nvPicPr>
        <xdr:cNvPr id="66" name="Slika 65" descr="Violett">
          <a:hlinkClick xmlns:r="http://schemas.openxmlformats.org/officeDocument/2006/relationships" r:id="rId29" tooltip="Violett"/>
          <a:extLst>
            <a:ext uri="{FF2B5EF4-FFF2-40B4-BE49-F238E27FC236}">
              <a16:creationId xmlns:a16="http://schemas.microsoft.com/office/drawing/2014/main" id="{4473CA6D-AB82-43C0-A6E9-B658E9EE567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06200" y="177641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82</xdr:row>
      <xdr:rowOff>0</xdr:rowOff>
    </xdr:from>
    <xdr:to>
      <xdr:col>13</xdr:col>
      <xdr:colOff>762000</xdr:colOff>
      <xdr:row>82</xdr:row>
      <xdr:rowOff>247650</xdr:rowOff>
    </xdr:to>
    <xdr:pic>
      <xdr:nvPicPr>
        <xdr:cNvPr id="67" name="Slika 66" descr="Blau">
          <a:hlinkClick xmlns:r="http://schemas.openxmlformats.org/officeDocument/2006/relationships" r:id="rId11" tooltip="Blau"/>
          <a:extLst>
            <a:ext uri="{FF2B5EF4-FFF2-40B4-BE49-F238E27FC236}">
              <a16:creationId xmlns:a16="http://schemas.microsoft.com/office/drawing/2014/main" id="{C9CC3048-A183-4093-8C73-009766D5538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15800" y="17125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83</xdr:row>
      <xdr:rowOff>0</xdr:rowOff>
    </xdr:from>
    <xdr:to>
      <xdr:col>13</xdr:col>
      <xdr:colOff>762000</xdr:colOff>
      <xdr:row>84</xdr:row>
      <xdr:rowOff>85725</xdr:rowOff>
    </xdr:to>
    <xdr:pic>
      <xdr:nvPicPr>
        <xdr:cNvPr id="68" name="Slika 67">
          <a:hlinkClick xmlns:r="http://schemas.openxmlformats.org/officeDocument/2006/relationships" r:id="rId21"/>
          <a:extLst>
            <a:ext uri="{FF2B5EF4-FFF2-40B4-BE49-F238E27FC236}">
              <a16:creationId xmlns:a16="http://schemas.microsoft.com/office/drawing/2014/main" id="{CCBC1FB8-E8D0-4111-877D-EE0A3D00541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15800" y="17602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82</xdr:row>
      <xdr:rowOff>0</xdr:rowOff>
    </xdr:from>
    <xdr:to>
      <xdr:col>14</xdr:col>
      <xdr:colOff>762000</xdr:colOff>
      <xdr:row>82</xdr:row>
      <xdr:rowOff>247650</xdr:rowOff>
    </xdr:to>
    <xdr:pic>
      <xdr:nvPicPr>
        <xdr:cNvPr id="69" name="Slika 68">
          <a:hlinkClick xmlns:r="http://schemas.openxmlformats.org/officeDocument/2006/relationships" r:id="rId19"/>
          <a:extLst>
            <a:ext uri="{FF2B5EF4-FFF2-40B4-BE49-F238E27FC236}">
              <a16:creationId xmlns:a16="http://schemas.microsoft.com/office/drawing/2014/main" id="{3D02702B-1AF2-49C8-B01F-E8FCFB23105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725400" y="17125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83</xdr:row>
      <xdr:rowOff>0</xdr:rowOff>
    </xdr:from>
    <xdr:to>
      <xdr:col>14</xdr:col>
      <xdr:colOff>762000</xdr:colOff>
      <xdr:row>84</xdr:row>
      <xdr:rowOff>85725</xdr:rowOff>
    </xdr:to>
    <xdr:pic>
      <xdr:nvPicPr>
        <xdr:cNvPr id="70" name="Slika 69">
          <a:hlinkClick xmlns:r="http://schemas.openxmlformats.org/officeDocument/2006/relationships" r:id="rId9"/>
          <a:extLst>
            <a:ext uri="{FF2B5EF4-FFF2-40B4-BE49-F238E27FC236}">
              <a16:creationId xmlns:a16="http://schemas.microsoft.com/office/drawing/2014/main" id="{11D36A31-4324-479A-BE0C-D5E381FB9BB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25400" y="17602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82</xdr:row>
      <xdr:rowOff>0</xdr:rowOff>
    </xdr:from>
    <xdr:to>
      <xdr:col>15</xdr:col>
      <xdr:colOff>762000</xdr:colOff>
      <xdr:row>82</xdr:row>
      <xdr:rowOff>247650</xdr:rowOff>
    </xdr:to>
    <xdr:pic>
      <xdr:nvPicPr>
        <xdr:cNvPr id="71" name="Slika 70" descr="Grün-Gelb">
          <a:hlinkClick xmlns:r="http://schemas.openxmlformats.org/officeDocument/2006/relationships" r:id="rId13" tooltip="Grün-Gelb"/>
          <a:extLst>
            <a:ext uri="{FF2B5EF4-FFF2-40B4-BE49-F238E27FC236}">
              <a16:creationId xmlns:a16="http://schemas.microsoft.com/office/drawing/2014/main" id="{2402FAFC-FFB2-488A-8266-7820C2026C5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71259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83</xdr:row>
      <xdr:rowOff>0</xdr:rowOff>
    </xdr:from>
    <xdr:to>
      <xdr:col>15</xdr:col>
      <xdr:colOff>762000</xdr:colOff>
      <xdr:row>84</xdr:row>
      <xdr:rowOff>85725</xdr:rowOff>
    </xdr:to>
    <xdr:pic>
      <xdr:nvPicPr>
        <xdr:cNvPr id="72" name="Slika 71" descr="Grün">
          <a:hlinkClick xmlns:r="http://schemas.openxmlformats.org/officeDocument/2006/relationships" r:id="rId25" tooltip="Grün"/>
          <a:extLst>
            <a:ext uri="{FF2B5EF4-FFF2-40B4-BE49-F238E27FC236}">
              <a16:creationId xmlns:a16="http://schemas.microsoft.com/office/drawing/2014/main" id="{577147E0-FDA5-46ED-A678-7028BFA3A1C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3335000" y="1760220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84</xdr:row>
      <xdr:rowOff>0</xdr:rowOff>
    </xdr:from>
    <xdr:to>
      <xdr:col>15</xdr:col>
      <xdr:colOff>762000</xdr:colOff>
      <xdr:row>85</xdr:row>
      <xdr:rowOff>76200</xdr:rowOff>
    </xdr:to>
    <xdr:pic>
      <xdr:nvPicPr>
        <xdr:cNvPr id="73" name="Slika 72" descr="Blankes Kupfer">
          <a:hlinkClick xmlns:r="http://schemas.openxmlformats.org/officeDocument/2006/relationships" r:id="rId31" tooltip="Blankes Kupfer"/>
          <a:extLst>
            <a:ext uri="{FF2B5EF4-FFF2-40B4-BE49-F238E27FC236}">
              <a16:creationId xmlns:a16="http://schemas.microsoft.com/office/drawing/2014/main" id="{860370F0-F162-448B-9019-DA0894043F58}"/>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3335000" y="1776412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85</xdr:row>
      <xdr:rowOff>66675</xdr:rowOff>
    </xdr:from>
    <xdr:to>
      <xdr:col>11</xdr:col>
      <xdr:colOff>762000</xdr:colOff>
      <xdr:row>86</xdr:row>
      <xdr:rowOff>57150</xdr:rowOff>
    </xdr:to>
    <xdr:pic>
      <xdr:nvPicPr>
        <xdr:cNvPr id="74" name="Slika 73" descr="Rot">
          <a:hlinkClick xmlns:r="http://schemas.openxmlformats.org/officeDocument/2006/relationships" r:id="rId17" tooltip="Rot"/>
          <a:extLst>
            <a:ext uri="{FF2B5EF4-FFF2-40B4-BE49-F238E27FC236}">
              <a16:creationId xmlns:a16="http://schemas.microsoft.com/office/drawing/2014/main" id="{0E5D43A6-4EF0-40CA-8B6A-17C4B1EC7DA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896600" y="180022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85</xdr:row>
      <xdr:rowOff>66675</xdr:rowOff>
    </xdr:from>
    <xdr:to>
      <xdr:col>12</xdr:col>
      <xdr:colOff>762000</xdr:colOff>
      <xdr:row>86</xdr:row>
      <xdr:rowOff>57150</xdr:rowOff>
    </xdr:to>
    <xdr:pic>
      <xdr:nvPicPr>
        <xdr:cNvPr id="75" name="Slika 74" descr="Schwarz">
          <a:hlinkClick xmlns:r="http://schemas.openxmlformats.org/officeDocument/2006/relationships" r:id="rId7" tooltip="Schwarz"/>
          <a:extLst>
            <a:ext uri="{FF2B5EF4-FFF2-40B4-BE49-F238E27FC236}">
              <a16:creationId xmlns:a16="http://schemas.microsoft.com/office/drawing/2014/main" id="{841D7A5F-164D-4299-A73D-732265CDBD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06200" y="180022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85</xdr:row>
      <xdr:rowOff>66675</xdr:rowOff>
    </xdr:from>
    <xdr:to>
      <xdr:col>13</xdr:col>
      <xdr:colOff>762000</xdr:colOff>
      <xdr:row>86</xdr:row>
      <xdr:rowOff>57150</xdr:rowOff>
    </xdr:to>
    <xdr:pic>
      <xdr:nvPicPr>
        <xdr:cNvPr id="76" name="Slika 75" descr="Blau">
          <a:hlinkClick xmlns:r="http://schemas.openxmlformats.org/officeDocument/2006/relationships" r:id="rId11" tooltip="Blau"/>
          <a:extLst>
            <a:ext uri="{FF2B5EF4-FFF2-40B4-BE49-F238E27FC236}">
              <a16:creationId xmlns:a16="http://schemas.microsoft.com/office/drawing/2014/main" id="{B15D1E04-6477-43BE-9D72-442FD213026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15800" y="180022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85</xdr:row>
      <xdr:rowOff>66675</xdr:rowOff>
    </xdr:from>
    <xdr:to>
      <xdr:col>14</xdr:col>
      <xdr:colOff>762000</xdr:colOff>
      <xdr:row>86</xdr:row>
      <xdr:rowOff>57150</xdr:rowOff>
    </xdr:to>
    <xdr:pic>
      <xdr:nvPicPr>
        <xdr:cNvPr id="77" name="Slika 76" descr="Weiß">
          <a:hlinkClick xmlns:r="http://schemas.openxmlformats.org/officeDocument/2006/relationships" r:id="rId19" tooltip="Weiß"/>
          <a:extLst>
            <a:ext uri="{FF2B5EF4-FFF2-40B4-BE49-F238E27FC236}">
              <a16:creationId xmlns:a16="http://schemas.microsoft.com/office/drawing/2014/main" id="{F0E33E1C-E86C-46A8-9D38-9518077019E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725400" y="180022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85</xdr:row>
      <xdr:rowOff>66675</xdr:rowOff>
    </xdr:from>
    <xdr:to>
      <xdr:col>15</xdr:col>
      <xdr:colOff>762000</xdr:colOff>
      <xdr:row>86</xdr:row>
      <xdr:rowOff>57150</xdr:rowOff>
    </xdr:to>
    <xdr:pic>
      <xdr:nvPicPr>
        <xdr:cNvPr id="78" name="Slika 77" descr="Grün-Gelb">
          <a:hlinkClick xmlns:r="http://schemas.openxmlformats.org/officeDocument/2006/relationships" r:id="rId13" tooltip="Grün-Gelb"/>
          <a:extLst>
            <a:ext uri="{FF2B5EF4-FFF2-40B4-BE49-F238E27FC236}">
              <a16:creationId xmlns:a16="http://schemas.microsoft.com/office/drawing/2014/main" id="{1EED89B0-1744-4CB8-B9B7-666334D1A07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80022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86</xdr:row>
      <xdr:rowOff>0</xdr:rowOff>
    </xdr:from>
    <xdr:to>
      <xdr:col>15</xdr:col>
      <xdr:colOff>762000</xdr:colOff>
      <xdr:row>87</xdr:row>
      <xdr:rowOff>76200</xdr:rowOff>
    </xdr:to>
    <xdr:pic>
      <xdr:nvPicPr>
        <xdr:cNvPr id="79" name="Slika 78" descr="Blankes Kupfer">
          <a:hlinkClick xmlns:r="http://schemas.openxmlformats.org/officeDocument/2006/relationships" r:id="rId31" tooltip="Blankes Kupfer"/>
          <a:extLst>
            <a:ext uri="{FF2B5EF4-FFF2-40B4-BE49-F238E27FC236}">
              <a16:creationId xmlns:a16="http://schemas.microsoft.com/office/drawing/2014/main" id="{3FC8C9CC-5FEB-4ED1-83BD-377A7C95031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3335000" y="18192750"/>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87</xdr:row>
      <xdr:rowOff>66675</xdr:rowOff>
    </xdr:from>
    <xdr:to>
      <xdr:col>11</xdr:col>
      <xdr:colOff>762000</xdr:colOff>
      <xdr:row>87</xdr:row>
      <xdr:rowOff>314325</xdr:rowOff>
    </xdr:to>
    <xdr:pic>
      <xdr:nvPicPr>
        <xdr:cNvPr id="80" name="Slika 79" descr="Rot">
          <a:hlinkClick xmlns:r="http://schemas.openxmlformats.org/officeDocument/2006/relationships" r:id="rId17" tooltip="Rot"/>
          <a:extLst>
            <a:ext uri="{FF2B5EF4-FFF2-40B4-BE49-F238E27FC236}">
              <a16:creationId xmlns:a16="http://schemas.microsoft.com/office/drawing/2014/main" id="{222DA12D-2B72-41B7-880B-52A9186AEAF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896600" y="18430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87</xdr:row>
      <xdr:rowOff>66675</xdr:rowOff>
    </xdr:from>
    <xdr:to>
      <xdr:col>12</xdr:col>
      <xdr:colOff>762000</xdr:colOff>
      <xdr:row>87</xdr:row>
      <xdr:rowOff>314325</xdr:rowOff>
    </xdr:to>
    <xdr:pic>
      <xdr:nvPicPr>
        <xdr:cNvPr id="81" name="Slika 80" descr="Weiß">
          <a:hlinkClick xmlns:r="http://schemas.openxmlformats.org/officeDocument/2006/relationships" r:id="rId19" tooltip="Weiß"/>
          <a:extLst>
            <a:ext uri="{FF2B5EF4-FFF2-40B4-BE49-F238E27FC236}">
              <a16:creationId xmlns:a16="http://schemas.microsoft.com/office/drawing/2014/main" id="{DC072AB8-8D87-4DE5-AA86-110FDF12174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1506200" y="18430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87</xdr:row>
      <xdr:rowOff>66675</xdr:rowOff>
    </xdr:from>
    <xdr:to>
      <xdr:col>13</xdr:col>
      <xdr:colOff>762000</xdr:colOff>
      <xdr:row>87</xdr:row>
      <xdr:rowOff>314325</xdr:rowOff>
    </xdr:to>
    <xdr:pic>
      <xdr:nvPicPr>
        <xdr:cNvPr id="82" name="Slika 81" descr="Dunkelblau">
          <a:hlinkClick xmlns:r="http://schemas.openxmlformats.org/officeDocument/2006/relationships" r:id="rId33" tooltip="Dunkelblau"/>
          <a:extLst>
            <a:ext uri="{FF2B5EF4-FFF2-40B4-BE49-F238E27FC236}">
              <a16:creationId xmlns:a16="http://schemas.microsoft.com/office/drawing/2014/main" id="{2644F981-4A5B-4E3D-ABF3-4F90598519F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15800" y="18430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87</xdr:row>
      <xdr:rowOff>66675</xdr:rowOff>
    </xdr:from>
    <xdr:to>
      <xdr:col>14</xdr:col>
      <xdr:colOff>762000</xdr:colOff>
      <xdr:row>87</xdr:row>
      <xdr:rowOff>314325</xdr:rowOff>
    </xdr:to>
    <xdr:pic>
      <xdr:nvPicPr>
        <xdr:cNvPr id="83" name="Slika 82" descr="Schwarz">
          <a:hlinkClick xmlns:r="http://schemas.openxmlformats.org/officeDocument/2006/relationships" r:id="rId7" tooltip="Schwarz"/>
          <a:extLst>
            <a:ext uri="{FF2B5EF4-FFF2-40B4-BE49-F238E27FC236}">
              <a16:creationId xmlns:a16="http://schemas.microsoft.com/office/drawing/2014/main" id="{BB39DF93-B2AD-46B5-AEAF-AB9C0422306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25400" y="18430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87</xdr:row>
      <xdr:rowOff>66675</xdr:rowOff>
    </xdr:from>
    <xdr:to>
      <xdr:col>15</xdr:col>
      <xdr:colOff>762000</xdr:colOff>
      <xdr:row>87</xdr:row>
      <xdr:rowOff>314325</xdr:rowOff>
    </xdr:to>
    <xdr:pic>
      <xdr:nvPicPr>
        <xdr:cNvPr id="84" name="Slika 83" descr="Gelb">
          <a:hlinkClick xmlns:r="http://schemas.openxmlformats.org/officeDocument/2006/relationships" r:id="rId13" tooltip="Gelb"/>
          <a:extLst>
            <a:ext uri="{FF2B5EF4-FFF2-40B4-BE49-F238E27FC236}">
              <a16:creationId xmlns:a16="http://schemas.microsoft.com/office/drawing/2014/main" id="{7678A2D9-3EE6-4D0D-A63A-DB17750B67E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00" y="184308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xdr:colOff>
      <xdr:row>88</xdr:row>
      <xdr:rowOff>85725</xdr:rowOff>
    </xdr:from>
    <xdr:to>
      <xdr:col>11</xdr:col>
      <xdr:colOff>790575</xdr:colOff>
      <xdr:row>88</xdr:row>
      <xdr:rowOff>314325</xdr:rowOff>
    </xdr:to>
    <xdr:pic>
      <xdr:nvPicPr>
        <xdr:cNvPr id="85" name="Slika 84" descr="Weiß">
          <a:hlinkClick xmlns:r="http://schemas.openxmlformats.org/officeDocument/2006/relationships" r:id="rId19" tooltip="Weiß"/>
          <a:extLst>
            <a:ext uri="{FF2B5EF4-FFF2-40B4-BE49-F238E27FC236}">
              <a16:creationId xmlns:a16="http://schemas.microsoft.com/office/drawing/2014/main" id="{AEAE5B7B-E354-441F-AB89-C48969294E3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1887200" y="17354550"/>
          <a:ext cx="7620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88</xdr:row>
      <xdr:rowOff>47625</xdr:rowOff>
    </xdr:from>
    <xdr:to>
      <xdr:col>12</xdr:col>
      <xdr:colOff>771525</xdr:colOff>
      <xdr:row>88</xdr:row>
      <xdr:rowOff>333375</xdr:rowOff>
    </xdr:to>
    <xdr:pic>
      <xdr:nvPicPr>
        <xdr:cNvPr id="86" name="Slika 85" descr="Grün">
          <a:hlinkClick xmlns:r="http://schemas.openxmlformats.org/officeDocument/2006/relationships" r:id="rId25" tooltip="Grün"/>
          <a:extLst>
            <a:ext uri="{FF2B5EF4-FFF2-40B4-BE49-F238E27FC236}">
              <a16:creationId xmlns:a16="http://schemas.microsoft.com/office/drawing/2014/main" id="{C821D330-F3A2-4A78-81C9-8DAE1F3C62F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3249275" y="17316450"/>
          <a:ext cx="76200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76199</xdr:colOff>
      <xdr:row>88</xdr:row>
      <xdr:rowOff>38101</xdr:rowOff>
    </xdr:from>
    <xdr:to>
      <xdr:col>13</xdr:col>
      <xdr:colOff>733424</xdr:colOff>
      <xdr:row>88</xdr:row>
      <xdr:rowOff>304801</xdr:rowOff>
    </xdr:to>
    <xdr:pic>
      <xdr:nvPicPr>
        <xdr:cNvPr id="87" name="Slika 86" descr="Rot">
          <a:hlinkClick xmlns:r="http://schemas.openxmlformats.org/officeDocument/2006/relationships" r:id="rId17" tooltip="Rot"/>
          <a:extLst>
            <a:ext uri="{FF2B5EF4-FFF2-40B4-BE49-F238E27FC236}">
              <a16:creationId xmlns:a16="http://schemas.microsoft.com/office/drawing/2014/main" id="{95E671B0-4F1C-483E-B5B5-A3E288540F3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697074" y="17306926"/>
          <a:ext cx="6572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xdr:colOff>
      <xdr:row>88</xdr:row>
      <xdr:rowOff>71676</xdr:rowOff>
    </xdr:from>
    <xdr:to>
      <xdr:col>14</xdr:col>
      <xdr:colOff>733425</xdr:colOff>
      <xdr:row>88</xdr:row>
      <xdr:rowOff>323849</xdr:rowOff>
    </xdr:to>
    <xdr:pic>
      <xdr:nvPicPr>
        <xdr:cNvPr id="88" name="Slika 87" descr="Hellblau">
          <a:hlinkClick xmlns:r="http://schemas.openxmlformats.org/officeDocument/2006/relationships" r:id="rId15" tooltip="Hellblau"/>
          <a:extLst>
            <a:ext uri="{FF2B5EF4-FFF2-40B4-BE49-F238E27FC236}">
              <a16:creationId xmlns:a16="http://schemas.microsoft.com/office/drawing/2014/main" id="{889BF405-591B-46A6-8B85-80D00CF3AA3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flipV="1">
          <a:off x="16030575" y="17340501"/>
          <a:ext cx="704850" cy="252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88</xdr:row>
      <xdr:rowOff>57150</xdr:rowOff>
    </xdr:from>
    <xdr:to>
      <xdr:col>15</xdr:col>
      <xdr:colOff>762000</xdr:colOff>
      <xdr:row>88</xdr:row>
      <xdr:rowOff>304800</xdr:rowOff>
    </xdr:to>
    <xdr:pic>
      <xdr:nvPicPr>
        <xdr:cNvPr id="89" name="Slika 88" descr="Gelb">
          <a:hlinkClick xmlns:r="http://schemas.openxmlformats.org/officeDocument/2006/relationships" r:id="rId13" tooltip="Gelb"/>
          <a:extLst>
            <a:ext uri="{FF2B5EF4-FFF2-40B4-BE49-F238E27FC236}">
              <a16:creationId xmlns:a16="http://schemas.microsoft.com/office/drawing/2014/main" id="{F34B6DDB-8E59-47BD-9903-972298158D9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7383125" y="17325975"/>
          <a:ext cx="76200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9</xdr:col>
      <xdr:colOff>380267</xdr:colOff>
      <xdr:row>26</xdr:row>
      <xdr:rowOff>161419</xdr:rowOff>
    </xdr:to>
    <xdr:pic>
      <xdr:nvPicPr>
        <xdr:cNvPr id="2" name="Slika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0" y="323850"/>
          <a:ext cx="5866667" cy="4047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600075</xdr:colOff>
      <xdr:row>0</xdr:row>
      <xdr:rowOff>114300</xdr:rowOff>
    </xdr:from>
    <xdr:to>
      <xdr:col>4</xdr:col>
      <xdr:colOff>38100</xdr:colOff>
      <xdr:row>11</xdr:row>
      <xdr:rowOff>1738</xdr:rowOff>
    </xdr:to>
    <xdr:pic>
      <xdr:nvPicPr>
        <xdr:cNvPr id="3" name="Slika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stretch>
          <a:fillRect/>
        </a:stretch>
      </xdr:blipFill>
      <xdr:spPr>
        <a:xfrm>
          <a:off x="600075" y="114300"/>
          <a:ext cx="1876425" cy="1668613"/>
        </a:xfrm>
        <a:prstGeom prst="rect">
          <a:avLst/>
        </a:prstGeom>
      </xdr:spPr>
    </xdr:pic>
    <xdr:clientData/>
  </xdr:twoCellAnchor>
  <xdr:twoCellAnchor editAs="oneCell">
    <xdr:from>
      <xdr:col>1</xdr:col>
      <xdr:colOff>28576</xdr:colOff>
      <xdr:row>12</xdr:row>
      <xdr:rowOff>0</xdr:rowOff>
    </xdr:from>
    <xdr:to>
      <xdr:col>4</xdr:col>
      <xdr:colOff>9552</xdr:colOff>
      <xdr:row>25</xdr:row>
      <xdr:rowOff>57150</xdr:rowOff>
    </xdr:to>
    <xdr:pic>
      <xdr:nvPicPr>
        <xdr:cNvPr id="4" name="Slika 3">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2"/>
        <a:stretch>
          <a:fillRect/>
        </a:stretch>
      </xdr:blipFill>
      <xdr:spPr>
        <a:xfrm>
          <a:off x="638176" y="1943100"/>
          <a:ext cx="1809776" cy="2162175"/>
        </a:xfrm>
        <a:prstGeom prst="rect">
          <a:avLst/>
        </a:prstGeom>
      </xdr:spPr>
    </xdr:pic>
    <xdr:clientData/>
  </xdr:twoCellAnchor>
  <xdr:twoCellAnchor editAs="oneCell">
    <xdr:from>
      <xdr:col>0</xdr:col>
      <xdr:colOff>609599</xdr:colOff>
      <xdr:row>26</xdr:row>
      <xdr:rowOff>0</xdr:rowOff>
    </xdr:from>
    <xdr:to>
      <xdr:col>3</xdr:col>
      <xdr:colOff>485774</xdr:colOff>
      <xdr:row>43</xdr:row>
      <xdr:rowOff>58454</xdr:rowOff>
    </xdr:to>
    <xdr:pic>
      <xdr:nvPicPr>
        <xdr:cNvPr id="5" name="Slika 4">
          <a:extLst>
            <a:ext uri="{FF2B5EF4-FFF2-40B4-BE49-F238E27FC236}">
              <a16:creationId xmlns:a16="http://schemas.microsoft.com/office/drawing/2014/main" id="{00000000-0008-0000-2200-000005000000}"/>
            </a:ext>
          </a:extLst>
        </xdr:cNvPr>
        <xdr:cNvPicPr>
          <a:picLocks noChangeAspect="1"/>
        </xdr:cNvPicPr>
      </xdr:nvPicPr>
      <xdr:blipFill>
        <a:blip xmlns:r="http://schemas.openxmlformats.org/officeDocument/2006/relationships" r:embed="rId3"/>
        <a:stretch>
          <a:fillRect/>
        </a:stretch>
      </xdr:blipFill>
      <xdr:spPr>
        <a:xfrm>
          <a:off x="609599" y="4210050"/>
          <a:ext cx="1704975" cy="2811179"/>
        </a:xfrm>
        <a:prstGeom prst="rect">
          <a:avLst/>
        </a:prstGeom>
      </xdr:spPr>
    </xdr:pic>
    <xdr:clientData/>
  </xdr:twoCellAnchor>
  <xdr:twoCellAnchor editAs="oneCell">
    <xdr:from>
      <xdr:col>1</xdr:col>
      <xdr:colOff>0</xdr:colOff>
      <xdr:row>46</xdr:row>
      <xdr:rowOff>0</xdr:rowOff>
    </xdr:from>
    <xdr:to>
      <xdr:col>4</xdr:col>
      <xdr:colOff>0</xdr:colOff>
      <xdr:row>56</xdr:row>
      <xdr:rowOff>4685</xdr:rowOff>
    </xdr:to>
    <xdr:pic>
      <xdr:nvPicPr>
        <xdr:cNvPr id="6" name="Slika 5">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4"/>
        <a:stretch>
          <a:fillRect/>
        </a:stretch>
      </xdr:blipFill>
      <xdr:spPr>
        <a:xfrm>
          <a:off x="609600" y="7448550"/>
          <a:ext cx="1828800" cy="162393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2</xdr:col>
      <xdr:colOff>457070</xdr:colOff>
      <xdr:row>5</xdr:row>
      <xdr:rowOff>142756</xdr:rowOff>
    </xdr:to>
    <xdr:pic>
      <xdr:nvPicPr>
        <xdr:cNvPr id="2" name="Slika 1">
          <a:extLst>
            <a:ext uri="{FF2B5EF4-FFF2-40B4-BE49-F238E27FC236}">
              <a16:creationId xmlns:a16="http://schemas.microsoft.com/office/drawing/2014/main" id="{F1FCF412-4F36-483B-927D-7A2463C153C5}"/>
            </a:ext>
          </a:extLst>
        </xdr:cNvPr>
        <xdr:cNvPicPr>
          <a:picLocks noChangeAspect="1"/>
        </xdr:cNvPicPr>
      </xdr:nvPicPr>
      <xdr:blipFill>
        <a:blip xmlns:r="http://schemas.openxmlformats.org/officeDocument/2006/relationships" r:embed="rId1"/>
        <a:stretch>
          <a:fillRect/>
        </a:stretch>
      </xdr:blipFill>
      <xdr:spPr>
        <a:xfrm>
          <a:off x="638175" y="0"/>
          <a:ext cx="1038095" cy="952381"/>
        </a:xfrm>
        <a:prstGeom prst="rect">
          <a:avLst/>
        </a:prstGeom>
      </xdr:spPr>
    </xdr:pic>
    <xdr:clientData/>
  </xdr:twoCellAnchor>
  <xdr:twoCellAnchor editAs="oneCell">
    <xdr:from>
      <xdr:col>0</xdr:col>
      <xdr:colOff>590550</xdr:colOff>
      <xdr:row>6</xdr:row>
      <xdr:rowOff>133350</xdr:rowOff>
    </xdr:from>
    <xdr:to>
      <xdr:col>1</xdr:col>
      <xdr:colOff>561902</xdr:colOff>
      <xdr:row>11</xdr:row>
      <xdr:rowOff>133249</xdr:rowOff>
    </xdr:to>
    <xdr:pic>
      <xdr:nvPicPr>
        <xdr:cNvPr id="3" name="Slika 2">
          <a:extLst>
            <a:ext uri="{FF2B5EF4-FFF2-40B4-BE49-F238E27FC236}">
              <a16:creationId xmlns:a16="http://schemas.microsoft.com/office/drawing/2014/main" id="{670226E0-691B-471E-8028-3A3F5CEEBED0}"/>
            </a:ext>
          </a:extLst>
        </xdr:cNvPr>
        <xdr:cNvPicPr>
          <a:picLocks noChangeAspect="1"/>
        </xdr:cNvPicPr>
      </xdr:nvPicPr>
      <xdr:blipFill>
        <a:blip xmlns:r="http://schemas.openxmlformats.org/officeDocument/2006/relationships" r:embed="rId2"/>
        <a:stretch>
          <a:fillRect/>
        </a:stretch>
      </xdr:blipFill>
      <xdr:spPr>
        <a:xfrm>
          <a:off x="590550" y="1104900"/>
          <a:ext cx="580952" cy="809524"/>
        </a:xfrm>
        <a:prstGeom prst="rect">
          <a:avLst/>
        </a:prstGeom>
      </xdr:spPr>
    </xdr:pic>
    <xdr:clientData/>
  </xdr:twoCellAnchor>
  <xdr:twoCellAnchor editAs="oneCell">
    <xdr:from>
      <xdr:col>0</xdr:col>
      <xdr:colOff>590550</xdr:colOff>
      <xdr:row>11</xdr:row>
      <xdr:rowOff>95250</xdr:rowOff>
    </xdr:from>
    <xdr:to>
      <xdr:col>1</xdr:col>
      <xdr:colOff>599998</xdr:colOff>
      <xdr:row>16</xdr:row>
      <xdr:rowOff>114196</xdr:rowOff>
    </xdr:to>
    <xdr:pic>
      <xdr:nvPicPr>
        <xdr:cNvPr id="4" name="Slika 3">
          <a:extLst>
            <a:ext uri="{FF2B5EF4-FFF2-40B4-BE49-F238E27FC236}">
              <a16:creationId xmlns:a16="http://schemas.microsoft.com/office/drawing/2014/main" id="{B89D0976-ECBB-410D-98EF-598414292EF5}"/>
            </a:ext>
          </a:extLst>
        </xdr:cNvPr>
        <xdr:cNvPicPr>
          <a:picLocks noChangeAspect="1"/>
        </xdr:cNvPicPr>
      </xdr:nvPicPr>
      <xdr:blipFill>
        <a:blip xmlns:r="http://schemas.openxmlformats.org/officeDocument/2006/relationships" r:embed="rId3"/>
        <a:stretch>
          <a:fillRect/>
        </a:stretch>
      </xdr:blipFill>
      <xdr:spPr>
        <a:xfrm>
          <a:off x="590550" y="1876425"/>
          <a:ext cx="619048" cy="828571"/>
        </a:xfrm>
        <a:prstGeom prst="rect">
          <a:avLst/>
        </a:prstGeom>
      </xdr:spPr>
    </xdr:pic>
    <xdr:clientData/>
  </xdr:twoCellAnchor>
  <xdr:twoCellAnchor editAs="oneCell">
    <xdr:from>
      <xdr:col>1</xdr:col>
      <xdr:colOff>600075</xdr:colOff>
      <xdr:row>6</xdr:row>
      <xdr:rowOff>47625</xdr:rowOff>
    </xdr:from>
    <xdr:to>
      <xdr:col>2</xdr:col>
      <xdr:colOff>523808</xdr:colOff>
      <xdr:row>12</xdr:row>
      <xdr:rowOff>47504</xdr:rowOff>
    </xdr:to>
    <xdr:pic>
      <xdr:nvPicPr>
        <xdr:cNvPr id="5" name="Slika 4">
          <a:extLst>
            <a:ext uri="{FF2B5EF4-FFF2-40B4-BE49-F238E27FC236}">
              <a16:creationId xmlns:a16="http://schemas.microsoft.com/office/drawing/2014/main" id="{76793E80-FCDF-46FC-B56C-6123D8D42F1A}"/>
            </a:ext>
          </a:extLst>
        </xdr:cNvPr>
        <xdr:cNvPicPr>
          <a:picLocks noChangeAspect="1"/>
        </xdr:cNvPicPr>
      </xdr:nvPicPr>
      <xdr:blipFill>
        <a:blip xmlns:r="http://schemas.openxmlformats.org/officeDocument/2006/relationships" r:embed="rId4"/>
        <a:stretch>
          <a:fillRect/>
        </a:stretch>
      </xdr:blipFill>
      <xdr:spPr>
        <a:xfrm>
          <a:off x="1209675" y="1019175"/>
          <a:ext cx="533333" cy="971429"/>
        </a:xfrm>
        <a:prstGeom prst="rect">
          <a:avLst/>
        </a:prstGeom>
      </xdr:spPr>
    </xdr:pic>
    <xdr:clientData/>
  </xdr:twoCellAnchor>
  <xdr:twoCellAnchor editAs="oneCell">
    <xdr:from>
      <xdr:col>2</xdr:col>
      <xdr:colOff>9525</xdr:colOff>
      <xdr:row>12</xdr:row>
      <xdr:rowOff>66675</xdr:rowOff>
    </xdr:from>
    <xdr:to>
      <xdr:col>2</xdr:col>
      <xdr:colOff>438096</xdr:colOff>
      <xdr:row>18</xdr:row>
      <xdr:rowOff>28458</xdr:rowOff>
    </xdr:to>
    <xdr:pic>
      <xdr:nvPicPr>
        <xdr:cNvPr id="6" name="Slika 5">
          <a:extLst>
            <a:ext uri="{FF2B5EF4-FFF2-40B4-BE49-F238E27FC236}">
              <a16:creationId xmlns:a16="http://schemas.microsoft.com/office/drawing/2014/main" id="{96DAA55D-97EE-4A74-B159-3732484292F9}"/>
            </a:ext>
          </a:extLst>
        </xdr:cNvPr>
        <xdr:cNvPicPr>
          <a:picLocks noChangeAspect="1"/>
        </xdr:cNvPicPr>
      </xdr:nvPicPr>
      <xdr:blipFill>
        <a:blip xmlns:r="http://schemas.openxmlformats.org/officeDocument/2006/relationships" r:embed="rId5"/>
        <a:stretch>
          <a:fillRect/>
        </a:stretch>
      </xdr:blipFill>
      <xdr:spPr>
        <a:xfrm>
          <a:off x="1228725" y="2009775"/>
          <a:ext cx="428571" cy="933333"/>
        </a:xfrm>
        <a:prstGeom prst="rect">
          <a:avLst/>
        </a:prstGeom>
      </xdr:spPr>
    </xdr:pic>
    <xdr:clientData/>
  </xdr:twoCellAnchor>
  <xdr:twoCellAnchor editAs="oneCell">
    <xdr:from>
      <xdr:col>1</xdr:col>
      <xdr:colOff>0</xdr:colOff>
      <xdr:row>20</xdr:row>
      <xdr:rowOff>0</xdr:rowOff>
    </xdr:from>
    <xdr:to>
      <xdr:col>2</xdr:col>
      <xdr:colOff>18971</xdr:colOff>
      <xdr:row>25</xdr:row>
      <xdr:rowOff>123708</xdr:rowOff>
    </xdr:to>
    <xdr:pic>
      <xdr:nvPicPr>
        <xdr:cNvPr id="7" name="Slika 6">
          <a:extLst>
            <a:ext uri="{FF2B5EF4-FFF2-40B4-BE49-F238E27FC236}">
              <a16:creationId xmlns:a16="http://schemas.microsoft.com/office/drawing/2014/main" id="{1E0B9BE7-363C-4792-BDE5-D187AC698F98}"/>
            </a:ext>
          </a:extLst>
        </xdr:cNvPr>
        <xdr:cNvPicPr>
          <a:picLocks noChangeAspect="1"/>
        </xdr:cNvPicPr>
      </xdr:nvPicPr>
      <xdr:blipFill>
        <a:blip xmlns:r="http://schemas.openxmlformats.org/officeDocument/2006/relationships" r:embed="rId6"/>
        <a:stretch>
          <a:fillRect/>
        </a:stretch>
      </xdr:blipFill>
      <xdr:spPr>
        <a:xfrm>
          <a:off x="609600" y="3238500"/>
          <a:ext cx="628571" cy="933333"/>
        </a:xfrm>
        <a:prstGeom prst="rect">
          <a:avLst/>
        </a:prstGeom>
      </xdr:spPr>
    </xdr:pic>
    <xdr:clientData/>
  </xdr:twoCellAnchor>
  <xdr:twoCellAnchor editAs="oneCell">
    <xdr:from>
      <xdr:col>0</xdr:col>
      <xdr:colOff>571500</xdr:colOff>
      <xdr:row>29</xdr:row>
      <xdr:rowOff>85725</xdr:rowOff>
    </xdr:from>
    <xdr:to>
      <xdr:col>2</xdr:col>
      <xdr:colOff>228490</xdr:colOff>
      <xdr:row>35</xdr:row>
      <xdr:rowOff>85604</xdr:rowOff>
    </xdr:to>
    <xdr:pic>
      <xdr:nvPicPr>
        <xdr:cNvPr id="8" name="Slika 7">
          <a:extLst>
            <a:ext uri="{FF2B5EF4-FFF2-40B4-BE49-F238E27FC236}">
              <a16:creationId xmlns:a16="http://schemas.microsoft.com/office/drawing/2014/main" id="{5AA8D3B9-C7C9-4F8E-87B5-042241DCCE6F}"/>
            </a:ext>
          </a:extLst>
        </xdr:cNvPr>
        <xdr:cNvPicPr>
          <a:picLocks noChangeAspect="1"/>
        </xdr:cNvPicPr>
      </xdr:nvPicPr>
      <xdr:blipFill>
        <a:blip xmlns:r="http://schemas.openxmlformats.org/officeDocument/2006/relationships" r:embed="rId7"/>
        <a:stretch>
          <a:fillRect/>
        </a:stretch>
      </xdr:blipFill>
      <xdr:spPr>
        <a:xfrm>
          <a:off x="571500" y="4781550"/>
          <a:ext cx="876190" cy="971429"/>
        </a:xfrm>
        <a:prstGeom prst="rect">
          <a:avLst/>
        </a:prstGeom>
      </xdr:spPr>
    </xdr:pic>
    <xdr:clientData/>
  </xdr:twoCellAnchor>
  <xdr:twoCellAnchor editAs="oneCell">
    <xdr:from>
      <xdr:col>1</xdr:col>
      <xdr:colOff>304800</xdr:colOff>
      <xdr:row>37</xdr:row>
      <xdr:rowOff>47625</xdr:rowOff>
    </xdr:from>
    <xdr:to>
      <xdr:col>3</xdr:col>
      <xdr:colOff>9410</xdr:colOff>
      <xdr:row>43</xdr:row>
      <xdr:rowOff>104646</xdr:rowOff>
    </xdr:to>
    <xdr:pic>
      <xdr:nvPicPr>
        <xdr:cNvPr id="9" name="Slika 8">
          <a:extLst>
            <a:ext uri="{FF2B5EF4-FFF2-40B4-BE49-F238E27FC236}">
              <a16:creationId xmlns:a16="http://schemas.microsoft.com/office/drawing/2014/main" id="{ECF0E377-6097-4AF5-89B2-752D0EEDEA17}"/>
            </a:ext>
          </a:extLst>
        </xdr:cNvPr>
        <xdr:cNvPicPr>
          <a:picLocks noChangeAspect="1"/>
        </xdr:cNvPicPr>
      </xdr:nvPicPr>
      <xdr:blipFill>
        <a:blip xmlns:r="http://schemas.openxmlformats.org/officeDocument/2006/relationships" r:embed="rId8"/>
        <a:stretch>
          <a:fillRect/>
        </a:stretch>
      </xdr:blipFill>
      <xdr:spPr>
        <a:xfrm>
          <a:off x="914400" y="6038850"/>
          <a:ext cx="923810" cy="10285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arko Šubic" id="{D15ACA36-351E-4590-BB4A-4FB1A65FB350}" userId="2256c769f1f88d09" providerId="Windows Live"/>
</personList>
</file>

<file path=xl/theme/theme1.xml><?xml version="1.0" encoding="utf-8"?>
<a:theme xmlns:a="http://schemas.openxmlformats.org/drawingml/2006/main" name="Officeova tema">
  <a:themeElements>
    <a:clrScheme name="Pisar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isarn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isar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7" dT="2020-03-27T08:30:20.15" personId="{D15ACA36-351E-4590-BB4A-4FB1A65FB350}" id="{913486FA-F6C9-4980-BE46-9CB9869A5ACD}">
    <text>Značilnosti
Nazivni tok ne več kot 100 A.
Značilnosti potovanja običajno ni mogoče prilagoditi.
Toplotno ali toplotno-magnetno delovanje.
Prva značilnost je preobremenitev, katere namen je preprečiti nenamerno preobremenitev kabla brez napake. Hitrost izklopa MCB se bo spreminjala glede na stopnjo preobremenitve. To se običajno doseže z uporabo toplotne naprave v MCB.
Druga značilnost je zaščita pred magnetno napako, ki naj bi delovala, ko okvara doseže vnaprej določeno raven in izklopi MCB v eni desetini sekunde. Raven tega magnetnega odklona daje MCB lastnost tipa, kot sledi:
Vtipkajte	Odklopni tok	Čas delovanja
Tip B	3 do 5 kratni polni tok	0,04 do 13 sek
Tip C	5 do 10-kratni polni tok	0,04 do 5 sek
Tip D	10 do 20-kratni polni tok	0,04 do 3 sek
Tretja značilnost je zaščita pred kratkim stikom, ki je namenjena zaščiti pred velikimi napakami, morda v tisočih amperih, ki jih povzročijo okvare kratkega stika.
Sposobnost MCB-ja za delovanje v teh pogojih podaja svoj kratek stik v amiloh Kilo (KA). Na splošno je za potrošniške enote ustrezna stopnja okvare 6KA, za industrijske plošče pa bo morda potrebna napaka 10KA ali več.
Lastnosti varovalk in MCB
Varovalke in MCB so v amperih. Ojačevalna napetost, navedena na varovalki ali MCB ohišju, je tok, ki ga bo neprekinjeno prehajal. Temu običajno rečemo nazivni tok ali nazivni tok.
Mnogi ljudje mislijo, da če naprava preseže nazivni tok, se naprava takoj izklopi. Če torej znaša 30 amperov, se bo tok 30.00001 amper ugasnil, kajne? To ni res.
Varovalka in MCB, čeprav sta njuna nazivna toka podobna, imata zelo različne lastnosti.
Na primer, za 32Amp MCB in 30 Amp varovalko, da se prepričate o sprožitvi v 0,1 sekunde, MCB potrebuje tok 128 amperov, medtem ko varovalka potrebuje 300 amperov.
Varovalka očitno zahteva več toka, da jo v tem času izpihne, vendar opazite, kako velika sta oba toka od trenutne vrednosti '30 amperov'.
Obstaja majhna verjetnost, da se bo, recimo, čez mesec, 30-amperska varovalka sprožila, ko nosite 30 amperov. Če je bila varovalka že pred tem nekaj preobremenitev (ki je morda sploh niso opazili), je to veliko bolj verjetno. To pojasnjuje, zakaj lahko varovalke brez „očitnega razloga“ včasih „pihajo“
Če je varovalka označena z „30 amperov“, vendar bo dejansko zdržala 40 amperov več kot eno uro, kako lahko upravičimo, da jo imenujemo varovalka „30 amperov“? Odgovor je, da so preobremenitvene varovalke zasnovane tako, da ustrezajo lastnostim sodobnih kablov. Na primer, sodoben kabel, izoliran s PVC, bo eno uro nosil 50-odstotno preobremenitev, zato se zdi smiselno, da tudi varovalka.</text>
  </threadedComment>
  <threadedComment ref="L9" dT="2020-03-27T08:31:21.85" personId="{D15ACA36-351E-4590-BB4A-4FB1A65FB350}" id="{A75A4B6D-476D-40D2-B241-8668154C74DF}">
    <text>Značilnosti
Nazivni tok do 1000 A.
Izklopni tok je lahko nastavljiv.
Toplotno ali toplotno-magnetno delovanje
Značilnosti
Nazivni tok do 1000 A.
Izklopni tok je lahko nastavljiv.
Toplotno ali toplotno-magnetno delovanje.
Vakuumski odklopnik
Značilnosti
Z nazivnim tokom do 3000 A,
Ti ločilniki prekinejo lok v vakuumski steklenici.
Te se lahko uporabijo tudi pri napetosti do 35.000 V. Vakuumski odklopniki imajo običajno večjo življenjsko dobo med remontom kot pri zračnih odklopnikih.</text>
  </threadedComment>
  <threadedComment ref="L12" dT="2020-03-27T08:33:52.03" personId="{D15ACA36-351E-4590-BB4A-4FB1A65FB350}" id="{6DFA658C-715F-4E73-AE78-9E52351212FC}">
    <text>Značilnosti
Faza (črta) in nevtralni obe žici, povezani preko RCD.
Pojavi se v tokokrogu, kadar obstaja tok napajanja na zemlji.
Količina trenutnih tokov skozi fazo (črto) se mora vrniti skozi nevtralno.
Zazna s pomočjo RCD. vsako neusklajenost dveh tokov, ki tečeta skozi fazo in nevtralno, zaznamo s -RCD in odklopimo vezje znotraj 30Miliseconed.
Če ima hiša zemeljski sistem, ki je povezan z ozemljitveno palico in ne glavnim dohodnim kablom, mora imeti vse tokokroge zaščitene z RCD (ker u pršice ne morete dobiti dovolj napake, da bi se sprožil MCB)
RCD so izjemno učinkovita oblika zaščite pred udarci
Najpogosteje se uporabljajo naprave 30 mA (milliamp) in 100 mA. Tok 30 mA (ali 0,03 amperov) je dovolj majhen, da zelo težko sprejmemo nevaren šok. Celo 100 mA je relativno majhna številka v primerjavi s tokom, ki lahko teče v zemeljski okvari brez take zaščite (sto amperov)
RCCB 300/500 mA se lahko uporablja tam, kjer je potrebna le požarna zaščita. npr. na svetlobnih krogih, kjer je nevarnost električnega udara majhna.</text>
  </threadedComment>
  <threadedComment ref="L14" dT="2020-03-27T08:34:18.56" personId="{D15ACA36-351E-4590-BB4A-4FB1A65FB350}" id="{E38758A8-7BCE-4A6F-9F26-9808CA75AB5A}">
    <text>Omejitev RCCB
Standardni elektromehanski RCCB so zasnovani tako, da delujejo na običajnih oblikah napajanja, in ni mogoče zagotoviti, da delujejo, kadar nobena standardna oblika valov ne ustvarja obremenitev. Najpogostejša je polvlažna usmerjena valovna oblika, ki jo včasih imenujemo pulzirajoči dc, ki ga ustvarjajo naprave za nadzor hitrosti, polprevodniki, računalniki in celo zatemnilniki.
Na voljo so posebej modificirani RCCB-ji, ki delujejo na običajni izmenični in pulzirajoči istosmerni tok.
RCD-ji ne nudijo zaščite pred trenutnimi preobremenitvami : RCD-ji zaznajo neravnovesje v toku in nevtralnih tokovih. Trenutne preobremenitve, pa čeprav velike, ni mogoče zaznati. Novice so pogosti vzroki težav pri zamenjavi MCB-ja v varovalki z RCD. To lahko storite v poskusu povečanja zaščite pred udarci. Če pride do napake v nevtralnem stanju (kratek stik ali preobremenitev), se RCD ne odklopi in se lahko poškoduje. V praksi se bo glavni MCB za prostore verjetno odpravil ali servisna varovalka, tako da situacija verjetno ne bo pripeljala do katastrofe; lahko pa je neprijetno.
Zdaj je mogoče dobiti MCB in in RCD v eni enoti, imenovani RCBO (glej spodaj). Zamenjava MCB-ja z RCBO iste ocene je na splošno varna.
Neprijetno sproženje RCCB: Nenadne spremembe električne obremenitve lahko povzročijo majhen kratek tok zemlje, še posebej v starih napravah. RCD so zelo občutljivi in ​​delujejo zelo hitro; Lahko se izklopijo, ko se motor starega zamrzovalnika izklopi. Nekatera oprema je razvpito 'pušča', to pomeni, da ustvari majhen stalen tok v zemljo. O nekaterih vrstah računalniške opreme in velikih televizijskih sprejemnikov se pogosto poroča, da povzročajo težave.
RCD ne bo ščitil pred vtičnico, če je s svojimi napetostnimi in nevtralnimi sponkami napačno obrnjen.
RCD ne bo ščitil pred pregrevanjem, ki nastane, če vodniki niso pravilno priviti v njihove sponke.
RCD ne bo ščitil pred živčno nevtralnimi sunki , saj je tok v živo in nevtralen uravnotežen. Če se hkrati dotaknete živih in nevtralnih vodnikov (npr. Obeh sponk lahkega pribora), boste morda še vedno imeli močan šok.
(Prekinjevalec tokokroga z napetostjo brez integrirane varovalne napetosti)
Mehanska stikalna naprava, ki je namenjena ustvarjanju, prenašanju in prekinitvi tokov v normalnih delovnih pogojih in povzroči odpiranje kontaktov, ko preostali tok v določenih pogojih doseže določeno vrednost.
Ni zasnovan za zaščito pred preobremenitvami in / ali kratkimi stiki, zato ga je treba vedno uporabljati v povezavi z zaščitno napravo nad tokom, kot je varovalka ali odklopnik.
(Prekinilec tokovnega tokokroga z integrirano zaščito pred pretokom)
Mehanska stikalna naprava, ki je namenjena ustvarjanju, prenašanju in prekinitvi tokov v normalnih delovnih pogojih in povzroči odpiranje kontaktov, ko preostali tok v določenih pogojih doseže določeno vrednost.
Poleg tega je zasnovan za zaščito pred preobremenitvami in / ali kratkimi stiki, zato ga je mogoče uporabljati neodvisno od katere koli druge zaščitne naprave nad pretočnim tokom v nazivni zmogljivosti kratkega stika.</text>
  </threadedComment>
  <threadedComment ref="L16" dT="2020-03-27T08:36:58.68" personId="{D15ACA36-351E-4590-BB4A-4FB1A65FB350}" id="{E18AAF62-6C98-4CB4-A7FE-72E8EE792CC1}">
    <text>Značilnosti
Faza (črta), nevtralna in zemeljska žica, povezana preko ELCB.
ELCB deluje na podlagi zemeljskega uhajalnega toka.
Čas delovanja ELCB: 
Najvarnejša meja toka, ki ga človeško telo zdrži, je 30 sekund.
Recimo, da je odpornost človeškega telesa 500Ω, napetost na tla pa 230 Volt.
Telesni tok bo 500/230 = 460mA.
Zato je treba ELCB delovati v 30maSec / 460mA = 0,65msec
Razlika med ELCB in RCCB
ELCB je staro ime in se pogosto nanaša na napetostne naprave, ki niso več na voljo, zato priporočamo, da jih zamenjate, če jih najdete.
RCCB ali RCD je novo ime, ki določa trenutno obratovano (od tod tudi novo ime, ki ga je treba razlikovati od napetosti).
Novi RCCB je najboljši, ker bo zaznal kakršno koli okvaro zemlje. Napetostni tip zazna samo zemeljske napake, ki tečejo nazaj skozi glavno ozemljitveno žico, zato so jih prenehali uporabljati.
Preprost način, da povemo staro napajanje z napetostjo, je iskati glavno ozemljitveno žico, povezano prek njega.
RCCB bo imel samo linijske in nevtralne povezave.
ELCB deluje na podlagi zemeljskega uhajalnega toka. Toda RCCB nima zaznavanja ali povezovanja z Zemljo, ker je v bistvu fazni tok enak nevtralnemu toku v enofazni fazi. Zato se RCCB lahko izklopi, ko sta oba toka odporna in zdržita do obeh tokov. Tako nevtralni kot fazni tokovi so različni, kar pomeni, da tok teče po Zemlji.
Nazadnje oba delata enako, toda stvar je povezljivost je razlika.
RCD sam po sebi ne potrebuje zemeljske povezave (nadzoruje samo živo in nevtralno). Poleg tega zazna trenutne tokove na zemljo tudi v opremi brez zemlje.
To pomeni, da bo RCD še naprej zagotavljal zaščito pred udarci opreme, ki ima pokvarjeno ozemljitev. Zaradi teh lastnosti so RCD postali bolj priljubljeni od njegovih tekmecev. Na primer, zaščitni odklopniki (ELCB) so bili pogosto uporabljeni pred približno desetimi leti. Te naprave so merile napetost na zemeljskem prevodniku; če ta napetost ni nič, je to kazalo na trenutni uhajanje toka v zemljo. Težava je v tem, da ELCB potrebujejo dobro ozemljeno povezavo, prav tako tudi oprema, ki jo ščiti. Zaradi tega uporaba ELCB ni več priporočljiva.</text>
  </threadedComment>
  <threadedComment ref="L18" dT="2020-03-27T08:38:03.39" personId="{D15ACA36-351E-4590-BB4A-4FB1A65FB350}" id="{A3859FB4-644C-4147-84FC-7A46AA474E65}">
    <text>Možno je dobiti kombinirano MCB in RCCB v eni napravi (Preostali tokovni odklopnik s preobremenitvijo RCBO), načela so enaka, več stilov odklopa pa je vgrajenih v en paket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3.bin"/><Relationship Id="rId1" Type="http://schemas.openxmlformats.org/officeDocument/2006/relationships/hyperlink" Target="https://library.abb.com/en/results"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de.wikipedia.org/wiki/Kondensator_(Elektrotechnik)" TargetMode="External"/><Relationship Id="rId13" Type="http://schemas.openxmlformats.org/officeDocument/2006/relationships/drawing" Target="../drawings/drawing9.xml"/><Relationship Id="rId3" Type="http://schemas.openxmlformats.org/officeDocument/2006/relationships/hyperlink" Target="https://de.wikipedia.org/wiki/Kurzschlussl%C3%A4ufer" TargetMode="External"/><Relationship Id="rId7" Type="http://schemas.openxmlformats.org/officeDocument/2006/relationships/hyperlink" Target="https://de.wikipedia.org/wiki/Transformator" TargetMode="External"/><Relationship Id="rId12" Type="http://schemas.openxmlformats.org/officeDocument/2006/relationships/hyperlink" Target="https://de.wikipedia.org/wiki/Gebrauchskategorie" TargetMode="External"/><Relationship Id="rId2" Type="http://schemas.openxmlformats.org/officeDocument/2006/relationships/hyperlink" Target="https://de.wikipedia.org/wiki/Anlassverfahren" TargetMode="External"/><Relationship Id="rId1" Type="http://schemas.openxmlformats.org/officeDocument/2006/relationships/hyperlink" Target="https://de.wikipedia.org/wiki/Elektromagnetische_Induktion" TargetMode="External"/><Relationship Id="rId6" Type="http://schemas.openxmlformats.org/officeDocument/2006/relationships/hyperlink" Target="https://de.wikipedia.org/wiki/Gl%C3%BChlampe" TargetMode="External"/><Relationship Id="rId11" Type="http://schemas.openxmlformats.org/officeDocument/2006/relationships/hyperlink" Target="https://de.wikipedia.org/wiki/Reihenschlussmotor" TargetMode="External"/><Relationship Id="rId5" Type="http://schemas.openxmlformats.org/officeDocument/2006/relationships/hyperlink" Target="https://de.wikipedia.org/wiki/Gasentladungslampe" TargetMode="External"/><Relationship Id="rId10" Type="http://schemas.openxmlformats.org/officeDocument/2006/relationships/hyperlink" Target="https://de.wikipedia.org/wiki/Nebenschlussmotor" TargetMode="External"/><Relationship Id="rId4" Type="http://schemas.openxmlformats.org/officeDocument/2006/relationships/hyperlink" Target="https://de.wikipedia.org/wiki/Gegenstrombremsung" TargetMode="External"/><Relationship Id="rId9" Type="http://schemas.openxmlformats.org/officeDocument/2006/relationships/hyperlink" Target="https://de.wikipedia.org/wiki/Au%C3%9Fenleiter"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de.wikipedia.org/wiki/Niederspannungsnetz" TargetMode="External"/><Relationship Id="rId1" Type="http://schemas.openxmlformats.org/officeDocument/2006/relationships/hyperlink" Target="https://de.wikipedia.org/wiki/Niederspannungsnetz" TargetMode="External"/><Relationship Id="rId4" Type="http://schemas.openxmlformats.org/officeDocument/2006/relationships/drawing" Target="../drawings/drawing11.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8"/>
  <sheetViews>
    <sheetView showGridLines="0" zoomScale="110" zoomScaleNormal="110" workbookViewId="0">
      <selection activeCell="M36" sqref="M36"/>
    </sheetView>
  </sheetViews>
  <sheetFormatPr defaultRowHeight="12.75"/>
  <cols>
    <col min="1" max="1" width="5.73046875" customWidth="1"/>
    <col min="2" max="2" width="7.1328125" customWidth="1"/>
    <col min="3" max="3" width="17.265625" customWidth="1"/>
    <col min="4" max="4" width="4.3984375" customWidth="1"/>
    <col min="5" max="5" width="4.73046875" customWidth="1"/>
    <col min="6" max="6" width="6.265625" customWidth="1"/>
    <col min="7" max="9" width="4.73046875" customWidth="1"/>
    <col min="10" max="10" width="5.265625" customWidth="1"/>
    <col min="11" max="11" width="4.73046875" customWidth="1"/>
    <col min="12" max="12" width="5.86328125" customWidth="1"/>
    <col min="13" max="16" width="5.3984375" customWidth="1"/>
    <col min="17" max="17" width="5.73046875" customWidth="1"/>
    <col min="18" max="18" width="4.73046875" customWidth="1"/>
    <col min="19" max="19" width="6.265625" customWidth="1"/>
    <col min="20" max="20" width="6.86328125" customWidth="1"/>
    <col min="21" max="21" width="5.86328125" customWidth="1"/>
    <col min="22" max="22" width="11.265625" customWidth="1"/>
  </cols>
  <sheetData>
    <row r="1" spans="1:22" ht="16.899999999999999" customHeight="1" thickBot="1">
      <c r="A1" s="388" t="s">
        <v>435</v>
      </c>
      <c r="B1" s="388"/>
      <c r="C1" s="388"/>
      <c r="D1" s="389"/>
      <c r="E1" s="390"/>
      <c r="F1" s="390"/>
      <c r="G1" s="390"/>
      <c r="H1" s="403"/>
      <c r="I1" s="403"/>
      <c r="J1" s="391" t="s">
        <v>436</v>
      </c>
      <c r="K1" s="392"/>
      <c r="L1" s="393"/>
      <c r="M1" s="392"/>
      <c r="N1" s="391"/>
      <c r="O1" s="391"/>
      <c r="Q1" s="400" t="s">
        <v>437</v>
      </c>
      <c r="R1" s="401"/>
      <c r="S1" s="2"/>
      <c r="T1" s="2"/>
      <c r="U1" s="2"/>
    </row>
    <row r="2" spans="1:22" ht="13.15" thickBot="1">
      <c r="A2" s="9" t="s">
        <v>19</v>
      </c>
      <c r="B2" s="5"/>
      <c r="C2" s="5"/>
      <c r="D2" s="9"/>
      <c r="E2" s="9"/>
      <c r="F2" s="9"/>
      <c r="G2" s="394"/>
      <c r="H2" s="394"/>
      <c r="I2" s="394"/>
      <c r="J2" s="407" t="s">
        <v>438</v>
      </c>
      <c r="K2" s="407"/>
      <c r="L2" s="407"/>
      <c r="M2" s="408" t="s">
        <v>439</v>
      </c>
      <c r="N2" s="407"/>
      <c r="O2" s="407"/>
      <c r="P2" s="407"/>
      <c r="Q2" s="407"/>
      <c r="R2" s="407"/>
      <c r="S2" s="421" t="s">
        <v>474</v>
      </c>
      <c r="T2" s="422"/>
      <c r="U2" s="422"/>
      <c r="V2" s="423"/>
    </row>
    <row r="3" spans="1:22" ht="14.25" thickBot="1">
      <c r="A3" s="131" t="s">
        <v>440</v>
      </c>
      <c r="B3" s="402"/>
      <c r="C3" s="409" t="s">
        <v>472</v>
      </c>
      <c r="D3" s="402"/>
      <c r="E3" s="402"/>
      <c r="F3" s="402"/>
      <c r="G3" s="398"/>
      <c r="H3" s="74"/>
      <c r="I3" s="74"/>
      <c r="J3" s="398" t="s">
        <v>267</v>
      </c>
      <c r="K3" s="397"/>
      <c r="L3" s="398"/>
      <c r="M3" s="398"/>
      <c r="N3" s="398"/>
      <c r="O3" s="398"/>
      <c r="P3" s="398"/>
      <c r="Q3" s="398"/>
      <c r="R3" s="394"/>
      <c r="S3" s="421" t="s">
        <v>475</v>
      </c>
      <c r="T3" s="422"/>
      <c r="U3" s="422"/>
      <c r="V3" s="423"/>
    </row>
    <row r="4" spans="1:22">
      <c r="A4" s="132" t="s">
        <v>441</v>
      </c>
      <c r="B4" s="141"/>
      <c r="C4" s="274"/>
      <c r="D4" s="274"/>
      <c r="E4" s="274"/>
      <c r="F4" s="274"/>
      <c r="G4" s="396"/>
      <c r="H4" s="74"/>
      <c r="I4" s="74"/>
      <c r="J4" s="396" t="s">
        <v>457</v>
      </c>
      <c r="K4" s="399"/>
      <c r="L4" s="396"/>
      <c r="M4" s="396"/>
      <c r="N4" s="396"/>
      <c r="O4" s="396"/>
      <c r="P4" s="396"/>
      <c r="Q4" s="396"/>
      <c r="R4" s="394"/>
      <c r="S4" s="74"/>
      <c r="T4" s="394"/>
      <c r="U4" s="394"/>
      <c r="V4" s="395"/>
    </row>
    <row r="5" spans="1:22">
      <c r="A5" s="9"/>
      <c r="B5" s="5"/>
      <c r="C5" s="9"/>
      <c r="D5" s="9"/>
      <c r="E5" s="9"/>
      <c r="F5" s="9"/>
      <c r="J5" s="398" t="s">
        <v>429</v>
      </c>
      <c r="K5" s="398"/>
      <c r="L5" s="398"/>
      <c r="M5" s="398"/>
      <c r="N5" s="397"/>
      <c r="O5" s="410" t="s">
        <v>442</v>
      </c>
      <c r="P5" s="398"/>
      <c r="Q5" s="398"/>
      <c r="R5" s="398"/>
      <c r="S5" s="402"/>
      <c r="T5" s="398"/>
      <c r="U5" s="398"/>
      <c r="V5" s="394"/>
    </row>
    <row r="6" spans="1:22">
      <c r="A6" s="5" t="s">
        <v>432</v>
      </c>
      <c r="B6" s="5"/>
      <c r="C6" s="5"/>
      <c r="D6" s="5"/>
      <c r="E6" s="5"/>
      <c r="F6" s="5"/>
      <c r="H6" s="394"/>
      <c r="I6" s="394"/>
      <c r="J6" s="394" t="s">
        <v>458</v>
      </c>
      <c r="K6" s="394"/>
      <c r="L6" s="74"/>
      <c r="M6" s="394"/>
      <c r="N6" s="394"/>
      <c r="O6" s="394"/>
      <c r="P6" s="394"/>
      <c r="Q6" s="74"/>
      <c r="R6" s="394"/>
      <c r="S6" s="394"/>
      <c r="T6" s="394"/>
      <c r="U6" s="394"/>
      <c r="V6" s="394"/>
    </row>
    <row r="7" spans="1:22">
      <c r="A7" s="6" t="s">
        <v>473</v>
      </c>
      <c r="B7" s="5"/>
      <c r="C7" s="5"/>
      <c r="D7" s="5"/>
      <c r="E7" s="5"/>
      <c r="F7" s="5"/>
      <c r="H7" s="394"/>
      <c r="I7" s="394"/>
      <c r="J7" s="394" t="s">
        <v>428</v>
      </c>
      <c r="K7" s="394"/>
      <c r="L7" s="74"/>
      <c r="M7" s="394"/>
      <c r="N7" s="394"/>
      <c r="O7" s="394"/>
      <c r="P7" s="394"/>
      <c r="Q7" s="394"/>
      <c r="R7" s="394"/>
      <c r="S7" s="394"/>
      <c r="T7" s="394"/>
      <c r="U7" s="394"/>
      <c r="V7" s="394"/>
    </row>
    <row r="8" spans="1:22" ht="21.6" customHeight="1">
      <c r="A8" s="651" t="s">
        <v>13</v>
      </c>
      <c r="B8" s="652"/>
      <c r="C8" s="652"/>
      <c r="D8" s="652"/>
      <c r="E8" s="652"/>
      <c r="F8" s="652"/>
      <c r="G8" s="652"/>
      <c r="H8" s="652"/>
      <c r="I8" s="652"/>
      <c r="J8" s="652"/>
      <c r="K8" s="652"/>
      <c r="L8" s="652"/>
      <c r="M8" s="652"/>
      <c r="N8" s="652"/>
      <c r="O8" s="652"/>
      <c r="P8" s="652"/>
      <c r="Q8" s="652"/>
      <c r="R8" s="652"/>
      <c r="S8" s="652"/>
      <c r="T8" s="652"/>
      <c r="U8" s="652"/>
      <c r="V8" s="653"/>
    </row>
    <row r="9" spans="1:22">
      <c r="A9" s="631" t="s">
        <v>14</v>
      </c>
      <c r="B9" s="632"/>
      <c r="C9" s="632"/>
      <c r="D9" s="632"/>
      <c r="E9" s="632"/>
      <c r="F9" s="632"/>
      <c r="G9" s="632"/>
      <c r="H9" s="632"/>
      <c r="I9" s="632"/>
      <c r="J9" s="632"/>
      <c r="K9" s="632"/>
      <c r="L9" s="632"/>
      <c r="M9" s="633"/>
      <c r="N9" s="647" t="s">
        <v>10</v>
      </c>
      <c r="O9" s="648"/>
      <c r="P9" s="648"/>
      <c r="Q9" s="648"/>
      <c r="R9" s="648"/>
      <c r="S9" s="648"/>
      <c r="T9" s="648"/>
      <c r="U9" s="648"/>
      <c r="V9" s="649"/>
    </row>
    <row r="10" spans="1:22" ht="22.15" customHeight="1">
      <c r="A10" s="646" t="s">
        <v>443</v>
      </c>
      <c r="B10" s="646" t="s">
        <v>272</v>
      </c>
      <c r="C10" s="646" t="s">
        <v>426</v>
      </c>
      <c r="D10" s="654" t="s">
        <v>273</v>
      </c>
      <c r="E10" s="661" t="s">
        <v>431</v>
      </c>
      <c r="F10" s="661"/>
      <c r="G10" s="661"/>
      <c r="H10" s="661"/>
      <c r="I10" s="661"/>
      <c r="J10" s="634" t="s">
        <v>421</v>
      </c>
      <c r="K10" s="656"/>
      <c r="L10" s="656"/>
      <c r="M10" s="657"/>
      <c r="N10" s="634" t="s">
        <v>424</v>
      </c>
      <c r="O10" s="635"/>
      <c r="P10" s="636" t="s">
        <v>430</v>
      </c>
      <c r="Q10" s="637"/>
      <c r="R10" s="640" t="s">
        <v>425</v>
      </c>
      <c r="S10" s="644" t="s">
        <v>444</v>
      </c>
      <c r="T10" s="645"/>
      <c r="U10" s="640" t="s">
        <v>445</v>
      </c>
      <c r="V10" s="387" t="s">
        <v>427</v>
      </c>
    </row>
    <row r="11" spans="1:22" ht="22.15" customHeight="1">
      <c r="A11" s="646"/>
      <c r="B11" s="646"/>
      <c r="C11" s="658"/>
      <c r="D11" s="655"/>
      <c r="E11" s="659" t="s">
        <v>415</v>
      </c>
      <c r="F11" s="662" t="s">
        <v>446</v>
      </c>
      <c r="G11" s="654" t="s">
        <v>416</v>
      </c>
      <c r="H11" s="654" t="s">
        <v>417</v>
      </c>
      <c r="I11" s="654" t="s">
        <v>418</v>
      </c>
      <c r="J11" s="640" t="s">
        <v>419</v>
      </c>
      <c r="K11" s="640" t="s">
        <v>447</v>
      </c>
      <c r="L11" s="634" t="s">
        <v>420</v>
      </c>
      <c r="M11" s="635"/>
      <c r="N11" s="623" t="s">
        <v>448</v>
      </c>
      <c r="O11" s="623" t="s">
        <v>449</v>
      </c>
      <c r="P11" s="638" t="s">
        <v>422</v>
      </c>
      <c r="Q11" s="640" t="s">
        <v>423</v>
      </c>
      <c r="R11" s="642"/>
      <c r="S11" s="640" t="s">
        <v>450</v>
      </c>
      <c r="T11" s="640" t="s">
        <v>451</v>
      </c>
      <c r="U11" s="642"/>
      <c r="V11" s="650" t="s">
        <v>452</v>
      </c>
    </row>
    <row r="12" spans="1:22" ht="32.450000000000003" customHeight="1">
      <c r="A12" s="646"/>
      <c r="B12" s="646"/>
      <c r="C12" s="658"/>
      <c r="D12" s="655"/>
      <c r="E12" s="660"/>
      <c r="F12" s="663"/>
      <c r="G12" s="655"/>
      <c r="H12" s="655"/>
      <c r="I12" s="655"/>
      <c r="J12" s="641"/>
      <c r="K12" s="641"/>
      <c r="L12" s="406" t="s">
        <v>453</v>
      </c>
      <c r="M12" s="406" t="s">
        <v>454</v>
      </c>
      <c r="N12" s="624"/>
      <c r="O12" s="624"/>
      <c r="P12" s="639" t="s">
        <v>274</v>
      </c>
      <c r="Q12" s="641" t="s">
        <v>274</v>
      </c>
      <c r="R12" s="643"/>
      <c r="S12" s="641"/>
      <c r="T12" s="641"/>
      <c r="U12" s="643"/>
      <c r="V12" s="624"/>
    </row>
    <row r="13" spans="1:22" ht="15" customHeight="1" thickBot="1">
      <c r="A13" s="404">
        <v>1</v>
      </c>
      <c r="B13" s="404">
        <v>2</v>
      </c>
      <c r="C13" s="404">
        <v>3</v>
      </c>
      <c r="D13" s="404">
        <v>4</v>
      </c>
      <c r="E13" s="404">
        <v>5</v>
      </c>
      <c r="F13" s="404">
        <v>6</v>
      </c>
      <c r="G13" s="404">
        <v>7</v>
      </c>
      <c r="H13" s="404">
        <v>8</v>
      </c>
      <c r="I13" s="404">
        <v>9</v>
      </c>
      <c r="J13" s="424">
        <v>10</v>
      </c>
      <c r="K13" s="404">
        <v>11</v>
      </c>
      <c r="L13" s="404">
        <v>12</v>
      </c>
      <c r="M13" s="404" t="s">
        <v>455</v>
      </c>
      <c r="N13" s="404">
        <v>14</v>
      </c>
      <c r="O13" s="404" t="s">
        <v>456</v>
      </c>
      <c r="P13" s="404" t="s">
        <v>456</v>
      </c>
      <c r="Q13" s="404">
        <v>17</v>
      </c>
      <c r="R13" s="424">
        <v>18</v>
      </c>
      <c r="S13" s="404">
        <v>19</v>
      </c>
      <c r="T13" s="404">
        <v>20</v>
      </c>
      <c r="U13" s="404">
        <v>21</v>
      </c>
      <c r="V13" s="424">
        <v>22</v>
      </c>
    </row>
    <row r="14" spans="1:22" ht="21" customHeight="1" thickTop="1">
      <c r="A14" s="411">
        <v>0</v>
      </c>
      <c r="B14" s="628" t="s">
        <v>476</v>
      </c>
      <c r="C14" s="629"/>
      <c r="D14" s="629"/>
      <c r="E14" s="629"/>
      <c r="F14" s="629"/>
      <c r="G14" s="629"/>
      <c r="H14" s="630"/>
      <c r="I14" s="625" t="s">
        <v>477</v>
      </c>
      <c r="J14" s="626"/>
      <c r="K14" s="626"/>
      <c r="L14" s="626"/>
      <c r="M14" s="626"/>
      <c r="N14" s="627"/>
      <c r="O14" s="625" t="s">
        <v>478</v>
      </c>
      <c r="P14" s="626"/>
      <c r="Q14" s="626"/>
      <c r="R14" s="626"/>
      <c r="S14" s="626"/>
      <c r="T14" s="627"/>
      <c r="U14" s="405"/>
      <c r="V14" s="412"/>
    </row>
    <row r="15" spans="1:22" ht="17.45" customHeight="1">
      <c r="A15" s="188">
        <v>1</v>
      </c>
      <c r="B15" s="416" t="s">
        <v>459</v>
      </c>
      <c r="C15" s="416" t="s">
        <v>460</v>
      </c>
      <c r="D15" s="34">
        <v>1</v>
      </c>
      <c r="E15" s="34" t="s">
        <v>461</v>
      </c>
      <c r="F15" s="34" t="s">
        <v>462</v>
      </c>
      <c r="G15" s="34" t="s">
        <v>463</v>
      </c>
      <c r="H15" s="34">
        <v>110</v>
      </c>
      <c r="I15" s="34">
        <v>5</v>
      </c>
      <c r="J15" s="417" t="s">
        <v>480</v>
      </c>
      <c r="K15" s="34" t="s">
        <v>464</v>
      </c>
      <c r="L15" s="34">
        <v>6</v>
      </c>
      <c r="M15" s="34">
        <v>6</v>
      </c>
      <c r="N15" s="34"/>
      <c r="O15" s="34"/>
      <c r="P15" s="34"/>
      <c r="Q15" s="207"/>
      <c r="R15" s="207" t="s">
        <v>22</v>
      </c>
      <c r="S15" s="207">
        <v>2</v>
      </c>
      <c r="T15" s="208"/>
      <c r="U15" s="208"/>
      <c r="V15" s="208"/>
    </row>
    <row r="16" spans="1:22" ht="17.45" customHeight="1">
      <c r="A16" s="147">
        <v>2</v>
      </c>
      <c r="B16" s="416" t="s">
        <v>465</v>
      </c>
      <c r="C16" s="209" t="s">
        <v>479</v>
      </c>
      <c r="D16" s="34">
        <v>1</v>
      </c>
      <c r="E16" s="34"/>
      <c r="F16" s="34"/>
      <c r="G16" s="34"/>
      <c r="H16" s="34"/>
      <c r="I16" s="34"/>
      <c r="J16" s="417" t="s">
        <v>480</v>
      </c>
      <c r="K16" s="34" t="s">
        <v>466</v>
      </c>
      <c r="L16" s="34"/>
      <c r="M16" s="34">
        <v>10</v>
      </c>
      <c r="N16" s="34"/>
      <c r="O16" s="34"/>
      <c r="P16" s="34"/>
      <c r="Q16" s="207"/>
      <c r="R16" s="207" t="s">
        <v>22</v>
      </c>
      <c r="S16" s="207"/>
      <c r="T16" s="208"/>
      <c r="U16" s="208"/>
      <c r="V16" s="208"/>
    </row>
    <row r="17" spans="1:22" ht="20.45" customHeight="1">
      <c r="A17" s="188">
        <v>3</v>
      </c>
      <c r="B17" s="418" t="s">
        <v>470</v>
      </c>
      <c r="C17" s="209"/>
      <c r="D17" s="34"/>
      <c r="E17" s="34"/>
      <c r="F17" s="34"/>
      <c r="G17" s="34"/>
      <c r="H17" s="34"/>
      <c r="I17" s="34"/>
      <c r="J17" s="32" t="s">
        <v>467</v>
      </c>
      <c r="K17" s="34"/>
      <c r="L17" s="34"/>
      <c r="M17" s="34"/>
      <c r="N17" s="34"/>
      <c r="O17" s="34"/>
      <c r="P17" s="34"/>
      <c r="Q17" s="419" t="s">
        <v>468</v>
      </c>
      <c r="R17" s="207"/>
      <c r="S17" s="207"/>
      <c r="T17" s="208"/>
      <c r="U17" s="208"/>
      <c r="V17" s="420" t="s">
        <v>469</v>
      </c>
    </row>
    <row r="18" spans="1:22">
      <c r="A18" s="147">
        <v>4</v>
      </c>
      <c r="B18" s="147"/>
      <c r="C18" s="414"/>
      <c r="D18" s="206"/>
      <c r="E18" s="415"/>
      <c r="F18" s="206"/>
      <c r="G18" s="206"/>
      <c r="H18" s="206"/>
      <c r="I18" s="206"/>
      <c r="J18" s="206"/>
      <c r="K18" s="206"/>
      <c r="L18" s="206"/>
      <c r="M18" s="206"/>
      <c r="N18" s="206"/>
      <c r="O18" s="206"/>
      <c r="P18" s="206"/>
      <c r="Q18" s="207"/>
      <c r="R18" s="413"/>
      <c r="S18" s="207"/>
      <c r="T18" s="208"/>
      <c r="U18" s="207"/>
      <c r="V18" s="208"/>
    </row>
    <row r="19" spans="1:22">
      <c r="A19" s="188">
        <v>5</v>
      </c>
      <c r="B19" s="147"/>
      <c r="C19" s="414"/>
      <c r="D19" s="206"/>
      <c r="E19" s="415"/>
      <c r="F19" s="206"/>
      <c r="G19" s="206"/>
      <c r="H19" s="206"/>
      <c r="I19" s="206"/>
      <c r="J19" s="206"/>
      <c r="K19" s="206"/>
      <c r="L19" s="206"/>
      <c r="M19" s="206"/>
      <c r="N19" s="206"/>
      <c r="O19" s="206"/>
      <c r="P19" s="206"/>
      <c r="Q19" s="207"/>
      <c r="R19" s="413"/>
      <c r="S19" s="207"/>
      <c r="T19" s="208"/>
      <c r="U19" s="207"/>
      <c r="V19" s="208"/>
    </row>
    <row r="20" spans="1:22">
      <c r="A20" s="206">
        <v>7</v>
      </c>
      <c r="B20" s="34"/>
      <c r="C20" s="209"/>
      <c r="D20" s="34"/>
      <c r="E20" s="34"/>
      <c r="F20" s="34"/>
      <c r="G20" s="34"/>
      <c r="H20" s="34"/>
      <c r="I20" s="34"/>
      <c r="J20" s="34"/>
      <c r="K20" s="34"/>
      <c r="L20" s="34"/>
      <c r="M20" s="34"/>
      <c r="N20" s="34"/>
      <c r="O20" s="34"/>
      <c r="P20" s="34"/>
      <c r="Q20" s="207"/>
      <c r="R20" s="207"/>
      <c r="S20" s="207"/>
      <c r="T20" s="208"/>
      <c r="U20" s="208"/>
      <c r="V20" s="208"/>
    </row>
    <row r="21" spans="1:22">
      <c r="A21" s="147">
        <v>8</v>
      </c>
      <c r="B21" s="34"/>
      <c r="C21" s="209"/>
      <c r="D21" s="34"/>
      <c r="E21" s="34"/>
      <c r="F21" s="34"/>
      <c r="G21" s="34"/>
      <c r="H21" s="34"/>
      <c r="I21" s="34"/>
      <c r="J21" s="34"/>
      <c r="K21" s="34"/>
      <c r="L21" s="34"/>
      <c r="M21" s="34"/>
      <c r="N21" s="34"/>
      <c r="O21" s="34"/>
      <c r="P21" s="34"/>
      <c r="Q21" s="207"/>
      <c r="R21" s="207"/>
      <c r="S21" s="207"/>
      <c r="T21" s="208"/>
      <c r="U21" s="208"/>
      <c r="V21" s="208"/>
    </row>
    <row r="22" spans="1:22">
      <c r="A22" s="206">
        <v>9</v>
      </c>
      <c r="B22" s="34"/>
      <c r="C22" s="209"/>
      <c r="D22" s="34"/>
      <c r="E22" s="34"/>
      <c r="F22" s="34"/>
      <c r="G22" s="34"/>
      <c r="H22" s="34"/>
      <c r="I22" s="34"/>
      <c r="J22" s="34"/>
      <c r="K22" s="34"/>
      <c r="L22" s="34"/>
      <c r="M22" s="34"/>
      <c r="N22" s="34"/>
      <c r="O22" s="34"/>
      <c r="P22" s="34"/>
      <c r="Q22" s="207"/>
      <c r="R22" s="207"/>
      <c r="S22" s="207"/>
      <c r="T22" s="208"/>
      <c r="U22" s="208"/>
      <c r="V22" s="208"/>
    </row>
    <row r="23" spans="1:22">
      <c r="A23" s="206">
        <v>10</v>
      </c>
      <c r="B23" s="34"/>
      <c r="C23" s="209"/>
      <c r="D23" s="34"/>
      <c r="E23" s="34"/>
      <c r="F23" s="34"/>
      <c r="G23" s="34"/>
      <c r="H23" s="34"/>
      <c r="I23" s="34"/>
      <c r="J23" s="34"/>
      <c r="K23" s="34"/>
      <c r="L23" s="34"/>
      <c r="M23" s="34"/>
      <c r="N23" s="34"/>
      <c r="O23" s="34"/>
      <c r="P23" s="34"/>
      <c r="Q23" s="207"/>
      <c r="R23" s="207"/>
      <c r="S23" s="207"/>
      <c r="T23" s="208"/>
      <c r="U23" s="208"/>
      <c r="V23" s="208"/>
    </row>
    <row r="24" spans="1:22" ht="18" customHeight="1">
      <c r="A24" s="23" t="s">
        <v>433</v>
      </c>
      <c r="B24" s="23"/>
      <c r="C24" s="23" t="s">
        <v>434</v>
      </c>
    </row>
    <row r="25" spans="1:22">
      <c r="A25" s="23" t="s">
        <v>149</v>
      </c>
      <c r="B25" s="23"/>
      <c r="C25" s="23" t="s">
        <v>481</v>
      </c>
    </row>
    <row r="26" spans="1:22">
      <c r="A26" s="23"/>
      <c r="B26" s="23"/>
      <c r="C26" s="23" t="s">
        <v>483</v>
      </c>
    </row>
    <row r="27" spans="1:22">
      <c r="A27" s="23"/>
      <c r="B27" s="23"/>
      <c r="C27" s="23" t="s">
        <v>471</v>
      </c>
    </row>
    <row r="28" spans="1:22">
      <c r="C28" s="425" t="s">
        <v>482</v>
      </c>
    </row>
  </sheetData>
  <mergeCells count="32">
    <mergeCell ref="U10:U12"/>
    <mergeCell ref="N11:N12"/>
    <mergeCell ref="A8:V8"/>
    <mergeCell ref="D10:D12"/>
    <mergeCell ref="K11:K12"/>
    <mergeCell ref="I11:I12"/>
    <mergeCell ref="J10:M10"/>
    <mergeCell ref="L11:M11"/>
    <mergeCell ref="B10:B12"/>
    <mergeCell ref="C10:C12"/>
    <mergeCell ref="J11:J12"/>
    <mergeCell ref="E11:E12"/>
    <mergeCell ref="E10:I10"/>
    <mergeCell ref="F11:F12"/>
    <mergeCell ref="G11:G12"/>
    <mergeCell ref="H11:H12"/>
    <mergeCell ref="O11:O12"/>
    <mergeCell ref="I14:N14"/>
    <mergeCell ref="B14:H14"/>
    <mergeCell ref="O14:T14"/>
    <mergeCell ref="A9:M9"/>
    <mergeCell ref="N10:O10"/>
    <mergeCell ref="P10:Q10"/>
    <mergeCell ref="P11:P12"/>
    <mergeCell ref="Q11:Q12"/>
    <mergeCell ref="R10:R12"/>
    <mergeCell ref="S10:T10"/>
    <mergeCell ref="S11:S12"/>
    <mergeCell ref="T11:T12"/>
    <mergeCell ref="A10:A12"/>
    <mergeCell ref="N9:V9"/>
    <mergeCell ref="V11:V12"/>
  </mergeCells>
  <printOptions horizontalCentered="1"/>
  <pageMargins left="0.47244094488188981" right="0.39370078740157483" top="1.3385826771653544" bottom="0.98425196850393704" header="0.51181102362204722" footer="0.35433070866141736"/>
  <pageSetup paperSize="9" orientation="landscape" r:id="rId1"/>
  <headerFooter alignWithMargins="0">
    <oddHeader>&amp;LNaročnik:
NOVI NAROČNIK d.o.o.
Sončna pot 1, 2250 Ptuj&amp;RIzvajalec meritev: 
--------------------------------------------&amp;8Izpisano: &amp;D</oddHeader>
    <oddFooter xml:space="preserve">&amp;LMeritve izvajal:&amp;"Arial CE,Krepko"
&amp;"Arial CE,Običajno"&amp;9NPK-zah.inst.&amp;C&amp;8žig in podpis:&amp;R&amp;9LIST: &amp;P/&amp;N
&amp;F
</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8"/>
  <sheetViews>
    <sheetView showGridLines="0" topLeftCell="A11" zoomScale="90" zoomScaleNormal="90" workbookViewId="0">
      <selection activeCell="X17" sqref="X17"/>
    </sheetView>
  </sheetViews>
  <sheetFormatPr defaultRowHeight="12.75"/>
  <cols>
    <col min="1" max="1" width="5.3984375" customWidth="1"/>
    <col min="2" max="2" width="8.86328125" customWidth="1"/>
    <col min="3" max="3" width="31.73046875" customWidth="1"/>
    <col min="4" max="4" width="11.265625" customWidth="1"/>
    <col min="5" max="5" width="8.73046875" customWidth="1"/>
    <col min="6" max="6" width="8.86328125" customWidth="1"/>
    <col min="7" max="7" width="11.1328125" customWidth="1"/>
    <col min="8" max="8" width="11" customWidth="1"/>
    <col min="9" max="11" width="10.265625" customWidth="1"/>
    <col min="12" max="12" width="12.73046875" customWidth="1"/>
  </cols>
  <sheetData>
    <row r="1" spans="1:12" ht="15">
      <c r="A1" s="349" t="s">
        <v>408</v>
      </c>
      <c r="B1" s="16"/>
      <c r="C1" s="16"/>
      <c r="D1" s="17"/>
      <c r="G1" s="350" t="s">
        <v>346</v>
      </c>
      <c r="H1" s="351"/>
      <c r="I1" s="352" t="s">
        <v>279</v>
      </c>
      <c r="J1" s="353"/>
      <c r="K1" s="271"/>
    </row>
    <row r="2" spans="1:12">
      <c r="A2" s="9"/>
      <c r="B2" s="5"/>
      <c r="C2" s="5"/>
      <c r="D2" s="9"/>
      <c r="G2" s="270"/>
      <c r="H2" s="24"/>
      <c r="J2" s="270"/>
      <c r="K2" s="270"/>
    </row>
    <row r="3" spans="1:12" ht="13.15">
      <c r="A3" s="3" t="s">
        <v>3</v>
      </c>
      <c r="B3" s="136"/>
      <c r="C3" s="11"/>
      <c r="D3" s="3"/>
      <c r="G3" s="3" t="s">
        <v>329</v>
      </c>
      <c r="H3" s="271"/>
      <c r="I3" s="271"/>
      <c r="J3" s="271"/>
      <c r="K3" s="271"/>
    </row>
    <row r="4" spans="1:12" ht="13.15">
      <c r="A4" s="12" t="s">
        <v>4</v>
      </c>
      <c r="B4" s="272"/>
      <c r="C4" s="13"/>
      <c r="D4" s="12"/>
      <c r="G4" s="273" t="s">
        <v>330</v>
      </c>
      <c r="H4" s="12"/>
      <c r="I4" s="274"/>
      <c r="J4" s="274"/>
      <c r="K4" s="274"/>
    </row>
    <row r="5" spans="1:12">
      <c r="B5" s="5"/>
      <c r="C5" s="5"/>
      <c r="E5" s="23"/>
      <c r="F5" s="23"/>
      <c r="G5" s="273" t="s">
        <v>331</v>
      </c>
      <c r="H5" s="12"/>
      <c r="I5" s="274"/>
      <c r="J5" s="274"/>
      <c r="K5" s="274"/>
    </row>
    <row r="6" spans="1:12" ht="15">
      <c r="A6" s="348" t="s">
        <v>384</v>
      </c>
      <c r="C6" s="5"/>
      <c r="G6" s="334" t="s">
        <v>333</v>
      </c>
      <c r="H6" s="335"/>
      <c r="I6" s="346" t="s">
        <v>334</v>
      </c>
      <c r="J6" s="336"/>
      <c r="K6" s="337"/>
    </row>
    <row r="7" spans="1:12">
      <c r="A7" s="8" t="s">
        <v>332</v>
      </c>
      <c r="C7" s="5"/>
      <c r="D7" s="8"/>
      <c r="G7" s="338" t="s">
        <v>335</v>
      </c>
      <c r="H7" s="339"/>
      <c r="I7" s="133" t="s">
        <v>336</v>
      </c>
      <c r="J7" s="340"/>
      <c r="K7" s="341"/>
    </row>
    <row r="8" spans="1:12" ht="13.15">
      <c r="A8" s="18" t="s">
        <v>409</v>
      </c>
      <c r="B8" s="8"/>
      <c r="C8" s="5"/>
      <c r="D8" s="8"/>
      <c r="F8" s="18"/>
      <c r="G8" s="342" t="s">
        <v>382</v>
      </c>
      <c r="H8" s="343"/>
      <c r="I8" s="347" t="s">
        <v>383</v>
      </c>
      <c r="J8" s="344"/>
      <c r="K8" s="345"/>
    </row>
    <row r="9" spans="1:12" ht="18" customHeight="1">
      <c r="B9" s="8"/>
      <c r="C9" s="5"/>
      <c r="D9" s="8"/>
      <c r="G9" s="8"/>
      <c r="H9" s="8"/>
    </row>
    <row r="10" spans="1:12" ht="13.15" customHeight="1">
      <c r="A10" s="666" t="s">
        <v>271</v>
      </c>
      <c r="B10" s="666" t="s">
        <v>272</v>
      </c>
      <c r="C10" s="666" t="s">
        <v>11</v>
      </c>
      <c r="D10" s="666" t="s">
        <v>23</v>
      </c>
      <c r="E10" s="666" t="s">
        <v>337</v>
      </c>
      <c r="F10" s="664" t="s">
        <v>338</v>
      </c>
      <c r="G10" s="664" t="s">
        <v>339</v>
      </c>
      <c r="H10" s="664" t="s">
        <v>340</v>
      </c>
      <c r="I10" s="664" t="s">
        <v>341</v>
      </c>
      <c r="J10" s="664" t="s">
        <v>347</v>
      </c>
      <c r="K10" s="664" t="s">
        <v>229</v>
      </c>
      <c r="L10" s="664" t="s">
        <v>397</v>
      </c>
    </row>
    <row r="11" spans="1:12" ht="25.9" customHeight="1">
      <c r="A11" s="667"/>
      <c r="B11" s="667"/>
      <c r="C11" s="668"/>
      <c r="D11" s="667"/>
      <c r="E11" s="667"/>
      <c r="F11" s="665"/>
      <c r="G11" s="665"/>
      <c r="H11" s="665"/>
      <c r="I11" s="665"/>
      <c r="J11" s="665"/>
      <c r="K11" s="665"/>
      <c r="L11" s="665"/>
    </row>
    <row r="12" spans="1:12">
      <c r="A12" s="667"/>
      <c r="B12" s="667"/>
      <c r="C12" s="668"/>
      <c r="D12" s="667"/>
      <c r="E12" s="667" t="s">
        <v>0</v>
      </c>
      <c r="F12" s="275" t="s">
        <v>25</v>
      </c>
      <c r="G12" s="275" t="s">
        <v>25</v>
      </c>
      <c r="H12" s="275" t="s">
        <v>25</v>
      </c>
      <c r="I12" s="275" t="s">
        <v>25</v>
      </c>
      <c r="J12" s="275" t="s">
        <v>25</v>
      </c>
      <c r="K12" s="275" t="s">
        <v>342</v>
      </c>
      <c r="L12" s="275" t="s">
        <v>26</v>
      </c>
    </row>
    <row r="13" spans="1:12" ht="18" customHeight="1">
      <c r="A13" s="276" t="s">
        <v>343</v>
      </c>
      <c r="B13" s="277"/>
      <c r="C13" s="278"/>
      <c r="D13" s="279"/>
      <c r="E13" s="279"/>
      <c r="F13" s="279"/>
      <c r="G13" s="279"/>
      <c r="H13" s="279"/>
      <c r="I13" s="280"/>
      <c r="J13" s="280"/>
      <c r="K13" s="280"/>
      <c r="L13" s="281"/>
    </row>
    <row r="14" spans="1:12" ht="18" customHeight="1">
      <c r="A14" s="282">
        <v>1</v>
      </c>
      <c r="B14" s="282"/>
      <c r="C14" s="283" t="s">
        <v>398</v>
      </c>
      <c r="D14" s="282"/>
      <c r="E14" s="282"/>
      <c r="F14" s="282" t="s">
        <v>276</v>
      </c>
      <c r="G14" s="282"/>
      <c r="H14" s="282"/>
      <c r="I14" s="284"/>
      <c r="J14" s="284"/>
      <c r="K14" s="284"/>
      <c r="L14" s="285"/>
    </row>
    <row r="15" spans="1:12" ht="18" customHeight="1">
      <c r="A15" s="282">
        <v>2</v>
      </c>
      <c r="B15" s="282"/>
      <c r="C15" s="283" t="s">
        <v>399</v>
      </c>
      <c r="D15" s="282"/>
      <c r="E15" s="282"/>
      <c r="F15" s="282" t="s">
        <v>276</v>
      </c>
      <c r="G15" s="282"/>
      <c r="H15" s="282"/>
      <c r="I15" s="284"/>
      <c r="J15" s="284"/>
      <c r="K15" s="284"/>
      <c r="L15" s="285"/>
    </row>
    <row r="16" spans="1:12" ht="18" customHeight="1">
      <c r="A16" s="282">
        <v>3</v>
      </c>
      <c r="B16" s="282"/>
      <c r="C16" s="283" t="s">
        <v>400</v>
      </c>
      <c r="D16" s="282"/>
      <c r="E16" s="282"/>
      <c r="F16" s="282" t="s">
        <v>276</v>
      </c>
      <c r="G16" s="282"/>
      <c r="H16" s="282"/>
      <c r="I16" s="284"/>
      <c r="J16" s="284"/>
      <c r="K16" s="284"/>
      <c r="L16" s="285"/>
    </row>
    <row r="17" spans="1:12" ht="18" customHeight="1">
      <c r="A17" s="282">
        <v>4</v>
      </c>
      <c r="B17" s="282"/>
      <c r="C17" s="283" t="s">
        <v>401</v>
      </c>
      <c r="D17" s="282"/>
      <c r="E17" s="282"/>
      <c r="F17" s="282" t="s">
        <v>276</v>
      </c>
      <c r="G17" s="282"/>
      <c r="H17" s="282"/>
      <c r="I17" s="284"/>
      <c r="J17" s="284"/>
      <c r="K17" s="284"/>
      <c r="L17" s="285"/>
    </row>
    <row r="18" spans="1:12" ht="18" customHeight="1">
      <c r="A18" s="282">
        <v>5</v>
      </c>
      <c r="B18" s="282"/>
      <c r="C18" s="283" t="s">
        <v>402</v>
      </c>
      <c r="D18" s="282"/>
      <c r="E18" s="282"/>
      <c r="F18" s="282" t="s">
        <v>276</v>
      </c>
      <c r="G18" s="282"/>
      <c r="H18" s="282"/>
      <c r="I18" s="282"/>
      <c r="J18" s="282"/>
      <c r="K18" s="284"/>
      <c r="L18" s="285"/>
    </row>
    <row r="19" spans="1:12" ht="18" customHeight="1">
      <c r="A19" s="282">
        <v>6</v>
      </c>
      <c r="B19" s="282"/>
      <c r="C19" s="283" t="s">
        <v>403</v>
      </c>
      <c r="D19" s="282"/>
      <c r="E19" s="282"/>
      <c r="F19" s="282" t="s">
        <v>276</v>
      </c>
      <c r="G19" s="282"/>
      <c r="H19" s="282"/>
      <c r="I19" s="282"/>
      <c r="J19" s="282"/>
      <c r="K19" s="284"/>
      <c r="L19" s="285"/>
    </row>
    <row r="20" spans="1:12" ht="18" customHeight="1">
      <c r="A20" s="282">
        <v>7</v>
      </c>
      <c r="B20" s="282"/>
      <c r="C20" s="283" t="s">
        <v>404</v>
      </c>
      <c r="D20" s="282"/>
      <c r="E20" s="282"/>
      <c r="F20" s="282" t="s">
        <v>276</v>
      </c>
      <c r="G20" s="282"/>
      <c r="H20" s="282"/>
      <c r="I20" s="282"/>
      <c r="J20" s="282"/>
      <c r="K20" s="284"/>
      <c r="L20" s="285"/>
    </row>
    <row r="21" spans="1:12" ht="18" customHeight="1">
      <c r="A21" s="282">
        <v>8</v>
      </c>
      <c r="B21" s="282"/>
      <c r="C21" s="283" t="s">
        <v>405</v>
      </c>
      <c r="D21" s="282"/>
      <c r="E21" s="282"/>
      <c r="F21" s="282" t="s">
        <v>276</v>
      </c>
      <c r="G21" s="282"/>
      <c r="H21" s="282"/>
      <c r="I21" s="282"/>
      <c r="J21" s="282"/>
      <c r="K21" s="284"/>
      <c r="L21" s="285"/>
    </row>
    <row r="22" spans="1:12" ht="18" customHeight="1">
      <c r="A22" s="282">
        <v>9</v>
      </c>
      <c r="B22" s="282"/>
      <c r="C22" s="283" t="s">
        <v>406</v>
      </c>
      <c r="D22" s="282"/>
      <c r="E22" s="282"/>
      <c r="F22" s="282" t="s">
        <v>276</v>
      </c>
      <c r="G22" s="282"/>
      <c r="H22" s="282"/>
      <c r="I22" s="282"/>
      <c r="J22" s="282"/>
      <c r="K22" s="284"/>
      <c r="L22" s="285"/>
    </row>
    <row r="23" spans="1:12" ht="18" customHeight="1">
      <c r="A23" s="282">
        <v>10</v>
      </c>
      <c r="B23" s="282"/>
      <c r="C23" s="283" t="s">
        <v>407</v>
      </c>
      <c r="D23" s="282"/>
      <c r="E23" s="282"/>
      <c r="F23" s="282" t="s">
        <v>276</v>
      </c>
      <c r="G23" s="282"/>
      <c r="H23" s="282"/>
      <c r="I23" s="282"/>
      <c r="J23" s="282"/>
      <c r="K23" s="284"/>
      <c r="L23" s="285"/>
    </row>
    <row r="24" spans="1:12" ht="18" customHeight="1">
      <c r="A24" s="282">
        <v>11</v>
      </c>
      <c r="B24" s="276" t="s">
        <v>235</v>
      </c>
      <c r="C24" s="278"/>
      <c r="D24" s="279"/>
      <c r="E24" s="279"/>
      <c r="F24" s="279"/>
      <c r="G24" s="279"/>
      <c r="H24" s="279"/>
      <c r="I24" s="280"/>
      <c r="J24" s="280"/>
      <c r="K24" s="280"/>
      <c r="L24" s="281"/>
    </row>
    <row r="25" spans="1:12" ht="18" customHeight="1">
      <c r="A25" s="282">
        <v>12</v>
      </c>
      <c r="B25" s="282"/>
      <c r="C25" s="286" t="s">
        <v>385</v>
      </c>
      <c r="D25" s="282"/>
      <c r="E25" s="282"/>
      <c r="F25" s="282" t="s">
        <v>276</v>
      </c>
      <c r="G25" s="282"/>
      <c r="H25" s="282"/>
      <c r="I25" s="285"/>
      <c r="J25" s="285"/>
      <c r="K25" s="284"/>
      <c r="L25" s="285"/>
    </row>
    <row r="26" spans="1:12" ht="22.15" customHeight="1">
      <c r="A26" s="282">
        <v>13</v>
      </c>
      <c r="B26" s="282"/>
      <c r="C26" s="286" t="s">
        <v>392</v>
      </c>
      <c r="D26" s="282"/>
      <c r="E26" s="282"/>
      <c r="F26" s="282" t="s">
        <v>276</v>
      </c>
      <c r="G26" s="282"/>
      <c r="H26" s="282"/>
      <c r="I26" s="285"/>
      <c r="J26" s="285"/>
      <c r="K26" s="284"/>
      <c r="L26" s="285"/>
    </row>
    <row r="27" spans="1:12" ht="22.15" customHeight="1">
      <c r="A27" s="282">
        <v>14</v>
      </c>
      <c r="B27" s="282"/>
      <c r="C27" s="286" t="s">
        <v>393</v>
      </c>
      <c r="D27" s="282"/>
      <c r="E27" s="282"/>
      <c r="F27" s="282" t="s">
        <v>276</v>
      </c>
      <c r="G27" s="282"/>
      <c r="H27" s="282"/>
      <c r="I27" s="285"/>
      <c r="J27" s="285"/>
      <c r="K27" s="284"/>
      <c r="L27" s="285"/>
    </row>
    <row r="28" spans="1:12" ht="22.15" customHeight="1">
      <c r="A28" s="282">
        <v>15</v>
      </c>
      <c r="B28" s="282"/>
      <c r="C28" s="286" t="s">
        <v>394</v>
      </c>
      <c r="D28" s="282"/>
      <c r="E28" s="282"/>
      <c r="F28" s="282" t="s">
        <v>276</v>
      </c>
      <c r="G28" s="282"/>
      <c r="H28" s="282"/>
      <c r="I28" s="285"/>
      <c r="J28" s="285"/>
      <c r="K28" s="284"/>
      <c r="L28" s="285"/>
    </row>
    <row r="29" spans="1:12" ht="22.15" customHeight="1">
      <c r="A29" s="282">
        <v>16</v>
      </c>
      <c r="B29" s="282"/>
      <c r="C29" s="286" t="s">
        <v>395</v>
      </c>
      <c r="D29" s="282"/>
      <c r="E29" s="282"/>
      <c r="F29" s="282" t="s">
        <v>276</v>
      </c>
      <c r="G29" s="282"/>
      <c r="H29" s="282"/>
      <c r="I29" s="285"/>
      <c r="J29" s="285"/>
      <c r="K29" s="284"/>
      <c r="L29" s="285"/>
    </row>
    <row r="30" spans="1:12" ht="22.15" customHeight="1">
      <c r="A30" s="282">
        <v>17</v>
      </c>
      <c r="B30" s="282"/>
      <c r="C30" s="286" t="s">
        <v>396</v>
      </c>
      <c r="D30" s="282"/>
      <c r="E30" s="282"/>
      <c r="F30" s="282" t="s">
        <v>276</v>
      </c>
      <c r="G30" s="282"/>
      <c r="H30" s="282"/>
      <c r="I30" s="285"/>
      <c r="J30" s="285"/>
      <c r="K30" s="284"/>
      <c r="L30" s="285"/>
    </row>
    <row r="31" spans="1:12" ht="18" customHeight="1">
      <c r="A31" s="282">
        <v>18</v>
      </c>
      <c r="B31" s="282"/>
      <c r="C31" s="283" t="s">
        <v>386</v>
      </c>
      <c r="D31" s="282"/>
      <c r="E31" s="282"/>
      <c r="F31" s="282" t="s">
        <v>276</v>
      </c>
      <c r="G31" s="282"/>
      <c r="H31" s="282"/>
      <c r="I31" s="285"/>
      <c r="J31" s="285"/>
      <c r="K31" s="284"/>
      <c r="L31" s="285"/>
    </row>
    <row r="32" spans="1:12" ht="18" customHeight="1">
      <c r="A32" s="282">
        <v>19</v>
      </c>
      <c r="B32" s="282"/>
      <c r="C32" s="283" t="s">
        <v>387</v>
      </c>
      <c r="D32" s="282"/>
      <c r="E32" s="282"/>
      <c r="F32" s="282" t="s">
        <v>276</v>
      </c>
      <c r="G32" s="282"/>
      <c r="H32" s="282"/>
      <c r="I32" s="285"/>
      <c r="J32" s="285"/>
      <c r="K32" s="284"/>
      <c r="L32" s="285"/>
    </row>
    <row r="33" spans="1:12" ht="18" customHeight="1">
      <c r="A33" s="282">
        <v>20</v>
      </c>
      <c r="B33" s="282"/>
      <c r="C33" s="283" t="s">
        <v>388</v>
      </c>
      <c r="D33" s="282"/>
      <c r="E33" s="282"/>
      <c r="F33" s="282" t="s">
        <v>276</v>
      </c>
      <c r="G33" s="282"/>
      <c r="H33" s="282"/>
      <c r="I33" s="285"/>
      <c r="J33" s="285"/>
      <c r="K33" s="284"/>
      <c r="L33" s="285"/>
    </row>
    <row r="34" spans="1:12" ht="18" customHeight="1">
      <c r="A34" s="282">
        <v>21</v>
      </c>
      <c r="B34" s="282"/>
      <c r="C34" s="283" t="s">
        <v>389</v>
      </c>
      <c r="D34" s="282"/>
      <c r="E34" s="282"/>
      <c r="F34" s="282" t="s">
        <v>276</v>
      </c>
      <c r="G34" s="282"/>
      <c r="H34" s="282"/>
      <c r="I34" s="285"/>
      <c r="J34" s="285"/>
      <c r="K34" s="284"/>
      <c r="L34" s="285"/>
    </row>
    <row r="35" spans="1:12" ht="18" customHeight="1">
      <c r="A35" s="282">
        <v>22</v>
      </c>
      <c r="B35" s="138"/>
      <c r="C35" s="283" t="s">
        <v>390</v>
      </c>
      <c r="D35" s="282"/>
      <c r="E35" s="282"/>
      <c r="F35" s="282" t="s">
        <v>276</v>
      </c>
      <c r="G35" s="282"/>
      <c r="H35" s="282"/>
      <c r="I35" s="285"/>
      <c r="J35" s="285"/>
      <c r="K35" s="284"/>
      <c r="L35" s="285"/>
    </row>
    <row r="36" spans="1:12" ht="18" customHeight="1">
      <c r="A36" s="282">
        <v>23</v>
      </c>
      <c r="B36" s="138"/>
      <c r="C36" s="283" t="s">
        <v>391</v>
      </c>
      <c r="D36" s="282"/>
      <c r="E36" s="282"/>
      <c r="F36" s="282" t="s">
        <v>276</v>
      </c>
      <c r="G36" s="282"/>
      <c r="H36" s="282"/>
      <c r="I36" s="285"/>
      <c r="J36" s="285"/>
      <c r="K36" s="284"/>
      <c r="L36" s="285"/>
    </row>
    <row r="37" spans="1:12" ht="18" customHeight="1">
      <c r="A37" s="282">
        <v>24</v>
      </c>
      <c r="B37" s="138"/>
      <c r="C37" s="283" t="s">
        <v>344</v>
      </c>
      <c r="D37" s="282"/>
      <c r="E37" s="282"/>
      <c r="F37" s="282" t="s">
        <v>276</v>
      </c>
      <c r="G37" s="282"/>
      <c r="H37" s="282"/>
      <c r="I37" s="285"/>
      <c r="J37" s="285"/>
      <c r="K37" s="284"/>
      <c r="L37" s="285"/>
    </row>
    <row r="38" spans="1:12">
      <c r="A38" s="312" t="s">
        <v>345</v>
      </c>
      <c r="B38" s="313"/>
      <c r="C38" s="313"/>
      <c r="D38" s="313"/>
      <c r="E38" s="313"/>
      <c r="F38" s="313"/>
      <c r="G38" s="313"/>
      <c r="H38" s="313"/>
      <c r="I38" s="313"/>
      <c r="J38" s="313"/>
      <c r="K38" s="313"/>
      <c r="L38" s="314"/>
    </row>
  </sheetData>
  <mergeCells count="12">
    <mergeCell ref="K10:K11"/>
    <mergeCell ref="L10:L11"/>
    <mergeCell ref="I10:I11"/>
    <mergeCell ref="J10:J11"/>
    <mergeCell ref="G10:G11"/>
    <mergeCell ref="H10:H11"/>
    <mergeCell ref="F10:F11"/>
    <mergeCell ref="A10:A12"/>
    <mergeCell ref="B10:B12"/>
    <mergeCell ref="C10:C12"/>
    <mergeCell ref="D10:D12"/>
    <mergeCell ref="E10:E12"/>
  </mergeCells>
  <printOptions horizontalCentered="1"/>
  <pageMargins left="0.47244094488188981" right="0.39370078740157483" top="1.3385826771653544" bottom="0.98425196850393704" header="0.51181102362204722" footer="0.35433070866141736"/>
  <pageSetup paperSize="9" orientation="landscape" r:id="rId1"/>
  <headerFooter alignWithMargins="0">
    <oddHeader>&amp;LNaročnik:
NOVI NAROČNIK d.o.o.
Sončna pot 1, 2250 Ptuj&amp;RIzvajalec meritev: 
--------------------------------------------&amp;8Izpisano: &amp;D</oddHeader>
    <oddFooter xml:space="preserve">&amp;LMeritve izvajal:&amp;"Arial CE,Krepko"
&amp;"Arial CE,Običajno"&amp;9NPK-zah.inst.&amp;C&amp;8žig in podpis:&amp;R&amp;9LIST: &amp;P/&amp;N
&amp;F
</oddFooter>
  </headerFooter>
  <rowBreaks count="1" manualBreakCount="1">
    <brk id="23" max="16383"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9"/>
  <sheetViews>
    <sheetView showGridLines="0" zoomScale="110" zoomScaleNormal="110" workbookViewId="0">
      <selection activeCell="L21" sqref="L21"/>
    </sheetView>
  </sheetViews>
  <sheetFormatPr defaultRowHeight="12.75"/>
  <cols>
    <col min="1" max="1" width="5.73046875" customWidth="1"/>
    <col min="2" max="2" width="8.86328125" customWidth="1"/>
    <col min="3" max="3" width="23.3984375" customWidth="1"/>
    <col min="4" max="4" width="10.1328125" customWidth="1"/>
    <col min="5" max="5" width="9" customWidth="1"/>
    <col min="6" max="6" width="5.1328125" customWidth="1"/>
    <col min="7" max="7" width="10.3984375" customWidth="1"/>
    <col min="8" max="8" width="6.265625" customWidth="1"/>
    <col min="9" max="9" width="7.265625" customWidth="1"/>
    <col min="10" max="10" width="5.73046875" customWidth="1"/>
    <col min="11" max="11" width="6.86328125" customWidth="1"/>
    <col min="12" max="13" width="7.265625" customWidth="1"/>
    <col min="14" max="14" width="8" customWidth="1"/>
    <col min="15" max="15" width="8.59765625" customWidth="1"/>
    <col min="16" max="16" width="6.86328125" customWidth="1"/>
  </cols>
  <sheetData>
    <row r="1" spans="1:16" ht="17.649999999999999" customHeight="1">
      <c r="A1" s="16" t="s">
        <v>410</v>
      </c>
      <c r="B1" s="16"/>
      <c r="C1" s="16"/>
      <c r="D1" s="17"/>
      <c r="F1" s="24"/>
      <c r="G1" s="24"/>
      <c r="H1" s="134" t="s">
        <v>348</v>
      </c>
      <c r="I1" s="24"/>
      <c r="J1" s="24"/>
      <c r="K1" s="24"/>
      <c r="L1" s="24"/>
      <c r="M1" s="25" t="s">
        <v>349</v>
      </c>
      <c r="N1" s="24"/>
      <c r="O1" s="24"/>
      <c r="P1" s="24"/>
    </row>
    <row r="2" spans="1:16" ht="15" customHeight="1">
      <c r="A2" s="9" t="s">
        <v>19</v>
      </c>
      <c r="B2" s="5"/>
      <c r="C2" s="5"/>
      <c r="D2" s="9"/>
      <c r="F2" s="103"/>
      <c r="G2" s="24"/>
      <c r="I2" s="24"/>
      <c r="K2" s="24"/>
      <c r="L2" s="135"/>
      <c r="M2" s="24"/>
      <c r="N2" s="24"/>
      <c r="O2" s="24"/>
      <c r="P2" s="24"/>
    </row>
    <row r="3" spans="1:16" ht="13.15">
      <c r="A3" s="131" t="s">
        <v>3</v>
      </c>
      <c r="B3" s="136"/>
      <c r="C3" s="11"/>
      <c r="D3" s="3"/>
      <c r="E3" s="103"/>
      <c r="G3" s="24"/>
      <c r="H3" s="342" t="s">
        <v>382</v>
      </c>
      <c r="I3" s="343"/>
      <c r="J3" s="347" t="s">
        <v>383</v>
      </c>
      <c r="K3" s="344"/>
      <c r="L3" s="345"/>
      <c r="M3" s="24"/>
      <c r="N3" s="24"/>
      <c r="O3" s="24"/>
      <c r="P3" s="24"/>
    </row>
    <row r="4" spans="1:16" ht="15.75" customHeight="1">
      <c r="A4" s="132" t="s">
        <v>4</v>
      </c>
      <c r="B4" s="141"/>
      <c r="C4" s="13"/>
      <c r="D4" s="12"/>
      <c r="E4" s="12"/>
      <c r="G4" s="103"/>
      <c r="H4" s="3" t="s">
        <v>329</v>
      </c>
      <c r="I4" s="271"/>
      <c r="J4" s="271"/>
      <c r="K4" s="271"/>
      <c r="L4" s="271"/>
      <c r="M4" s="103"/>
      <c r="N4" s="103"/>
      <c r="O4" s="103"/>
      <c r="P4" s="24"/>
    </row>
    <row r="5" spans="1:16" ht="15" customHeight="1">
      <c r="A5" s="9"/>
      <c r="B5" s="5"/>
      <c r="C5" s="5"/>
      <c r="D5" s="9"/>
      <c r="E5" s="10"/>
      <c r="F5" s="9"/>
      <c r="G5" s="9"/>
      <c r="H5" s="273" t="s">
        <v>330</v>
      </c>
      <c r="I5" s="12"/>
      <c r="J5" s="274"/>
      <c r="K5" s="274"/>
      <c r="L5" s="274"/>
      <c r="M5" s="2"/>
      <c r="N5" s="2"/>
      <c r="O5" s="2"/>
      <c r="P5" s="2"/>
    </row>
    <row r="6" spans="1:16">
      <c r="A6" s="5" t="s">
        <v>381</v>
      </c>
      <c r="B6" s="5"/>
      <c r="C6" s="5"/>
      <c r="D6" s="5"/>
      <c r="E6" s="5"/>
      <c r="F6" s="8" t="s">
        <v>17</v>
      </c>
      <c r="G6" s="8"/>
      <c r="I6" s="27" t="s">
        <v>20</v>
      </c>
      <c r="K6" s="8"/>
      <c r="L6" s="2"/>
      <c r="M6" s="2"/>
      <c r="N6" s="2"/>
      <c r="O6" s="2"/>
      <c r="P6" s="2"/>
    </row>
    <row r="7" spans="1:16" ht="17.649999999999999" customHeight="1">
      <c r="A7" s="6" t="s">
        <v>18</v>
      </c>
      <c r="B7" s="5"/>
      <c r="C7" s="5"/>
      <c r="D7" s="5"/>
      <c r="E7" s="5"/>
      <c r="F7" s="8" t="s">
        <v>15</v>
      </c>
      <c r="G7" s="8"/>
      <c r="H7" s="8" t="s">
        <v>16</v>
      </c>
      <c r="J7" s="8"/>
      <c r="K7" s="8"/>
      <c r="L7" s="2"/>
      <c r="M7" s="2"/>
      <c r="N7" s="2"/>
      <c r="O7" s="2"/>
      <c r="P7" s="2"/>
    </row>
    <row r="8" spans="1:16" ht="31.9" customHeight="1">
      <c r="A8" s="669" t="s">
        <v>31</v>
      </c>
      <c r="B8" s="670"/>
      <c r="C8" s="670"/>
      <c r="D8" s="670"/>
      <c r="E8" s="670"/>
      <c r="F8" s="670"/>
      <c r="G8" s="670"/>
      <c r="H8" s="670"/>
      <c r="I8" s="670"/>
      <c r="J8" s="670"/>
      <c r="K8" s="670"/>
      <c r="L8" s="670"/>
      <c r="M8" s="670"/>
      <c r="N8" s="670"/>
      <c r="O8" s="228"/>
      <c r="P8" s="229"/>
    </row>
    <row r="9" spans="1:16" ht="19.149999999999999" customHeight="1">
      <c r="A9" s="28"/>
      <c r="B9" s="29"/>
      <c r="C9" s="29"/>
      <c r="D9" s="30" t="s">
        <v>32</v>
      </c>
      <c r="E9" s="30"/>
      <c r="F9" s="29"/>
      <c r="G9" s="29"/>
      <c r="H9" s="29"/>
      <c r="I9" s="29"/>
      <c r="J9" s="29"/>
      <c r="K9" s="15"/>
      <c r="L9" s="31"/>
      <c r="M9" s="30" t="s">
        <v>33</v>
      </c>
      <c r="N9" s="14"/>
      <c r="O9" s="14"/>
      <c r="P9" s="4"/>
    </row>
    <row r="10" spans="1:16" ht="12.95" customHeight="1">
      <c r="A10" s="671" t="s">
        <v>27</v>
      </c>
      <c r="B10" s="671" t="s">
        <v>28</v>
      </c>
      <c r="C10" s="671" t="s">
        <v>34</v>
      </c>
      <c r="D10" s="671" t="s">
        <v>35</v>
      </c>
      <c r="E10" s="671" t="s">
        <v>36</v>
      </c>
      <c r="F10" s="671" t="s">
        <v>37</v>
      </c>
      <c r="G10" s="671" t="s">
        <v>38</v>
      </c>
      <c r="H10" s="671" t="s">
        <v>39</v>
      </c>
      <c r="I10" s="671" t="s">
        <v>40</v>
      </c>
      <c r="J10" s="671" t="s">
        <v>41</v>
      </c>
      <c r="K10" s="671" t="s">
        <v>42</v>
      </c>
      <c r="L10" s="673" t="s">
        <v>43</v>
      </c>
      <c r="M10" s="676" t="s">
        <v>44</v>
      </c>
      <c r="N10" s="676" t="s">
        <v>45</v>
      </c>
      <c r="O10" s="676" t="s">
        <v>51</v>
      </c>
      <c r="P10" s="676" t="s">
        <v>24</v>
      </c>
    </row>
    <row r="11" spans="1:16" ht="21" customHeight="1">
      <c r="A11" s="672"/>
      <c r="B11" s="672"/>
      <c r="C11" s="675"/>
      <c r="D11" s="672"/>
      <c r="E11" s="672"/>
      <c r="F11" s="672"/>
      <c r="G11" s="672"/>
      <c r="H11" s="672"/>
      <c r="I11" s="672"/>
      <c r="J11" s="672"/>
      <c r="K11" s="672"/>
      <c r="L11" s="674"/>
      <c r="M11" s="674"/>
      <c r="N11" s="674"/>
      <c r="O11" s="674"/>
      <c r="P11" s="674"/>
    </row>
    <row r="12" spans="1:16" ht="17.45" customHeight="1">
      <c r="A12" s="672"/>
      <c r="B12" s="672"/>
      <c r="C12" s="675"/>
      <c r="D12" s="672"/>
      <c r="E12" s="672"/>
      <c r="F12" s="672"/>
      <c r="G12" s="672"/>
      <c r="H12" s="672" t="s">
        <v>0</v>
      </c>
      <c r="I12" s="672"/>
      <c r="J12" s="672"/>
      <c r="K12" s="672"/>
      <c r="L12" s="21" t="s">
        <v>26</v>
      </c>
      <c r="M12" s="21" t="s">
        <v>46</v>
      </c>
      <c r="N12" s="21" t="s">
        <v>46</v>
      </c>
      <c r="O12" s="21" t="s">
        <v>50</v>
      </c>
      <c r="P12" s="21" t="s">
        <v>26</v>
      </c>
    </row>
    <row r="13" spans="1:16" ht="26.45" customHeight="1">
      <c r="A13" s="34">
        <v>1</v>
      </c>
      <c r="B13" s="33"/>
      <c r="C13" s="32"/>
      <c r="D13" s="34"/>
      <c r="E13" s="35"/>
      <c r="F13" s="34"/>
      <c r="G13" s="34"/>
      <c r="H13" s="34"/>
      <c r="I13" s="34"/>
      <c r="J13" s="34"/>
      <c r="K13" s="34"/>
      <c r="L13" s="34"/>
      <c r="M13" s="34"/>
      <c r="N13" s="34"/>
      <c r="O13" s="34"/>
      <c r="P13" s="36"/>
    </row>
    <row r="14" spans="1:16" ht="26.45" customHeight="1">
      <c r="A14" s="34">
        <v>2</v>
      </c>
      <c r="B14" s="33"/>
      <c r="C14" s="32"/>
      <c r="D14" s="34"/>
      <c r="E14" s="35"/>
      <c r="F14" s="34"/>
      <c r="G14" s="34"/>
      <c r="H14" s="34"/>
      <c r="I14" s="34"/>
      <c r="J14" s="34"/>
      <c r="K14" s="34"/>
      <c r="L14" s="34"/>
      <c r="M14" s="34"/>
      <c r="N14" s="34"/>
      <c r="O14" s="34"/>
      <c r="P14" s="36"/>
    </row>
    <row r="15" spans="1:16" ht="26.45" customHeight="1">
      <c r="A15" s="34">
        <v>3</v>
      </c>
      <c r="B15" s="33"/>
      <c r="C15" s="32"/>
      <c r="D15" s="38"/>
      <c r="E15" s="35"/>
      <c r="F15" s="34"/>
      <c r="G15" s="34"/>
      <c r="H15" s="34"/>
      <c r="I15" s="34"/>
      <c r="J15" s="34"/>
      <c r="K15" s="34"/>
      <c r="L15" s="34"/>
      <c r="M15" s="34"/>
      <c r="N15" s="34"/>
      <c r="O15" s="34"/>
      <c r="P15" s="36"/>
    </row>
    <row r="16" spans="1:16" s="23" customFormat="1" ht="11.65"/>
    <row r="17" spans="1:17" s="23" customFormat="1" ht="11.65">
      <c r="A17" s="37" t="s">
        <v>47</v>
      </c>
    </row>
    <row r="18" spans="1:17" s="23" customFormat="1" ht="11.65">
      <c r="A18" s="23" t="s">
        <v>52</v>
      </c>
    </row>
    <row r="19" spans="1:17" s="23" customFormat="1" ht="12.4">
      <c r="A19" s="37" t="s">
        <v>48</v>
      </c>
    </row>
    <row r="20" spans="1:17" s="23" customFormat="1" ht="11.65">
      <c r="A20" s="37" t="s">
        <v>49</v>
      </c>
    </row>
    <row r="21" spans="1:17" s="23" customFormat="1" ht="11.65">
      <c r="A21" s="37"/>
    </row>
    <row r="22" spans="1:17" s="23" customFormat="1" ht="33" customHeight="1">
      <c r="B22" s="677" t="s">
        <v>626</v>
      </c>
      <c r="C22" s="678"/>
      <c r="D22" s="678"/>
      <c r="E22" s="678"/>
      <c r="F22" s="678"/>
      <c r="G22" s="678"/>
      <c r="H22" s="678"/>
      <c r="I22" s="678"/>
      <c r="J22" s="678"/>
      <c r="K22" s="678"/>
      <c r="L22" s="678"/>
      <c r="M22" s="678"/>
      <c r="N22" s="678"/>
      <c r="O22" s="678"/>
      <c r="P22" s="678"/>
      <c r="Q22" s="678"/>
    </row>
    <row r="23" spans="1:17" s="23" customFormat="1" ht="11.65"/>
    <row r="24" spans="1:17" s="23" customFormat="1" ht="11.65"/>
    <row r="25" spans="1:17" s="23" customFormat="1">
      <c r="B25" t="s">
        <v>627</v>
      </c>
    </row>
    <row r="26" spans="1:17" s="23" customFormat="1" ht="11.65"/>
    <row r="27" spans="1:17" s="23" customFormat="1" ht="11.65"/>
    <row r="28" spans="1:17" s="23" customFormat="1" ht="11.65"/>
    <row r="29" spans="1:17" s="23" customFormat="1" ht="11.65"/>
  </sheetData>
  <mergeCells count="18">
    <mergeCell ref="O10:O11"/>
    <mergeCell ref="P10:P11"/>
    <mergeCell ref="B22:Q22"/>
    <mergeCell ref="A8:N8"/>
    <mergeCell ref="F10:F12"/>
    <mergeCell ref="G10:G12"/>
    <mergeCell ref="H10:H12"/>
    <mergeCell ref="I10:I12"/>
    <mergeCell ref="J10:J12"/>
    <mergeCell ref="K10:K12"/>
    <mergeCell ref="L10:L11"/>
    <mergeCell ref="A10:A12"/>
    <mergeCell ref="B10:B12"/>
    <mergeCell ref="C10:C12"/>
    <mergeCell ref="D10:D12"/>
    <mergeCell ref="E10:E12"/>
    <mergeCell ref="M10:M11"/>
    <mergeCell ref="N10:N11"/>
  </mergeCells>
  <printOptions horizontalCentered="1"/>
  <pageMargins left="0.47244094488188981" right="0.39370078740157483" top="1.3385826771653544" bottom="0.98425196850393704" header="0.51181102362204722" footer="0.35433070866141736"/>
  <pageSetup paperSize="9" orientation="landscape" r:id="rId1"/>
  <headerFooter alignWithMargins="0">
    <oddHeader>&amp;LNaročnik:
NOVI NAROČNIK d.o.o.
Sončna pot 1, 2250 Ptuj&amp;RIzvajalec meritev: 
--------------------------------------------&amp;8Izpisano: &amp;D</oddHeader>
    <oddFooter xml:space="preserve">&amp;LMeritve izvajal:&amp;"Arial CE,Krepko"
&amp;"Arial CE,Običajno"&amp;9NPK-zah.inst.&amp;C&amp;8žig in podpis:&amp;R&amp;9LIST: &amp;P/&amp;N
&amp;F
</oddFoot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6512-8452-4A08-9E51-ACBD0809E8CF}">
  <dimension ref="A1"/>
  <sheetViews>
    <sheetView workbookViewId="0"/>
  </sheetViews>
  <sheetFormatPr defaultRowHeight="12.7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31"/>
  <sheetViews>
    <sheetView showGridLines="0" zoomScale="90" zoomScaleNormal="90" workbookViewId="0">
      <selection activeCell="J37" sqref="J37"/>
    </sheetView>
  </sheetViews>
  <sheetFormatPr defaultColWidth="8.86328125" defaultRowHeight="11.65"/>
  <cols>
    <col min="1" max="1" width="7.86328125" style="37" customWidth="1"/>
    <col min="2" max="2" width="11.265625" style="37" customWidth="1"/>
    <col min="3" max="3" width="15" style="37" customWidth="1"/>
    <col min="4" max="5" width="10.3984375" style="37" customWidth="1"/>
    <col min="6" max="6" width="13.86328125" style="37" customWidth="1"/>
    <col min="7" max="7" width="14" style="37" customWidth="1"/>
    <col min="8" max="16384" width="8.86328125" style="37"/>
  </cols>
  <sheetData>
    <row r="1" spans="1:8" ht="20.65">
      <c r="A1" s="164" t="s">
        <v>260</v>
      </c>
      <c r="B1" s="164"/>
      <c r="C1" s="164"/>
      <c r="D1" s="164"/>
      <c r="E1" s="164"/>
      <c r="F1" s="165"/>
      <c r="G1" s="159"/>
      <c r="H1"/>
    </row>
    <row r="2" spans="1:8" ht="20.25">
      <c r="A2" s="118"/>
      <c r="B2" s="118"/>
      <c r="C2" s="158"/>
      <c r="D2" s="117"/>
      <c r="E2" s="117"/>
      <c r="F2" s="159"/>
      <c r="G2" s="159"/>
      <c r="H2"/>
    </row>
    <row r="3" spans="1:8" ht="17.649999999999999">
      <c r="A3" s="105" t="s">
        <v>3</v>
      </c>
      <c r="B3" s="156"/>
      <c r="D3" s="117"/>
      <c r="E3" s="117"/>
      <c r="F3" s="159"/>
      <c r="G3" s="159"/>
      <c r="H3"/>
    </row>
    <row r="4" spans="1:8" ht="17.649999999999999">
      <c r="A4" s="106" t="s">
        <v>246</v>
      </c>
      <c r="B4" s="116"/>
      <c r="D4" s="117"/>
      <c r="E4" s="117"/>
      <c r="F4" s="159"/>
      <c r="G4" s="159"/>
      <c r="H4"/>
    </row>
    <row r="5" spans="1:8" ht="17.25">
      <c r="A5" s="117"/>
      <c r="B5" s="117"/>
      <c r="C5" s="117"/>
      <c r="D5" s="156"/>
      <c r="E5" s="117"/>
      <c r="F5" s="118"/>
      <c r="G5" s="118"/>
      <c r="H5"/>
    </row>
    <row r="6" spans="1:8" ht="13.15">
      <c r="A6" s="117"/>
      <c r="B6" s="117"/>
      <c r="C6" s="117"/>
      <c r="D6" s="116"/>
      <c r="E6" s="117"/>
      <c r="F6" s="117"/>
      <c r="G6" s="117"/>
      <c r="H6"/>
    </row>
    <row r="7" spans="1:8" ht="20.25">
      <c r="A7" s="161" t="s">
        <v>255</v>
      </c>
      <c r="B7" s="161"/>
      <c r="H7"/>
    </row>
    <row r="8" spans="1:8" ht="51" customHeight="1" thickBot="1">
      <c r="A8" s="175" t="s">
        <v>220</v>
      </c>
      <c r="B8" s="175" t="s">
        <v>257</v>
      </c>
      <c r="C8" s="175" t="s">
        <v>250</v>
      </c>
      <c r="D8" s="175" t="s">
        <v>261</v>
      </c>
      <c r="E8" s="175" t="s">
        <v>262</v>
      </c>
      <c r="F8" s="175" t="s">
        <v>252</v>
      </c>
      <c r="G8" s="175" t="s">
        <v>251</v>
      </c>
      <c r="H8"/>
    </row>
    <row r="9" spans="1:8" ht="25.9" customHeight="1" thickTop="1">
      <c r="A9" s="170">
        <v>1</v>
      </c>
      <c r="B9" s="171"/>
      <c r="C9" s="172"/>
      <c r="D9" s="173"/>
      <c r="E9" s="173"/>
      <c r="F9" s="174"/>
      <c r="G9" s="173"/>
      <c r="H9"/>
    </row>
    <row r="10" spans="1:8" ht="25.9" customHeight="1">
      <c r="A10" s="70">
        <v>2</v>
      </c>
      <c r="B10" s="163"/>
      <c r="C10" s="123"/>
      <c r="D10" s="173"/>
      <c r="E10" s="110"/>
      <c r="F10" s="110"/>
      <c r="G10" s="173"/>
      <c r="H10"/>
    </row>
    <row r="11" spans="1:8" ht="25.9" customHeight="1">
      <c r="A11" s="70">
        <v>3</v>
      </c>
      <c r="B11" s="163"/>
      <c r="C11" s="123"/>
      <c r="D11" s="148"/>
      <c r="E11" s="110"/>
      <c r="F11" s="187"/>
      <c r="G11" s="173"/>
      <c r="H11"/>
    </row>
    <row r="12" spans="1:8" ht="25.9" customHeight="1">
      <c r="A12" s="70">
        <v>4</v>
      </c>
      <c r="B12" s="163"/>
      <c r="C12" s="110"/>
      <c r="D12" s="148"/>
      <c r="E12" s="110"/>
      <c r="F12" s="110"/>
      <c r="G12" s="110"/>
      <c r="H12"/>
    </row>
    <row r="13" spans="1:8" ht="25.9" customHeight="1">
      <c r="A13" s="70">
        <v>5</v>
      </c>
      <c r="B13" s="163"/>
      <c r="C13" s="110"/>
      <c r="D13" s="148"/>
      <c r="E13" s="110"/>
      <c r="F13" s="110"/>
      <c r="G13" s="110"/>
      <c r="H13"/>
    </row>
    <row r="14" spans="1:8" ht="25.9" customHeight="1">
      <c r="A14" s="70">
        <v>6</v>
      </c>
      <c r="B14" s="163"/>
      <c r="C14" s="110"/>
      <c r="D14" s="148"/>
      <c r="E14" s="110"/>
      <c r="F14" s="110"/>
      <c r="G14" s="110"/>
      <c r="H14"/>
    </row>
    <row r="15" spans="1:8" ht="52.9" customHeight="1">
      <c r="A15" s="161" t="s">
        <v>256</v>
      </c>
      <c r="B15" s="161"/>
      <c r="H15"/>
    </row>
    <row r="16" spans="1:8" ht="43.9" customHeight="1" thickBot="1">
      <c r="A16" s="175" t="s">
        <v>220</v>
      </c>
      <c r="B16" s="175" t="s">
        <v>257</v>
      </c>
      <c r="C16" s="175" t="s">
        <v>250</v>
      </c>
      <c r="D16" s="175" t="s">
        <v>258</v>
      </c>
      <c r="E16" s="175" t="s">
        <v>259</v>
      </c>
      <c r="F16" s="175" t="s">
        <v>252</v>
      </c>
      <c r="G16" s="175" t="s">
        <v>251</v>
      </c>
      <c r="H16"/>
    </row>
    <row r="17" spans="1:8" ht="25.9" customHeight="1" thickTop="1">
      <c r="A17" s="70">
        <v>1</v>
      </c>
      <c r="B17" s="163">
        <v>41249</v>
      </c>
      <c r="C17" s="160">
        <v>41249</v>
      </c>
      <c r="D17" s="148" t="s">
        <v>22</v>
      </c>
      <c r="E17" s="148" t="s">
        <v>29</v>
      </c>
      <c r="F17" s="162" t="s">
        <v>253</v>
      </c>
      <c r="G17" s="148" t="s">
        <v>254</v>
      </c>
      <c r="H17"/>
    </row>
    <row r="18" spans="1:8" ht="25.9" customHeight="1">
      <c r="A18" s="166">
        <v>2</v>
      </c>
      <c r="B18" s="167">
        <v>41979</v>
      </c>
      <c r="C18" s="168"/>
      <c r="D18" s="169"/>
      <c r="E18" s="168" t="s">
        <v>29</v>
      </c>
      <c r="F18" s="168"/>
      <c r="G18" s="168"/>
      <c r="H18"/>
    </row>
    <row r="19" spans="1:8" ht="25.9" customHeight="1">
      <c r="A19" s="70">
        <v>3</v>
      </c>
      <c r="B19" s="163"/>
      <c r="C19" s="110"/>
      <c r="D19" s="148"/>
      <c r="E19" s="122"/>
      <c r="F19" s="110"/>
      <c r="G19" s="110"/>
      <c r="H19"/>
    </row>
    <row r="20" spans="1:8" ht="25.9" customHeight="1">
      <c r="A20" s="70">
        <v>4</v>
      </c>
      <c r="B20" s="163"/>
      <c r="C20" s="110"/>
      <c r="D20" s="148"/>
      <c r="E20" s="122"/>
      <c r="F20" s="124"/>
      <c r="G20" s="124"/>
      <c r="H20"/>
    </row>
    <row r="21" spans="1:8" ht="25.9" customHeight="1">
      <c r="A21" s="70"/>
      <c r="B21" s="163"/>
      <c r="C21" s="110"/>
      <c r="D21" s="121"/>
      <c r="E21" s="121"/>
      <c r="F21" s="124"/>
      <c r="G21" s="124"/>
      <c r="H21"/>
    </row>
    <row r="22" spans="1:8" ht="25.9" customHeight="1">
      <c r="A22" s="70"/>
      <c r="B22" s="70"/>
      <c r="C22" s="110"/>
      <c r="D22" s="121"/>
      <c r="E22" s="121"/>
      <c r="F22" s="124"/>
      <c r="G22" s="124"/>
      <c r="H22"/>
    </row>
    <row r="23" spans="1:8" ht="12.75">
      <c r="A23" s="125"/>
      <c r="B23" s="125"/>
      <c r="C23" s="125"/>
      <c r="D23" s="126"/>
      <c r="E23" s="126"/>
      <c r="F23" s="127"/>
      <c r="G23" s="127"/>
      <c r="H23"/>
    </row>
    <row r="24" spans="1:8" ht="12.75">
      <c r="A24" s="129"/>
      <c r="B24" s="129"/>
      <c r="C24" s="125"/>
      <c r="D24" s="126"/>
      <c r="E24" s="126"/>
      <c r="F24" s="127"/>
      <c r="G24" s="127"/>
      <c r="H24"/>
    </row>
    <row r="25" spans="1:8" ht="12.75">
      <c r="A25" s="125"/>
      <c r="B25" s="125"/>
      <c r="C25" s="125"/>
      <c r="D25" s="126"/>
      <c r="E25" s="126"/>
      <c r="F25" s="127"/>
      <c r="G25" s="127"/>
      <c r="H25"/>
    </row>
    <row r="26" spans="1:8" ht="12.75">
      <c r="H26"/>
    </row>
    <row r="27" spans="1:8" ht="12.75">
      <c r="A27" s="157" t="s">
        <v>264</v>
      </c>
      <c r="B27" s="157"/>
      <c r="E27" s="37" t="s">
        <v>265</v>
      </c>
      <c r="H27"/>
    </row>
    <row r="28" spans="1:8" ht="12.75">
      <c r="H28"/>
    </row>
    <row r="29" spans="1:8" ht="12.75">
      <c r="H29"/>
    </row>
    <row r="30" spans="1:8" ht="12.75">
      <c r="A30" s="37" t="s">
        <v>228</v>
      </c>
      <c r="H30"/>
    </row>
    <row r="31" spans="1:8" ht="12.75">
      <c r="H31"/>
    </row>
  </sheetData>
  <printOptions horizontalCentered="1"/>
  <pageMargins left="0.53" right="0.27" top="1.45" bottom="0.78740157480314965" header="0.73" footer="0.43307086614173229"/>
  <pageSetup paperSize="9" orientation="portrait" r:id="rId1"/>
  <headerFooter alignWithMargins="0">
    <oddHeader>&amp;RAVTOSERVIS -AVTOKLEPARSTVO, AVTOLIČARSTVO TOMAŽ KAMPL S.P.
GRAJENŠČAK 12A, 2250 PTUJ
------------------------------------------------</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15"/>
  <sheetViews>
    <sheetView showGridLines="0" zoomScale="90" zoomScaleNormal="90" workbookViewId="0">
      <selection activeCell="D38" sqref="D38"/>
    </sheetView>
  </sheetViews>
  <sheetFormatPr defaultRowHeight="11.65"/>
  <cols>
    <col min="1" max="1" width="9" style="37" customWidth="1"/>
    <col min="2" max="2" width="14.265625" style="37" customWidth="1"/>
    <col min="3" max="3" width="15.265625" style="37" customWidth="1"/>
    <col min="4" max="5" width="14" style="37" customWidth="1"/>
    <col min="6" max="6" width="15.86328125" style="37" customWidth="1"/>
    <col min="7" max="7" width="16.73046875" style="37" customWidth="1"/>
    <col min="8" max="8" width="6" style="115" customWidth="1"/>
    <col min="9" max="9" width="8.86328125" style="37" customWidth="1"/>
    <col min="10" max="10" width="18" style="115" customWidth="1"/>
    <col min="11" max="11" width="10.265625" style="115" customWidth="1"/>
    <col min="12" max="239" width="8.86328125" style="37"/>
    <col min="240" max="240" width="4.86328125" style="37" customWidth="1"/>
    <col min="241" max="241" width="11.265625" style="37" customWidth="1"/>
    <col min="242" max="242" width="23.86328125" style="37" customWidth="1"/>
    <col min="243" max="243" width="14.73046875" style="37" customWidth="1"/>
    <col min="244" max="244" width="12.265625" style="37" customWidth="1"/>
    <col min="245" max="245" width="14.265625" style="37" customWidth="1"/>
    <col min="246" max="246" width="19.73046875" style="37" customWidth="1"/>
    <col min="247" max="247" width="5.73046875" style="37" customWidth="1"/>
    <col min="248" max="248" width="8.86328125" style="37" customWidth="1"/>
    <col min="249" max="249" width="13.86328125" style="37" customWidth="1"/>
    <col min="250" max="250" width="9" style="37" customWidth="1"/>
    <col min="251" max="251" width="10.265625" style="37" customWidth="1"/>
    <col min="252" max="252" width="6.265625" style="37" customWidth="1"/>
    <col min="253" max="253" width="9.265625" style="37" customWidth="1"/>
    <col min="254" max="254" width="12" style="37" customWidth="1"/>
    <col min="255" max="495" width="8.86328125" style="37"/>
    <col min="496" max="496" width="4.86328125" style="37" customWidth="1"/>
    <col min="497" max="497" width="11.265625" style="37" customWidth="1"/>
    <col min="498" max="498" width="23.86328125" style="37" customWidth="1"/>
    <col min="499" max="499" width="14.73046875" style="37" customWidth="1"/>
    <col min="500" max="500" width="12.265625" style="37" customWidth="1"/>
    <col min="501" max="501" width="14.265625" style="37" customWidth="1"/>
    <col min="502" max="502" width="19.73046875" style="37" customWidth="1"/>
    <col min="503" max="503" width="5.73046875" style="37" customWidth="1"/>
    <col min="504" max="504" width="8.86328125" style="37" customWidth="1"/>
    <col min="505" max="505" width="13.86328125" style="37" customWidth="1"/>
    <col min="506" max="506" width="9" style="37" customWidth="1"/>
    <col min="507" max="507" width="10.265625" style="37" customWidth="1"/>
    <col min="508" max="508" width="6.265625" style="37" customWidth="1"/>
    <col min="509" max="509" width="9.265625" style="37" customWidth="1"/>
    <col min="510" max="510" width="12" style="37" customWidth="1"/>
    <col min="511" max="751" width="8.86328125" style="37"/>
    <col min="752" max="752" width="4.86328125" style="37" customWidth="1"/>
    <col min="753" max="753" width="11.265625" style="37" customWidth="1"/>
    <col min="754" max="754" width="23.86328125" style="37" customWidth="1"/>
    <col min="755" max="755" width="14.73046875" style="37" customWidth="1"/>
    <col min="756" max="756" width="12.265625" style="37" customWidth="1"/>
    <col min="757" max="757" width="14.265625" style="37" customWidth="1"/>
    <col min="758" max="758" width="19.73046875" style="37" customWidth="1"/>
    <col min="759" max="759" width="5.73046875" style="37" customWidth="1"/>
    <col min="760" max="760" width="8.86328125" style="37" customWidth="1"/>
    <col min="761" max="761" width="13.86328125" style="37" customWidth="1"/>
    <col min="762" max="762" width="9" style="37" customWidth="1"/>
    <col min="763" max="763" width="10.265625" style="37" customWidth="1"/>
    <col min="764" max="764" width="6.265625" style="37" customWidth="1"/>
    <col min="765" max="765" width="9.265625" style="37" customWidth="1"/>
    <col min="766" max="766" width="12" style="37" customWidth="1"/>
    <col min="767" max="1007" width="8.86328125" style="37"/>
    <col min="1008" max="1008" width="4.86328125" style="37" customWidth="1"/>
    <col min="1009" max="1009" width="11.265625" style="37" customWidth="1"/>
    <col min="1010" max="1010" width="23.86328125" style="37" customWidth="1"/>
    <col min="1011" max="1011" width="14.73046875" style="37" customWidth="1"/>
    <col min="1012" max="1012" width="12.265625" style="37" customWidth="1"/>
    <col min="1013" max="1013" width="14.265625" style="37" customWidth="1"/>
    <col min="1014" max="1014" width="19.73046875" style="37" customWidth="1"/>
    <col min="1015" max="1015" width="5.73046875" style="37" customWidth="1"/>
    <col min="1016" max="1016" width="8.86328125" style="37" customWidth="1"/>
    <col min="1017" max="1017" width="13.86328125" style="37" customWidth="1"/>
    <col min="1018" max="1018" width="9" style="37" customWidth="1"/>
    <col min="1019" max="1019" width="10.265625" style="37" customWidth="1"/>
    <col min="1020" max="1020" width="6.265625" style="37" customWidth="1"/>
    <col min="1021" max="1021" width="9.265625" style="37" customWidth="1"/>
    <col min="1022" max="1022" width="12" style="37" customWidth="1"/>
    <col min="1023" max="1263" width="8.86328125" style="37"/>
    <col min="1264" max="1264" width="4.86328125" style="37" customWidth="1"/>
    <col min="1265" max="1265" width="11.265625" style="37" customWidth="1"/>
    <col min="1266" max="1266" width="23.86328125" style="37" customWidth="1"/>
    <col min="1267" max="1267" width="14.73046875" style="37" customWidth="1"/>
    <col min="1268" max="1268" width="12.265625" style="37" customWidth="1"/>
    <col min="1269" max="1269" width="14.265625" style="37" customWidth="1"/>
    <col min="1270" max="1270" width="19.73046875" style="37" customWidth="1"/>
    <col min="1271" max="1271" width="5.73046875" style="37" customWidth="1"/>
    <col min="1272" max="1272" width="8.86328125" style="37" customWidth="1"/>
    <col min="1273" max="1273" width="13.86328125" style="37" customWidth="1"/>
    <col min="1274" max="1274" width="9" style="37" customWidth="1"/>
    <col min="1275" max="1275" width="10.265625" style="37" customWidth="1"/>
    <col min="1276" max="1276" width="6.265625" style="37" customWidth="1"/>
    <col min="1277" max="1277" width="9.265625" style="37" customWidth="1"/>
    <col min="1278" max="1278" width="12" style="37" customWidth="1"/>
    <col min="1279" max="1519" width="8.86328125" style="37"/>
    <col min="1520" max="1520" width="4.86328125" style="37" customWidth="1"/>
    <col min="1521" max="1521" width="11.265625" style="37" customWidth="1"/>
    <col min="1522" max="1522" width="23.86328125" style="37" customWidth="1"/>
    <col min="1523" max="1523" width="14.73046875" style="37" customWidth="1"/>
    <col min="1524" max="1524" width="12.265625" style="37" customWidth="1"/>
    <col min="1525" max="1525" width="14.265625" style="37" customWidth="1"/>
    <col min="1526" max="1526" width="19.73046875" style="37" customWidth="1"/>
    <col min="1527" max="1527" width="5.73046875" style="37" customWidth="1"/>
    <col min="1528" max="1528" width="8.86328125" style="37" customWidth="1"/>
    <col min="1529" max="1529" width="13.86328125" style="37" customWidth="1"/>
    <col min="1530" max="1530" width="9" style="37" customWidth="1"/>
    <col min="1531" max="1531" width="10.265625" style="37" customWidth="1"/>
    <col min="1532" max="1532" width="6.265625" style="37" customWidth="1"/>
    <col min="1533" max="1533" width="9.265625" style="37" customWidth="1"/>
    <col min="1534" max="1534" width="12" style="37" customWidth="1"/>
    <col min="1535" max="1775" width="8.86328125" style="37"/>
    <col min="1776" max="1776" width="4.86328125" style="37" customWidth="1"/>
    <col min="1777" max="1777" width="11.265625" style="37" customWidth="1"/>
    <col min="1778" max="1778" width="23.86328125" style="37" customWidth="1"/>
    <col min="1779" max="1779" width="14.73046875" style="37" customWidth="1"/>
    <col min="1780" max="1780" width="12.265625" style="37" customWidth="1"/>
    <col min="1781" max="1781" width="14.265625" style="37" customWidth="1"/>
    <col min="1782" max="1782" width="19.73046875" style="37" customWidth="1"/>
    <col min="1783" max="1783" width="5.73046875" style="37" customWidth="1"/>
    <col min="1784" max="1784" width="8.86328125" style="37" customWidth="1"/>
    <col min="1785" max="1785" width="13.86328125" style="37" customWidth="1"/>
    <col min="1786" max="1786" width="9" style="37" customWidth="1"/>
    <col min="1787" max="1787" width="10.265625" style="37" customWidth="1"/>
    <col min="1788" max="1788" width="6.265625" style="37" customWidth="1"/>
    <col min="1789" max="1789" width="9.265625" style="37" customWidth="1"/>
    <col min="1790" max="1790" width="12" style="37" customWidth="1"/>
    <col min="1791" max="2031" width="8.86328125" style="37"/>
    <col min="2032" max="2032" width="4.86328125" style="37" customWidth="1"/>
    <col min="2033" max="2033" width="11.265625" style="37" customWidth="1"/>
    <col min="2034" max="2034" width="23.86328125" style="37" customWidth="1"/>
    <col min="2035" max="2035" width="14.73046875" style="37" customWidth="1"/>
    <col min="2036" max="2036" width="12.265625" style="37" customWidth="1"/>
    <col min="2037" max="2037" width="14.265625" style="37" customWidth="1"/>
    <col min="2038" max="2038" width="19.73046875" style="37" customWidth="1"/>
    <col min="2039" max="2039" width="5.73046875" style="37" customWidth="1"/>
    <col min="2040" max="2040" width="8.86328125" style="37" customWidth="1"/>
    <col min="2041" max="2041" width="13.86328125" style="37" customWidth="1"/>
    <col min="2042" max="2042" width="9" style="37" customWidth="1"/>
    <col min="2043" max="2043" width="10.265625" style="37" customWidth="1"/>
    <col min="2044" max="2044" width="6.265625" style="37" customWidth="1"/>
    <col min="2045" max="2045" width="9.265625" style="37" customWidth="1"/>
    <col min="2046" max="2046" width="12" style="37" customWidth="1"/>
    <col min="2047" max="2287" width="8.86328125" style="37"/>
    <col min="2288" max="2288" width="4.86328125" style="37" customWidth="1"/>
    <col min="2289" max="2289" width="11.265625" style="37" customWidth="1"/>
    <col min="2290" max="2290" width="23.86328125" style="37" customWidth="1"/>
    <col min="2291" max="2291" width="14.73046875" style="37" customWidth="1"/>
    <col min="2292" max="2292" width="12.265625" style="37" customWidth="1"/>
    <col min="2293" max="2293" width="14.265625" style="37" customWidth="1"/>
    <col min="2294" max="2294" width="19.73046875" style="37" customWidth="1"/>
    <col min="2295" max="2295" width="5.73046875" style="37" customWidth="1"/>
    <col min="2296" max="2296" width="8.86328125" style="37" customWidth="1"/>
    <col min="2297" max="2297" width="13.86328125" style="37" customWidth="1"/>
    <col min="2298" max="2298" width="9" style="37" customWidth="1"/>
    <col min="2299" max="2299" width="10.265625" style="37" customWidth="1"/>
    <col min="2300" max="2300" width="6.265625" style="37" customWidth="1"/>
    <col min="2301" max="2301" width="9.265625" style="37" customWidth="1"/>
    <col min="2302" max="2302" width="12" style="37" customWidth="1"/>
    <col min="2303" max="2543" width="8.86328125" style="37"/>
    <col min="2544" max="2544" width="4.86328125" style="37" customWidth="1"/>
    <col min="2545" max="2545" width="11.265625" style="37" customWidth="1"/>
    <col min="2546" max="2546" width="23.86328125" style="37" customWidth="1"/>
    <col min="2547" max="2547" width="14.73046875" style="37" customWidth="1"/>
    <col min="2548" max="2548" width="12.265625" style="37" customWidth="1"/>
    <col min="2549" max="2549" width="14.265625" style="37" customWidth="1"/>
    <col min="2550" max="2550" width="19.73046875" style="37" customWidth="1"/>
    <col min="2551" max="2551" width="5.73046875" style="37" customWidth="1"/>
    <col min="2552" max="2552" width="8.86328125" style="37" customWidth="1"/>
    <col min="2553" max="2553" width="13.86328125" style="37" customWidth="1"/>
    <col min="2554" max="2554" width="9" style="37" customWidth="1"/>
    <col min="2555" max="2555" width="10.265625" style="37" customWidth="1"/>
    <col min="2556" max="2556" width="6.265625" style="37" customWidth="1"/>
    <col min="2557" max="2557" width="9.265625" style="37" customWidth="1"/>
    <col min="2558" max="2558" width="12" style="37" customWidth="1"/>
    <col min="2559" max="2799" width="8.86328125" style="37"/>
    <col min="2800" max="2800" width="4.86328125" style="37" customWidth="1"/>
    <col min="2801" max="2801" width="11.265625" style="37" customWidth="1"/>
    <col min="2802" max="2802" width="23.86328125" style="37" customWidth="1"/>
    <col min="2803" max="2803" width="14.73046875" style="37" customWidth="1"/>
    <col min="2804" max="2804" width="12.265625" style="37" customWidth="1"/>
    <col min="2805" max="2805" width="14.265625" style="37" customWidth="1"/>
    <col min="2806" max="2806" width="19.73046875" style="37" customWidth="1"/>
    <col min="2807" max="2807" width="5.73046875" style="37" customWidth="1"/>
    <col min="2808" max="2808" width="8.86328125" style="37" customWidth="1"/>
    <col min="2809" max="2809" width="13.86328125" style="37" customWidth="1"/>
    <col min="2810" max="2810" width="9" style="37" customWidth="1"/>
    <col min="2811" max="2811" width="10.265625" style="37" customWidth="1"/>
    <col min="2812" max="2812" width="6.265625" style="37" customWidth="1"/>
    <col min="2813" max="2813" width="9.265625" style="37" customWidth="1"/>
    <col min="2814" max="2814" width="12" style="37" customWidth="1"/>
    <col min="2815" max="3055" width="8.86328125" style="37"/>
    <col min="3056" max="3056" width="4.86328125" style="37" customWidth="1"/>
    <col min="3057" max="3057" width="11.265625" style="37" customWidth="1"/>
    <col min="3058" max="3058" width="23.86328125" style="37" customWidth="1"/>
    <col min="3059" max="3059" width="14.73046875" style="37" customWidth="1"/>
    <col min="3060" max="3060" width="12.265625" style="37" customWidth="1"/>
    <col min="3061" max="3061" width="14.265625" style="37" customWidth="1"/>
    <col min="3062" max="3062" width="19.73046875" style="37" customWidth="1"/>
    <col min="3063" max="3063" width="5.73046875" style="37" customWidth="1"/>
    <col min="3064" max="3064" width="8.86328125" style="37" customWidth="1"/>
    <col min="3065" max="3065" width="13.86328125" style="37" customWidth="1"/>
    <col min="3066" max="3066" width="9" style="37" customWidth="1"/>
    <col min="3067" max="3067" width="10.265625" style="37" customWidth="1"/>
    <col min="3068" max="3068" width="6.265625" style="37" customWidth="1"/>
    <col min="3069" max="3069" width="9.265625" style="37" customWidth="1"/>
    <col min="3070" max="3070" width="12" style="37" customWidth="1"/>
    <col min="3071" max="3311" width="8.86328125" style="37"/>
    <col min="3312" max="3312" width="4.86328125" style="37" customWidth="1"/>
    <col min="3313" max="3313" width="11.265625" style="37" customWidth="1"/>
    <col min="3314" max="3314" width="23.86328125" style="37" customWidth="1"/>
    <col min="3315" max="3315" width="14.73046875" style="37" customWidth="1"/>
    <col min="3316" max="3316" width="12.265625" style="37" customWidth="1"/>
    <col min="3317" max="3317" width="14.265625" style="37" customWidth="1"/>
    <col min="3318" max="3318" width="19.73046875" style="37" customWidth="1"/>
    <col min="3319" max="3319" width="5.73046875" style="37" customWidth="1"/>
    <col min="3320" max="3320" width="8.86328125" style="37" customWidth="1"/>
    <col min="3321" max="3321" width="13.86328125" style="37" customWidth="1"/>
    <col min="3322" max="3322" width="9" style="37" customWidth="1"/>
    <col min="3323" max="3323" width="10.265625" style="37" customWidth="1"/>
    <col min="3324" max="3324" width="6.265625" style="37" customWidth="1"/>
    <col min="3325" max="3325" width="9.265625" style="37" customWidth="1"/>
    <col min="3326" max="3326" width="12" style="37" customWidth="1"/>
    <col min="3327" max="3567" width="8.86328125" style="37"/>
    <col min="3568" max="3568" width="4.86328125" style="37" customWidth="1"/>
    <col min="3569" max="3569" width="11.265625" style="37" customWidth="1"/>
    <col min="3570" max="3570" width="23.86328125" style="37" customWidth="1"/>
    <col min="3571" max="3571" width="14.73046875" style="37" customWidth="1"/>
    <col min="3572" max="3572" width="12.265625" style="37" customWidth="1"/>
    <col min="3573" max="3573" width="14.265625" style="37" customWidth="1"/>
    <col min="3574" max="3574" width="19.73046875" style="37" customWidth="1"/>
    <col min="3575" max="3575" width="5.73046875" style="37" customWidth="1"/>
    <col min="3576" max="3576" width="8.86328125" style="37" customWidth="1"/>
    <col min="3577" max="3577" width="13.86328125" style="37" customWidth="1"/>
    <col min="3578" max="3578" width="9" style="37" customWidth="1"/>
    <col min="3579" max="3579" width="10.265625" style="37" customWidth="1"/>
    <col min="3580" max="3580" width="6.265625" style="37" customWidth="1"/>
    <col min="3581" max="3581" width="9.265625" style="37" customWidth="1"/>
    <col min="3582" max="3582" width="12" style="37" customWidth="1"/>
    <col min="3583" max="3823" width="8.86328125" style="37"/>
    <col min="3824" max="3824" width="4.86328125" style="37" customWidth="1"/>
    <col min="3825" max="3825" width="11.265625" style="37" customWidth="1"/>
    <col min="3826" max="3826" width="23.86328125" style="37" customWidth="1"/>
    <col min="3827" max="3827" width="14.73046875" style="37" customWidth="1"/>
    <col min="3828" max="3828" width="12.265625" style="37" customWidth="1"/>
    <col min="3829" max="3829" width="14.265625" style="37" customWidth="1"/>
    <col min="3830" max="3830" width="19.73046875" style="37" customWidth="1"/>
    <col min="3831" max="3831" width="5.73046875" style="37" customWidth="1"/>
    <col min="3832" max="3832" width="8.86328125" style="37" customWidth="1"/>
    <col min="3833" max="3833" width="13.86328125" style="37" customWidth="1"/>
    <col min="3834" max="3834" width="9" style="37" customWidth="1"/>
    <col min="3835" max="3835" width="10.265625" style="37" customWidth="1"/>
    <col min="3836" max="3836" width="6.265625" style="37" customWidth="1"/>
    <col min="3837" max="3837" width="9.265625" style="37" customWidth="1"/>
    <col min="3838" max="3838" width="12" style="37" customWidth="1"/>
    <col min="3839" max="4079" width="8.86328125" style="37"/>
    <col min="4080" max="4080" width="4.86328125" style="37" customWidth="1"/>
    <col min="4081" max="4081" width="11.265625" style="37" customWidth="1"/>
    <col min="4082" max="4082" width="23.86328125" style="37" customWidth="1"/>
    <col min="4083" max="4083" width="14.73046875" style="37" customWidth="1"/>
    <col min="4084" max="4084" width="12.265625" style="37" customWidth="1"/>
    <col min="4085" max="4085" width="14.265625" style="37" customWidth="1"/>
    <col min="4086" max="4086" width="19.73046875" style="37" customWidth="1"/>
    <col min="4087" max="4087" width="5.73046875" style="37" customWidth="1"/>
    <col min="4088" max="4088" width="8.86328125" style="37" customWidth="1"/>
    <col min="4089" max="4089" width="13.86328125" style="37" customWidth="1"/>
    <col min="4090" max="4090" width="9" style="37" customWidth="1"/>
    <col min="4091" max="4091" width="10.265625" style="37" customWidth="1"/>
    <col min="4092" max="4092" width="6.265625" style="37" customWidth="1"/>
    <col min="4093" max="4093" width="9.265625" style="37" customWidth="1"/>
    <col min="4094" max="4094" width="12" style="37" customWidth="1"/>
    <col min="4095" max="4335" width="8.86328125" style="37"/>
    <col min="4336" max="4336" width="4.86328125" style="37" customWidth="1"/>
    <col min="4337" max="4337" width="11.265625" style="37" customWidth="1"/>
    <col min="4338" max="4338" width="23.86328125" style="37" customWidth="1"/>
    <col min="4339" max="4339" width="14.73046875" style="37" customWidth="1"/>
    <col min="4340" max="4340" width="12.265625" style="37" customWidth="1"/>
    <col min="4341" max="4341" width="14.265625" style="37" customWidth="1"/>
    <col min="4342" max="4342" width="19.73046875" style="37" customWidth="1"/>
    <col min="4343" max="4343" width="5.73046875" style="37" customWidth="1"/>
    <col min="4344" max="4344" width="8.86328125" style="37" customWidth="1"/>
    <col min="4345" max="4345" width="13.86328125" style="37" customWidth="1"/>
    <col min="4346" max="4346" width="9" style="37" customWidth="1"/>
    <col min="4347" max="4347" width="10.265625" style="37" customWidth="1"/>
    <col min="4348" max="4348" width="6.265625" style="37" customWidth="1"/>
    <col min="4349" max="4349" width="9.265625" style="37" customWidth="1"/>
    <col min="4350" max="4350" width="12" style="37" customWidth="1"/>
    <col min="4351" max="4591" width="8.86328125" style="37"/>
    <col min="4592" max="4592" width="4.86328125" style="37" customWidth="1"/>
    <col min="4593" max="4593" width="11.265625" style="37" customWidth="1"/>
    <col min="4594" max="4594" width="23.86328125" style="37" customWidth="1"/>
    <col min="4595" max="4595" width="14.73046875" style="37" customWidth="1"/>
    <col min="4596" max="4596" width="12.265625" style="37" customWidth="1"/>
    <col min="4597" max="4597" width="14.265625" style="37" customWidth="1"/>
    <col min="4598" max="4598" width="19.73046875" style="37" customWidth="1"/>
    <col min="4599" max="4599" width="5.73046875" style="37" customWidth="1"/>
    <col min="4600" max="4600" width="8.86328125" style="37" customWidth="1"/>
    <col min="4601" max="4601" width="13.86328125" style="37" customWidth="1"/>
    <col min="4602" max="4602" width="9" style="37" customWidth="1"/>
    <col min="4603" max="4603" width="10.265625" style="37" customWidth="1"/>
    <col min="4604" max="4604" width="6.265625" style="37" customWidth="1"/>
    <col min="4605" max="4605" width="9.265625" style="37" customWidth="1"/>
    <col min="4606" max="4606" width="12" style="37" customWidth="1"/>
    <col min="4607" max="4847" width="8.86328125" style="37"/>
    <col min="4848" max="4848" width="4.86328125" style="37" customWidth="1"/>
    <col min="4849" max="4849" width="11.265625" style="37" customWidth="1"/>
    <col min="4850" max="4850" width="23.86328125" style="37" customWidth="1"/>
    <col min="4851" max="4851" width="14.73046875" style="37" customWidth="1"/>
    <col min="4852" max="4852" width="12.265625" style="37" customWidth="1"/>
    <col min="4853" max="4853" width="14.265625" style="37" customWidth="1"/>
    <col min="4854" max="4854" width="19.73046875" style="37" customWidth="1"/>
    <col min="4855" max="4855" width="5.73046875" style="37" customWidth="1"/>
    <col min="4856" max="4856" width="8.86328125" style="37" customWidth="1"/>
    <col min="4857" max="4857" width="13.86328125" style="37" customWidth="1"/>
    <col min="4858" max="4858" width="9" style="37" customWidth="1"/>
    <col min="4859" max="4859" width="10.265625" style="37" customWidth="1"/>
    <col min="4860" max="4860" width="6.265625" style="37" customWidth="1"/>
    <col min="4861" max="4861" width="9.265625" style="37" customWidth="1"/>
    <col min="4862" max="4862" width="12" style="37" customWidth="1"/>
    <col min="4863" max="5103" width="8.86328125" style="37"/>
    <col min="5104" max="5104" width="4.86328125" style="37" customWidth="1"/>
    <col min="5105" max="5105" width="11.265625" style="37" customWidth="1"/>
    <col min="5106" max="5106" width="23.86328125" style="37" customWidth="1"/>
    <col min="5107" max="5107" width="14.73046875" style="37" customWidth="1"/>
    <col min="5108" max="5108" width="12.265625" style="37" customWidth="1"/>
    <col min="5109" max="5109" width="14.265625" style="37" customWidth="1"/>
    <col min="5110" max="5110" width="19.73046875" style="37" customWidth="1"/>
    <col min="5111" max="5111" width="5.73046875" style="37" customWidth="1"/>
    <col min="5112" max="5112" width="8.86328125" style="37" customWidth="1"/>
    <col min="5113" max="5113" width="13.86328125" style="37" customWidth="1"/>
    <col min="5114" max="5114" width="9" style="37" customWidth="1"/>
    <col min="5115" max="5115" width="10.265625" style="37" customWidth="1"/>
    <col min="5116" max="5116" width="6.265625" style="37" customWidth="1"/>
    <col min="5117" max="5117" width="9.265625" style="37" customWidth="1"/>
    <col min="5118" max="5118" width="12" style="37" customWidth="1"/>
    <col min="5119" max="5359" width="8.86328125" style="37"/>
    <col min="5360" max="5360" width="4.86328125" style="37" customWidth="1"/>
    <col min="5361" max="5361" width="11.265625" style="37" customWidth="1"/>
    <col min="5362" max="5362" width="23.86328125" style="37" customWidth="1"/>
    <col min="5363" max="5363" width="14.73046875" style="37" customWidth="1"/>
    <col min="5364" max="5364" width="12.265625" style="37" customWidth="1"/>
    <col min="5365" max="5365" width="14.265625" style="37" customWidth="1"/>
    <col min="5366" max="5366" width="19.73046875" style="37" customWidth="1"/>
    <col min="5367" max="5367" width="5.73046875" style="37" customWidth="1"/>
    <col min="5368" max="5368" width="8.86328125" style="37" customWidth="1"/>
    <col min="5369" max="5369" width="13.86328125" style="37" customWidth="1"/>
    <col min="5370" max="5370" width="9" style="37" customWidth="1"/>
    <col min="5371" max="5371" width="10.265625" style="37" customWidth="1"/>
    <col min="5372" max="5372" width="6.265625" style="37" customWidth="1"/>
    <col min="5373" max="5373" width="9.265625" style="37" customWidth="1"/>
    <col min="5374" max="5374" width="12" style="37" customWidth="1"/>
    <col min="5375" max="5615" width="8.86328125" style="37"/>
    <col min="5616" max="5616" width="4.86328125" style="37" customWidth="1"/>
    <col min="5617" max="5617" width="11.265625" style="37" customWidth="1"/>
    <col min="5618" max="5618" width="23.86328125" style="37" customWidth="1"/>
    <col min="5619" max="5619" width="14.73046875" style="37" customWidth="1"/>
    <col min="5620" max="5620" width="12.265625" style="37" customWidth="1"/>
    <col min="5621" max="5621" width="14.265625" style="37" customWidth="1"/>
    <col min="5622" max="5622" width="19.73046875" style="37" customWidth="1"/>
    <col min="5623" max="5623" width="5.73046875" style="37" customWidth="1"/>
    <col min="5624" max="5624" width="8.86328125" style="37" customWidth="1"/>
    <col min="5625" max="5625" width="13.86328125" style="37" customWidth="1"/>
    <col min="5626" max="5626" width="9" style="37" customWidth="1"/>
    <col min="5627" max="5627" width="10.265625" style="37" customWidth="1"/>
    <col min="5628" max="5628" width="6.265625" style="37" customWidth="1"/>
    <col min="5629" max="5629" width="9.265625" style="37" customWidth="1"/>
    <col min="5630" max="5630" width="12" style="37" customWidth="1"/>
    <col min="5631" max="5871" width="8.86328125" style="37"/>
    <col min="5872" max="5872" width="4.86328125" style="37" customWidth="1"/>
    <col min="5873" max="5873" width="11.265625" style="37" customWidth="1"/>
    <col min="5874" max="5874" width="23.86328125" style="37" customWidth="1"/>
    <col min="5875" max="5875" width="14.73046875" style="37" customWidth="1"/>
    <col min="5876" max="5876" width="12.265625" style="37" customWidth="1"/>
    <col min="5877" max="5877" width="14.265625" style="37" customWidth="1"/>
    <col min="5878" max="5878" width="19.73046875" style="37" customWidth="1"/>
    <col min="5879" max="5879" width="5.73046875" style="37" customWidth="1"/>
    <col min="5880" max="5880" width="8.86328125" style="37" customWidth="1"/>
    <col min="5881" max="5881" width="13.86328125" style="37" customWidth="1"/>
    <col min="5882" max="5882" width="9" style="37" customWidth="1"/>
    <col min="5883" max="5883" width="10.265625" style="37" customWidth="1"/>
    <col min="5884" max="5884" width="6.265625" style="37" customWidth="1"/>
    <col min="5885" max="5885" width="9.265625" style="37" customWidth="1"/>
    <col min="5886" max="5886" width="12" style="37" customWidth="1"/>
    <col min="5887" max="6127" width="8.86328125" style="37"/>
    <col min="6128" max="6128" width="4.86328125" style="37" customWidth="1"/>
    <col min="6129" max="6129" width="11.265625" style="37" customWidth="1"/>
    <col min="6130" max="6130" width="23.86328125" style="37" customWidth="1"/>
    <col min="6131" max="6131" width="14.73046875" style="37" customWidth="1"/>
    <col min="6132" max="6132" width="12.265625" style="37" customWidth="1"/>
    <col min="6133" max="6133" width="14.265625" style="37" customWidth="1"/>
    <col min="6134" max="6134" width="19.73046875" style="37" customWidth="1"/>
    <col min="6135" max="6135" width="5.73046875" style="37" customWidth="1"/>
    <col min="6136" max="6136" width="8.86328125" style="37" customWidth="1"/>
    <col min="6137" max="6137" width="13.86328125" style="37" customWidth="1"/>
    <col min="6138" max="6138" width="9" style="37" customWidth="1"/>
    <col min="6139" max="6139" width="10.265625" style="37" customWidth="1"/>
    <col min="6140" max="6140" width="6.265625" style="37" customWidth="1"/>
    <col min="6141" max="6141" width="9.265625" style="37" customWidth="1"/>
    <col min="6142" max="6142" width="12" style="37" customWidth="1"/>
    <col min="6143" max="6383" width="8.86328125" style="37"/>
    <col min="6384" max="6384" width="4.86328125" style="37" customWidth="1"/>
    <col min="6385" max="6385" width="11.265625" style="37" customWidth="1"/>
    <col min="6386" max="6386" width="23.86328125" style="37" customWidth="1"/>
    <col min="6387" max="6387" width="14.73046875" style="37" customWidth="1"/>
    <col min="6388" max="6388" width="12.265625" style="37" customWidth="1"/>
    <col min="6389" max="6389" width="14.265625" style="37" customWidth="1"/>
    <col min="6390" max="6390" width="19.73046875" style="37" customWidth="1"/>
    <col min="6391" max="6391" width="5.73046875" style="37" customWidth="1"/>
    <col min="6392" max="6392" width="8.86328125" style="37" customWidth="1"/>
    <col min="6393" max="6393" width="13.86328125" style="37" customWidth="1"/>
    <col min="6394" max="6394" width="9" style="37" customWidth="1"/>
    <col min="6395" max="6395" width="10.265625" style="37" customWidth="1"/>
    <col min="6396" max="6396" width="6.265625" style="37" customWidth="1"/>
    <col min="6397" max="6397" width="9.265625" style="37" customWidth="1"/>
    <col min="6398" max="6398" width="12" style="37" customWidth="1"/>
    <col min="6399" max="6639" width="8.86328125" style="37"/>
    <col min="6640" max="6640" width="4.86328125" style="37" customWidth="1"/>
    <col min="6641" max="6641" width="11.265625" style="37" customWidth="1"/>
    <col min="6642" max="6642" width="23.86328125" style="37" customWidth="1"/>
    <col min="6643" max="6643" width="14.73046875" style="37" customWidth="1"/>
    <col min="6644" max="6644" width="12.265625" style="37" customWidth="1"/>
    <col min="6645" max="6645" width="14.265625" style="37" customWidth="1"/>
    <col min="6646" max="6646" width="19.73046875" style="37" customWidth="1"/>
    <col min="6647" max="6647" width="5.73046875" style="37" customWidth="1"/>
    <col min="6648" max="6648" width="8.86328125" style="37" customWidth="1"/>
    <col min="6649" max="6649" width="13.86328125" style="37" customWidth="1"/>
    <col min="6650" max="6650" width="9" style="37" customWidth="1"/>
    <col min="6651" max="6651" width="10.265625" style="37" customWidth="1"/>
    <col min="6652" max="6652" width="6.265625" style="37" customWidth="1"/>
    <col min="6653" max="6653" width="9.265625" style="37" customWidth="1"/>
    <col min="6654" max="6654" width="12" style="37" customWidth="1"/>
    <col min="6655" max="6895" width="8.86328125" style="37"/>
    <col min="6896" max="6896" width="4.86328125" style="37" customWidth="1"/>
    <col min="6897" max="6897" width="11.265625" style="37" customWidth="1"/>
    <col min="6898" max="6898" width="23.86328125" style="37" customWidth="1"/>
    <col min="6899" max="6899" width="14.73046875" style="37" customWidth="1"/>
    <col min="6900" max="6900" width="12.265625" style="37" customWidth="1"/>
    <col min="6901" max="6901" width="14.265625" style="37" customWidth="1"/>
    <col min="6902" max="6902" width="19.73046875" style="37" customWidth="1"/>
    <col min="6903" max="6903" width="5.73046875" style="37" customWidth="1"/>
    <col min="6904" max="6904" width="8.86328125" style="37" customWidth="1"/>
    <col min="6905" max="6905" width="13.86328125" style="37" customWidth="1"/>
    <col min="6906" max="6906" width="9" style="37" customWidth="1"/>
    <col min="6907" max="6907" width="10.265625" style="37" customWidth="1"/>
    <col min="6908" max="6908" width="6.265625" style="37" customWidth="1"/>
    <col min="6909" max="6909" width="9.265625" style="37" customWidth="1"/>
    <col min="6910" max="6910" width="12" style="37" customWidth="1"/>
    <col min="6911" max="7151" width="8.86328125" style="37"/>
    <col min="7152" max="7152" width="4.86328125" style="37" customWidth="1"/>
    <col min="7153" max="7153" width="11.265625" style="37" customWidth="1"/>
    <col min="7154" max="7154" width="23.86328125" style="37" customWidth="1"/>
    <col min="7155" max="7155" width="14.73046875" style="37" customWidth="1"/>
    <col min="7156" max="7156" width="12.265625" style="37" customWidth="1"/>
    <col min="7157" max="7157" width="14.265625" style="37" customWidth="1"/>
    <col min="7158" max="7158" width="19.73046875" style="37" customWidth="1"/>
    <col min="7159" max="7159" width="5.73046875" style="37" customWidth="1"/>
    <col min="7160" max="7160" width="8.86328125" style="37" customWidth="1"/>
    <col min="7161" max="7161" width="13.86328125" style="37" customWidth="1"/>
    <col min="7162" max="7162" width="9" style="37" customWidth="1"/>
    <col min="7163" max="7163" width="10.265625" style="37" customWidth="1"/>
    <col min="7164" max="7164" width="6.265625" style="37" customWidth="1"/>
    <col min="7165" max="7165" width="9.265625" style="37" customWidth="1"/>
    <col min="7166" max="7166" width="12" style="37" customWidth="1"/>
    <col min="7167" max="7407" width="8.86328125" style="37"/>
    <col min="7408" max="7408" width="4.86328125" style="37" customWidth="1"/>
    <col min="7409" max="7409" width="11.265625" style="37" customWidth="1"/>
    <col min="7410" max="7410" width="23.86328125" style="37" customWidth="1"/>
    <col min="7411" max="7411" width="14.73046875" style="37" customWidth="1"/>
    <col min="7412" max="7412" width="12.265625" style="37" customWidth="1"/>
    <col min="7413" max="7413" width="14.265625" style="37" customWidth="1"/>
    <col min="7414" max="7414" width="19.73046875" style="37" customWidth="1"/>
    <col min="7415" max="7415" width="5.73046875" style="37" customWidth="1"/>
    <col min="7416" max="7416" width="8.86328125" style="37" customWidth="1"/>
    <col min="7417" max="7417" width="13.86328125" style="37" customWidth="1"/>
    <col min="7418" max="7418" width="9" style="37" customWidth="1"/>
    <col min="7419" max="7419" width="10.265625" style="37" customWidth="1"/>
    <col min="7420" max="7420" width="6.265625" style="37" customWidth="1"/>
    <col min="7421" max="7421" width="9.265625" style="37" customWidth="1"/>
    <col min="7422" max="7422" width="12" style="37" customWidth="1"/>
    <col min="7423" max="7663" width="8.86328125" style="37"/>
    <col min="7664" max="7664" width="4.86328125" style="37" customWidth="1"/>
    <col min="7665" max="7665" width="11.265625" style="37" customWidth="1"/>
    <col min="7666" max="7666" width="23.86328125" style="37" customWidth="1"/>
    <col min="7667" max="7667" width="14.73046875" style="37" customWidth="1"/>
    <col min="7668" max="7668" width="12.265625" style="37" customWidth="1"/>
    <col min="7669" max="7669" width="14.265625" style="37" customWidth="1"/>
    <col min="7670" max="7670" width="19.73046875" style="37" customWidth="1"/>
    <col min="7671" max="7671" width="5.73046875" style="37" customWidth="1"/>
    <col min="7672" max="7672" width="8.86328125" style="37" customWidth="1"/>
    <col min="7673" max="7673" width="13.86328125" style="37" customWidth="1"/>
    <col min="7674" max="7674" width="9" style="37" customWidth="1"/>
    <col min="7675" max="7675" width="10.265625" style="37" customWidth="1"/>
    <col min="7676" max="7676" width="6.265625" style="37" customWidth="1"/>
    <col min="7677" max="7677" width="9.265625" style="37" customWidth="1"/>
    <col min="7678" max="7678" width="12" style="37" customWidth="1"/>
    <col min="7679" max="7919" width="8.86328125" style="37"/>
    <col min="7920" max="7920" width="4.86328125" style="37" customWidth="1"/>
    <col min="7921" max="7921" width="11.265625" style="37" customWidth="1"/>
    <col min="7922" max="7922" width="23.86328125" style="37" customWidth="1"/>
    <col min="7923" max="7923" width="14.73046875" style="37" customWidth="1"/>
    <col min="7924" max="7924" width="12.265625" style="37" customWidth="1"/>
    <col min="7925" max="7925" width="14.265625" style="37" customWidth="1"/>
    <col min="7926" max="7926" width="19.73046875" style="37" customWidth="1"/>
    <col min="7927" max="7927" width="5.73046875" style="37" customWidth="1"/>
    <col min="7928" max="7928" width="8.86328125" style="37" customWidth="1"/>
    <col min="7929" max="7929" width="13.86328125" style="37" customWidth="1"/>
    <col min="7930" max="7930" width="9" style="37" customWidth="1"/>
    <col min="7931" max="7931" width="10.265625" style="37" customWidth="1"/>
    <col min="7932" max="7932" width="6.265625" style="37" customWidth="1"/>
    <col min="7933" max="7933" width="9.265625" style="37" customWidth="1"/>
    <col min="7934" max="7934" width="12" style="37" customWidth="1"/>
    <col min="7935" max="8175" width="8.86328125" style="37"/>
    <col min="8176" max="8176" width="4.86328125" style="37" customWidth="1"/>
    <col min="8177" max="8177" width="11.265625" style="37" customWidth="1"/>
    <col min="8178" max="8178" width="23.86328125" style="37" customWidth="1"/>
    <col min="8179" max="8179" width="14.73046875" style="37" customWidth="1"/>
    <col min="8180" max="8180" width="12.265625" style="37" customWidth="1"/>
    <col min="8181" max="8181" width="14.265625" style="37" customWidth="1"/>
    <col min="8182" max="8182" width="19.73046875" style="37" customWidth="1"/>
    <col min="8183" max="8183" width="5.73046875" style="37" customWidth="1"/>
    <col min="8184" max="8184" width="8.86328125" style="37" customWidth="1"/>
    <col min="8185" max="8185" width="13.86328125" style="37" customWidth="1"/>
    <col min="8186" max="8186" width="9" style="37" customWidth="1"/>
    <col min="8187" max="8187" width="10.265625" style="37" customWidth="1"/>
    <col min="8188" max="8188" width="6.265625" style="37" customWidth="1"/>
    <col min="8189" max="8189" width="9.265625" style="37" customWidth="1"/>
    <col min="8190" max="8190" width="12" style="37" customWidth="1"/>
    <col min="8191" max="8431" width="8.86328125" style="37"/>
    <col min="8432" max="8432" width="4.86328125" style="37" customWidth="1"/>
    <col min="8433" max="8433" width="11.265625" style="37" customWidth="1"/>
    <col min="8434" max="8434" width="23.86328125" style="37" customWidth="1"/>
    <col min="8435" max="8435" width="14.73046875" style="37" customWidth="1"/>
    <col min="8436" max="8436" width="12.265625" style="37" customWidth="1"/>
    <col min="8437" max="8437" width="14.265625" style="37" customWidth="1"/>
    <col min="8438" max="8438" width="19.73046875" style="37" customWidth="1"/>
    <col min="8439" max="8439" width="5.73046875" style="37" customWidth="1"/>
    <col min="8440" max="8440" width="8.86328125" style="37" customWidth="1"/>
    <col min="8441" max="8441" width="13.86328125" style="37" customWidth="1"/>
    <col min="8442" max="8442" width="9" style="37" customWidth="1"/>
    <col min="8443" max="8443" width="10.265625" style="37" customWidth="1"/>
    <col min="8444" max="8444" width="6.265625" style="37" customWidth="1"/>
    <col min="8445" max="8445" width="9.265625" style="37" customWidth="1"/>
    <col min="8446" max="8446" width="12" style="37" customWidth="1"/>
    <col min="8447" max="8687" width="8.86328125" style="37"/>
    <col min="8688" max="8688" width="4.86328125" style="37" customWidth="1"/>
    <col min="8689" max="8689" width="11.265625" style="37" customWidth="1"/>
    <col min="8690" max="8690" width="23.86328125" style="37" customWidth="1"/>
    <col min="8691" max="8691" width="14.73046875" style="37" customWidth="1"/>
    <col min="8692" max="8692" width="12.265625" style="37" customWidth="1"/>
    <col min="8693" max="8693" width="14.265625" style="37" customWidth="1"/>
    <col min="8694" max="8694" width="19.73046875" style="37" customWidth="1"/>
    <col min="8695" max="8695" width="5.73046875" style="37" customWidth="1"/>
    <col min="8696" max="8696" width="8.86328125" style="37" customWidth="1"/>
    <col min="8697" max="8697" width="13.86328125" style="37" customWidth="1"/>
    <col min="8698" max="8698" width="9" style="37" customWidth="1"/>
    <col min="8699" max="8699" width="10.265625" style="37" customWidth="1"/>
    <col min="8700" max="8700" width="6.265625" style="37" customWidth="1"/>
    <col min="8701" max="8701" width="9.265625" style="37" customWidth="1"/>
    <col min="8702" max="8702" width="12" style="37" customWidth="1"/>
    <col min="8703" max="8943" width="8.86328125" style="37"/>
    <col min="8944" max="8944" width="4.86328125" style="37" customWidth="1"/>
    <col min="8945" max="8945" width="11.265625" style="37" customWidth="1"/>
    <col min="8946" max="8946" width="23.86328125" style="37" customWidth="1"/>
    <col min="8947" max="8947" width="14.73046875" style="37" customWidth="1"/>
    <col min="8948" max="8948" width="12.265625" style="37" customWidth="1"/>
    <col min="8949" max="8949" width="14.265625" style="37" customWidth="1"/>
    <col min="8950" max="8950" width="19.73046875" style="37" customWidth="1"/>
    <col min="8951" max="8951" width="5.73046875" style="37" customWidth="1"/>
    <col min="8952" max="8952" width="8.86328125" style="37" customWidth="1"/>
    <col min="8953" max="8953" width="13.86328125" style="37" customWidth="1"/>
    <col min="8954" max="8954" width="9" style="37" customWidth="1"/>
    <col min="8955" max="8955" width="10.265625" style="37" customWidth="1"/>
    <col min="8956" max="8956" width="6.265625" style="37" customWidth="1"/>
    <col min="8957" max="8957" width="9.265625" style="37" customWidth="1"/>
    <col min="8958" max="8958" width="12" style="37" customWidth="1"/>
    <col min="8959" max="9199" width="8.86328125" style="37"/>
    <col min="9200" max="9200" width="4.86328125" style="37" customWidth="1"/>
    <col min="9201" max="9201" width="11.265625" style="37" customWidth="1"/>
    <col min="9202" max="9202" width="23.86328125" style="37" customWidth="1"/>
    <col min="9203" max="9203" width="14.73046875" style="37" customWidth="1"/>
    <col min="9204" max="9204" width="12.265625" style="37" customWidth="1"/>
    <col min="9205" max="9205" width="14.265625" style="37" customWidth="1"/>
    <col min="9206" max="9206" width="19.73046875" style="37" customWidth="1"/>
    <col min="9207" max="9207" width="5.73046875" style="37" customWidth="1"/>
    <col min="9208" max="9208" width="8.86328125" style="37" customWidth="1"/>
    <col min="9209" max="9209" width="13.86328125" style="37" customWidth="1"/>
    <col min="9210" max="9210" width="9" style="37" customWidth="1"/>
    <col min="9211" max="9211" width="10.265625" style="37" customWidth="1"/>
    <col min="9212" max="9212" width="6.265625" style="37" customWidth="1"/>
    <col min="9213" max="9213" width="9.265625" style="37" customWidth="1"/>
    <col min="9214" max="9214" width="12" style="37" customWidth="1"/>
    <col min="9215" max="9455" width="8.86328125" style="37"/>
    <col min="9456" max="9456" width="4.86328125" style="37" customWidth="1"/>
    <col min="9457" max="9457" width="11.265625" style="37" customWidth="1"/>
    <col min="9458" max="9458" width="23.86328125" style="37" customWidth="1"/>
    <col min="9459" max="9459" width="14.73046875" style="37" customWidth="1"/>
    <col min="9460" max="9460" width="12.265625" style="37" customWidth="1"/>
    <col min="9461" max="9461" width="14.265625" style="37" customWidth="1"/>
    <col min="9462" max="9462" width="19.73046875" style="37" customWidth="1"/>
    <col min="9463" max="9463" width="5.73046875" style="37" customWidth="1"/>
    <col min="9464" max="9464" width="8.86328125" style="37" customWidth="1"/>
    <col min="9465" max="9465" width="13.86328125" style="37" customWidth="1"/>
    <col min="9466" max="9466" width="9" style="37" customWidth="1"/>
    <col min="9467" max="9467" width="10.265625" style="37" customWidth="1"/>
    <col min="9468" max="9468" width="6.265625" style="37" customWidth="1"/>
    <col min="9469" max="9469" width="9.265625" style="37" customWidth="1"/>
    <col min="9470" max="9470" width="12" style="37" customWidth="1"/>
    <col min="9471" max="9711" width="8.86328125" style="37"/>
    <col min="9712" max="9712" width="4.86328125" style="37" customWidth="1"/>
    <col min="9713" max="9713" width="11.265625" style="37" customWidth="1"/>
    <col min="9714" max="9714" width="23.86328125" style="37" customWidth="1"/>
    <col min="9715" max="9715" width="14.73046875" style="37" customWidth="1"/>
    <col min="9716" max="9716" width="12.265625" style="37" customWidth="1"/>
    <col min="9717" max="9717" width="14.265625" style="37" customWidth="1"/>
    <col min="9718" max="9718" width="19.73046875" style="37" customWidth="1"/>
    <col min="9719" max="9719" width="5.73046875" style="37" customWidth="1"/>
    <col min="9720" max="9720" width="8.86328125" style="37" customWidth="1"/>
    <col min="9721" max="9721" width="13.86328125" style="37" customWidth="1"/>
    <col min="9722" max="9722" width="9" style="37" customWidth="1"/>
    <col min="9723" max="9723" width="10.265625" style="37" customWidth="1"/>
    <col min="9724" max="9724" width="6.265625" style="37" customWidth="1"/>
    <col min="9725" max="9725" width="9.265625" style="37" customWidth="1"/>
    <col min="9726" max="9726" width="12" style="37" customWidth="1"/>
    <col min="9727" max="9967" width="8.86328125" style="37"/>
    <col min="9968" max="9968" width="4.86328125" style="37" customWidth="1"/>
    <col min="9969" max="9969" width="11.265625" style="37" customWidth="1"/>
    <col min="9970" max="9970" width="23.86328125" style="37" customWidth="1"/>
    <col min="9971" max="9971" width="14.73046875" style="37" customWidth="1"/>
    <col min="9972" max="9972" width="12.265625" style="37" customWidth="1"/>
    <col min="9973" max="9973" width="14.265625" style="37" customWidth="1"/>
    <col min="9974" max="9974" width="19.73046875" style="37" customWidth="1"/>
    <col min="9975" max="9975" width="5.73046875" style="37" customWidth="1"/>
    <col min="9976" max="9976" width="8.86328125" style="37" customWidth="1"/>
    <col min="9977" max="9977" width="13.86328125" style="37" customWidth="1"/>
    <col min="9978" max="9978" width="9" style="37" customWidth="1"/>
    <col min="9979" max="9979" width="10.265625" style="37" customWidth="1"/>
    <col min="9980" max="9980" width="6.265625" style="37" customWidth="1"/>
    <col min="9981" max="9981" width="9.265625" style="37" customWidth="1"/>
    <col min="9982" max="9982" width="12" style="37" customWidth="1"/>
    <col min="9983" max="10223" width="8.86328125" style="37"/>
    <col min="10224" max="10224" width="4.86328125" style="37" customWidth="1"/>
    <col min="10225" max="10225" width="11.265625" style="37" customWidth="1"/>
    <col min="10226" max="10226" width="23.86328125" style="37" customWidth="1"/>
    <col min="10227" max="10227" width="14.73046875" style="37" customWidth="1"/>
    <col min="10228" max="10228" width="12.265625" style="37" customWidth="1"/>
    <col min="10229" max="10229" width="14.265625" style="37" customWidth="1"/>
    <col min="10230" max="10230" width="19.73046875" style="37" customWidth="1"/>
    <col min="10231" max="10231" width="5.73046875" style="37" customWidth="1"/>
    <col min="10232" max="10232" width="8.86328125" style="37" customWidth="1"/>
    <col min="10233" max="10233" width="13.86328125" style="37" customWidth="1"/>
    <col min="10234" max="10234" width="9" style="37" customWidth="1"/>
    <col min="10235" max="10235" width="10.265625" style="37" customWidth="1"/>
    <col min="10236" max="10236" width="6.265625" style="37" customWidth="1"/>
    <col min="10237" max="10237" width="9.265625" style="37" customWidth="1"/>
    <col min="10238" max="10238" width="12" style="37" customWidth="1"/>
    <col min="10239" max="10479" width="8.86328125" style="37"/>
    <col min="10480" max="10480" width="4.86328125" style="37" customWidth="1"/>
    <col min="10481" max="10481" width="11.265625" style="37" customWidth="1"/>
    <col min="10482" max="10482" width="23.86328125" style="37" customWidth="1"/>
    <col min="10483" max="10483" width="14.73046875" style="37" customWidth="1"/>
    <col min="10484" max="10484" width="12.265625" style="37" customWidth="1"/>
    <col min="10485" max="10485" width="14.265625" style="37" customWidth="1"/>
    <col min="10486" max="10486" width="19.73046875" style="37" customWidth="1"/>
    <col min="10487" max="10487" width="5.73046875" style="37" customWidth="1"/>
    <col min="10488" max="10488" width="8.86328125" style="37" customWidth="1"/>
    <col min="10489" max="10489" width="13.86328125" style="37" customWidth="1"/>
    <col min="10490" max="10490" width="9" style="37" customWidth="1"/>
    <col min="10491" max="10491" width="10.265625" style="37" customWidth="1"/>
    <col min="10492" max="10492" width="6.265625" style="37" customWidth="1"/>
    <col min="10493" max="10493" width="9.265625" style="37" customWidth="1"/>
    <col min="10494" max="10494" width="12" style="37" customWidth="1"/>
    <col min="10495" max="10735" width="8.86328125" style="37"/>
    <col min="10736" max="10736" width="4.86328125" style="37" customWidth="1"/>
    <col min="10737" max="10737" width="11.265625" style="37" customWidth="1"/>
    <col min="10738" max="10738" width="23.86328125" style="37" customWidth="1"/>
    <col min="10739" max="10739" width="14.73046875" style="37" customWidth="1"/>
    <col min="10740" max="10740" width="12.265625" style="37" customWidth="1"/>
    <col min="10741" max="10741" width="14.265625" style="37" customWidth="1"/>
    <col min="10742" max="10742" width="19.73046875" style="37" customWidth="1"/>
    <col min="10743" max="10743" width="5.73046875" style="37" customWidth="1"/>
    <col min="10744" max="10744" width="8.86328125" style="37" customWidth="1"/>
    <col min="10745" max="10745" width="13.86328125" style="37" customWidth="1"/>
    <col min="10746" max="10746" width="9" style="37" customWidth="1"/>
    <col min="10747" max="10747" width="10.265625" style="37" customWidth="1"/>
    <col min="10748" max="10748" width="6.265625" style="37" customWidth="1"/>
    <col min="10749" max="10749" width="9.265625" style="37" customWidth="1"/>
    <col min="10750" max="10750" width="12" style="37" customWidth="1"/>
    <col min="10751" max="10991" width="8.86328125" style="37"/>
    <col min="10992" max="10992" width="4.86328125" style="37" customWidth="1"/>
    <col min="10993" max="10993" width="11.265625" style="37" customWidth="1"/>
    <col min="10994" max="10994" width="23.86328125" style="37" customWidth="1"/>
    <col min="10995" max="10995" width="14.73046875" style="37" customWidth="1"/>
    <col min="10996" max="10996" width="12.265625" style="37" customWidth="1"/>
    <col min="10997" max="10997" width="14.265625" style="37" customWidth="1"/>
    <col min="10998" max="10998" width="19.73046875" style="37" customWidth="1"/>
    <col min="10999" max="10999" width="5.73046875" style="37" customWidth="1"/>
    <col min="11000" max="11000" width="8.86328125" style="37" customWidth="1"/>
    <col min="11001" max="11001" width="13.86328125" style="37" customWidth="1"/>
    <col min="11002" max="11002" width="9" style="37" customWidth="1"/>
    <col min="11003" max="11003" width="10.265625" style="37" customWidth="1"/>
    <col min="11004" max="11004" width="6.265625" style="37" customWidth="1"/>
    <col min="11005" max="11005" width="9.265625" style="37" customWidth="1"/>
    <col min="11006" max="11006" width="12" style="37" customWidth="1"/>
    <col min="11007" max="11247" width="8.86328125" style="37"/>
    <col min="11248" max="11248" width="4.86328125" style="37" customWidth="1"/>
    <col min="11249" max="11249" width="11.265625" style="37" customWidth="1"/>
    <col min="11250" max="11250" width="23.86328125" style="37" customWidth="1"/>
    <col min="11251" max="11251" width="14.73046875" style="37" customWidth="1"/>
    <col min="11252" max="11252" width="12.265625" style="37" customWidth="1"/>
    <col min="11253" max="11253" width="14.265625" style="37" customWidth="1"/>
    <col min="11254" max="11254" width="19.73046875" style="37" customWidth="1"/>
    <col min="11255" max="11255" width="5.73046875" style="37" customWidth="1"/>
    <col min="11256" max="11256" width="8.86328125" style="37" customWidth="1"/>
    <col min="11257" max="11257" width="13.86328125" style="37" customWidth="1"/>
    <col min="11258" max="11258" width="9" style="37" customWidth="1"/>
    <col min="11259" max="11259" width="10.265625" style="37" customWidth="1"/>
    <col min="11260" max="11260" width="6.265625" style="37" customWidth="1"/>
    <col min="11261" max="11261" width="9.265625" style="37" customWidth="1"/>
    <col min="11262" max="11262" width="12" style="37" customWidth="1"/>
    <col min="11263" max="11503" width="8.86328125" style="37"/>
    <col min="11504" max="11504" width="4.86328125" style="37" customWidth="1"/>
    <col min="11505" max="11505" width="11.265625" style="37" customWidth="1"/>
    <col min="11506" max="11506" width="23.86328125" style="37" customWidth="1"/>
    <col min="11507" max="11507" width="14.73046875" style="37" customWidth="1"/>
    <col min="11508" max="11508" width="12.265625" style="37" customWidth="1"/>
    <col min="11509" max="11509" width="14.265625" style="37" customWidth="1"/>
    <col min="11510" max="11510" width="19.73046875" style="37" customWidth="1"/>
    <col min="11511" max="11511" width="5.73046875" style="37" customWidth="1"/>
    <col min="11512" max="11512" width="8.86328125" style="37" customWidth="1"/>
    <col min="11513" max="11513" width="13.86328125" style="37" customWidth="1"/>
    <col min="11514" max="11514" width="9" style="37" customWidth="1"/>
    <col min="11515" max="11515" width="10.265625" style="37" customWidth="1"/>
    <col min="11516" max="11516" width="6.265625" style="37" customWidth="1"/>
    <col min="11517" max="11517" width="9.265625" style="37" customWidth="1"/>
    <col min="11518" max="11518" width="12" style="37" customWidth="1"/>
    <col min="11519" max="11759" width="8.86328125" style="37"/>
    <col min="11760" max="11760" width="4.86328125" style="37" customWidth="1"/>
    <col min="11761" max="11761" width="11.265625" style="37" customWidth="1"/>
    <col min="11762" max="11762" width="23.86328125" style="37" customWidth="1"/>
    <col min="11763" max="11763" width="14.73046875" style="37" customWidth="1"/>
    <col min="11764" max="11764" width="12.265625" style="37" customWidth="1"/>
    <col min="11765" max="11765" width="14.265625" style="37" customWidth="1"/>
    <col min="11766" max="11766" width="19.73046875" style="37" customWidth="1"/>
    <col min="11767" max="11767" width="5.73046875" style="37" customWidth="1"/>
    <col min="11768" max="11768" width="8.86328125" style="37" customWidth="1"/>
    <col min="11769" max="11769" width="13.86328125" style="37" customWidth="1"/>
    <col min="11770" max="11770" width="9" style="37" customWidth="1"/>
    <col min="11771" max="11771" width="10.265625" style="37" customWidth="1"/>
    <col min="11772" max="11772" width="6.265625" style="37" customWidth="1"/>
    <col min="11773" max="11773" width="9.265625" style="37" customWidth="1"/>
    <col min="11774" max="11774" width="12" style="37" customWidth="1"/>
    <col min="11775" max="12015" width="8.86328125" style="37"/>
    <col min="12016" max="12016" width="4.86328125" style="37" customWidth="1"/>
    <col min="12017" max="12017" width="11.265625" style="37" customWidth="1"/>
    <col min="12018" max="12018" width="23.86328125" style="37" customWidth="1"/>
    <col min="12019" max="12019" width="14.73046875" style="37" customWidth="1"/>
    <col min="12020" max="12020" width="12.265625" style="37" customWidth="1"/>
    <col min="12021" max="12021" width="14.265625" style="37" customWidth="1"/>
    <col min="12022" max="12022" width="19.73046875" style="37" customWidth="1"/>
    <col min="12023" max="12023" width="5.73046875" style="37" customWidth="1"/>
    <col min="12024" max="12024" width="8.86328125" style="37" customWidth="1"/>
    <col min="12025" max="12025" width="13.86328125" style="37" customWidth="1"/>
    <col min="12026" max="12026" width="9" style="37" customWidth="1"/>
    <col min="12027" max="12027" width="10.265625" style="37" customWidth="1"/>
    <col min="12028" max="12028" width="6.265625" style="37" customWidth="1"/>
    <col min="12029" max="12029" width="9.265625" style="37" customWidth="1"/>
    <col min="12030" max="12030" width="12" style="37" customWidth="1"/>
    <col min="12031" max="12271" width="8.86328125" style="37"/>
    <col min="12272" max="12272" width="4.86328125" style="37" customWidth="1"/>
    <col min="12273" max="12273" width="11.265625" style="37" customWidth="1"/>
    <col min="12274" max="12274" width="23.86328125" style="37" customWidth="1"/>
    <col min="12275" max="12275" width="14.73046875" style="37" customWidth="1"/>
    <col min="12276" max="12276" width="12.265625" style="37" customWidth="1"/>
    <col min="12277" max="12277" width="14.265625" style="37" customWidth="1"/>
    <col min="12278" max="12278" width="19.73046875" style="37" customWidth="1"/>
    <col min="12279" max="12279" width="5.73046875" style="37" customWidth="1"/>
    <col min="12280" max="12280" width="8.86328125" style="37" customWidth="1"/>
    <col min="12281" max="12281" width="13.86328125" style="37" customWidth="1"/>
    <col min="12282" max="12282" width="9" style="37" customWidth="1"/>
    <col min="12283" max="12283" width="10.265625" style="37" customWidth="1"/>
    <col min="12284" max="12284" width="6.265625" style="37" customWidth="1"/>
    <col min="12285" max="12285" width="9.265625" style="37" customWidth="1"/>
    <col min="12286" max="12286" width="12" style="37" customWidth="1"/>
    <col min="12287" max="12527" width="8.86328125" style="37"/>
    <col min="12528" max="12528" width="4.86328125" style="37" customWidth="1"/>
    <col min="12529" max="12529" width="11.265625" style="37" customWidth="1"/>
    <col min="12530" max="12530" width="23.86328125" style="37" customWidth="1"/>
    <col min="12531" max="12531" width="14.73046875" style="37" customWidth="1"/>
    <col min="12532" max="12532" width="12.265625" style="37" customWidth="1"/>
    <col min="12533" max="12533" width="14.265625" style="37" customWidth="1"/>
    <col min="12534" max="12534" width="19.73046875" style="37" customWidth="1"/>
    <col min="12535" max="12535" width="5.73046875" style="37" customWidth="1"/>
    <col min="12536" max="12536" width="8.86328125" style="37" customWidth="1"/>
    <col min="12537" max="12537" width="13.86328125" style="37" customWidth="1"/>
    <col min="12538" max="12538" width="9" style="37" customWidth="1"/>
    <col min="12539" max="12539" width="10.265625" style="37" customWidth="1"/>
    <col min="12540" max="12540" width="6.265625" style="37" customWidth="1"/>
    <col min="12541" max="12541" width="9.265625" style="37" customWidth="1"/>
    <col min="12542" max="12542" width="12" style="37" customWidth="1"/>
    <col min="12543" max="12783" width="8.86328125" style="37"/>
    <col min="12784" max="12784" width="4.86328125" style="37" customWidth="1"/>
    <col min="12785" max="12785" width="11.265625" style="37" customWidth="1"/>
    <col min="12786" max="12786" width="23.86328125" style="37" customWidth="1"/>
    <col min="12787" max="12787" width="14.73046875" style="37" customWidth="1"/>
    <col min="12788" max="12788" width="12.265625" style="37" customWidth="1"/>
    <col min="12789" max="12789" width="14.265625" style="37" customWidth="1"/>
    <col min="12790" max="12790" width="19.73046875" style="37" customWidth="1"/>
    <col min="12791" max="12791" width="5.73046875" style="37" customWidth="1"/>
    <col min="12792" max="12792" width="8.86328125" style="37" customWidth="1"/>
    <col min="12793" max="12793" width="13.86328125" style="37" customWidth="1"/>
    <col min="12794" max="12794" width="9" style="37" customWidth="1"/>
    <col min="12795" max="12795" width="10.265625" style="37" customWidth="1"/>
    <col min="12796" max="12796" width="6.265625" style="37" customWidth="1"/>
    <col min="12797" max="12797" width="9.265625" style="37" customWidth="1"/>
    <col min="12798" max="12798" width="12" style="37" customWidth="1"/>
    <col min="12799" max="13039" width="8.86328125" style="37"/>
    <col min="13040" max="13040" width="4.86328125" style="37" customWidth="1"/>
    <col min="13041" max="13041" width="11.265625" style="37" customWidth="1"/>
    <col min="13042" max="13042" width="23.86328125" style="37" customWidth="1"/>
    <col min="13043" max="13043" width="14.73046875" style="37" customWidth="1"/>
    <col min="13044" max="13044" width="12.265625" style="37" customWidth="1"/>
    <col min="13045" max="13045" width="14.265625" style="37" customWidth="1"/>
    <col min="13046" max="13046" width="19.73046875" style="37" customWidth="1"/>
    <col min="13047" max="13047" width="5.73046875" style="37" customWidth="1"/>
    <col min="13048" max="13048" width="8.86328125" style="37" customWidth="1"/>
    <col min="13049" max="13049" width="13.86328125" style="37" customWidth="1"/>
    <col min="13050" max="13050" width="9" style="37" customWidth="1"/>
    <col min="13051" max="13051" width="10.265625" style="37" customWidth="1"/>
    <col min="13052" max="13052" width="6.265625" style="37" customWidth="1"/>
    <col min="13053" max="13053" width="9.265625" style="37" customWidth="1"/>
    <col min="13054" max="13054" width="12" style="37" customWidth="1"/>
    <col min="13055" max="13295" width="8.86328125" style="37"/>
    <col min="13296" max="13296" width="4.86328125" style="37" customWidth="1"/>
    <col min="13297" max="13297" width="11.265625" style="37" customWidth="1"/>
    <col min="13298" max="13298" width="23.86328125" style="37" customWidth="1"/>
    <col min="13299" max="13299" width="14.73046875" style="37" customWidth="1"/>
    <col min="13300" max="13300" width="12.265625" style="37" customWidth="1"/>
    <col min="13301" max="13301" width="14.265625" style="37" customWidth="1"/>
    <col min="13302" max="13302" width="19.73046875" style="37" customWidth="1"/>
    <col min="13303" max="13303" width="5.73046875" style="37" customWidth="1"/>
    <col min="13304" max="13304" width="8.86328125" style="37" customWidth="1"/>
    <col min="13305" max="13305" width="13.86328125" style="37" customWidth="1"/>
    <col min="13306" max="13306" width="9" style="37" customWidth="1"/>
    <col min="13307" max="13307" width="10.265625" style="37" customWidth="1"/>
    <col min="13308" max="13308" width="6.265625" style="37" customWidth="1"/>
    <col min="13309" max="13309" width="9.265625" style="37" customWidth="1"/>
    <col min="13310" max="13310" width="12" style="37" customWidth="1"/>
    <col min="13311" max="13551" width="8.86328125" style="37"/>
    <col min="13552" max="13552" width="4.86328125" style="37" customWidth="1"/>
    <col min="13553" max="13553" width="11.265625" style="37" customWidth="1"/>
    <col min="13554" max="13554" width="23.86328125" style="37" customWidth="1"/>
    <col min="13555" max="13555" width="14.73046875" style="37" customWidth="1"/>
    <col min="13556" max="13556" width="12.265625" style="37" customWidth="1"/>
    <col min="13557" max="13557" width="14.265625" style="37" customWidth="1"/>
    <col min="13558" max="13558" width="19.73046875" style="37" customWidth="1"/>
    <col min="13559" max="13559" width="5.73046875" style="37" customWidth="1"/>
    <col min="13560" max="13560" width="8.86328125" style="37" customWidth="1"/>
    <col min="13561" max="13561" width="13.86328125" style="37" customWidth="1"/>
    <col min="13562" max="13562" width="9" style="37" customWidth="1"/>
    <col min="13563" max="13563" width="10.265625" style="37" customWidth="1"/>
    <col min="13564" max="13564" width="6.265625" style="37" customWidth="1"/>
    <col min="13565" max="13565" width="9.265625" style="37" customWidth="1"/>
    <col min="13566" max="13566" width="12" style="37" customWidth="1"/>
    <col min="13567" max="13807" width="8.86328125" style="37"/>
    <col min="13808" max="13808" width="4.86328125" style="37" customWidth="1"/>
    <col min="13809" max="13809" width="11.265625" style="37" customWidth="1"/>
    <col min="13810" max="13810" width="23.86328125" style="37" customWidth="1"/>
    <col min="13811" max="13811" width="14.73046875" style="37" customWidth="1"/>
    <col min="13812" max="13812" width="12.265625" style="37" customWidth="1"/>
    <col min="13813" max="13813" width="14.265625" style="37" customWidth="1"/>
    <col min="13814" max="13814" width="19.73046875" style="37" customWidth="1"/>
    <col min="13815" max="13815" width="5.73046875" style="37" customWidth="1"/>
    <col min="13816" max="13816" width="8.86328125" style="37" customWidth="1"/>
    <col min="13817" max="13817" width="13.86328125" style="37" customWidth="1"/>
    <col min="13818" max="13818" width="9" style="37" customWidth="1"/>
    <col min="13819" max="13819" width="10.265625" style="37" customWidth="1"/>
    <col min="13820" max="13820" width="6.265625" style="37" customWidth="1"/>
    <col min="13821" max="13821" width="9.265625" style="37" customWidth="1"/>
    <col min="13822" max="13822" width="12" style="37" customWidth="1"/>
    <col min="13823" max="14063" width="8.86328125" style="37"/>
    <col min="14064" max="14064" width="4.86328125" style="37" customWidth="1"/>
    <col min="14065" max="14065" width="11.265625" style="37" customWidth="1"/>
    <col min="14066" max="14066" width="23.86328125" style="37" customWidth="1"/>
    <col min="14067" max="14067" width="14.73046875" style="37" customWidth="1"/>
    <col min="14068" max="14068" width="12.265625" style="37" customWidth="1"/>
    <col min="14069" max="14069" width="14.265625" style="37" customWidth="1"/>
    <col min="14070" max="14070" width="19.73046875" style="37" customWidth="1"/>
    <col min="14071" max="14071" width="5.73046875" style="37" customWidth="1"/>
    <col min="14072" max="14072" width="8.86328125" style="37" customWidth="1"/>
    <col min="14073" max="14073" width="13.86328125" style="37" customWidth="1"/>
    <col min="14074" max="14074" width="9" style="37" customWidth="1"/>
    <col min="14075" max="14075" width="10.265625" style="37" customWidth="1"/>
    <col min="14076" max="14076" width="6.265625" style="37" customWidth="1"/>
    <col min="14077" max="14077" width="9.265625" style="37" customWidth="1"/>
    <col min="14078" max="14078" width="12" style="37" customWidth="1"/>
    <col min="14079" max="14319" width="8.86328125" style="37"/>
    <col min="14320" max="14320" width="4.86328125" style="37" customWidth="1"/>
    <col min="14321" max="14321" width="11.265625" style="37" customWidth="1"/>
    <col min="14322" max="14322" width="23.86328125" style="37" customWidth="1"/>
    <col min="14323" max="14323" width="14.73046875" style="37" customWidth="1"/>
    <col min="14324" max="14324" width="12.265625" style="37" customWidth="1"/>
    <col min="14325" max="14325" width="14.265625" style="37" customWidth="1"/>
    <col min="14326" max="14326" width="19.73046875" style="37" customWidth="1"/>
    <col min="14327" max="14327" width="5.73046875" style="37" customWidth="1"/>
    <col min="14328" max="14328" width="8.86328125" style="37" customWidth="1"/>
    <col min="14329" max="14329" width="13.86328125" style="37" customWidth="1"/>
    <col min="14330" max="14330" width="9" style="37" customWidth="1"/>
    <col min="14331" max="14331" width="10.265625" style="37" customWidth="1"/>
    <col min="14332" max="14332" width="6.265625" style="37" customWidth="1"/>
    <col min="14333" max="14333" width="9.265625" style="37" customWidth="1"/>
    <col min="14334" max="14334" width="12" style="37" customWidth="1"/>
    <col min="14335" max="14575" width="8.86328125" style="37"/>
    <col min="14576" max="14576" width="4.86328125" style="37" customWidth="1"/>
    <col min="14577" max="14577" width="11.265625" style="37" customWidth="1"/>
    <col min="14578" max="14578" width="23.86328125" style="37" customWidth="1"/>
    <col min="14579" max="14579" width="14.73046875" style="37" customWidth="1"/>
    <col min="14580" max="14580" width="12.265625" style="37" customWidth="1"/>
    <col min="14581" max="14581" width="14.265625" style="37" customWidth="1"/>
    <col min="14582" max="14582" width="19.73046875" style="37" customWidth="1"/>
    <col min="14583" max="14583" width="5.73046875" style="37" customWidth="1"/>
    <col min="14584" max="14584" width="8.86328125" style="37" customWidth="1"/>
    <col min="14585" max="14585" width="13.86328125" style="37" customWidth="1"/>
    <col min="14586" max="14586" width="9" style="37" customWidth="1"/>
    <col min="14587" max="14587" width="10.265625" style="37" customWidth="1"/>
    <col min="14588" max="14588" width="6.265625" style="37" customWidth="1"/>
    <col min="14589" max="14589" width="9.265625" style="37" customWidth="1"/>
    <col min="14590" max="14590" width="12" style="37" customWidth="1"/>
    <col min="14591" max="14831" width="8.86328125" style="37"/>
    <col min="14832" max="14832" width="4.86328125" style="37" customWidth="1"/>
    <col min="14833" max="14833" width="11.265625" style="37" customWidth="1"/>
    <col min="14834" max="14834" width="23.86328125" style="37" customWidth="1"/>
    <col min="14835" max="14835" width="14.73046875" style="37" customWidth="1"/>
    <col min="14836" max="14836" width="12.265625" style="37" customWidth="1"/>
    <col min="14837" max="14837" width="14.265625" style="37" customWidth="1"/>
    <col min="14838" max="14838" width="19.73046875" style="37" customWidth="1"/>
    <col min="14839" max="14839" width="5.73046875" style="37" customWidth="1"/>
    <col min="14840" max="14840" width="8.86328125" style="37" customWidth="1"/>
    <col min="14841" max="14841" width="13.86328125" style="37" customWidth="1"/>
    <col min="14842" max="14842" width="9" style="37" customWidth="1"/>
    <col min="14843" max="14843" width="10.265625" style="37" customWidth="1"/>
    <col min="14844" max="14844" width="6.265625" style="37" customWidth="1"/>
    <col min="14845" max="14845" width="9.265625" style="37" customWidth="1"/>
    <col min="14846" max="14846" width="12" style="37" customWidth="1"/>
    <col min="14847" max="15087" width="8.86328125" style="37"/>
    <col min="15088" max="15088" width="4.86328125" style="37" customWidth="1"/>
    <col min="15089" max="15089" width="11.265625" style="37" customWidth="1"/>
    <col min="15090" max="15090" width="23.86328125" style="37" customWidth="1"/>
    <col min="15091" max="15091" width="14.73046875" style="37" customWidth="1"/>
    <col min="15092" max="15092" width="12.265625" style="37" customWidth="1"/>
    <col min="15093" max="15093" width="14.265625" style="37" customWidth="1"/>
    <col min="15094" max="15094" width="19.73046875" style="37" customWidth="1"/>
    <col min="15095" max="15095" width="5.73046875" style="37" customWidth="1"/>
    <col min="15096" max="15096" width="8.86328125" style="37" customWidth="1"/>
    <col min="15097" max="15097" width="13.86328125" style="37" customWidth="1"/>
    <col min="15098" max="15098" width="9" style="37" customWidth="1"/>
    <col min="15099" max="15099" width="10.265625" style="37" customWidth="1"/>
    <col min="15100" max="15100" width="6.265625" style="37" customWidth="1"/>
    <col min="15101" max="15101" width="9.265625" style="37" customWidth="1"/>
    <col min="15102" max="15102" width="12" style="37" customWidth="1"/>
    <col min="15103" max="15343" width="8.86328125" style="37"/>
    <col min="15344" max="15344" width="4.86328125" style="37" customWidth="1"/>
    <col min="15345" max="15345" width="11.265625" style="37" customWidth="1"/>
    <col min="15346" max="15346" width="23.86328125" style="37" customWidth="1"/>
    <col min="15347" max="15347" width="14.73046875" style="37" customWidth="1"/>
    <col min="15348" max="15348" width="12.265625" style="37" customWidth="1"/>
    <col min="15349" max="15349" width="14.265625" style="37" customWidth="1"/>
    <col min="15350" max="15350" width="19.73046875" style="37" customWidth="1"/>
    <col min="15351" max="15351" width="5.73046875" style="37" customWidth="1"/>
    <col min="15352" max="15352" width="8.86328125" style="37" customWidth="1"/>
    <col min="15353" max="15353" width="13.86328125" style="37" customWidth="1"/>
    <col min="15354" max="15354" width="9" style="37" customWidth="1"/>
    <col min="15355" max="15355" width="10.265625" style="37" customWidth="1"/>
    <col min="15356" max="15356" width="6.265625" style="37" customWidth="1"/>
    <col min="15357" max="15357" width="9.265625" style="37" customWidth="1"/>
    <col min="15358" max="15358" width="12" style="37" customWidth="1"/>
    <col min="15359" max="15599" width="8.86328125" style="37"/>
    <col min="15600" max="15600" width="4.86328125" style="37" customWidth="1"/>
    <col min="15601" max="15601" width="11.265625" style="37" customWidth="1"/>
    <col min="15602" max="15602" width="23.86328125" style="37" customWidth="1"/>
    <col min="15603" max="15603" width="14.73046875" style="37" customWidth="1"/>
    <col min="15604" max="15604" width="12.265625" style="37" customWidth="1"/>
    <col min="15605" max="15605" width="14.265625" style="37" customWidth="1"/>
    <col min="15606" max="15606" width="19.73046875" style="37" customWidth="1"/>
    <col min="15607" max="15607" width="5.73046875" style="37" customWidth="1"/>
    <col min="15608" max="15608" width="8.86328125" style="37" customWidth="1"/>
    <col min="15609" max="15609" width="13.86328125" style="37" customWidth="1"/>
    <col min="15610" max="15610" width="9" style="37" customWidth="1"/>
    <col min="15611" max="15611" width="10.265625" style="37" customWidth="1"/>
    <col min="15612" max="15612" width="6.265625" style="37" customWidth="1"/>
    <col min="15613" max="15613" width="9.265625" style="37" customWidth="1"/>
    <col min="15614" max="15614" width="12" style="37" customWidth="1"/>
    <col min="15615" max="15855" width="8.86328125" style="37"/>
    <col min="15856" max="15856" width="4.86328125" style="37" customWidth="1"/>
    <col min="15857" max="15857" width="11.265625" style="37" customWidth="1"/>
    <col min="15858" max="15858" width="23.86328125" style="37" customWidth="1"/>
    <col min="15859" max="15859" width="14.73046875" style="37" customWidth="1"/>
    <col min="15860" max="15860" width="12.265625" style="37" customWidth="1"/>
    <col min="15861" max="15861" width="14.265625" style="37" customWidth="1"/>
    <col min="15862" max="15862" width="19.73046875" style="37" customWidth="1"/>
    <col min="15863" max="15863" width="5.73046875" style="37" customWidth="1"/>
    <col min="15864" max="15864" width="8.86328125" style="37" customWidth="1"/>
    <col min="15865" max="15865" width="13.86328125" style="37" customWidth="1"/>
    <col min="15866" max="15866" width="9" style="37" customWidth="1"/>
    <col min="15867" max="15867" width="10.265625" style="37" customWidth="1"/>
    <col min="15868" max="15868" width="6.265625" style="37" customWidth="1"/>
    <col min="15869" max="15869" width="9.265625" style="37" customWidth="1"/>
    <col min="15870" max="15870" width="12" style="37" customWidth="1"/>
    <col min="15871" max="16111" width="8.86328125" style="37"/>
    <col min="16112" max="16112" width="4.86328125" style="37" customWidth="1"/>
    <col min="16113" max="16113" width="11.265625" style="37" customWidth="1"/>
    <col min="16114" max="16114" width="23.86328125" style="37" customWidth="1"/>
    <col min="16115" max="16115" width="14.73046875" style="37" customWidth="1"/>
    <col min="16116" max="16116" width="12.265625" style="37" customWidth="1"/>
    <col min="16117" max="16117" width="14.265625" style="37" customWidth="1"/>
    <col min="16118" max="16118" width="19.73046875" style="37" customWidth="1"/>
    <col min="16119" max="16119" width="5.73046875" style="37" customWidth="1"/>
    <col min="16120" max="16120" width="8.86328125" style="37" customWidth="1"/>
    <col min="16121" max="16121" width="13.86328125" style="37" customWidth="1"/>
    <col min="16122" max="16122" width="9" style="37" customWidth="1"/>
    <col min="16123" max="16123" width="10.265625" style="37" customWidth="1"/>
    <col min="16124" max="16124" width="6.265625" style="37" customWidth="1"/>
    <col min="16125" max="16125" width="9.265625" style="37" customWidth="1"/>
    <col min="16126" max="16126" width="12" style="37" customWidth="1"/>
    <col min="16127" max="16384" width="8.86328125" style="37"/>
  </cols>
  <sheetData>
    <row r="1" spans="1:11" ht="20.25">
      <c r="A1" s="151" t="s">
        <v>245</v>
      </c>
      <c r="B1" s="152"/>
      <c r="C1" s="153"/>
      <c r="D1" s="153"/>
      <c r="E1" s="155"/>
      <c r="F1" s="154"/>
      <c r="G1" s="177" t="s">
        <v>263</v>
      </c>
      <c r="H1" s="176"/>
      <c r="I1" s="149"/>
      <c r="J1" s="150"/>
    </row>
    <row r="2" spans="1:11" s="117" customFormat="1" ht="25.9" customHeight="1">
      <c r="A2" s="105" t="s">
        <v>3</v>
      </c>
      <c r="B2" s="156"/>
      <c r="C2" s="156"/>
      <c r="E2" s="118"/>
      <c r="G2" s="119" t="s">
        <v>219</v>
      </c>
      <c r="H2" s="120"/>
      <c r="J2" s="120"/>
      <c r="K2" s="120"/>
    </row>
    <row r="3" spans="1:11" s="117" customFormat="1" ht="13.15">
      <c r="A3" s="106" t="s">
        <v>246</v>
      </c>
      <c r="B3" s="116"/>
      <c r="C3" s="116"/>
      <c r="H3" s="120"/>
      <c r="J3" s="120"/>
      <c r="K3" s="120"/>
    </row>
    <row r="4" spans="1:11" ht="18.600000000000001" customHeight="1" thickBot="1"/>
    <row r="5" spans="1:11" ht="42.6" customHeight="1" thickBot="1">
      <c r="A5" s="201" t="s">
        <v>220</v>
      </c>
      <c r="B5" s="202" t="s">
        <v>196</v>
      </c>
      <c r="C5" s="202" t="s">
        <v>221</v>
      </c>
      <c r="D5" s="202" t="s">
        <v>222</v>
      </c>
      <c r="E5" s="202" t="s">
        <v>223</v>
      </c>
      <c r="F5" s="202" t="s">
        <v>247</v>
      </c>
      <c r="G5" s="202" t="s">
        <v>248</v>
      </c>
      <c r="H5" s="202" t="s">
        <v>224</v>
      </c>
      <c r="I5" s="202" t="s">
        <v>249</v>
      </c>
      <c r="J5" s="202" t="s">
        <v>225</v>
      </c>
      <c r="K5" s="203" t="s">
        <v>226</v>
      </c>
    </row>
    <row r="6" spans="1:11" ht="49.9" customHeight="1">
      <c r="A6" s="197">
        <v>1</v>
      </c>
      <c r="B6" s="198" t="s">
        <v>242</v>
      </c>
      <c r="C6" s="198" t="s">
        <v>237</v>
      </c>
      <c r="D6" s="198" t="s">
        <v>238</v>
      </c>
      <c r="E6" s="198" t="s">
        <v>239</v>
      </c>
      <c r="F6" s="199" t="s">
        <v>241</v>
      </c>
      <c r="G6" s="198" t="s">
        <v>243</v>
      </c>
      <c r="H6" s="199">
        <v>54</v>
      </c>
      <c r="I6" s="198" t="s">
        <v>244</v>
      </c>
      <c r="J6" s="198" t="s">
        <v>240</v>
      </c>
      <c r="K6" s="200">
        <v>2010</v>
      </c>
    </row>
    <row r="7" spans="1:11" ht="49.9" customHeight="1">
      <c r="A7" s="70"/>
      <c r="B7" s="110"/>
      <c r="C7" s="121"/>
      <c r="D7" s="121"/>
      <c r="E7" s="110"/>
      <c r="F7" s="110"/>
      <c r="G7" s="110"/>
      <c r="H7" s="110"/>
      <c r="I7" s="110"/>
      <c r="J7" s="110"/>
      <c r="K7" s="123"/>
    </row>
    <row r="8" spans="1:11" ht="49.9" customHeight="1">
      <c r="A8" s="70"/>
      <c r="B8" s="110"/>
      <c r="C8" s="121"/>
      <c r="D8" s="122"/>
      <c r="E8" s="110"/>
      <c r="F8" s="110"/>
      <c r="G8" s="110"/>
      <c r="H8" s="110"/>
      <c r="I8" s="110"/>
      <c r="J8" s="110"/>
      <c r="K8" s="123"/>
    </row>
    <row r="9" spans="1:11" ht="49.9" customHeight="1">
      <c r="A9" s="70"/>
      <c r="B9" s="110"/>
      <c r="C9" s="121"/>
      <c r="D9" s="121"/>
      <c r="E9" s="124"/>
      <c r="F9" s="110"/>
      <c r="G9" s="110"/>
      <c r="H9" s="110"/>
      <c r="I9" s="110"/>
      <c r="J9" s="110"/>
      <c r="K9" s="123"/>
    </row>
    <row r="10" spans="1:11" ht="49.9" customHeight="1">
      <c r="A10" s="70"/>
      <c r="B10" s="110"/>
      <c r="C10" s="121"/>
      <c r="D10" s="121"/>
      <c r="E10" s="124"/>
      <c r="F10" s="110"/>
      <c r="G10" s="110"/>
      <c r="H10" s="110"/>
      <c r="I10" s="110"/>
      <c r="J10" s="110"/>
      <c r="K10" s="123"/>
    </row>
    <row r="11" spans="1:11">
      <c r="A11" s="125"/>
      <c r="B11" s="125"/>
      <c r="C11" s="126"/>
      <c r="D11" s="126"/>
      <c r="E11" s="127"/>
      <c r="F11" s="125"/>
      <c r="G11" s="125"/>
      <c r="H11" s="125"/>
      <c r="I11" s="125"/>
      <c r="J11" s="125"/>
      <c r="K11" s="128"/>
    </row>
    <row r="12" spans="1:11">
      <c r="A12" s="129" t="s">
        <v>227</v>
      </c>
      <c r="B12" s="125"/>
      <c r="C12" s="126"/>
      <c r="D12" s="126"/>
      <c r="E12" s="127"/>
      <c r="F12" s="125"/>
      <c r="G12" s="125"/>
      <c r="H12" s="125"/>
      <c r="I12" s="125"/>
      <c r="J12" s="125"/>
      <c r="K12" s="128"/>
    </row>
    <row r="13" spans="1:11">
      <c r="A13" s="125"/>
      <c r="B13" s="125"/>
      <c r="C13" s="126"/>
      <c r="D13" s="126"/>
      <c r="E13" s="127"/>
      <c r="F13" s="125"/>
      <c r="G13" s="125"/>
      <c r="H13" s="125"/>
      <c r="I13" s="125"/>
      <c r="J13" s="125"/>
      <c r="K13" s="128"/>
    </row>
    <row r="15" spans="1:11" ht="12.75">
      <c r="A15" s="157" t="s">
        <v>264</v>
      </c>
      <c r="E15" s="37" t="s">
        <v>228</v>
      </c>
      <c r="G15" s="37" t="s">
        <v>265</v>
      </c>
    </row>
  </sheetData>
  <printOptions horizontalCentered="1"/>
  <pageMargins left="0.27559055118110237" right="0.27559055118110237" top="1.1417322834645669" bottom="0.78740157480314965" header="0.59055118110236227" footer="0.43307086614173229"/>
  <pageSetup paperSize="9" orientation="landscape" r:id="rId1"/>
  <headerFooter alignWithMargins="0">
    <oddHeader xml:space="preserve">&amp;RLastnik opreme:
</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7"/>
  <sheetViews>
    <sheetView showGridLines="0" zoomScale="90" zoomScaleNormal="90" workbookViewId="0">
      <selection activeCell="J33" sqref="J33"/>
    </sheetView>
  </sheetViews>
  <sheetFormatPr defaultRowHeight="12.75"/>
  <cols>
    <col min="1" max="1" width="6.1328125" customWidth="1"/>
    <col min="2" max="2" width="8.265625" customWidth="1"/>
    <col min="3" max="3" width="21.86328125" customWidth="1"/>
    <col min="4" max="5" width="8.73046875" customWidth="1"/>
    <col min="6" max="6" width="8.3984375" customWidth="1"/>
    <col min="7" max="7" width="7.3984375" customWidth="1"/>
    <col min="8" max="8" width="6.1328125" customWidth="1"/>
    <col min="9" max="9" width="7" customWidth="1"/>
    <col min="10" max="10" width="10" customWidth="1"/>
    <col min="11" max="11" width="7.265625" bestFit="1" customWidth="1"/>
    <col min="12" max="12" width="5.73046875" customWidth="1"/>
    <col min="13" max="13" width="6" customWidth="1"/>
    <col min="14" max="18" width="5.86328125" customWidth="1"/>
  </cols>
  <sheetData>
    <row r="1" spans="1:18" ht="17.649999999999999" customHeight="1">
      <c r="A1" s="16" t="s">
        <v>277</v>
      </c>
      <c r="B1" s="16"/>
      <c r="C1" s="16"/>
      <c r="D1" s="17"/>
      <c r="F1" s="24"/>
      <c r="G1" s="134" t="s">
        <v>278</v>
      </c>
      <c r="H1" s="24"/>
      <c r="I1" s="24"/>
      <c r="J1" s="24"/>
      <c r="K1" s="24"/>
      <c r="L1" s="24"/>
      <c r="M1" s="24"/>
      <c r="N1" s="24"/>
      <c r="O1" s="24"/>
      <c r="P1" s="24"/>
      <c r="Q1" s="24"/>
    </row>
    <row r="2" spans="1:18" ht="13.15" customHeight="1">
      <c r="A2" s="9" t="s">
        <v>19</v>
      </c>
      <c r="B2" s="5"/>
      <c r="C2" s="5"/>
      <c r="D2" s="9"/>
      <c r="F2" s="103"/>
      <c r="G2" s="25" t="s">
        <v>279</v>
      </c>
      <c r="H2" s="24"/>
      <c r="I2" s="24"/>
      <c r="J2" s="24"/>
      <c r="K2" s="24"/>
      <c r="L2" s="135"/>
      <c r="M2" s="24"/>
      <c r="N2" s="24"/>
      <c r="O2" s="24"/>
      <c r="P2" s="24"/>
      <c r="Q2" s="24"/>
    </row>
    <row r="3" spans="1:18" ht="13.15">
      <c r="A3" s="131" t="s">
        <v>3</v>
      </c>
      <c r="B3" s="136"/>
      <c r="C3" s="11"/>
      <c r="D3" s="3"/>
      <c r="E3" s="103"/>
      <c r="G3" s="135" t="s">
        <v>267</v>
      </c>
      <c r="H3" s="25"/>
      <c r="I3" s="24"/>
      <c r="J3" s="25"/>
      <c r="K3" s="24"/>
      <c r="L3" s="134"/>
      <c r="M3" s="24"/>
      <c r="N3" s="24"/>
      <c r="O3" s="24"/>
      <c r="P3" s="24"/>
      <c r="Q3" s="24"/>
    </row>
    <row r="4" spans="1:18">
      <c r="A4" s="132" t="s">
        <v>4</v>
      </c>
      <c r="B4" s="141"/>
      <c r="C4" s="13"/>
      <c r="D4" s="12"/>
      <c r="E4" s="12"/>
      <c r="G4" s="134" t="s">
        <v>268</v>
      </c>
      <c r="H4" s="25"/>
      <c r="I4" s="24"/>
      <c r="J4" s="25"/>
      <c r="K4" s="24"/>
      <c r="L4" s="134"/>
      <c r="M4" s="103"/>
      <c r="N4" s="103"/>
      <c r="O4" s="103"/>
      <c r="P4" s="24"/>
      <c r="Q4" s="24"/>
    </row>
    <row r="5" spans="1:18" ht="8.4499999999999993" customHeight="1">
      <c r="A5" s="9"/>
      <c r="B5" s="5"/>
      <c r="C5" s="5"/>
      <c r="D5" s="9"/>
      <c r="E5" s="10"/>
      <c r="F5" s="9"/>
      <c r="G5" s="9"/>
      <c r="H5" s="9"/>
      <c r="I5" s="9"/>
      <c r="J5" s="9"/>
      <c r="K5" s="9"/>
      <c r="M5" s="9"/>
      <c r="N5" s="9"/>
      <c r="O5" s="9"/>
      <c r="P5" s="9"/>
      <c r="Q5" s="9"/>
    </row>
    <row r="6" spans="1:18">
      <c r="A6" s="5" t="s">
        <v>30</v>
      </c>
      <c r="B6" s="5"/>
      <c r="C6" s="5"/>
      <c r="D6" s="5"/>
      <c r="E6" s="5"/>
      <c r="F6" s="8" t="s">
        <v>17</v>
      </c>
      <c r="G6" s="8"/>
      <c r="H6" s="27" t="s">
        <v>20</v>
      </c>
      <c r="I6" s="9"/>
      <c r="J6" s="1"/>
      <c r="K6" s="9"/>
      <c r="L6" s="9"/>
      <c r="M6" s="9"/>
      <c r="N6" s="9"/>
      <c r="O6" s="9"/>
      <c r="P6" s="9"/>
      <c r="Q6" s="9"/>
    </row>
    <row r="7" spans="1:18">
      <c r="A7" s="6" t="s">
        <v>18</v>
      </c>
      <c r="B7" s="5"/>
      <c r="C7" s="5"/>
      <c r="D7" s="5"/>
      <c r="E7" s="5"/>
      <c r="F7" s="8" t="s">
        <v>15</v>
      </c>
      <c r="G7" s="8"/>
      <c r="H7" s="8" t="s">
        <v>16</v>
      </c>
      <c r="I7" s="9"/>
      <c r="J7" s="9"/>
      <c r="K7" s="9"/>
      <c r="L7" s="9"/>
      <c r="M7" s="9"/>
      <c r="N7" s="9"/>
      <c r="O7" s="9"/>
      <c r="P7" s="9"/>
      <c r="Q7" s="9"/>
    </row>
    <row r="8" spans="1:18" ht="25.9" customHeight="1">
      <c r="A8" s="688" t="s">
        <v>13</v>
      </c>
      <c r="B8" s="689"/>
      <c r="C8" s="689"/>
      <c r="D8" s="689"/>
      <c r="E8" s="689"/>
      <c r="F8" s="689"/>
      <c r="G8" s="689"/>
      <c r="H8" s="689"/>
      <c r="I8" s="689"/>
      <c r="J8" s="689"/>
      <c r="K8" s="689"/>
      <c r="L8" s="689"/>
      <c r="M8" s="689"/>
      <c r="N8" s="689"/>
      <c r="O8" s="689"/>
      <c r="P8" s="689"/>
      <c r="Q8" s="689"/>
      <c r="R8" s="690"/>
    </row>
    <row r="9" spans="1:18" ht="15" customHeight="1">
      <c r="A9" s="679" t="s">
        <v>14</v>
      </c>
      <c r="B9" s="680"/>
      <c r="C9" s="680"/>
      <c r="D9" s="680"/>
      <c r="E9" s="680"/>
      <c r="F9" s="680"/>
      <c r="G9" s="680"/>
      <c r="H9" s="681"/>
      <c r="I9" s="682" t="s">
        <v>10</v>
      </c>
      <c r="J9" s="683"/>
      <c r="K9" s="683"/>
      <c r="L9" s="683"/>
      <c r="M9" s="683"/>
      <c r="N9" s="683"/>
      <c r="O9" s="683"/>
      <c r="P9" s="683"/>
      <c r="Q9" s="683"/>
      <c r="R9" s="684"/>
    </row>
    <row r="10" spans="1:18" ht="18.600000000000001" customHeight="1">
      <c r="A10" s="667" t="s">
        <v>187</v>
      </c>
      <c r="B10" s="667" t="s">
        <v>188</v>
      </c>
      <c r="C10" s="667" t="s">
        <v>281</v>
      </c>
      <c r="D10" s="693" t="s">
        <v>12</v>
      </c>
      <c r="E10" s="694"/>
      <c r="F10" s="695" t="s">
        <v>54</v>
      </c>
      <c r="G10" s="696"/>
      <c r="H10" s="697"/>
      <c r="I10" s="695" t="s">
        <v>231</v>
      </c>
      <c r="J10" s="696"/>
      <c r="K10" s="697"/>
      <c r="L10" s="666" t="s">
        <v>282</v>
      </c>
      <c r="M10" s="703" t="s">
        <v>229</v>
      </c>
      <c r="N10" s="704"/>
      <c r="O10" s="705"/>
      <c r="P10" s="698" t="s">
        <v>284</v>
      </c>
      <c r="Q10" s="698" t="s">
        <v>285</v>
      </c>
      <c r="R10" s="698" t="s">
        <v>283</v>
      </c>
    </row>
    <row r="11" spans="1:18" ht="52.9" customHeight="1">
      <c r="A11" s="667"/>
      <c r="B11" s="667"/>
      <c r="C11" s="691"/>
      <c r="D11" s="20" t="s">
        <v>7</v>
      </c>
      <c r="E11" s="20" t="s">
        <v>8</v>
      </c>
      <c r="F11" s="698" t="s">
        <v>186</v>
      </c>
      <c r="G11" s="130" t="s">
        <v>9</v>
      </c>
      <c r="H11" s="130" t="s">
        <v>189</v>
      </c>
      <c r="I11" s="137" t="s">
        <v>232</v>
      </c>
      <c r="J11" s="137" t="s">
        <v>233</v>
      </c>
      <c r="K11" s="137" t="s">
        <v>234</v>
      </c>
      <c r="L11" s="702"/>
      <c r="M11" s="130" t="s">
        <v>57</v>
      </c>
      <c r="N11" s="20" t="s">
        <v>58</v>
      </c>
      <c r="O11" s="20" t="s">
        <v>182</v>
      </c>
      <c r="P11" s="700"/>
      <c r="Q11" s="699"/>
      <c r="R11" s="700"/>
    </row>
    <row r="12" spans="1:18">
      <c r="A12" s="671"/>
      <c r="B12" s="671"/>
      <c r="C12" s="692"/>
      <c r="D12" s="22"/>
      <c r="E12" s="22" t="s">
        <v>6</v>
      </c>
      <c r="F12" s="701"/>
      <c r="G12" s="22" t="s">
        <v>1</v>
      </c>
      <c r="H12" s="21" t="s">
        <v>67</v>
      </c>
      <c r="I12" s="40" t="s">
        <v>183</v>
      </c>
      <c r="J12" s="40" t="s">
        <v>183</v>
      </c>
      <c r="K12" s="40" t="s">
        <v>183</v>
      </c>
      <c r="L12" s="22" t="s">
        <v>230</v>
      </c>
      <c r="M12" s="26" t="s">
        <v>5</v>
      </c>
      <c r="N12" s="26" t="s">
        <v>5</v>
      </c>
      <c r="O12" s="26" t="s">
        <v>5</v>
      </c>
      <c r="P12" s="40" t="s">
        <v>2</v>
      </c>
      <c r="Q12" s="22" t="s">
        <v>68</v>
      </c>
      <c r="R12" s="40" t="s">
        <v>2</v>
      </c>
    </row>
    <row r="13" spans="1:18">
      <c r="A13" s="178" t="s">
        <v>280</v>
      </c>
      <c r="B13" s="179"/>
      <c r="C13" s="180"/>
      <c r="D13" s="182"/>
      <c r="E13" s="182"/>
      <c r="F13" s="183"/>
      <c r="G13" s="184"/>
      <c r="H13" s="181"/>
      <c r="I13" s="186" t="s">
        <v>266</v>
      </c>
      <c r="J13" s="181"/>
      <c r="K13" s="181"/>
      <c r="L13" s="181"/>
      <c r="M13" s="185"/>
      <c r="N13" s="685" t="s">
        <v>236</v>
      </c>
      <c r="O13" s="686"/>
      <c r="P13" s="686"/>
      <c r="Q13" s="686"/>
      <c r="R13" s="687"/>
    </row>
    <row r="14" spans="1:18">
      <c r="A14" s="188">
        <v>1</v>
      </c>
      <c r="B14" s="189"/>
      <c r="C14" s="190"/>
      <c r="D14" s="182"/>
      <c r="E14" s="182"/>
      <c r="F14" s="183"/>
      <c r="G14" s="184"/>
      <c r="H14" s="191"/>
      <c r="I14" s="192"/>
      <c r="J14" s="192"/>
      <c r="K14" s="192"/>
      <c r="L14" s="193"/>
      <c r="M14" s="193"/>
      <c r="N14" s="194"/>
      <c r="O14" s="194"/>
      <c r="P14" s="194"/>
      <c r="Q14" s="195"/>
      <c r="R14" s="196"/>
    </row>
    <row r="15" spans="1:18">
      <c r="A15" s="46">
        <v>2</v>
      </c>
      <c r="B15" s="142"/>
      <c r="C15" s="102"/>
      <c r="D15" s="139"/>
      <c r="E15" s="139"/>
      <c r="F15" s="139"/>
      <c r="G15" s="139"/>
      <c r="H15" s="139"/>
      <c r="I15" s="140"/>
      <c r="J15" s="140"/>
      <c r="K15" s="140"/>
      <c r="L15" s="143"/>
      <c r="M15" s="144"/>
      <c r="N15" s="145"/>
      <c r="O15" s="145"/>
      <c r="P15" s="145"/>
      <c r="Q15" s="146"/>
      <c r="R15" s="146"/>
    </row>
    <row r="16" spans="1:18">
      <c r="A16" s="147">
        <v>3</v>
      </c>
      <c r="B16" s="142"/>
      <c r="C16" s="47"/>
      <c r="D16" s="46"/>
      <c r="E16" s="46"/>
      <c r="F16" s="139"/>
      <c r="G16" s="46"/>
      <c r="H16" s="46"/>
      <c r="I16" s="99"/>
      <c r="J16" s="99"/>
      <c r="K16" s="99"/>
      <c r="L16" s="100"/>
      <c r="M16" s="7"/>
      <c r="N16" s="48"/>
      <c r="O16" s="48"/>
      <c r="P16" s="48"/>
      <c r="Q16" s="48"/>
      <c r="R16" s="7"/>
    </row>
    <row r="17" spans="1:18">
      <c r="A17" s="46">
        <v>4</v>
      </c>
      <c r="B17" s="142"/>
      <c r="C17" s="47"/>
      <c r="D17" s="46"/>
      <c r="E17" s="46"/>
      <c r="F17" s="46"/>
      <c r="G17" s="139"/>
      <c r="H17" s="139"/>
      <c r="I17" s="140"/>
      <c r="J17" s="140"/>
      <c r="K17" s="140"/>
      <c r="L17" s="143"/>
      <c r="M17" s="144"/>
      <c r="N17" s="145"/>
      <c r="O17" s="145"/>
      <c r="P17" s="145"/>
      <c r="Q17" s="146"/>
      <c r="R17" s="146"/>
    </row>
    <row r="18" spans="1:18">
      <c r="A18" s="147">
        <v>5</v>
      </c>
      <c r="B18" s="142"/>
      <c r="C18" s="47"/>
      <c r="D18" s="46"/>
      <c r="E18" s="46"/>
      <c r="F18" s="46"/>
      <c r="G18" s="139"/>
      <c r="H18" s="139"/>
      <c r="I18" s="140"/>
      <c r="J18" s="140"/>
      <c r="K18" s="140"/>
      <c r="L18" s="143"/>
      <c r="M18" s="144"/>
      <c r="N18" s="145"/>
      <c r="O18" s="145"/>
      <c r="P18" s="145"/>
      <c r="Q18" s="146"/>
      <c r="R18" s="146"/>
    </row>
    <row r="19" spans="1:18">
      <c r="A19" s="147">
        <v>7</v>
      </c>
      <c r="B19" s="142"/>
      <c r="C19" s="47"/>
      <c r="D19" s="46"/>
      <c r="E19" s="46"/>
      <c r="F19" s="46"/>
      <c r="G19" s="139"/>
      <c r="H19" s="139"/>
      <c r="I19" s="140"/>
      <c r="J19" s="140"/>
      <c r="K19" s="140"/>
      <c r="L19" s="143"/>
      <c r="M19" s="144"/>
      <c r="N19" s="145"/>
      <c r="O19" s="145"/>
      <c r="P19" s="145"/>
      <c r="Q19" s="146"/>
      <c r="R19" s="146"/>
    </row>
    <row r="20" spans="1:18">
      <c r="A20" s="46">
        <v>8</v>
      </c>
      <c r="B20" s="142"/>
      <c r="C20" s="47"/>
      <c r="D20" s="46"/>
      <c r="E20" s="46"/>
      <c r="F20" s="46"/>
      <c r="G20" s="139"/>
      <c r="H20" s="139"/>
      <c r="I20" s="140"/>
      <c r="J20" s="140"/>
      <c r="K20" s="140"/>
      <c r="L20" s="143"/>
      <c r="M20" s="144"/>
      <c r="N20" s="145"/>
      <c r="O20" s="145"/>
      <c r="P20" s="145"/>
      <c r="Q20" s="146"/>
      <c r="R20" s="146"/>
    </row>
    <row r="21" spans="1:18">
      <c r="A21" s="46">
        <v>9</v>
      </c>
      <c r="B21" s="142"/>
      <c r="C21" s="47"/>
      <c r="D21" s="46"/>
      <c r="E21" s="46"/>
      <c r="F21" s="46"/>
      <c r="G21" s="139"/>
      <c r="H21" s="139"/>
      <c r="I21" s="140"/>
      <c r="J21" s="140"/>
      <c r="K21" s="140"/>
      <c r="L21" s="143"/>
      <c r="M21" s="144"/>
      <c r="N21" s="145"/>
      <c r="O21" s="145"/>
      <c r="P21" s="145"/>
      <c r="Q21" s="146"/>
      <c r="R21" s="146"/>
    </row>
    <row r="22" spans="1:18">
      <c r="A22" s="147">
        <v>10</v>
      </c>
      <c r="B22" s="142"/>
      <c r="C22" s="47"/>
      <c r="D22" s="46"/>
      <c r="E22" s="46"/>
      <c r="F22" s="46"/>
      <c r="G22" s="139"/>
      <c r="H22" s="139"/>
      <c r="I22" s="140"/>
      <c r="J22" s="140"/>
      <c r="K22" s="140"/>
      <c r="L22" s="143"/>
      <c r="M22" s="144"/>
      <c r="N22" s="145"/>
      <c r="O22" s="145"/>
      <c r="P22" s="145"/>
      <c r="Q22" s="146"/>
      <c r="R22" s="146"/>
    </row>
    <row r="23" spans="1:18">
      <c r="A23" s="46">
        <v>11</v>
      </c>
      <c r="B23" s="142"/>
      <c r="C23" s="47"/>
      <c r="D23" s="46"/>
      <c r="E23" s="46"/>
      <c r="F23" s="46"/>
      <c r="G23" s="139"/>
      <c r="H23" s="139"/>
      <c r="I23" s="140"/>
      <c r="J23" s="140"/>
      <c r="K23" s="140"/>
      <c r="L23" s="143"/>
      <c r="M23" s="144"/>
      <c r="N23" s="145"/>
      <c r="O23" s="145"/>
      <c r="P23" s="145"/>
      <c r="Q23" s="146"/>
      <c r="R23" s="146"/>
    </row>
    <row r="24" spans="1:18">
      <c r="A24" s="46">
        <v>12</v>
      </c>
      <c r="B24" s="142"/>
      <c r="C24" s="47"/>
      <c r="D24" s="46"/>
      <c r="E24" s="46"/>
      <c r="F24" s="46"/>
      <c r="G24" s="139"/>
      <c r="H24" s="139"/>
      <c r="I24" s="140"/>
      <c r="J24" s="140"/>
      <c r="K24" s="140"/>
      <c r="L24" s="143"/>
      <c r="M24" s="144"/>
      <c r="N24" s="145"/>
      <c r="O24" s="145"/>
      <c r="P24" s="145"/>
      <c r="Q24" s="146"/>
      <c r="R24" s="146"/>
    </row>
    <row r="25" spans="1:18">
      <c r="A25" s="147">
        <v>13</v>
      </c>
      <c r="B25" s="142"/>
      <c r="C25" s="47"/>
      <c r="D25" s="46"/>
      <c r="E25" s="46"/>
      <c r="F25" s="46"/>
      <c r="G25" s="139"/>
      <c r="H25" s="139"/>
      <c r="I25" s="140"/>
      <c r="J25" s="140"/>
      <c r="K25" s="140"/>
      <c r="L25" s="143"/>
      <c r="M25" s="144"/>
      <c r="N25" s="145"/>
      <c r="O25" s="145"/>
      <c r="P25" s="145"/>
      <c r="Q25" s="146"/>
      <c r="R25" s="146"/>
    </row>
    <row r="26" spans="1:18">
      <c r="A26" s="46">
        <v>14</v>
      </c>
      <c r="B26" s="142"/>
      <c r="C26" s="47"/>
      <c r="D26" s="46"/>
      <c r="E26" s="46"/>
      <c r="F26" s="46"/>
      <c r="G26" s="139"/>
      <c r="H26" s="139"/>
      <c r="I26" s="140"/>
      <c r="J26" s="140"/>
      <c r="K26" s="140"/>
      <c r="L26" s="143"/>
      <c r="M26" s="144"/>
      <c r="N26" s="145"/>
      <c r="O26" s="145"/>
      <c r="P26" s="145"/>
      <c r="Q26" s="146"/>
      <c r="R26" s="146"/>
    </row>
    <row r="27" spans="1:18">
      <c r="A27" s="46">
        <v>15</v>
      </c>
      <c r="B27" s="142"/>
      <c r="C27" s="47"/>
      <c r="D27" s="46"/>
      <c r="E27" s="46"/>
      <c r="F27" s="46"/>
      <c r="G27" s="139"/>
      <c r="H27" s="139"/>
      <c r="I27" s="140"/>
      <c r="J27" s="140"/>
      <c r="K27" s="140"/>
      <c r="L27" s="143"/>
      <c r="M27" s="144"/>
      <c r="N27" s="145"/>
      <c r="O27" s="145"/>
      <c r="P27" s="145"/>
      <c r="Q27" s="146"/>
      <c r="R27" s="146"/>
    </row>
  </sheetData>
  <mergeCells count="16">
    <mergeCell ref="A9:H9"/>
    <mergeCell ref="I9:R9"/>
    <mergeCell ref="N13:R13"/>
    <mergeCell ref="A8:R8"/>
    <mergeCell ref="A10:A12"/>
    <mergeCell ref="B10:B12"/>
    <mergeCell ref="C10:C12"/>
    <mergeCell ref="D10:E10"/>
    <mergeCell ref="F10:H10"/>
    <mergeCell ref="I10:K10"/>
    <mergeCell ref="Q10:Q11"/>
    <mergeCell ref="R10:R11"/>
    <mergeCell ref="F11:F12"/>
    <mergeCell ref="L10:L11"/>
    <mergeCell ref="M10:O10"/>
    <mergeCell ref="P10:P11"/>
  </mergeCells>
  <printOptions horizontalCentered="1"/>
  <pageMargins left="0.47244094488188981" right="0.39370078740157483" top="1.3385826771653544" bottom="0.98425196850393704" header="0.51181102362204722" footer="0.35433070866141736"/>
  <pageSetup paperSize="9" orientation="landscape" r:id="rId1"/>
  <headerFooter alignWithMargins="0">
    <oddHeader>&amp;LNaročnik:
NOVI NAROČNIK d.o.o.
Sončna pot 1, 2250 Ptuj&amp;RIzvajalec meritev: 
--------------------------------------------&amp;8Izpisano: &amp;D</oddHeader>
    <oddFooter xml:space="preserve">&amp;LMeritve izvajal:&amp;"Arial CE,Krepko"
&amp;"Arial CE,Običajno"&amp;9NPK-zah.inst.&amp;C&amp;8žig in podpis:&amp;R&amp;9LIST: &amp;P/&amp;N
&amp;F
</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61"/>
  <sheetViews>
    <sheetView showGridLines="0" zoomScale="90" zoomScaleNormal="90" workbookViewId="0">
      <selection activeCell="K29" sqref="K29"/>
    </sheetView>
  </sheetViews>
  <sheetFormatPr defaultRowHeight="12.75"/>
  <cols>
    <col min="1" max="1" width="11.73046875" customWidth="1"/>
    <col min="2" max="2" width="13.265625" customWidth="1"/>
    <col min="3" max="3" width="13.59765625" customWidth="1"/>
    <col min="4" max="4" width="11.1328125" customWidth="1"/>
    <col min="5" max="5" width="12.265625" customWidth="1"/>
    <col min="6" max="6" width="11.265625" customWidth="1"/>
    <col min="7" max="7" width="13.265625" customWidth="1"/>
    <col min="8" max="8" width="15.1328125" customWidth="1"/>
    <col min="9" max="9" width="22" customWidth="1"/>
    <col min="11" max="11" width="24.73046875" customWidth="1"/>
  </cols>
  <sheetData>
    <row r="1" spans="1:13" ht="15">
      <c r="A1" s="50" t="s">
        <v>350</v>
      </c>
    </row>
    <row r="2" spans="1:13" ht="9" customHeight="1"/>
    <row r="3" spans="1:13">
      <c r="A3" s="321" t="s">
        <v>377</v>
      </c>
      <c r="B3" s="322"/>
      <c r="C3" s="322"/>
      <c r="D3" s="321"/>
      <c r="E3" s="321"/>
      <c r="F3" s="321"/>
      <c r="G3" s="23"/>
      <c r="J3" t="s">
        <v>912</v>
      </c>
      <c r="L3" t="s">
        <v>913</v>
      </c>
    </row>
    <row r="4" spans="1:13">
      <c r="A4" s="323" t="s">
        <v>351</v>
      </c>
      <c r="B4" s="324"/>
      <c r="C4" s="325"/>
      <c r="D4" s="23"/>
      <c r="E4" s="23"/>
      <c r="F4" s="321"/>
      <c r="G4" s="23"/>
      <c r="L4" t="s">
        <v>944</v>
      </c>
      <c r="M4" t="s">
        <v>945</v>
      </c>
    </row>
    <row r="5" spans="1:13">
      <c r="A5" s="326" t="s">
        <v>378</v>
      </c>
      <c r="B5" s="327"/>
      <c r="C5" s="328"/>
      <c r="D5" s="329"/>
      <c r="E5" s="321"/>
      <c r="F5" s="321"/>
      <c r="G5" s="23"/>
      <c r="H5" s="709" t="s">
        <v>948</v>
      </c>
      <c r="I5" s="710"/>
      <c r="J5" t="s">
        <v>914</v>
      </c>
      <c r="L5" s="456" t="s">
        <v>934</v>
      </c>
      <c r="M5" s="456">
        <v>30</v>
      </c>
    </row>
    <row r="6" spans="1:13">
      <c r="A6" s="333" t="s">
        <v>352</v>
      </c>
      <c r="B6" s="332"/>
      <c r="C6" s="332"/>
      <c r="D6" s="332"/>
      <c r="E6" s="332"/>
      <c r="F6" s="332"/>
      <c r="G6" s="23"/>
      <c r="H6" s="678" t="s">
        <v>949</v>
      </c>
      <c r="I6" s="708"/>
      <c r="J6" t="s">
        <v>915</v>
      </c>
      <c r="L6" s="456" t="s">
        <v>935</v>
      </c>
      <c r="M6" s="456">
        <v>100</v>
      </c>
    </row>
    <row r="7" spans="1:13">
      <c r="A7" s="333" t="s">
        <v>353</v>
      </c>
      <c r="B7" s="332"/>
      <c r="C7" s="332"/>
      <c r="D7" s="332"/>
      <c r="E7" s="332"/>
      <c r="F7" s="332"/>
      <c r="G7" s="23"/>
      <c r="H7" s="678" t="s">
        <v>950</v>
      </c>
      <c r="I7" s="708"/>
      <c r="J7" t="s">
        <v>916</v>
      </c>
      <c r="L7" s="456" t="s">
        <v>936</v>
      </c>
      <c r="M7" s="456">
        <v>150</v>
      </c>
    </row>
    <row r="8" spans="1:13">
      <c r="A8" s="333" t="s">
        <v>354</v>
      </c>
      <c r="B8" s="332"/>
      <c r="C8" s="332"/>
      <c r="D8" s="332"/>
      <c r="E8" s="332"/>
      <c r="F8" s="332"/>
      <c r="G8" s="23"/>
      <c r="H8" s="678" t="s">
        <v>951</v>
      </c>
      <c r="I8" s="708"/>
      <c r="J8" t="s">
        <v>917</v>
      </c>
      <c r="L8" s="456" t="s">
        <v>937</v>
      </c>
      <c r="M8" s="456">
        <v>100</v>
      </c>
    </row>
    <row r="9" spans="1:13">
      <c r="A9" s="321"/>
      <c r="B9" s="321"/>
      <c r="C9" s="321"/>
      <c r="D9" s="321"/>
      <c r="E9" s="321"/>
      <c r="F9" s="321"/>
      <c r="G9" s="23"/>
      <c r="H9" s="678" t="s">
        <v>952</v>
      </c>
      <c r="I9" s="708"/>
      <c r="J9" t="s">
        <v>918</v>
      </c>
      <c r="L9" s="456" t="s">
        <v>919</v>
      </c>
      <c r="M9" s="456"/>
    </row>
    <row r="10" spans="1:13">
      <c r="A10" s="321" t="s">
        <v>379</v>
      </c>
      <c r="B10" s="321"/>
      <c r="C10" s="321"/>
      <c r="D10" s="321"/>
      <c r="E10" s="321"/>
      <c r="F10" s="321"/>
      <c r="G10" s="23"/>
      <c r="H10" s="678" t="s">
        <v>953</v>
      </c>
      <c r="I10" s="708"/>
      <c r="J10" t="s">
        <v>920</v>
      </c>
      <c r="L10" s="540">
        <v>100</v>
      </c>
      <c r="M10" s="456">
        <v>200</v>
      </c>
    </row>
    <row r="11" spans="1:13">
      <c r="A11" s="321"/>
      <c r="B11" s="321"/>
      <c r="C11" s="321"/>
      <c r="D11" s="321"/>
      <c r="E11" s="321"/>
      <c r="F11" s="321"/>
      <c r="G11" s="23"/>
      <c r="H11" s="678" t="s">
        <v>954</v>
      </c>
      <c r="I11" s="708"/>
      <c r="J11" t="s">
        <v>921</v>
      </c>
      <c r="L11" s="456" t="s">
        <v>938</v>
      </c>
      <c r="M11" s="456">
        <v>40</v>
      </c>
    </row>
    <row r="12" spans="1:13">
      <c r="A12" s="330"/>
      <c r="B12" s="321"/>
      <c r="C12" s="321"/>
      <c r="D12" s="321"/>
      <c r="E12" s="321"/>
      <c r="F12" s="321"/>
      <c r="G12" s="23"/>
      <c r="H12" s="678" t="s">
        <v>955</v>
      </c>
      <c r="I12" s="708"/>
      <c r="J12" t="s">
        <v>922</v>
      </c>
      <c r="L12" s="456" t="s">
        <v>919</v>
      </c>
      <c r="M12" s="456">
        <v>500</v>
      </c>
    </row>
    <row r="13" spans="1:13">
      <c r="A13" s="321"/>
      <c r="B13" s="321"/>
      <c r="C13" s="321"/>
      <c r="D13" s="321"/>
      <c r="E13" s="321"/>
      <c r="F13" s="321"/>
      <c r="G13" s="23"/>
      <c r="H13" s="678" t="s">
        <v>956</v>
      </c>
      <c r="I13" s="708"/>
      <c r="J13" t="s">
        <v>923</v>
      </c>
      <c r="L13" s="540">
        <v>200</v>
      </c>
      <c r="M13" s="456">
        <v>300</v>
      </c>
    </row>
    <row r="14" spans="1:13">
      <c r="A14" s="23" t="s">
        <v>355</v>
      </c>
      <c r="B14" s="23"/>
      <c r="C14" s="23"/>
      <c r="D14" s="23"/>
      <c r="E14" s="23"/>
      <c r="F14" s="23"/>
      <c r="G14" s="23"/>
      <c r="H14" s="678" t="s">
        <v>957</v>
      </c>
      <c r="I14" s="708"/>
      <c r="J14" t="s">
        <v>924</v>
      </c>
      <c r="L14" s="456" t="s">
        <v>939</v>
      </c>
      <c r="M14" s="456">
        <v>3000</v>
      </c>
    </row>
    <row r="15" spans="1:13">
      <c r="A15" s="23" t="s">
        <v>356</v>
      </c>
      <c r="B15" s="23"/>
      <c r="C15" s="23"/>
      <c r="D15" s="23"/>
      <c r="E15" s="23"/>
      <c r="F15" s="23"/>
      <c r="G15" s="23"/>
      <c r="H15" s="678" t="s">
        <v>958</v>
      </c>
      <c r="I15" s="708"/>
      <c r="J15" t="s">
        <v>925</v>
      </c>
      <c r="L15" s="456" t="s">
        <v>940</v>
      </c>
      <c r="M15" s="456">
        <v>500</v>
      </c>
    </row>
    <row r="16" spans="1:13">
      <c r="A16" s="255" t="s">
        <v>357</v>
      </c>
      <c r="B16" s="23"/>
      <c r="C16" s="23"/>
      <c r="D16" s="23"/>
      <c r="E16" s="23"/>
      <c r="F16" s="23"/>
      <c r="G16" s="23"/>
      <c r="H16" s="678" t="s">
        <v>959</v>
      </c>
      <c r="I16" s="708"/>
      <c r="J16" t="s">
        <v>926</v>
      </c>
      <c r="L16" s="456" t="s">
        <v>941</v>
      </c>
      <c r="M16" s="456">
        <v>300</v>
      </c>
    </row>
    <row r="17" spans="1:13">
      <c r="A17" s="23" t="s">
        <v>380</v>
      </c>
      <c r="B17" s="23"/>
      <c r="C17" s="23"/>
      <c r="D17" s="23"/>
      <c r="E17" s="23"/>
      <c r="F17" s="23"/>
      <c r="G17" s="23"/>
      <c r="H17" s="678" t="s">
        <v>960</v>
      </c>
      <c r="I17" s="708"/>
      <c r="J17" t="s">
        <v>927</v>
      </c>
      <c r="L17" s="456" t="s">
        <v>942</v>
      </c>
      <c r="M17" s="456">
        <v>5000</v>
      </c>
    </row>
    <row r="18" spans="1:13">
      <c r="A18" s="23" t="s">
        <v>358</v>
      </c>
      <c r="B18" s="23"/>
      <c r="C18" s="23"/>
      <c r="D18" s="23"/>
      <c r="E18" s="23"/>
      <c r="F18" s="23"/>
      <c r="G18" s="23"/>
      <c r="H18" s="678" t="s">
        <v>961</v>
      </c>
      <c r="I18" s="708"/>
      <c r="J18" t="s">
        <v>928</v>
      </c>
      <c r="L18" s="456" t="s">
        <v>943</v>
      </c>
      <c r="M18" s="456">
        <v>1000</v>
      </c>
    </row>
    <row r="19" spans="1:13">
      <c r="A19" s="23" t="s">
        <v>359</v>
      </c>
      <c r="B19" s="23"/>
      <c r="C19" s="23"/>
      <c r="D19" s="23"/>
      <c r="E19" s="23"/>
      <c r="F19" s="23"/>
      <c r="G19" s="23"/>
      <c r="H19" s="678" t="s">
        <v>962</v>
      </c>
      <c r="I19" s="708"/>
      <c r="J19" t="s">
        <v>929</v>
      </c>
      <c r="L19" s="456" t="s">
        <v>919</v>
      </c>
      <c r="M19" s="456">
        <v>300</v>
      </c>
    </row>
    <row r="20" spans="1:13">
      <c r="A20" s="23" t="s">
        <v>360</v>
      </c>
      <c r="B20" s="23"/>
      <c r="C20" s="23"/>
      <c r="D20" s="23"/>
      <c r="E20" s="23"/>
      <c r="F20" s="23"/>
      <c r="G20" s="23"/>
      <c r="H20" s="678" t="s">
        <v>963</v>
      </c>
      <c r="I20" s="708"/>
      <c r="J20" t="s">
        <v>930</v>
      </c>
      <c r="L20" s="456" t="s">
        <v>931</v>
      </c>
      <c r="M20" s="456"/>
    </row>
    <row r="21" spans="1:13">
      <c r="A21" s="23"/>
      <c r="B21" s="23"/>
      <c r="C21" s="23" t="s">
        <v>361</v>
      </c>
      <c r="D21" s="23"/>
      <c r="E21" s="23"/>
      <c r="H21" s="678" t="s">
        <v>964</v>
      </c>
      <c r="I21" s="708"/>
      <c r="J21" t="s">
        <v>932</v>
      </c>
      <c r="L21" s="456" t="s">
        <v>939</v>
      </c>
      <c r="M21" s="456">
        <v>10000</v>
      </c>
    </row>
    <row r="22" spans="1:13" ht="34.9">
      <c r="A22" s="316" t="s">
        <v>362</v>
      </c>
      <c r="B22" s="316" t="s">
        <v>363</v>
      </c>
      <c r="C22" s="317" t="s">
        <v>376</v>
      </c>
      <c r="D22" s="23"/>
      <c r="H22" s="678" t="s">
        <v>965</v>
      </c>
      <c r="I22" s="708"/>
      <c r="J22" t="s">
        <v>933</v>
      </c>
      <c r="L22" s="456" t="s">
        <v>946</v>
      </c>
      <c r="M22" s="456">
        <v>600</v>
      </c>
    </row>
    <row r="23" spans="1:13">
      <c r="A23" s="320">
        <v>30</v>
      </c>
      <c r="B23" s="318">
        <v>200</v>
      </c>
      <c r="C23" s="319">
        <f>(B23/188.4)*LN(900/0.00625)</f>
        <v>12.608883841356835</v>
      </c>
      <c r="D23" s="23"/>
      <c r="E23" s="23"/>
      <c r="H23" s="678" t="s">
        <v>947</v>
      </c>
      <c r="I23" s="708"/>
      <c r="J23" s="39"/>
    </row>
    <row r="24" spans="1:13">
      <c r="A24" s="320">
        <v>30</v>
      </c>
      <c r="B24" s="318">
        <v>250</v>
      </c>
      <c r="C24" s="319">
        <f>(B24/188.4)*LN(900/0.00625)</f>
        <v>15.761104801696042</v>
      </c>
      <c r="D24" s="23"/>
      <c r="E24" s="23"/>
      <c r="J24" s="39"/>
    </row>
    <row r="25" spans="1:13">
      <c r="A25" s="320">
        <v>30</v>
      </c>
      <c r="B25" s="318">
        <v>300</v>
      </c>
      <c r="C25" s="319">
        <f>(B25/188.4)*LN(900/0.00625)</f>
        <v>18.91332576203525</v>
      </c>
      <c r="D25" s="23"/>
      <c r="E25" s="23"/>
      <c r="J25" s="39"/>
    </row>
    <row r="26" spans="1:13">
      <c r="A26" s="320">
        <v>30</v>
      </c>
      <c r="B26" s="318">
        <v>350</v>
      </c>
      <c r="C26" s="319">
        <f t="shared" ref="C26:C34" si="0">(B26/188.4)*LN(900/0.00625)</f>
        <v>22.06554672237446</v>
      </c>
      <c r="D26" s="23"/>
      <c r="E26" s="23"/>
      <c r="J26" s="39"/>
    </row>
    <row r="27" spans="1:13">
      <c r="A27" s="320">
        <v>30</v>
      </c>
      <c r="B27" s="318">
        <v>400</v>
      </c>
      <c r="C27" s="319">
        <f t="shared" si="0"/>
        <v>25.217767682713671</v>
      </c>
      <c r="D27" s="23"/>
      <c r="E27" s="23"/>
      <c r="F27" s="23"/>
      <c r="G27" s="23"/>
      <c r="J27" s="39"/>
    </row>
    <row r="28" spans="1:13">
      <c r="A28" s="320">
        <v>30</v>
      </c>
      <c r="B28" s="318">
        <v>450</v>
      </c>
      <c r="C28" s="319">
        <f t="shared" si="0"/>
        <v>28.369988643052881</v>
      </c>
      <c r="D28" s="23"/>
      <c r="E28" s="23"/>
      <c r="F28" s="23"/>
      <c r="G28" s="23"/>
      <c r="J28" s="39"/>
    </row>
    <row r="29" spans="1:13">
      <c r="A29" s="320">
        <v>30</v>
      </c>
      <c r="B29" s="318">
        <v>500</v>
      </c>
      <c r="C29" s="319">
        <f t="shared" si="0"/>
        <v>31.522209603392085</v>
      </c>
      <c r="D29" s="23"/>
      <c r="E29" s="23"/>
      <c r="F29" s="23"/>
      <c r="G29" s="23"/>
      <c r="J29" s="39"/>
    </row>
    <row r="30" spans="1:13">
      <c r="A30" s="320">
        <v>30</v>
      </c>
      <c r="B30" s="318">
        <v>600</v>
      </c>
      <c r="C30" s="319">
        <f t="shared" si="0"/>
        <v>37.826651524070499</v>
      </c>
      <c r="D30" s="23"/>
      <c r="E30" s="23"/>
      <c r="F30" s="23"/>
      <c r="G30" s="23"/>
      <c r="J30" s="39"/>
    </row>
    <row r="31" spans="1:13">
      <c r="A31" s="320">
        <v>30</v>
      </c>
      <c r="B31" s="318">
        <v>700</v>
      </c>
      <c r="C31" s="319">
        <f t="shared" si="0"/>
        <v>44.13109344474892</v>
      </c>
      <c r="D31" s="23"/>
      <c r="E31" s="23"/>
      <c r="F31" s="23"/>
      <c r="G31" s="23"/>
      <c r="J31" s="39"/>
    </row>
    <row r="32" spans="1:13">
      <c r="A32" s="320">
        <v>30</v>
      </c>
      <c r="B32" s="318">
        <v>800</v>
      </c>
      <c r="C32" s="319">
        <f t="shared" si="0"/>
        <v>50.435535365427342</v>
      </c>
      <c r="D32" s="23"/>
      <c r="E32" s="23"/>
      <c r="F32" s="23"/>
      <c r="G32" s="23"/>
    </row>
    <row r="33" spans="1:7">
      <c r="A33" s="320">
        <v>30</v>
      </c>
      <c r="B33" s="318">
        <v>900</v>
      </c>
      <c r="C33" s="319">
        <f t="shared" si="0"/>
        <v>56.739977286105763</v>
      </c>
      <c r="D33" s="23"/>
      <c r="E33" s="23"/>
      <c r="F33" s="23"/>
      <c r="G33" s="23"/>
    </row>
    <row r="34" spans="1:7">
      <c r="A34" s="320">
        <v>30</v>
      </c>
      <c r="B34" s="318">
        <v>1000</v>
      </c>
      <c r="C34" s="319">
        <f t="shared" si="0"/>
        <v>63.04441920678417</v>
      </c>
      <c r="D34" s="23"/>
      <c r="E34" s="23"/>
      <c r="F34" s="23"/>
      <c r="G34" s="23"/>
    </row>
    <row r="35" spans="1:7">
      <c r="A35" s="330" t="s">
        <v>364</v>
      </c>
      <c r="B35" s="331"/>
      <c r="C35" s="331"/>
      <c r="D35" s="331"/>
      <c r="E35" s="23"/>
      <c r="F35" s="23"/>
      <c r="G35" s="23"/>
    </row>
    <row r="36" spans="1:7">
      <c r="A36" s="321" t="s">
        <v>365</v>
      </c>
      <c r="B36" s="23"/>
      <c r="C36" s="23"/>
      <c r="D36" s="23"/>
      <c r="E36" s="23" t="s">
        <v>366</v>
      </c>
      <c r="F36" s="23"/>
      <c r="G36" s="23"/>
    </row>
    <row r="37" spans="1:7">
      <c r="A37" s="23"/>
      <c r="B37" s="23"/>
      <c r="C37" s="23"/>
      <c r="D37" s="23"/>
      <c r="E37" s="23" t="s">
        <v>367</v>
      </c>
      <c r="F37" s="23"/>
      <c r="G37" s="23"/>
    </row>
    <row r="38" spans="1:7">
      <c r="A38" s="23"/>
      <c r="B38" s="23"/>
      <c r="C38" s="23"/>
      <c r="D38" s="23"/>
      <c r="E38" s="23" t="s">
        <v>368</v>
      </c>
      <c r="F38" s="23"/>
      <c r="G38" s="23"/>
    </row>
    <row r="39" spans="1:7">
      <c r="A39" s="23"/>
      <c r="B39" s="23"/>
      <c r="C39" s="23" t="s">
        <v>369</v>
      </c>
      <c r="D39" s="23"/>
      <c r="E39" s="23"/>
      <c r="F39" s="23"/>
      <c r="G39" s="23"/>
    </row>
    <row r="40" spans="1:7" ht="34.9">
      <c r="A40" s="316" t="s">
        <v>362</v>
      </c>
      <c r="B40" s="316" t="s">
        <v>363</v>
      </c>
      <c r="C40" s="317" t="s">
        <v>376</v>
      </c>
      <c r="D40" s="23"/>
      <c r="E40" s="23"/>
      <c r="F40" s="23"/>
      <c r="G40" s="23"/>
    </row>
    <row r="41" spans="1:7">
      <c r="A41" s="318" t="s">
        <v>370</v>
      </c>
      <c r="B41" s="318">
        <v>200</v>
      </c>
      <c r="C41" s="319">
        <f>(B41/471)*LN(300/0.0125)</f>
        <v>4.2827214901613937</v>
      </c>
      <c r="D41" s="23"/>
      <c r="E41" s="23"/>
      <c r="F41" s="23"/>
      <c r="G41" s="23"/>
    </row>
    <row r="42" spans="1:7">
      <c r="A42" s="318" t="s">
        <v>370</v>
      </c>
      <c r="B42" s="318">
        <v>250</v>
      </c>
      <c r="C42" s="319">
        <f t="shared" ref="C42:C52" si="1">(B42/471)*LN(300/0.0125)</f>
        <v>5.3534018627017419</v>
      </c>
      <c r="D42" s="23"/>
      <c r="E42" s="23"/>
      <c r="F42" s="23"/>
      <c r="G42" s="23"/>
    </row>
    <row r="43" spans="1:7">
      <c r="A43" s="318" t="s">
        <v>370</v>
      </c>
      <c r="B43" s="318">
        <v>300</v>
      </c>
      <c r="C43" s="319">
        <f t="shared" si="1"/>
        <v>6.4240822352420901</v>
      </c>
      <c r="D43" s="23"/>
      <c r="E43" s="23"/>
      <c r="F43" s="23"/>
      <c r="G43" s="23"/>
    </row>
    <row r="44" spans="1:7">
      <c r="A44" s="318" t="s">
        <v>370</v>
      </c>
      <c r="B44" s="318">
        <v>350</v>
      </c>
      <c r="C44" s="319">
        <f t="shared" si="1"/>
        <v>7.4947626077824383</v>
      </c>
      <c r="D44" s="23"/>
      <c r="E44" s="23"/>
      <c r="F44" s="23"/>
      <c r="G44" s="23"/>
    </row>
    <row r="45" spans="1:7">
      <c r="A45" s="318" t="s">
        <v>370</v>
      </c>
      <c r="B45" s="318">
        <v>400</v>
      </c>
      <c r="C45" s="319">
        <f t="shared" si="1"/>
        <v>8.5654429803227874</v>
      </c>
      <c r="D45" s="23"/>
      <c r="E45" s="23"/>
      <c r="F45" s="23"/>
      <c r="G45" s="23"/>
    </row>
    <row r="46" spans="1:7">
      <c r="A46" s="318" t="s">
        <v>370</v>
      </c>
      <c r="B46" s="318">
        <v>450</v>
      </c>
      <c r="C46" s="319">
        <f t="shared" si="1"/>
        <v>9.6361233528631356</v>
      </c>
      <c r="D46" s="23"/>
      <c r="E46" s="23"/>
      <c r="F46" s="23"/>
      <c r="G46" s="23"/>
    </row>
    <row r="47" spans="1:7">
      <c r="A47" s="318" t="s">
        <v>370</v>
      </c>
      <c r="B47" s="318">
        <v>500</v>
      </c>
      <c r="C47" s="319">
        <f t="shared" si="1"/>
        <v>10.706803725403484</v>
      </c>
      <c r="D47" s="23"/>
      <c r="E47" s="23"/>
      <c r="F47" s="23"/>
      <c r="G47" s="23"/>
    </row>
    <row r="48" spans="1:7">
      <c r="A48" s="318" t="s">
        <v>370</v>
      </c>
      <c r="B48" s="318">
        <v>600</v>
      </c>
      <c r="C48" s="319">
        <f t="shared" si="1"/>
        <v>12.84816447048418</v>
      </c>
      <c r="D48" s="23"/>
      <c r="E48" s="23"/>
      <c r="F48" s="23"/>
      <c r="G48" s="23"/>
    </row>
    <row r="49" spans="1:7">
      <c r="A49" s="318" t="s">
        <v>370</v>
      </c>
      <c r="B49" s="318">
        <v>700</v>
      </c>
      <c r="C49" s="319">
        <f t="shared" si="1"/>
        <v>14.989525215564877</v>
      </c>
      <c r="D49" s="23"/>
      <c r="E49" s="23"/>
      <c r="F49" s="23"/>
      <c r="G49" s="23"/>
    </row>
    <row r="50" spans="1:7">
      <c r="A50" s="318" t="s">
        <v>370</v>
      </c>
      <c r="B50" s="318">
        <v>800</v>
      </c>
      <c r="C50" s="319">
        <f t="shared" si="1"/>
        <v>17.130885960645575</v>
      </c>
      <c r="D50" s="23"/>
      <c r="E50" s="23"/>
      <c r="F50" s="23"/>
      <c r="G50" s="23"/>
    </row>
    <row r="51" spans="1:7">
      <c r="A51" s="318" t="s">
        <v>370</v>
      </c>
      <c r="B51" s="318">
        <v>900</v>
      </c>
      <c r="C51" s="319">
        <f t="shared" si="1"/>
        <v>19.272246705726271</v>
      </c>
      <c r="D51" s="23"/>
      <c r="E51" s="23"/>
      <c r="F51" s="23"/>
      <c r="G51" s="23"/>
    </row>
    <row r="52" spans="1:7">
      <c r="A52" s="318" t="s">
        <v>370</v>
      </c>
      <c r="B52" s="318">
        <v>1000</v>
      </c>
      <c r="C52" s="319">
        <f t="shared" si="1"/>
        <v>21.413607450806968</v>
      </c>
      <c r="D52" s="23"/>
      <c r="E52" s="23"/>
      <c r="F52" s="23"/>
      <c r="G52" s="23"/>
    </row>
    <row r="53" spans="1:7">
      <c r="A53" s="23"/>
      <c r="B53" s="23"/>
      <c r="C53" s="23"/>
      <c r="D53" s="23"/>
      <c r="E53" s="23"/>
      <c r="F53" s="23"/>
      <c r="G53" s="23"/>
    </row>
    <row r="56" spans="1:7" ht="15">
      <c r="A56" s="539" t="s">
        <v>911</v>
      </c>
      <c r="B56" s="23"/>
    </row>
    <row r="57" spans="1:7" ht="23.25">
      <c r="A57" s="706" t="s">
        <v>910</v>
      </c>
      <c r="B57" s="707"/>
    </row>
    <row r="58" spans="1:7">
      <c r="A58" s="23" t="s">
        <v>906</v>
      </c>
      <c r="B58" s="23"/>
    </row>
    <row r="59" spans="1:7">
      <c r="A59" s="23" t="s">
        <v>907</v>
      </c>
      <c r="B59" s="23"/>
    </row>
    <row r="60" spans="1:7">
      <c r="A60" t="s">
        <v>908</v>
      </c>
      <c r="B60" s="23"/>
    </row>
    <row r="61" spans="1:7">
      <c r="A61" s="23" t="s">
        <v>909</v>
      </c>
      <c r="B61" s="23"/>
    </row>
  </sheetData>
  <mergeCells count="20">
    <mergeCell ref="H16:I16"/>
    <mergeCell ref="H17:I17"/>
    <mergeCell ref="H18:I18"/>
    <mergeCell ref="H19:I19"/>
    <mergeCell ref="A57:B57"/>
    <mergeCell ref="H21:I21"/>
    <mergeCell ref="H22:I22"/>
    <mergeCell ref="H23:I23"/>
    <mergeCell ref="H5:I5"/>
    <mergeCell ref="H6:I6"/>
    <mergeCell ref="H7:I7"/>
    <mergeCell ref="H8:I8"/>
    <mergeCell ref="H9:I9"/>
    <mergeCell ref="H10:I10"/>
    <mergeCell ref="H11:I11"/>
    <mergeCell ref="H12:I12"/>
    <mergeCell ref="H13:I13"/>
    <mergeCell ref="H20:I20"/>
    <mergeCell ref="H14:I14"/>
    <mergeCell ref="H15:I15"/>
  </mergeCells>
  <printOptions horizontalCentered="1"/>
  <pageMargins left="0.47244094488188981" right="0.39370078740157483" top="1.3385826771653544" bottom="0.98425196850393704" header="0.51181102362204722" footer="0.35433070866141736"/>
  <pageSetup paperSize="9" orientation="landscape" r:id="rId1"/>
  <headerFooter alignWithMargins="0">
    <oddHeader>&amp;LNaročnik:
NOVI NAROČNIK d.o.o.
Sončna pot 1, 2250 Ptuj&amp;RIzvajalec meritev: 
--------------------------------------------&amp;8Izpisano: &amp;D</oddHeader>
    <oddFooter xml:space="preserve">&amp;LMeritve izvajal:&amp;"Arial CE,Krepko"
&amp;"Arial CE,Običajno"&amp;9NPK-zah.inst.&amp;C&amp;8žig in podpis:&amp;R&amp;9LIST: &amp;P/&amp;N
&amp;F
</oddFooter>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79"/>
  <sheetViews>
    <sheetView showGridLines="0" zoomScale="90" zoomScaleNormal="90" workbookViewId="0">
      <selection activeCell="K28" sqref="K28:L28"/>
    </sheetView>
  </sheetViews>
  <sheetFormatPr defaultRowHeight="12.75"/>
  <sheetData>
    <row r="1" spans="1:19">
      <c r="A1" s="254" t="s">
        <v>301</v>
      </c>
    </row>
    <row r="3" spans="1:19" ht="15">
      <c r="A3" s="50" t="s">
        <v>293</v>
      </c>
      <c r="I3" s="255"/>
      <c r="J3" s="23"/>
    </row>
    <row r="4" spans="1:19" ht="15">
      <c r="A4" s="49" t="s">
        <v>288</v>
      </c>
      <c r="B4" s="23"/>
      <c r="C4" s="23"/>
      <c r="D4" s="23"/>
      <c r="E4" s="23"/>
      <c r="F4" s="23"/>
      <c r="G4" s="23"/>
      <c r="H4" s="23"/>
      <c r="I4" s="23"/>
    </row>
    <row r="5" spans="1:19">
      <c r="A5" s="210" t="s">
        <v>126</v>
      </c>
      <c r="B5" s="74"/>
      <c r="C5" s="74"/>
      <c r="D5" s="74"/>
      <c r="E5" s="74"/>
      <c r="F5" s="74"/>
      <c r="G5" s="74"/>
      <c r="H5" s="74"/>
      <c r="I5" s="23"/>
    </row>
    <row r="6" spans="1:19">
      <c r="A6" s="210" t="s">
        <v>127</v>
      </c>
      <c r="B6" s="74"/>
      <c r="C6" s="74"/>
      <c r="D6" s="74"/>
      <c r="E6" s="74"/>
      <c r="F6" s="74"/>
      <c r="G6" s="74"/>
      <c r="H6" s="74"/>
      <c r="I6" s="23"/>
    </row>
    <row r="7" spans="1:19">
      <c r="A7" s="211" t="s">
        <v>302</v>
      </c>
      <c r="B7" s="74"/>
      <c r="C7" s="74"/>
      <c r="D7" s="74"/>
      <c r="E7" s="74"/>
      <c r="F7" s="74"/>
      <c r="G7" s="74"/>
      <c r="H7" s="74"/>
      <c r="I7" s="74"/>
    </row>
    <row r="8" spans="1:19">
      <c r="A8" s="211" t="s">
        <v>129</v>
      </c>
      <c r="B8" s="74"/>
      <c r="C8" s="74"/>
      <c r="D8" s="74"/>
      <c r="E8" s="74"/>
      <c r="F8" s="74"/>
      <c r="G8" s="74"/>
      <c r="H8" s="74"/>
      <c r="I8" s="74"/>
      <c r="R8" t="s">
        <v>653</v>
      </c>
      <c r="S8" t="s">
        <v>656</v>
      </c>
    </row>
    <row r="9" spans="1:19">
      <c r="A9" s="212" t="s">
        <v>290</v>
      </c>
      <c r="B9" s="213"/>
      <c r="C9" s="213"/>
      <c r="D9" s="213"/>
      <c r="F9" s="74"/>
      <c r="G9" s="74"/>
      <c r="H9" s="74"/>
      <c r="I9" s="74"/>
      <c r="R9" t="s">
        <v>654</v>
      </c>
      <c r="S9" t="s">
        <v>657</v>
      </c>
    </row>
    <row r="10" spans="1:19">
      <c r="A10" s="308" t="s">
        <v>132</v>
      </c>
      <c r="B10" s="309"/>
      <c r="C10" s="309"/>
      <c r="D10" s="309"/>
      <c r="E10" s="310"/>
      <c r="F10" s="310"/>
      <c r="G10" s="310"/>
      <c r="H10" s="310"/>
      <c r="I10" s="310"/>
      <c r="R10" t="s">
        <v>655</v>
      </c>
      <c r="S10" t="s">
        <v>657</v>
      </c>
    </row>
    <row r="11" spans="1:19" ht="21" customHeight="1">
      <c r="A11" s="311" t="s">
        <v>289</v>
      </c>
      <c r="B11" s="310"/>
      <c r="C11" s="310"/>
      <c r="D11" s="310"/>
      <c r="E11" s="310"/>
      <c r="F11" s="310"/>
      <c r="G11" s="310"/>
      <c r="H11" s="310"/>
      <c r="I11" s="270"/>
      <c r="R11" t="s">
        <v>658</v>
      </c>
      <c r="S11" t="s">
        <v>659</v>
      </c>
    </row>
    <row r="12" spans="1:19" ht="15.4" thickBot="1">
      <c r="A12" s="230" t="s">
        <v>287</v>
      </c>
      <c r="B12" s="225"/>
      <c r="C12" s="225"/>
      <c r="D12" s="226"/>
      <c r="E12" s="226"/>
      <c r="F12" s="226"/>
      <c r="G12" s="226"/>
      <c r="H12" s="226"/>
      <c r="I12" s="227"/>
      <c r="R12" t="s">
        <v>660</v>
      </c>
      <c r="S12" t="s">
        <v>661</v>
      </c>
    </row>
    <row r="13" spans="1:19" ht="51" thickTop="1">
      <c r="A13" s="220" t="s">
        <v>135</v>
      </c>
      <c r="B13" s="220" t="s">
        <v>136</v>
      </c>
      <c r="C13" s="221" t="s">
        <v>137</v>
      </c>
      <c r="D13" s="299" t="s">
        <v>135</v>
      </c>
      <c r="E13" s="300" t="s">
        <v>136</v>
      </c>
      <c r="F13" s="301" t="s">
        <v>137</v>
      </c>
      <c r="G13" s="222" t="s">
        <v>135</v>
      </c>
      <c r="H13" s="223" t="s">
        <v>136</v>
      </c>
      <c r="I13" s="224" t="s">
        <v>137</v>
      </c>
      <c r="P13" t="s">
        <v>653</v>
      </c>
      <c r="R13" t="s">
        <v>662</v>
      </c>
      <c r="S13" t="s">
        <v>661</v>
      </c>
    </row>
    <row r="14" spans="1:19">
      <c r="A14" s="54" t="s">
        <v>141</v>
      </c>
      <c r="B14" s="54" t="s">
        <v>142</v>
      </c>
      <c r="C14" s="55" t="s">
        <v>143</v>
      </c>
      <c r="D14" s="302" t="s">
        <v>141</v>
      </c>
      <c r="E14" s="303" t="s">
        <v>142</v>
      </c>
      <c r="F14" s="304" t="s">
        <v>143</v>
      </c>
      <c r="G14" s="56" t="s">
        <v>141</v>
      </c>
      <c r="H14" s="54" t="s">
        <v>142</v>
      </c>
      <c r="I14" s="57" t="s">
        <v>143</v>
      </c>
      <c r="R14" t="s">
        <v>663</v>
      </c>
      <c r="S14" t="s">
        <v>664</v>
      </c>
    </row>
    <row r="15" spans="1:19" ht="20.45" customHeight="1">
      <c r="A15" s="713" t="s">
        <v>145</v>
      </c>
      <c r="B15" s="714"/>
      <c r="C15" s="714"/>
      <c r="D15" s="715" t="s">
        <v>286</v>
      </c>
      <c r="E15" s="716"/>
      <c r="F15" s="717"/>
      <c r="G15" s="718" t="s">
        <v>147</v>
      </c>
      <c r="H15" s="719"/>
      <c r="I15" s="720"/>
      <c r="R15" t="s">
        <v>665</v>
      </c>
      <c r="S15" t="s">
        <v>666</v>
      </c>
    </row>
    <row r="16" spans="1:19" ht="13.5" thickBot="1">
      <c r="A16" s="233" t="s">
        <v>67</v>
      </c>
      <c r="B16" s="233" t="s">
        <v>67</v>
      </c>
      <c r="C16" s="234" t="s">
        <v>148</v>
      </c>
      <c r="D16" s="305" t="s">
        <v>67</v>
      </c>
      <c r="E16" s="306" t="s">
        <v>67</v>
      </c>
      <c r="F16" s="307" t="s">
        <v>148</v>
      </c>
      <c r="G16" s="60" t="s">
        <v>67</v>
      </c>
      <c r="H16" s="58" t="s">
        <v>67</v>
      </c>
      <c r="I16" s="61" t="s">
        <v>148</v>
      </c>
      <c r="R16" t="s">
        <v>667</v>
      </c>
      <c r="S16" t="s">
        <v>668</v>
      </c>
    </row>
    <row r="17" spans="1:28" ht="13.15" thickTop="1">
      <c r="A17" s="291">
        <v>2</v>
      </c>
      <c r="B17" s="246">
        <v>19</v>
      </c>
      <c r="C17" s="247">
        <f t="shared" ref="C17:C33" si="0">230/B17</f>
        <v>12.105263157894736</v>
      </c>
      <c r="D17" s="297">
        <v>2</v>
      </c>
      <c r="E17" s="298">
        <v>13</v>
      </c>
      <c r="F17" s="296">
        <f>230/E17</f>
        <v>17.692307692307693</v>
      </c>
      <c r="G17" s="62">
        <v>2</v>
      </c>
      <c r="H17" s="63">
        <v>9.1999999999999993</v>
      </c>
      <c r="I17" s="64">
        <v>25</v>
      </c>
      <c r="R17" t="s">
        <v>669</v>
      </c>
      <c r="S17" t="s">
        <v>673</v>
      </c>
    </row>
    <row r="18" spans="1:28">
      <c r="A18" s="292">
        <v>4</v>
      </c>
      <c r="B18" s="248">
        <v>39</v>
      </c>
      <c r="C18" s="249">
        <f t="shared" si="0"/>
        <v>5.8974358974358978</v>
      </c>
      <c r="D18" s="295">
        <v>4</v>
      </c>
      <c r="E18" s="252">
        <v>26</v>
      </c>
      <c r="F18" s="296">
        <f t="shared" ref="F18:F28" si="1">230/E18</f>
        <v>8.8461538461538467</v>
      </c>
      <c r="G18" s="66">
        <v>4</v>
      </c>
      <c r="H18" s="67">
        <v>18.5</v>
      </c>
      <c r="I18" s="68">
        <v>12.4</v>
      </c>
      <c r="R18" t="s">
        <v>670</v>
      </c>
      <c r="S18" t="s">
        <v>673</v>
      </c>
    </row>
    <row r="19" spans="1:28">
      <c r="A19" s="292">
        <v>6</v>
      </c>
      <c r="B19" s="248">
        <v>57</v>
      </c>
      <c r="C19" s="249">
        <f t="shared" si="0"/>
        <v>4.0350877192982457</v>
      </c>
      <c r="D19" s="295">
        <v>6</v>
      </c>
      <c r="E19" s="252">
        <v>38</v>
      </c>
      <c r="F19" s="296">
        <f t="shared" si="1"/>
        <v>6.0526315789473681</v>
      </c>
      <c r="G19" s="66">
        <v>6</v>
      </c>
      <c r="H19" s="67">
        <v>28</v>
      </c>
      <c r="I19" s="68">
        <v>8.1999999999999993</v>
      </c>
      <c r="R19" t="s">
        <v>672</v>
      </c>
      <c r="S19" t="s">
        <v>673</v>
      </c>
    </row>
    <row r="20" spans="1:28">
      <c r="A20" s="292">
        <v>10</v>
      </c>
      <c r="B20" s="248">
        <v>97</v>
      </c>
      <c r="C20" s="249">
        <f t="shared" si="0"/>
        <v>2.3711340206185567</v>
      </c>
      <c r="D20" s="295">
        <v>10</v>
      </c>
      <c r="E20" s="252">
        <v>65</v>
      </c>
      <c r="F20" s="296">
        <f t="shared" si="1"/>
        <v>3.5384615384615383</v>
      </c>
      <c r="G20" s="66">
        <v>10</v>
      </c>
      <c r="H20" s="67">
        <v>48</v>
      </c>
      <c r="I20" s="68">
        <v>4.7</v>
      </c>
      <c r="R20" t="s">
        <v>671</v>
      </c>
      <c r="S20" t="s">
        <v>673</v>
      </c>
    </row>
    <row r="21" spans="1:28">
      <c r="A21" s="292">
        <v>16</v>
      </c>
      <c r="B21" s="248">
        <v>135</v>
      </c>
      <c r="C21" s="249">
        <f t="shared" si="0"/>
        <v>1.7037037037037037</v>
      </c>
      <c r="D21" s="295">
        <v>16</v>
      </c>
      <c r="E21" s="252">
        <v>90</v>
      </c>
      <c r="F21" s="296">
        <f t="shared" si="1"/>
        <v>2.5555555555555554</v>
      </c>
      <c r="G21" s="66">
        <v>16</v>
      </c>
      <c r="H21" s="67">
        <v>68</v>
      </c>
      <c r="I21" s="68">
        <v>3.3</v>
      </c>
    </row>
    <row r="22" spans="1:28">
      <c r="A22" s="292">
        <v>20</v>
      </c>
      <c r="B22" s="248">
        <v>175</v>
      </c>
      <c r="C22" s="249">
        <f t="shared" si="0"/>
        <v>1.3142857142857143</v>
      </c>
      <c r="D22" s="356">
        <v>20</v>
      </c>
      <c r="E22" s="357">
        <v>120</v>
      </c>
      <c r="F22" s="358">
        <f t="shared" si="1"/>
        <v>1.9166666666666667</v>
      </c>
      <c r="G22" s="66">
        <v>20</v>
      </c>
      <c r="H22" s="67">
        <v>85</v>
      </c>
      <c r="I22" s="68">
        <v>2.7</v>
      </c>
      <c r="S22" t="s">
        <v>674</v>
      </c>
    </row>
    <row r="23" spans="1:28" ht="15" customHeight="1">
      <c r="A23" s="292">
        <v>25</v>
      </c>
      <c r="B23" s="67">
        <v>220</v>
      </c>
      <c r="C23" s="294">
        <f t="shared" si="0"/>
        <v>1.0454545454545454</v>
      </c>
      <c r="D23" s="356">
        <v>25</v>
      </c>
      <c r="E23" s="357">
        <v>145</v>
      </c>
      <c r="F23" s="358">
        <f t="shared" si="1"/>
        <v>1.5862068965517242</v>
      </c>
      <c r="G23" s="66">
        <v>25</v>
      </c>
      <c r="H23" s="67">
        <v>110</v>
      </c>
      <c r="I23" s="68">
        <v>2</v>
      </c>
      <c r="S23" t="s">
        <v>675</v>
      </c>
    </row>
    <row r="24" spans="1:28" ht="13.15" thickBot="1">
      <c r="A24" s="293">
        <v>32</v>
      </c>
      <c r="B24" s="236">
        <v>315</v>
      </c>
      <c r="C24" s="237">
        <f t="shared" si="0"/>
        <v>0.73015873015873012</v>
      </c>
      <c r="D24" s="295">
        <v>32</v>
      </c>
      <c r="E24" s="252">
        <v>220</v>
      </c>
      <c r="F24" s="296">
        <f t="shared" si="1"/>
        <v>1.0454545454545454</v>
      </c>
      <c r="G24" s="231">
        <v>32</v>
      </c>
      <c r="H24" s="67">
        <v>160</v>
      </c>
      <c r="I24" s="232">
        <v>1.4</v>
      </c>
    </row>
    <row r="25" spans="1:28">
      <c r="A25" s="63">
        <v>35</v>
      </c>
      <c r="B25" s="63">
        <v>350</v>
      </c>
      <c r="C25" s="235">
        <f t="shared" si="0"/>
        <v>0.65714285714285714</v>
      </c>
      <c r="D25" s="66">
        <v>35</v>
      </c>
      <c r="E25" s="252">
        <v>230</v>
      </c>
      <c r="F25" s="296">
        <f t="shared" si="1"/>
        <v>1</v>
      </c>
      <c r="G25" s="231">
        <v>35</v>
      </c>
      <c r="H25" s="67">
        <v>175</v>
      </c>
      <c r="I25" s="232">
        <v>1.3</v>
      </c>
    </row>
    <row r="26" spans="1:28">
      <c r="A26" s="248">
        <v>40</v>
      </c>
      <c r="B26" s="248">
        <v>380</v>
      </c>
      <c r="C26" s="250">
        <f t="shared" si="0"/>
        <v>0.60526315789473684</v>
      </c>
      <c r="D26" s="66">
        <v>40</v>
      </c>
      <c r="E26" s="252">
        <v>260</v>
      </c>
      <c r="F26" s="296">
        <f t="shared" si="1"/>
        <v>0.88461538461538458</v>
      </c>
      <c r="G26" s="231">
        <v>40</v>
      </c>
      <c r="H26" s="67">
        <v>190</v>
      </c>
      <c r="I26" s="251">
        <f>230/H26</f>
        <v>1.2105263157894737</v>
      </c>
    </row>
    <row r="27" spans="1:28">
      <c r="A27" s="248">
        <v>50</v>
      </c>
      <c r="B27" s="248">
        <v>550</v>
      </c>
      <c r="C27" s="250">
        <f t="shared" si="0"/>
        <v>0.41818181818181815</v>
      </c>
      <c r="D27" s="66">
        <v>50</v>
      </c>
      <c r="E27" s="252">
        <v>380</v>
      </c>
      <c r="F27" s="296">
        <f t="shared" si="1"/>
        <v>0.60526315789473684</v>
      </c>
      <c r="G27" s="231">
        <v>50</v>
      </c>
      <c r="H27" s="67">
        <v>265</v>
      </c>
      <c r="I27" s="251">
        <f>230/H27</f>
        <v>0.86792452830188682</v>
      </c>
    </row>
    <row r="28" spans="1:28">
      <c r="A28" s="248">
        <v>63</v>
      </c>
      <c r="B28" s="248">
        <v>675</v>
      </c>
      <c r="C28" s="250">
        <f t="shared" si="0"/>
        <v>0.34074074074074073</v>
      </c>
      <c r="D28" s="66">
        <v>63</v>
      </c>
      <c r="E28" s="252">
        <v>440</v>
      </c>
      <c r="F28" s="296">
        <f t="shared" si="1"/>
        <v>0.52272727272727271</v>
      </c>
      <c r="G28" s="231">
        <v>63</v>
      </c>
      <c r="H28" s="67">
        <v>325</v>
      </c>
      <c r="I28" s="251">
        <f>230/H28</f>
        <v>0.70769230769230773</v>
      </c>
    </row>
    <row r="29" spans="1:28">
      <c r="A29" s="248">
        <v>80</v>
      </c>
      <c r="B29" s="248">
        <v>970</v>
      </c>
      <c r="C29" s="250">
        <f t="shared" si="0"/>
        <v>0.23711340206185566</v>
      </c>
      <c r="D29" s="66"/>
      <c r="E29" s="252"/>
      <c r="F29" s="253"/>
      <c r="G29" s="231">
        <v>80</v>
      </c>
      <c r="H29" s="67">
        <v>450</v>
      </c>
      <c r="I29" s="251">
        <f>230/H29</f>
        <v>0.51111111111111107</v>
      </c>
      <c r="P29" s="711" t="s">
        <v>879</v>
      </c>
      <c r="Q29" s="678"/>
      <c r="R29" s="678"/>
      <c r="S29" s="678"/>
      <c r="T29" s="678"/>
      <c r="U29" s="678"/>
      <c r="V29" s="678"/>
      <c r="W29" s="678"/>
      <c r="X29" s="678"/>
      <c r="Y29" s="678"/>
      <c r="Z29" s="678"/>
      <c r="AA29" s="678"/>
      <c r="AB29" s="678"/>
    </row>
    <row r="30" spans="1:28">
      <c r="A30" s="248">
        <v>100</v>
      </c>
      <c r="B30" s="248">
        <v>1200</v>
      </c>
      <c r="C30" s="250">
        <f t="shared" si="0"/>
        <v>0.19166666666666668</v>
      </c>
      <c r="D30" s="66"/>
      <c r="E30" s="252"/>
      <c r="F30" s="253"/>
      <c r="G30" s="231">
        <v>100</v>
      </c>
      <c r="H30" s="67">
        <v>580</v>
      </c>
      <c r="I30" s="251">
        <f t="shared" ref="I30:I33" si="2">230/H30</f>
        <v>0.39655172413793105</v>
      </c>
      <c r="P30" s="712" t="s">
        <v>880</v>
      </c>
      <c r="Q30" s="678"/>
      <c r="R30" s="678"/>
      <c r="S30" s="678"/>
      <c r="T30" s="678"/>
      <c r="U30" s="678"/>
      <c r="V30" s="678"/>
      <c r="W30" s="678"/>
      <c r="X30" s="678"/>
      <c r="Y30" s="678"/>
      <c r="Z30" s="678"/>
      <c r="AA30" s="678"/>
      <c r="AB30" s="678"/>
    </row>
    <row r="31" spans="1:28">
      <c r="A31" s="248">
        <v>125</v>
      </c>
      <c r="B31" s="248">
        <v>1700</v>
      </c>
      <c r="C31" s="250">
        <f t="shared" si="0"/>
        <v>0.13529411764705881</v>
      </c>
      <c r="D31" s="66"/>
      <c r="E31" s="252"/>
      <c r="F31" s="253"/>
      <c r="G31" s="66">
        <v>125</v>
      </c>
      <c r="H31" s="67">
        <v>750</v>
      </c>
      <c r="I31" s="73">
        <f t="shared" si="2"/>
        <v>0.30666666666666664</v>
      </c>
      <c r="P31" s="711" t="s">
        <v>881</v>
      </c>
      <c r="Q31" s="678"/>
      <c r="R31" s="678"/>
      <c r="S31" s="678"/>
      <c r="T31" s="678"/>
      <c r="U31" s="678"/>
      <c r="V31" s="678"/>
      <c r="W31" s="678"/>
      <c r="X31" s="678"/>
      <c r="Y31" s="678"/>
      <c r="Z31" s="678"/>
      <c r="AA31" s="678"/>
      <c r="AB31" s="678"/>
    </row>
    <row r="32" spans="1:28">
      <c r="A32" s="248">
        <v>160</v>
      </c>
      <c r="B32" s="248">
        <v>2100</v>
      </c>
      <c r="C32" s="250">
        <f t="shared" si="0"/>
        <v>0.10952380952380952</v>
      </c>
      <c r="D32" s="66"/>
      <c r="E32" s="252"/>
      <c r="F32" s="253"/>
      <c r="G32" s="66">
        <v>160</v>
      </c>
      <c r="H32" s="67">
        <v>950</v>
      </c>
      <c r="I32" s="73">
        <f t="shared" si="2"/>
        <v>0.24210526315789474</v>
      </c>
      <c r="P32" s="712" t="s">
        <v>882</v>
      </c>
      <c r="Q32" s="678"/>
      <c r="R32" s="678"/>
      <c r="S32" s="678"/>
      <c r="T32" s="678"/>
      <c r="U32" s="678"/>
      <c r="V32" s="678"/>
      <c r="W32" s="678"/>
      <c r="X32" s="678"/>
      <c r="Y32" s="678"/>
      <c r="Z32" s="678"/>
      <c r="AA32" s="678"/>
      <c r="AB32" s="678"/>
    </row>
    <row r="33" spans="1:16">
      <c r="A33" s="248">
        <v>200</v>
      </c>
      <c r="B33" s="248">
        <v>3000</v>
      </c>
      <c r="C33" s="250">
        <f t="shared" si="0"/>
        <v>7.6666666666666661E-2</v>
      </c>
      <c r="D33" s="66"/>
      <c r="E33" s="252"/>
      <c r="F33" s="253"/>
      <c r="G33" s="66">
        <v>200</v>
      </c>
      <c r="H33" s="67">
        <v>1350</v>
      </c>
      <c r="I33" s="73">
        <f t="shared" si="2"/>
        <v>0.17037037037037037</v>
      </c>
    </row>
    <row r="34" spans="1:16">
      <c r="A34" s="74"/>
      <c r="B34" s="74"/>
      <c r="C34" s="74"/>
      <c r="D34" s="74"/>
      <c r="E34" s="74"/>
      <c r="F34" s="74"/>
      <c r="G34" s="74"/>
      <c r="H34" s="74"/>
      <c r="I34" s="74"/>
    </row>
    <row r="35" spans="1:16" ht="16.899999999999999">
      <c r="A35" s="255" t="s">
        <v>294</v>
      </c>
      <c r="B35" s="74"/>
      <c r="C35" s="74"/>
      <c r="D35" s="74"/>
      <c r="E35" s="74"/>
      <c r="F35" s="74"/>
      <c r="G35" s="74"/>
      <c r="H35" s="74"/>
      <c r="I35" s="74"/>
      <c r="P35" s="490" t="s">
        <v>883</v>
      </c>
    </row>
    <row r="36" spans="1:16" ht="16.899999999999999">
      <c r="A36" s="23" t="s">
        <v>295</v>
      </c>
      <c r="B36" s="23" t="s">
        <v>298</v>
      </c>
      <c r="P36" s="490" t="s">
        <v>884</v>
      </c>
    </row>
    <row r="37" spans="1:16" ht="16.899999999999999">
      <c r="A37" s="23" t="s">
        <v>295</v>
      </c>
      <c r="B37" s="23" t="s">
        <v>299</v>
      </c>
      <c r="P37" s="490" t="s">
        <v>885</v>
      </c>
    </row>
    <row r="38" spans="1:16" ht="16.899999999999999">
      <c r="A38" s="23" t="s">
        <v>297</v>
      </c>
      <c r="B38" s="23" t="s">
        <v>296</v>
      </c>
      <c r="P38" s="490" t="s">
        <v>886</v>
      </c>
    </row>
    <row r="39" spans="1:16" ht="16.899999999999999">
      <c r="A39" s="74"/>
      <c r="P39" s="490" t="s">
        <v>887</v>
      </c>
    </row>
    <row r="40" spans="1:16" ht="16.899999999999999">
      <c r="A40" s="74"/>
      <c r="P40" s="490" t="s">
        <v>888</v>
      </c>
    </row>
    <row r="41" spans="1:16" ht="16.899999999999999">
      <c r="A41" s="74"/>
      <c r="P41" s="490" t="s">
        <v>889</v>
      </c>
    </row>
    <row r="42" spans="1:16">
      <c r="A42" s="74" t="s">
        <v>300</v>
      </c>
    </row>
    <row r="43" spans="1:16">
      <c r="A43" s="359" t="s">
        <v>303</v>
      </c>
      <c r="B43" s="359"/>
      <c r="C43" s="359"/>
      <c r="D43" s="359"/>
      <c r="E43" s="359"/>
      <c r="F43" s="359"/>
      <c r="G43" s="359"/>
      <c r="H43" s="359"/>
      <c r="I43" s="2"/>
    </row>
    <row r="44" spans="1:16">
      <c r="A44" s="2" t="s">
        <v>304</v>
      </c>
      <c r="B44" s="2"/>
      <c r="C44" s="2"/>
      <c r="D44" s="2"/>
      <c r="E44" s="2"/>
      <c r="F44" s="2"/>
      <c r="G44" s="2"/>
      <c r="H44" s="2"/>
      <c r="I44" s="2"/>
    </row>
    <row r="45" spans="1:16">
      <c r="A45" s="2" t="s">
        <v>308</v>
      </c>
      <c r="B45" s="2"/>
      <c r="C45" s="2"/>
      <c r="D45" s="2"/>
      <c r="E45" s="2"/>
      <c r="F45" s="2"/>
      <c r="G45" s="2"/>
      <c r="H45" s="2"/>
      <c r="I45" s="2"/>
    </row>
    <row r="46" spans="1:16" ht="13.15">
      <c r="A46" s="88" t="s">
        <v>305</v>
      </c>
      <c r="B46" s="88"/>
      <c r="C46" s="88" t="s">
        <v>306</v>
      </c>
      <c r="D46" s="88"/>
      <c r="E46" s="88" t="s">
        <v>307</v>
      </c>
      <c r="F46" s="88"/>
      <c r="G46" s="88" t="s">
        <v>309</v>
      </c>
      <c r="H46" s="88"/>
      <c r="I46" s="88" t="s">
        <v>310</v>
      </c>
      <c r="J46" s="88"/>
    </row>
    <row r="47" spans="1:16">
      <c r="A47" s="2"/>
      <c r="B47" s="2"/>
      <c r="C47" s="2"/>
      <c r="D47" s="2"/>
      <c r="E47" s="2"/>
      <c r="F47" s="2"/>
      <c r="G47" s="2"/>
      <c r="H47" s="2"/>
      <c r="I47" s="2"/>
    </row>
    <row r="48" spans="1:16">
      <c r="A48" s="2"/>
      <c r="B48" s="2"/>
      <c r="C48" s="2"/>
      <c r="D48" s="2"/>
      <c r="E48" s="2"/>
      <c r="F48" s="2"/>
      <c r="G48" s="2"/>
      <c r="H48" s="2"/>
      <c r="I48" s="2"/>
    </row>
    <row r="49" spans="1:9" ht="13.15">
      <c r="A49" s="477" t="s">
        <v>786</v>
      </c>
      <c r="B49" s="2"/>
      <c r="C49" s="2"/>
      <c r="D49" s="2"/>
      <c r="E49" s="2"/>
      <c r="F49" s="2"/>
      <c r="G49" s="2"/>
      <c r="H49" s="2"/>
      <c r="I49" s="2"/>
    </row>
    <row r="50" spans="1:9">
      <c r="A50" s="2" t="s">
        <v>771</v>
      </c>
      <c r="B50" s="2"/>
      <c r="C50" s="2"/>
      <c r="D50" s="2"/>
      <c r="E50" s="2"/>
      <c r="F50" s="2"/>
      <c r="G50" s="2"/>
      <c r="H50" s="2"/>
      <c r="I50" s="2"/>
    </row>
    <row r="51" spans="1:9">
      <c r="A51" t="s">
        <v>784</v>
      </c>
    </row>
    <row r="52" spans="1:9">
      <c r="A52" t="s">
        <v>772</v>
      </c>
    </row>
    <row r="53" spans="1:9">
      <c r="A53" t="s">
        <v>773</v>
      </c>
    </row>
    <row r="54" spans="1:9">
      <c r="A54" t="s">
        <v>785</v>
      </c>
    </row>
    <row r="55" spans="1:9">
      <c r="A55" s="478" t="s">
        <v>774</v>
      </c>
      <c r="B55" s="478"/>
      <c r="C55" s="478"/>
    </row>
    <row r="56" spans="1:9">
      <c r="A56" t="s">
        <v>775</v>
      </c>
    </row>
    <row r="57" spans="1:9">
      <c r="A57" t="s">
        <v>776</v>
      </c>
    </row>
    <row r="58" spans="1:9">
      <c r="A58" t="s">
        <v>777</v>
      </c>
    </row>
    <row r="59" spans="1:9">
      <c r="A59" s="478" t="s">
        <v>778</v>
      </c>
      <c r="B59" s="478"/>
      <c r="C59" s="478"/>
      <c r="D59" s="478"/>
      <c r="E59" s="478"/>
    </row>
    <row r="60" spans="1:9">
      <c r="A60" t="s">
        <v>779</v>
      </c>
    </row>
    <row r="61" spans="1:9">
      <c r="A61" t="s">
        <v>989</v>
      </c>
    </row>
    <row r="62" spans="1:9">
      <c r="A62" t="s">
        <v>780</v>
      </c>
    </row>
    <row r="63" spans="1:9" ht="13.5">
      <c r="A63" s="476" t="s">
        <v>781</v>
      </c>
    </row>
    <row r="64" spans="1:9" ht="13.5">
      <c r="A64" s="476" t="s">
        <v>782</v>
      </c>
    </row>
    <row r="65" spans="1:1" ht="13.5">
      <c r="A65" s="476" t="s">
        <v>783</v>
      </c>
    </row>
    <row r="67" spans="1:1" ht="13.5">
      <c r="A67" s="476" t="s">
        <v>990</v>
      </c>
    </row>
    <row r="68" spans="1:1" ht="13.5">
      <c r="A68" s="476" t="s">
        <v>991</v>
      </c>
    </row>
    <row r="69" spans="1:1" ht="39.950000000000003" customHeight="1">
      <c r="A69" s="476" t="s">
        <v>1191</v>
      </c>
    </row>
    <row r="70" spans="1:1" ht="39.950000000000003" customHeight="1"/>
    <row r="71" spans="1:1" ht="39.950000000000003" customHeight="1"/>
    <row r="72" spans="1:1" ht="39.950000000000003" customHeight="1"/>
    <row r="73" spans="1:1" ht="39.950000000000003" customHeight="1"/>
    <row r="74" spans="1:1" ht="39.950000000000003" customHeight="1"/>
    <row r="75" spans="1:1" ht="39.950000000000003" customHeight="1"/>
    <row r="76" spans="1:1" ht="39.950000000000003" customHeight="1"/>
    <row r="77" spans="1:1" ht="39.950000000000003" customHeight="1"/>
    <row r="78" spans="1:1" ht="39.950000000000003" customHeight="1"/>
    <row r="79" spans="1:1" ht="39.950000000000003" customHeight="1"/>
  </sheetData>
  <mergeCells count="7">
    <mergeCell ref="P31:AB31"/>
    <mergeCell ref="P32:AB32"/>
    <mergeCell ref="A15:C15"/>
    <mergeCell ref="D15:F15"/>
    <mergeCell ref="G15:I15"/>
    <mergeCell ref="P29:AB29"/>
    <mergeCell ref="P30:AB30"/>
  </mergeCells>
  <printOptions horizontalCentered="1"/>
  <pageMargins left="0.39370078740157483" right="0.39370078740157483" top="1.3385826771653544" bottom="1.1417322834645669" header="0.47244094488188981" footer="0.74803149606299213"/>
  <pageSetup paperSize="9" orientation="portrait" r:id="rId1"/>
  <headerFooter alignWithMargins="0">
    <oddHeader>&amp;LNaročnik:
&amp;RIzvajalec meritev:     
Elektro Šubic, Marko Šubic s.p
Ljubljana Črnuče&amp;8
-------------------------------------------------------------Izpisano: &amp;D</oddHeader>
    <oddFooter>&amp;LMeritve izvajal: &amp;"Arial CE,Krepko"Marko Šubic ie
&amp;"Arial CE,Običajno"&amp;9NPK-zah.inst.&amp;C&amp;8žig in podpis: &amp;R&amp;9LIST: &amp;P/&amp;N
&amp;7&amp;F</oddFooter>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L91"/>
  <sheetViews>
    <sheetView showGridLines="0" zoomScale="85" zoomScaleNormal="85" workbookViewId="0">
      <selection activeCell="A24" sqref="A24"/>
    </sheetView>
  </sheetViews>
  <sheetFormatPr defaultRowHeight="12.75"/>
  <cols>
    <col min="2" max="7" width="10.86328125" customWidth="1"/>
  </cols>
  <sheetData>
    <row r="1" spans="1:64" ht="24.2" customHeight="1">
      <c r="A1" s="76" t="s">
        <v>154</v>
      </c>
      <c r="B1" s="76"/>
      <c r="C1" s="76" t="s">
        <v>155</v>
      </c>
      <c r="D1" s="76"/>
      <c r="E1" s="76"/>
    </row>
    <row r="2" spans="1:64" ht="20.85" customHeight="1">
      <c r="A2" t="s">
        <v>156</v>
      </c>
      <c r="AL2" s="490" t="s">
        <v>994</v>
      </c>
    </row>
    <row r="3" spans="1:64">
      <c r="A3" t="s">
        <v>157</v>
      </c>
      <c r="AL3" t="s">
        <v>996</v>
      </c>
    </row>
    <row r="4" spans="1:64">
      <c r="A4" t="s">
        <v>158</v>
      </c>
    </row>
    <row r="5" spans="1:64" ht="16.5">
      <c r="A5" t="s">
        <v>159</v>
      </c>
      <c r="L5" t="s">
        <v>787</v>
      </c>
      <c r="M5" t="s">
        <v>788</v>
      </c>
      <c r="AL5" s="542" t="s">
        <v>995</v>
      </c>
    </row>
    <row r="6" spans="1:64" ht="16.899999999999999">
      <c r="A6" s="53" t="s">
        <v>132</v>
      </c>
      <c r="AL6" s="490" t="s">
        <v>997</v>
      </c>
    </row>
    <row r="7" spans="1:64">
      <c r="L7" t="s">
        <v>614</v>
      </c>
      <c r="M7" t="s">
        <v>789</v>
      </c>
      <c r="AL7" t="s">
        <v>998</v>
      </c>
    </row>
    <row r="8" spans="1:64">
      <c r="A8" s="77"/>
      <c r="B8" s="721" t="s">
        <v>160</v>
      </c>
      <c r="C8" s="722"/>
      <c r="D8" s="723" t="s">
        <v>161</v>
      </c>
      <c r="E8" s="722"/>
      <c r="F8" s="723" t="s">
        <v>162</v>
      </c>
      <c r="G8" s="722"/>
    </row>
    <row r="9" spans="1:64">
      <c r="A9" s="78"/>
      <c r="B9" s="79" t="s">
        <v>163</v>
      </c>
      <c r="C9" s="80"/>
      <c r="D9" s="81" t="s">
        <v>164</v>
      </c>
      <c r="E9" s="80"/>
      <c r="F9" s="81" t="s">
        <v>165</v>
      </c>
      <c r="G9" s="80"/>
      <c r="L9" t="s">
        <v>615</v>
      </c>
      <c r="M9" t="s">
        <v>1222</v>
      </c>
    </row>
    <row r="10" spans="1:64" ht="40.9">
      <c r="A10" s="82" t="s">
        <v>166</v>
      </c>
      <c r="B10" s="83" t="s">
        <v>167</v>
      </c>
      <c r="C10" s="84" t="s">
        <v>168</v>
      </c>
      <c r="D10" s="84" t="s">
        <v>167</v>
      </c>
      <c r="E10" s="84" t="s">
        <v>168</v>
      </c>
      <c r="F10" s="84" t="s">
        <v>167</v>
      </c>
      <c r="G10" s="84" t="s">
        <v>168</v>
      </c>
      <c r="L10" t="s">
        <v>790</v>
      </c>
      <c r="M10" t="s">
        <v>791</v>
      </c>
      <c r="N10" t="s">
        <v>1221</v>
      </c>
    </row>
    <row r="11" spans="1:64" ht="13.15">
      <c r="A11" s="85" t="s">
        <v>67</v>
      </c>
      <c r="B11" s="86" t="s">
        <v>67</v>
      </c>
      <c r="C11" s="87" t="s">
        <v>148</v>
      </c>
      <c r="D11" s="86" t="s">
        <v>67</v>
      </c>
      <c r="E11" s="87" t="s">
        <v>148</v>
      </c>
      <c r="F11" s="86" t="s">
        <v>67</v>
      </c>
      <c r="G11" s="87" t="s">
        <v>148</v>
      </c>
      <c r="AW11" s="545" t="s">
        <v>1023</v>
      </c>
      <c r="AX11" s="254"/>
      <c r="AY11" s="254"/>
      <c r="AZ11" s="254"/>
      <c r="BA11" s="254"/>
      <c r="BB11" s="254"/>
      <c r="BC11" s="254"/>
      <c r="BD11" s="254"/>
      <c r="BE11" s="254"/>
      <c r="BF11" s="254"/>
      <c r="BG11" s="254"/>
      <c r="BH11" s="254"/>
      <c r="BI11" s="254"/>
      <c r="BJ11" s="254"/>
      <c r="BK11" s="254"/>
      <c r="BL11" s="254"/>
    </row>
    <row r="12" spans="1:64" ht="12.6" customHeight="1">
      <c r="A12" s="88"/>
      <c r="B12" s="89"/>
      <c r="C12" s="89"/>
      <c r="D12" s="89"/>
      <c r="E12" s="89"/>
      <c r="F12" s="89"/>
      <c r="G12" s="89"/>
      <c r="L12" t="s">
        <v>616</v>
      </c>
      <c r="M12" t="s">
        <v>617</v>
      </c>
      <c r="AW12" s="545" t="s">
        <v>1024</v>
      </c>
      <c r="AX12" s="254"/>
      <c r="AY12" s="254"/>
      <c r="AZ12" s="254"/>
      <c r="BA12" s="254"/>
      <c r="BB12" s="254"/>
      <c r="BC12" s="254"/>
      <c r="BD12" s="254"/>
      <c r="BE12" s="254"/>
      <c r="BF12" s="254"/>
      <c r="BG12" s="254"/>
      <c r="BH12" s="254"/>
      <c r="BI12" s="254"/>
      <c r="BJ12" s="254"/>
      <c r="BK12" s="254"/>
      <c r="BL12" s="254"/>
    </row>
    <row r="13" spans="1:64">
      <c r="A13" s="86">
        <v>2</v>
      </c>
      <c r="B13" s="86">
        <v>10</v>
      </c>
      <c r="C13" s="90">
        <v>23</v>
      </c>
      <c r="D13" s="86">
        <v>20</v>
      </c>
      <c r="E13" s="90">
        <v>11.5</v>
      </c>
      <c r="F13" s="86">
        <v>40</v>
      </c>
      <c r="G13" s="90">
        <v>5.7</v>
      </c>
      <c r="AW13" s="545" t="s">
        <v>1025</v>
      </c>
      <c r="AX13" s="254"/>
      <c r="AY13" s="254"/>
      <c r="AZ13" s="254"/>
      <c r="BA13" s="254"/>
      <c r="BB13" s="254"/>
      <c r="BC13" s="254"/>
      <c r="BD13" s="254"/>
      <c r="BE13" s="254"/>
      <c r="BF13" s="254"/>
      <c r="BG13" s="254"/>
      <c r="BH13" s="254"/>
      <c r="BI13" s="254"/>
      <c r="BJ13" s="254"/>
      <c r="BK13" s="254"/>
      <c r="BL13" s="254"/>
    </row>
    <row r="14" spans="1:64">
      <c r="A14" s="86">
        <v>4</v>
      </c>
      <c r="B14" s="86">
        <v>20</v>
      </c>
      <c r="C14" s="90">
        <v>11.5</v>
      </c>
      <c r="D14" s="86">
        <v>40</v>
      </c>
      <c r="E14" s="90">
        <v>5.7</v>
      </c>
      <c r="F14" s="86">
        <v>80</v>
      </c>
      <c r="G14" s="90">
        <v>2.8</v>
      </c>
      <c r="L14" t="s">
        <v>618</v>
      </c>
      <c r="M14" t="s">
        <v>992</v>
      </c>
      <c r="AW14" s="545" t="s">
        <v>1026</v>
      </c>
      <c r="AX14" s="254"/>
      <c r="AY14" s="254"/>
      <c r="AZ14" s="254"/>
      <c r="BA14" s="254"/>
      <c r="BB14" s="254"/>
      <c r="BC14" s="254"/>
      <c r="BD14" s="254"/>
      <c r="BE14" s="254"/>
      <c r="BF14" s="254"/>
      <c r="BG14" s="254"/>
      <c r="BH14" s="254"/>
      <c r="BI14" s="254"/>
      <c r="BJ14" s="254"/>
      <c r="BK14" s="254"/>
      <c r="BL14" s="254"/>
    </row>
    <row r="15" spans="1:64">
      <c r="A15" s="86">
        <v>6</v>
      </c>
      <c r="B15" s="86">
        <v>30</v>
      </c>
      <c r="C15" s="90">
        <v>7.6</v>
      </c>
      <c r="D15" s="86">
        <v>60</v>
      </c>
      <c r="E15" s="90">
        <v>3.8</v>
      </c>
      <c r="F15" s="86">
        <v>120</v>
      </c>
      <c r="G15" s="90">
        <v>1.9</v>
      </c>
      <c r="AW15" s="545" t="s">
        <v>1027</v>
      </c>
      <c r="AX15" s="254"/>
      <c r="AY15" s="254"/>
      <c r="AZ15" s="254"/>
      <c r="BA15" s="254"/>
      <c r="BB15" s="254"/>
      <c r="BC15" s="254"/>
      <c r="BD15" s="254"/>
      <c r="BE15" s="254"/>
      <c r="BF15" s="254"/>
      <c r="BG15" s="254"/>
      <c r="BH15" s="254"/>
      <c r="BI15" s="254"/>
      <c r="BJ15" s="254"/>
      <c r="BK15" s="254"/>
      <c r="BL15" s="254"/>
    </row>
    <row r="16" spans="1:64">
      <c r="A16" s="86">
        <v>8</v>
      </c>
      <c r="B16" s="86">
        <v>40</v>
      </c>
      <c r="C16" s="90">
        <v>5.7</v>
      </c>
      <c r="D16" s="86">
        <v>80</v>
      </c>
      <c r="E16" s="90">
        <v>2.8</v>
      </c>
      <c r="F16" s="86">
        <v>160</v>
      </c>
      <c r="G16" s="90">
        <v>1.4</v>
      </c>
      <c r="L16" t="s">
        <v>619</v>
      </c>
      <c r="M16" t="s">
        <v>621</v>
      </c>
      <c r="AW16" s="545" t="s">
        <v>1028</v>
      </c>
      <c r="AX16" s="254"/>
      <c r="AY16" s="254"/>
      <c r="AZ16" s="254"/>
      <c r="BA16" s="254"/>
      <c r="BB16" s="254"/>
      <c r="BC16" s="254"/>
      <c r="BD16" s="254"/>
      <c r="BE16" s="254"/>
      <c r="BF16" s="254"/>
      <c r="BG16" s="254"/>
      <c r="BH16" s="254"/>
      <c r="BI16" s="254"/>
      <c r="BJ16" s="254"/>
      <c r="BK16" s="254"/>
      <c r="BL16" s="254"/>
    </row>
    <row r="17" spans="1:64" ht="13.15">
      <c r="A17" s="289">
        <v>10</v>
      </c>
      <c r="B17" s="289">
        <v>50</v>
      </c>
      <c r="C17" s="290">
        <v>4.5999999999999996</v>
      </c>
      <c r="D17" s="289">
        <v>100</v>
      </c>
      <c r="E17" s="290">
        <v>2.2999999999999998</v>
      </c>
      <c r="F17" s="360">
        <v>200</v>
      </c>
      <c r="G17" s="361">
        <v>1.1000000000000001</v>
      </c>
      <c r="AW17" s="545" t="s">
        <v>1029</v>
      </c>
      <c r="AX17" s="254"/>
      <c r="AY17" s="254"/>
      <c r="AZ17" s="254"/>
      <c r="BA17" s="254"/>
      <c r="BB17" s="254"/>
      <c r="BC17" s="254"/>
      <c r="BD17" s="254"/>
      <c r="BE17" s="254"/>
      <c r="BF17" s="254"/>
      <c r="BG17" s="254"/>
      <c r="BH17" s="254"/>
      <c r="BI17" s="254"/>
      <c r="BJ17" s="254"/>
      <c r="BK17" s="254"/>
      <c r="BL17" s="254"/>
    </row>
    <row r="18" spans="1:64" ht="13.15">
      <c r="A18" s="289">
        <v>16</v>
      </c>
      <c r="B18" s="289">
        <v>80</v>
      </c>
      <c r="C18" s="290">
        <v>2.8</v>
      </c>
      <c r="D18" s="289">
        <v>160</v>
      </c>
      <c r="E18" s="290">
        <v>1.4</v>
      </c>
      <c r="F18" s="360">
        <v>320</v>
      </c>
      <c r="G18" s="361">
        <v>0.7</v>
      </c>
      <c r="L18" t="s">
        <v>620</v>
      </c>
      <c r="M18" t="s">
        <v>993</v>
      </c>
      <c r="AW18" s="254"/>
      <c r="AX18" s="254"/>
      <c r="AY18" s="254"/>
      <c r="AZ18" s="254"/>
      <c r="BA18" s="254"/>
      <c r="BB18" s="254"/>
      <c r="BC18" s="254"/>
      <c r="BD18" s="254"/>
      <c r="BE18" s="254"/>
      <c r="BF18" s="254"/>
      <c r="BG18" s="254"/>
      <c r="BH18" s="254"/>
      <c r="BI18" s="254"/>
      <c r="BJ18" s="254"/>
      <c r="BK18" s="254"/>
      <c r="BL18" s="254"/>
    </row>
    <row r="19" spans="1:64" ht="13.15">
      <c r="A19" s="289">
        <v>20</v>
      </c>
      <c r="B19" s="289">
        <v>100</v>
      </c>
      <c r="C19" s="290">
        <v>2.2999999999999998</v>
      </c>
      <c r="D19" s="289">
        <v>200</v>
      </c>
      <c r="E19" s="290">
        <v>1.1000000000000001</v>
      </c>
      <c r="F19" s="360">
        <v>400</v>
      </c>
      <c r="G19" s="361">
        <v>0.5</v>
      </c>
      <c r="L19" t="s">
        <v>1011</v>
      </c>
      <c r="M19" t="s">
        <v>1012</v>
      </c>
      <c r="AW19" s="254"/>
      <c r="AX19" s="254"/>
      <c r="AY19" s="254"/>
      <c r="AZ19" s="254"/>
      <c r="BA19" s="254"/>
      <c r="BB19" s="254"/>
      <c r="BC19" s="254"/>
      <c r="BD19" s="254"/>
      <c r="BE19" s="254"/>
      <c r="BF19" s="254"/>
      <c r="BG19" s="254"/>
      <c r="BH19" s="254"/>
      <c r="BI19" s="254"/>
      <c r="BJ19" s="254"/>
      <c r="BK19" s="254"/>
      <c r="BL19" s="254"/>
    </row>
    <row r="20" spans="1:64" ht="13.15">
      <c r="A20" s="86">
        <v>25</v>
      </c>
      <c r="B20" s="86">
        <v>125</v>
      </c>
      <c r="C20" s="90">
        <v>1.8</v>
      </c>
      <c r="D20" s="86">
        <v>250</v>
      </c>
      <c r="E20" s="90">
        <v>0.9</v>
      </c>
      <c r="F20" s="360">
        <v>500</v>
      </c>
      <c r="G20" s="361">
        <v>0.4</v>
      </c>
      <c r="L20" t="s">
        <v>1013</v>
      </c>
      <c r="M20" t="s">
        <v>1014</v>
      </c>
      <c r="AW20" s="254"/>
      <c r="AX20" s="254"/>
      <c r="AY20" s="254"/>
      <c r="AZ20" s="254"/>
      <c r="BA20" s="254"/>
      <c r="BB20" s="254"/>
      <c r="BC20" s="254"/>
      <c r="BD20" s="254"/>
      <c r="BE20" s="254"/>
      <c r="BF20" s="254"/>
      <c r="BG20" s="254"/>
      <c r="BH20" s="254"/>
      <c r="BI20" s="254"/>
      <c r="BJ20" s="254"/>
      <c r="BK20" s="254"/>
      <c r="BL20" s="254"/>
    </row>
    <row r="21" spans="1:64" ht="13.15">
      <c r="A21" s="86">
        <v>32</v>
      </c>
      <c r="B21" s="86">
        <v>160</v>
      </c>
      <c r="C21" s="90">
        <v>1.4</v>
      </c>
      <c r="D21" s="86">
        <v>320</v>
      </c>
      <c r="E21" s="90">
        <v>0.7</v>
      </c>
      <c r="F21" s="360">
        <v>640</v>
      </c>
      <c r="G21" s="361">
        <v>0.3</v>
      </c>
      <c r="L21" t="s">
        <v>1015</v>
      </c>
      <c r="M21" t="s">
        <v>1016</v>
      </c>
      <c r="AW21" s="254"/>
      <c r="AX21" s="254"/>
      <c r="AY21" s="254"/>
      <c r="AZ21" s="254"/>
      <c r="BA21" s="254"/>
      <c r="BB21" s="254"/>
      <c r="BC21" s="254"/>
      <c r="BD21" s="254"/>
      <c r="BE21" s="254"/>
      <c r="BF21" s="254"/>
      <c r="BG21" s="254"/>
      <c r="BH21" s="254"/>
      <c r="BI21" s="254"/>
      <c r="BJ21" s="254"/>
      <c r="BK21" s="254"/>
      <c r="BL21" s="254"/>
    </row>
    <row r="22" spans="1:64" ht="13.15">
      <c r="A22" s="86">
        <v>40</v>
      </c>
      <c r="B22" s="86">
        <v>200</v>
      </c>
      <c r="C22" s="90">
        <v>1.1499999999999999</v>
      </c>
      <c r="D22" s="86">
        <v>400</v>
      </c>
      <c r="E22" s="90">
        <v>0.56999999999999995</v>
      </c>
      <c r="F22" s="360">
        <v>800</v>
      </c>
      <c r="G22" s="361">
        <v>0.28000000000000003</v>
      </c>
      <c r="L22" t="s">
        <v>1017</v>
      </c>
      <c r="M22" t="s">
        <v>1018</v>
      </c>
      <c r="AW22" s="254"/>
      <c r="AX22" s="254"/>
      <c r="AY22" s="254"/>
      <c r="AZ22" s="254"/>
      <c r="BA22" s="254"/>
      <c r="BB22" s="254"/>
      <c r="BC22" s="254"/>
      <c r="BD22" s="254"/>
      <c r="BE22" s="254"/>
      <c r="BF22" s="254"/>
      <c r="BG22" s="254"/>
      <c r="BH22" s="254"/>
      <c r="BI22" s="254"/>
      <c r="BJ22" s="254"/>
      <c r="BK22" s="254"/>
      <c r="BL22" s="254"/>
    </row>
    <row r="23" spans="1:64" ht="13.15">
      <c r="A23" s="86">
        <v>50</v>
      </c>
      <c r="B23" s="86">
        <v>250</v>
      </c>
      <c r="C23" s="90">
        <v>0.92</v>
      </c>
      <c r="D23" s="86">
        <v>500</v>
      </c>
      <c r="E23" s="90">
        <v>0.46</v>
      </c>
      <c r="F23" s="360">
        <v>1000</v>
      </c>
      <c r="G23" s="361">
        <v>0.23</v>
      </c>
      <c r="L23" t="s">
        <v>1019</v>
      </c>
      <c r="M23" t="s">
        <v>1020</v>
      </c>
    </row>
    <row r="24" spans="1:64" ht="13.15">
      <c r="A24" s="86">
        <v>63</v>
      </c>
      <c r="B24" s="86">
        <v>315</v>
      </c>
      <c r="C24" s="90">
        <v>0.73</v>
      </c>
      <c r="D24" s="86">
        <v>630</v>
      </c>
      <c r="E24" s="90">
        <v>0.36</v>
      </c>
      <c r="F24" s="360">
        <v>1260</v>
      </c>
      <c r="G24" s="361">
        <v>0.18</v>
      </c>
      <c r="L24" t="s">
        <v>1021</v>
      </c>
      <c r="M24" t="s">
        <v>1022</v>
      </c>
    </row>
    <row r="25" spans="1:64">
      <c r="A25" s="86"/>
      <c r="B25" s="86"/>
      <c r="C25" s="90"/>
      <c r="D25" s="86"/>
      <c r="E25" s="90"/>
      <c r="F25" s="86"/>
      <c r="G25" s="90"/>
      <c r="L25" t="s">
        <v>1361</v>
      </c>
      <c r="M25" t="s">
        <v>1362</v>
      </c>
    </row>
    <row r="26" spans="1:64">
      <c r="A26" s="86"/>
      <c r="B26" s="86"/>
      <c r="C26" s="90"/>
      <c r="D26" s="86"/>
      <c r="E26" s="90"/>
      <c r="F26" s="86"/>
      <c r="G26" s="90"/>
      <c r="L26" t="s">
        <v>1363</v>
      </c>
      <c r="M26" t="s">
        <v>1364</v>
      </c>
    </row>
    <row r="27" spans="1:64">
      <c r="A27" s="86"/>
      <c r="B27" s="86"/>
      <c r="C27" s="90"/>
      <c r="D27" s="86"/>
      <c r="E27" s="90"/>
      <c r="F27" s="86"/>
      <c r="G27" s="90"/>
      <c r="L27" t="s">
        <v>1365</v>
      </c>
      <c r="M27" t="s">
        <v>1366</v>
      </c>
    </row>
    <row r="28" spans="1:64" ht="13.15">
      <c r="A28" s="51" t="s">
        <v>414</v>
      </c>
      <c r="L28" t="s">
        <v>1367</v>
      </c>
      <c r="M28" t="s">
        <v>1368</v>
      </c>
    </row>
    <row r="29" spans="1:64">
      <c r="A29" t="s">
        <v>413</v>
      </c>
      <c r="L29" t="s">
        <v>1369</v>
      </c>
      <c r="M29" t="s">
        <v>1370</v>
      </c>
    </row>
    <row r="30" spans="1:64">
      <c r="A30" t="s">
        <v>149</v>
      </c>
      <c r="L30" t="s">
        <v>1371</v>
      </c>
      <c r="M30" t="s">
        <v>1372</v>
      </c>
    </row>
    <row r="31" spans="1:64">
      <c r="A31" t="s">
        <v>150</v>
      </c>
      <c r="L31" t="s">
        <v>1373</v>
      </c>
      <c r="M31" t="s">
        <v>1374</v>
      </c>
    </row>
    <row r="32" spans="1:64">
      <c r="A32" t="s">
        <v>169</v>
      </c>
    </row>
    <row r="33" spans="1:30">
      <c r="A33" t="s">
        <v>170</v>
      </c>
    </row>
    <row r="41" spans="1:30">
      <c r="D41" s="466"/>
    </row>
    <row r="42" spans="1:30">
      <c r="C42" s="472"/>
      <c r="D42" s="472"/>
      <c r="E42" s="473"/>
      <c r="F42" s="472"/>
      <c r="G42" s="472"/>
      <c r="H42" s="472"/>
      <c r="I42" s="472"/>
    </row>
    <row r="43" spans="1:30">
      <c r="C43" s="474"/>
      <c r="D43" s="474"/>
      <c r="E43" s="473"/>
      <c r="F43" s="472"/>
      <c r="G43" s="472"/>
      <c r="H43" s="472"/>
      <c r="I43" s="472"/>
    </row>
    <row r="44" spans="1:30">
      <c r="C44" s="474"/>
      <c r="D44" s="474"/>
      <c r="E44" s="473"/>
      <c r="F44" s="472"/>
      <c r="G44" s="472"/>
      <c r="H44" s="472"/>
      <c r="I44" s="472"/>
    </row>
    <row r="45" spans="1:30" ht="13.15" thickBot="1">
      <c r="C45" s="474"/>
      <c r="D45" s="474"/>
      <c r="E45" s="473"/>
      <c r="F45" s="472"/>
      <c r="G45" s="472"/>
      <c r="H45" s="472"/>
      <c r="I45" s="472"/>
    </row>
    <row r="46" spans="1:30" ht="30">
      <c r="B46" s="724" t="s">
        <v>678</v>
      </c>
      <c r="C46" s="467" t="s">
        <v>677</v>
      </c>
      <c r="D46" s="467" t="s">
        <v>677</v>
      </c>
      <c r="E46" s="467" t="s">
        <v>681</v>
      </c>
      <c r="J46" s="475" t="s">
        <v>676</v>
      </c>
      <c r="K46" s="475" t="s">
        <v>770</v>
      </c>
    </row>
    <row r="47" spans="1:30" ht="17.649999999999999" thickBot="1">
      <c r="B47" s="725"/>
      <c r="C47" s="468" t="s">
        <v>679</v>
      </c>
      <c r="D47" s="468" t="s">
        <v>680</v>
      </c>
      <c r="E47" s="468" t="s">
        <v>682</v>
      </c>
      <c r="F47" s="472"/>
      <c r="G47" s="472"/>
      <c r="H47" s="472"/>
      <c r="I47" s="472"/>
      <c r="AD47" t="s">
        <v>999</v>
      </c>
    </row>
    <row r="48" spans="1:30" ht="15.4" thickBot="1">
      <c r="B48" s="469" t="s">
        <v>683</v>
      </c>
      <c r="C48" s="470">
        <v>116840</v>
      </c>
      <c r="D48" s="471" t="s">
        <v>684</v>
      </c>
      <c r="E48" s="470">
        <v>1072193</v>
      </c>
      <c r="F48" s="472"/>
      <c r="G48" s="472"/>
      <c r="H48" s="472"/>
      <c r="I48" s="472"/>
    </row>
    <row r="49" spans="2:30" ht="15.4" thickBot="1">
      <c r="B49" s="469" t="s">
        <v>685</v>
      </c>
      <c r="C49" s="470">
        <v>104049</v>
      </c>
      <c r="D49" s="471" t="s">
        <v>686</v>
      </c>
      <c r="E49" s="470">
        <v>850288</v>
      </c>
      <c r="F49" s="472"/>
      <c r="G49" s="472"/>
      <c r="H49" s="472"/>
      <c r="I49" s="472"/>
    </row>
    <row r="50" spans="2:30" ht="15.4" thickBot="1">
      <c r="B50" s="469" t="s">
        <v>687</v>
      </c>
      <c r="C50" s="470">
        <v>92658</v>
      </c>
      <c r="D50" s="471" t="s">
        <v>688</v>
      </c>
      <c r="E50" s="470">
        <v>674309</v>
      </c>
      <c r="F50" s="472"/>
      <c r="G50" s="472"/>
      <c r="H50" s="472"/>
      <c r="I50" s="472"/>
    </row>
    <row r="51" spans="2:30" ht="15.4" thickBot="1">
      <c r="B51" s="469" t="s">
        <v>689</v>
      </c>
      <c r="C51" s="470">
        <v>82515</v>
      </c>
      <c r="D51" s="471" t="s">
        <v>690</v>
      </c>
      <c r="E51" s="470">
        <v>534751</v>
      </c>
      <c r="F51" s="472"/>
      <c r="G51" s="472"/>
      <c r="H51" s="472"/>
      <c r="I51" s="472"/>
    </row>
    <row r="52" spans="2:30" ht="15.4" thickBot="1">
      <c r="B52" s="469">
        <v>1</v>
      </c>
      <c r="C52" s="470">
        <v>73481</v>
      </c>
      <c r="D52" s="471" t="s">
        <v>691</v>
      </c>
      <c r="E52" s="470">
        <v>424077</v>
      </c>
      <c r="F52" s="472"/>
      <c r="G52" s="472"/>
      <c r="H52" s="472"/>
      <c r="I52" s="472"/>
    </row>
    <row r="53" spans="2:30" ht="15.4" thickBot="1">
      <c r="B53" s="469">
        <v>2</v>
      </c>
      <c r="C53" s="470">
        <v>65437</v>
      </c>
      <c r="D53" s="471" t="s">
        <v>692</v>
      </c>
      <c r="E53" s="470">
        <v>336308</v>
      </c>
      <c r="F53" s="472"/>
      <c r="G53" s="472"/>
      <c r="H53" s="472"/>
      <c r="I53" s="472"/>
    </row>
    <row r="54" spans="2:30" ht="15.4" thickBot="1">
      <c r="B54" s="469">
        <v>3</v>
      </c>
      <c r="C54" s="470">
        <v>58273</v>
      </c>
      <c r="D54" s="471" t="s">
        <v>693</v>
      </c>
      <c r="E54" s="470">
        <v>266705</v>
      </c>
      <c r="F54" s="472"/>
      <c r="G54" s="472"/>
      <c r="H54" s="472"/>
      <c r="I54" s="472"/>
    </row>
    <row r="55" spans="2:30" ht="15.4" thickBot="1">
      <c r="B55" s="469">
        <v>4</v>
      </c>
      <c r="C55" s="470">
        <v>51894</v>
      </c>
      <c r="D55" s="471" t="s">
        <v>694</v>
      </c>
      <c r="E55" s="470">
        <v>211506</v>
      </c>
      <c r="F55" s="472"/>
      <c r="G55" s="472"/>
      <c r="H55" s="472"/>
      <c r="I55" s="472"/>
    </row>
    <row r="56" spans="2:30" ht="15.4" thickBot="1">
      <c r="B56" s="469">
        <v>5</v>
      </c>
      <c r="C56" s="470">
        <v>46213</v>
      </c>
      <c r="D56" s="471" t="s">
        <v>695</v>
      </c>
      <c r="E56" s="470">
        <v>167732</v>
      </c>
      <c r="F56" s="472"/>
      <c r="G56" s="472"/>
      <c r="H56" s="472"/>
      <c r="I56" s="472"/>
    </row>
    <row r="57" spans="2:30" ht="15.4" thickBot="1">
      <c r="B57" s="469">
        <v>6</v>
      </c>
      <c r="C57" s="470">
        <v>41154</v>
      </c>
      <c r="D57" s="471" t="s">
        <v>696</v>
      </c>
      <c r="E57" s="470">
        <v>133018</v>
      </c>
      <c r="F57" s="472"/>
      <c r="G57" s="472"/>
      <c r="H57" s="472"/>
      <c r="I57" s="472"/>
    </row>
    <row r="58" spans="2:30" ht="15.4" thickBot="1">
      <c r="B58" s="469">
        <v>7</v>
      </c>
      <c r="C58" s="470">
        <v>36649</v>
      </c>
      <c r="D58" s="471" t="s">
        <v>697</v>
      </c>
      <c r="E58" s="470">
        <v>105488</v>
      </c>
      <c r="F58" s="472"/>
      <c r="G58" s="472"/>
      <c r="H58" s="472"/>
      <c r="I58" s="472"/>
    </row>
    <row r="59" spans="2:30" ht="15.4" thickBot="1">
      <c r="B59" s="469">
        <v>8</v>
      </c>
      <c r="C59" s="470">
        <v>32636</v>
      </c>
      <c r="D59" s="471" t="s">
        <v>698</v>
      </c>
      <c r="E59" s="470">
        <v>83656</v>
      </c>
      <c r="F59" s="472"/>
      <c r="G59" s="472"/>
      <c r="H59" s="472"/>
      <c r="I59" s="472"/>
    </row>
    <row r="60" spans="2:30" ht="15.4" thickBot="1">
      <c r="B60" s="469">
        <v>9</v>
      </c>
      <c r="C60" s="470">
        <v>29064</v>
      </c>
      <c r="D60" s="471" t="s">
        <v>699</v>
      </c>
      <c r="E60" s="470">
        <v>66342</v>
      </c>
      <c r="F60" s="472"/>
      <c r="G60" s="472"/>
      <c r="H60" s="472"/>
      <c r="I60" s="472"/>
    </row>
    <row r="61" spans="2:30" ht="15.4" thickBot="1">
      <c r="B61" s="469">
        <v>10</v>
      </c>
      <c r="C61" s="470">
        <v>25882</v>
      </c>
      <c r="D61" s="471" t="s">
        <v>700</v>
      </c>
      <c r="E61" s="470">
        <v>52612</v>
      </c>
      <c r="F61" s="472"/>
      <c r="G61" s="472"/>
      <c r="H61" s="472"/>
      <c r="I61" s="472"/>
    </row>
    <row r="62" spans="2:30" ht="15.4" thickBot="1">
      <c r="B62" s="469">
        <v>11</v>
      </c>
      <c r="C62" s="470">
        <v>23048</v>
      </c>
      <c r="D62" s="471" t="s">
        <v>701</v>
      </c>
      <c r="E62" s="470">
        <v>41723</v>
      </c>
      <c r="F62" s="472"/>
      <c r="G62" s="472"/>
      <c r="H62" s="472"/>
      <c r="I62" s="472"/>
      <c r="AD62" t="s">
        <v>1000</v>
      </c>
    </row>
    <row r="63" spans="2:30" ht="15.4" thickBot="1">
      <c r="B63" s="469">
        <v>12</v>
      </c>
      <c r="C63" s="470">
        <v>20525</v>
      </c>
      <c r="D63" s="471" t="s">
        <v>702</v>
      </c>
      <c r="E63" s="470">
        <v>33088</v>
      </c>
      <c r="F63" s="472"/>
      <c r="G63" s="472"/>
      <c r="H63" s="472"/>
      <c r="I63" s="472"/>
    </row>
    <row r="64" spans="2:30" ht="15.4" thickBot="1">
      <c r="B64" s="469">
        <v>13</v>
      </c>
      <c r="C64" s="470">
        <v>18278</v>
      </c>
      <c r="D64" s="471" t="s">
        <v>703</v>
      </c>
      <c r="E64" s="470">
        <v>26240</v>
      </c>
      <c r="F64" s="472"/>
      <c r="G64" s="472"/>
      <c r="H64" s="472"/>
      <c r="I64" s="472"/>
    </row>
    <row r="65" spans="2:30" ht="15.4" thickBot="1">
      <c r="B65" s="469">
        <v>14</v>
      </c>
      <c r="C65" s="470">
        <v>16277</v>
      </c>
      <c r="D65" s="471" t="s">
        <v>704</v>
      </c>
      <c r="E65" s="470">
        <v>20809</v>
      </c>
      <c r="F65" s="472"/>
      <c r="G65" s="472"/>
      <c r="H65" s="472"/>
      <c r="I65" s="472"/>
    </row>
    <row r="66" spans="2:30" ht="15.4" thickBot="1">
      <c r="B66" s="469">
        <v>15</v>
      </c>
      <c r="C66" s="470">
        <v>14495</v>
      </c>
      <c r="D66" s="471" t="s">
        <v>705</v>
      </c>
      <c r="E66" s="470">
        <v>16502</v>
      </c>
      <c r="F66" s="472"/>
      <c r="G66" s="472"/>
      <c r="H66" s="472"/>
      <c r="I66" s="472"/>
    </row>
    <row r="67" spans="2:30" ht="15.4" thickBot="1">
      <c r="B67" s="469">
        <v>16</v>
      </c>
      <c r="C67" s="470">
        <v>12908</v>
      </c>
      <c r="D67" s="471" t="s">
        <v>706</v>
      </c>
      <c r="E67" s="470">
        <v>13087</v>
      </c>
      <c r="F67" s="472"/>
      <c r="G67" s="472"/>
      <c r="H67" s="472"/>
      <c r="I67" s="472"/>
    </row>
    <row r="68" spans="2:30" ht="15.4" thickBot="1">
      <c r="B68" s="469">
        <v>17</v>
      </c>
      <c r="C68" s="470">
        <v>11495</v>
      </c>
      <c r="D68" s="471" t="s">
        <v>707</v>
      </c>
      <c r="E68" s="470">
        <v>10378</v>
      </c>
      <c r="F68" s="472"/>
      <c r="G68" s="472"/>
      <c r="H68" s="472"/>
      <c r="I68" s="472"/>
    </row>
    <row r="69" spans="2:30" ht="15.4" thickBot="1">
      <c r="B69" s="469">
        <v>18</v>
      </c>
      <c r="C69" s="470">
        <v>10237</v>
      </c>
      <c r="D69" s="471" t="s">
        <v>708</v>
      </c>
      <c r="E69" s="471" t="s">
        <v>709</v>
      </c>
      <c r="F69" s="472">
        <v>0</v>
      </c>
      <c r="G69" s="472"/>
      <c r="H69" s="472"/>
      <c r="I69" s="472"/>
    </row>
    <row r="70" spans="2:30" ht="15.4" thickBot="1">
      <c r="B70" s="469">
        <v>19</v>
      </c>
      <c r="C70" s="471" t="s">
        <v>710</v>
      </c>
      <c r="D70" s="471" t="s">
        <v>711</v>
      </c>
      <c r="E70" s="471" t="s">
        <v>712</v>
      </c>
      <c r="F70" s="472">
        <v>0.75</v>
      </c>
      <c r="G70" s="472"/>
      <c r="H70" s="472"/>
      <c r="I70" s="472"/>
    </row>
    <row r="71" spans="2:30" ht="15.4" thickBot="1">
      <c r="B71" s="469">
        <v>20</v>
      </c>
      <c r="C71" s="471" t="s">
        <v>713</v>
      </c>
      <c r="D71" s="471" t="s">
        <v>714</v>
      </c>
      <c r="E71" s="471" t="s">
        <v>715</v>
      </c>
      <c r="F71" s="472">
        <v>0.5</v>
      </c>
      <c r="G71" s="472"/>
      <c r="H71" s="472"/>
      <c r="I71" s="472"/>
    </row>
    <row r="72" spans="2:30" ht="15.4" thickBot="1">
      <c r="B72" s="469">
        <v>21</v>
      </c>
      <c r="C72" s="471" t="s">
        <v>716</v>
      </c>
      <c r="D72" s="471" t="s">
        <v>717</v>
      </c>
      <c r="E72" s="471" t="s">
        <v>718</v>
      </c>
      <c r="F72" s="472"/>
      <c r="G72" s="472"/>
      <c r="H72" s="472"/>
      <c r="I72" s="472"/>
    </row>
    <row r="73" spans="2:30" ht="15.4" thickBot="1">
      <c r="B73" s="469">
        <v>22</v>
      </c>
      <c r="C73" s="471" t="s">
        <v>719</v>
      </c>
      <c r="D73" s="471" t="s">
        <v>720</v>
      </c>
      <c r="E73" s="471" t="s">
        <v>721</v>
      </c>
      <c r="F73" s="472">
        <v>0.34</v>
      </c>
      <c r="G73" s="472"/>
      <c r="H73" s="472"/>
      <c r="I73" s="472"/>
    </row>
    <row r="74" spans="2:30" ht="15.4" thickBot="1">
      <c r="B74" s="469">
        <v>23</v>
      </c>
      <c r="C74" s="471" t="s">
        <v>722</v>
      </c>
      <c r="D74" s="471" t="s">
        <v>723</v>
      </c>
      <c r="E74" s="471" t="s">
        <v>724</v>
      </c>
      <c r="F74" s="472">
        <v>0.25</v>
      </c>
      <c r="G74" s="472"/>
      <c r="H74" s="472"/>
      <c r="I74" s="472"/>
    </row>
    <row r="75" spans="2:30" ht="15.4" thickBot="1">
      <c r="B75" s="469">
        <v>24</v>
      </c>
      <c r="C75" s="471" t="s">
        <v>725</v>
      </c>
      <c r="D75" s="471" t="s">
        <v>726</v>
      </c>
      <c r="E75" s="471" t="s">
        <v>727</v>
      </c>
      <c r="F75" s="472"/>
      <c r="G75" s="472"/>
      <c r="H75" s="472"/>
      <c r="I75" s="472"/>
    </row>
    <row r="76" spans="2:30" ht="15.4" thickBot="1">
      <c r="B76" s="469">
        <v>25</v>
      </c>
      <c r="C76" s="471" t="s">
        <v>728</v>
      </c>
      <c r="D76" s="471" t="s">
        <v>729</v>
      </c>
      <c r="E76" s="471" t="s">
        <v>730</v>
      </c>
      <c r="F76" s="472"/>
      <c r="G76" s="472"/>
      <c r="H76" s="472"/>
      <c r="I76" s="472"/>
    </row>
    <row r="77" spans="2:30" ht="15.4" thickBot="1">
      <c r="B77" s="469">
        <v>26</v>
      </c>
      <c r="C77" s="471" t="s">
        <v>731</v>
      </c>
      <c r="D77" s="471" t="s">
        <v>732</v>
      </c>
      <c r="E77" s="471" t="s">
        <v>733</v>
      </c>
      <c r="F77" s="472">
        <v>0.14000000000000001</v>
      </c>
      <c r="G77" s="472"/>
      <c r="H77" s="472"/>
      <c r="I77" s="472"/>
    </row>
    <row r="78" spans="2:30" ht="15.4" thickBot="1">
      <c r="B78" s="469">
        <v>27</v>
      </c>
      <c r="C78" s="471" t="s">
        <v>734</v>
      </c>
      <c r="D78" s="471" t="s">
        <v>735</v>
      </c>
      <c r="E78" s="471" t="s">
        <v>736</v>
      </c>
    </row>
    <row r="79" spans="2:30" ht="15.4" thickBot="1">
      <c r="B79" s="469">
        <v>28</v>
      </c>
      <c r="C79" s="471" t="s">
        <v>737</v>
      </c>
      <c r="D79" s="471" t="s">
        <v>738</v>
      </c>
      <c r="E79" s="471" t="s">
        <v>739</v>
      </c>
      <c r="AD79" s="544" t="s">
        <v>1001</v>
      </c>
    </row>
    <row r="80" spans="2:30" ht="15.4" thickBot="1">
      <c r="B80" s="469">
        <v>29</v>
      </c>
      <c r="C80" s="471" t="s">
        <v>740</v>
      </c>
      <c r="D80" s="471" t="s">
        <v>741</v>
      </c>
      <c r="E80" s="471" t="s">
        <v>742</v>
      </c>
      <c r="AD80" t="s">
        <v>1002</v>
      </c>
    </row>
    <row r="81" spans="2:30" ht="15.4" thickBot="1">
      <c r="B81" s="469">
        <v>30</v>
      </c>
      <c r="C81" s="471" t="s">
        <v>743</v>
      </c>
      <c r="D81" s="471" t="s">
        <v>744</v>
      </c>
      <c r="E81" s="471" t="s">
        <v>745</v>
      </c>
      <c r="AD81" t="s">
        <v>1003</v>
      </c>
    </row>
    <row r="82" spans="2:30" ht="15.4" thickBot="1">
      <c r="B82" s="469">
        <v>31</v>
      </c>
      <c r="C82" s="471" t="s">
        <v>746</v>
      </c>
      <c r="D82" s="471" t="s">
        <v>747</v>
      </c>
      <c r="E82" s="471" t="s">
        <v>748</v>
      </c>
      <c r="AD82" t="s">
        <v>1004</v>
      </c>
    </row>
    <row r="83" spans="2:30" ht="15.4" thickBot="1">
      <c r="B83" s="469">
        <v>32</v>
      </c>
      <c r="C83" s="471" t="s">
        <v>749</v>
      </c>
      <c r="D83" s="471" t="s">
        <v>750</v>
      </c>
      <c r="E83" s="471" t="s">
        <v>714</v>
      </c>
      <c r="AD83" t="s">
        <v>1005</v>
      </c>
    </row>
    <row r="84" spans="2:30" ht="15.4" thickBot="1">
      <c r="B84" s="469">
        <v>33</v>
      </c>
      <c r="C84" s="471" t="s">
        <v>751</v>
      </c>
      <c r="D84" s="471" t="s">
        <v>752</v>
      </c>
      <c r="E84" s="471" t="s">
        <v>753</v>
      </c>
      <c r="AD84" t="s">
        <v>1006</v>
      </c>
    </row>
    <row r="85" spans="2:30" ht="15.4" thickBot="1">
      <c r="B85" s="469">
        <v>34</v>
      </c>
      <c r="C85" s="471" t="s">
        <v>754</v>
      </c>
      <c r="D85" s="471" t="s">
        <v>755</v>
      </c>
      <c r="E85" s="471" t="s">
        <v>726</v>
      </c>
      <c r="AD85" t="s">
        <v>1007</v>
      </c>
    </row>
    <row r="86" spans="2:30" ht="15.4" thickBot="1">
      <c r="B86" s="469">
        <v>35</v>
      </c>
      <c r="C86" s="471" t="s">
        <v>756</v>
      </c>
      <c r="D86" s="471" t="s">
        <v>757</v>
      </c>
      <c r="E86" s="471" t="s">
        <v>758</v>
      </c>
      <c r="AD86" t="s">
        <v>1008</v>
      </c>
    </row>
    <row r="87" spans="2:30" ht="15.4" thickBot="1">
      <c r="B87" s="469">
        <v>36</v>
      </c>
      <c r="C87" s="471" t="s">
        <v>759</v>
      </c>
      <c r="D87" s="471" t="s">
        <v>760</v>
      </c>
      <c r="E87" s="471" t="s">
        <v>761</v>
      </c>
      <c r="AD87" t="s">
        <v>1009</v>
      </c>
    </row>
    <row r="88" spans="2:30" ht="15.4" thickBot="1">
      <c r="B88" s="469">
        <v>37</v>
      </c>
      <c r="C88" s="471" t="s">
        <v>762</v>
      </c>
      <c r="D88" s="471" t="s">
        <v>763</v>
      </c>
      <c r="E88" s="471" t="s">
        <v>744</v>
      </c>
      <c r="AD88" t="s">
        <v>1010</v>
      </c>
    </row>
    <row r="89" spans="2:30" ht="15.4" thickBot="1">
      <c r="B89" s="469">
        <v>38</v>
      </c>
      <c r="C89" s="471" t="s">
        <v>764</v>
      </c>
      <c r="D89" s="471" t="s">
        <v>765</v>
      </c>
      <c r="E89" s="471" t="s">
        <v>750</v>
      </c>
    </row>
    <row r="90" spans="2:30" ht="15.4" thickBot="1">
      <c r="B90" s="469">
        <v>39</v>
      </c>
      <c r="C90" s="471" t="s">
        <v>766</v>
      </c>
      <c r="D90" s="471" t="s">
        <v>767</v>
      </c>
      <c r="E90" s="471" t="s">
        <v>755</v>
      </c>
    </row>
    <row r="91" spans="2:30" ht="15.4" thickBot="1">
      <c r="B91" s="469">
        <v>40</v>
      </c>
      <c r="C91" s="471" t="s">
        <v>768</v>
      </c>
      <c r="D91" s="471" t="s">
        <v>769</v>
      </c>
      <c r="E91" s="471" t="s">
        <v>760</v>
      </c>
    </row>
  </sheetData>
  <mergeCells count="4">
    <mergeCell ref="B8:C8"/>
    <mergeCell ref="D8:E8"/>
    <mergeCell ref="F8:G8"/>
    <mergeCell ref="B46:B47"/>
  </mergeCells>
  <printOptions horizontalCentered="1"/>
  <pageMargins left="0.39370078740157483" right="0.39370078740157483" top="1.5748031496062993" bottom="1.2204724409448819" header="0.86614173228346458" footer="0.47244094488188981"/>
  <pageSetup paperSize="9" orientation="portrait" r:id="rId1"/>
  <headerFooter alignWithMargins="0">
    <oddHeader>&amp;LNaročnik:
&amp;RIzvajalec meritev:     
Elektro Šubic, Marko Šubic s.p.
Lj- Črnuče&amp;8
-------------------------------------------------------------Izpisano: &amp;D</oddHeader>
    <oddFooter>&amp;LMeritve izvajal: &amp;"Arial CE,Krepko"Marko Šubic ei
&amp;"Arial CE,Običajno"&amp;9NPK-zah.inst.&amp;C&amp;8žig in podpis: &amp;R&amp;9LIST: &amp;P/&amp;N
&amp;7&amp;F</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3284E-94D2-49AE-9C86-BF14E9CDB8C1}">
  <dimension ref="A1"/>
  <sheetViews>
    <sheetView workbookViewId="0"/>
  </sheetViews>
  <sheetFormatPr defaultRowHeight="12.7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96AD-A67B-45EC-990E-BDFA32CAFD7A}">
  <dimension ref="A1"/>
  <sheetViews>
    <sheetView workbookViewId="0"/>
  </sheetViews>
  <sheetFormatPr defaultRowHeight="12.7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K488"/>
  <sheetViews>
    <sheetView topLeftCell="A11" zoomScaleNormal="100" workbookViewId="0">
      <selection activeCell="K22" sqref="K22"/>
    </sheetView>
  </sheetViews>
  <sheetFormatPr defaultRowHeight="12.75"/>
  <cols>
    <col min="1" max="1" width="6.73046875" customWidth="1"/>
    <col min="2" max="12" width="7.73046875" customWidth="1"/>
    <col min="13" max="13" width="3.59765625" customWidth="1"/>
    <col min="14" max="15" width="22.3984375" customWidth="1"/>
    <col min="16" max="16" width="24.265625" customWidth="1"/>
    <col min="17" max="17" width="2.59765625" customWidth="1"/>
    <col min="18" max="18" width="8.86328125" style="39"/>
    <col min="19" max="20" width="11.73046875" customWidth="1"/>
    <col min="21" max="21" width="7.73046875" customWidth="1"/>
    <col min="22" max="22" width="7.86328125" customWidth="1"/>
    <col min="23" max="23" width="9.73046875" customWidth="1"/>
    <col min="25" max="25" width="9.265625" bestFit="1" customWidth="1"/>
    <col min="53" max="53" width="17.1328125" customWidth="1"/>
    <col min="56" max="56" width="13.59765625" customWidth="1"/>
    <col min="57" max="57" width="21.3984375" customWidth="1"/>
    <col min="58" max="72" width="15.73046875" customWidth="1"/>
  </cols>
  <sheetData>
    <row r="1" spans="1:63" s="51" customFormat="1" ht="16.899999999999999" thickBot="1">
      <c r="A1" s="51" t="s">
        <v>301</v>
      </c>
      <c r="N1"/>
      <c r="R1" s="260" t="s">
        <v>311</v>
      </c>
      <c r="S1"/>
      <c r="T1"/>
      <c r="U1"/>
      <c r="V1"/>
      <c r="W1"/>
      <c r="X1"/>
      <c r="Y1"/>
      <c r="Z1"/>
      <c r="AA1"/>
      <c r="AX1" s="732"/>
      <c r="AY1" s="433"/>
      <c r="AZ1" s="434" t="s">
        <v>530</v>
      </c>
      <c r="BA1" s="435" t="s">
        <v>531</v>
      </c>
      <c r="BB1" s="432"/>
      <c r="BD1" s="51" t="s">
        <v>529</v>
      </c>
    </row>
    <row r="2" spans="1:63" s="51" customFormat="1" ht="16.899999999999999" thickBot="1">
      <c r="N2" s="51" t="s">
        <v>412</v>
      </c>
      <c r="R2" s="88" t="s">
        <v>312</v>
      </c>
      <c r="S2" s="88"/>
      <c r="T2" s="88"/>
      <c r="U2" s="88"/>
      <c r="V2" s="88"/>
      <c r="W2" s="88"/>
      <c r="X2"/>
      <c r="Y2"/>
      <c r="Z2"/>
      <c r="AA2"/>
      <c r="AX2" s="732"/>
      <c r="AY2" s="436"/>
      <c r="AZ2" s="437" t="s">
        <v>532</v>
      </c>
      <c r="BA2" s="438">
        <v>6.4999999999999997E-3</v>
      </c>
      <c r="BB2" s="432"/>
      <c r="BD2" s="51" t="s">
        <v>517</v>
      </c>
      <c r="BE2" s="51" t="s">
        <v>519</v>
      </c>
      <c r="BF2" s="731" t="s">
        <v>521</v>
      </c>
      <c r="BG2" s="708"/>
      <c r="BH2" s="708"/>
      <c r="BI2" s="708"/>
      <c r="BJ2" s="708"/>
      <c r="BK2" s="708"/>
    </row>
    <row r="3" spans="1:63" ht="16.899999999999999" thickBot="1">
      <c r="A3" s="49" t="s">
        <v>125</v>
      </c>
      <c r="R3" s="88" t="s">
        <v>313</v>
      </c>
      <c r="S3" s="261" t="s">
        <v>314</v>
      </c>
      <c r="T3" s="261"/>
      <c r="U3" s="88" t="s">
        <v>315</v>
      </c>
      <c r="V3" s="88" t="s">
        <v>316</v>
      </c>
      <c r="W3" s="88" t="s">
        <v>315</v>
      </c>
      <c r="AX3" s="732"/>
      <c r="AY3" s="439"/>
      <c r="AZ3" s="440" t="s">
        <v>533</v>
      </c>
      <c r="BA3" s="441">
        <v>4.4000000000000003E-3</v>
      </c>
      <c r="BB3" s="432"/>
      <c r="BD3" s="428" t="s">
        <v>518</v>
      </c>
      <c r="BE3" s="429" t="s">
        <v>520</v>
      </c>
      <c r="BF3" t="s">
        <v>522</v>
      </c>
      <c r="BG3" t="s">
        <v>523</v>
      </c>
      <c r="BH3" t="s">
        <v>524</v>
      </c>
      <c r="BI3" t="s">
        <v>525</v>
      </c>
      <c r="BJ3" t="s">
        <v>526</v>
      </c>
      <c r="BK3" t="s">
        <v>527</v>
      </c>
    </row>
    <row r="4" spans="1:63" ht="18.600000000000001" customHeight="1" thickBot="1">
      <c r="A4" s="23"/>
      <c r="E4" s="23"/>
      <c r="F4" s="23"/>
      <c r="G4" s="23"/>
      <c r="H4" s="23"/>
      <c r="I4" s="23"/>
      <c r="J4" s="23"/>
      <c r="K4" s="23"/>
      <c r="L4" s="23"/>
      <c r="N4" s="50" t="s">
        <v>411</v>
      </c>
      <c r="R4" s="88" t="s">
        <v>317</v>
      </c>
      <c r="S4" s="88" t="s">
        <v>318</v>
      </c>
      <c r="T4" s="88" t="s">
        <v>319</v>
      </c>
      <c r="U4" s="88" t="s">
        <v>320</v>
      </c>
      <c r="V4" s="88"/>
      <c r="W4" s="88" t="s">
        <v>321</v>
      </c>
      <c r="AX4" s="732"/>
      <c r="AY4" s="436"/>
      <c r="AZ4" s="437" t="s">
        <v>534</v>
      </c>
      <c r="BA4" s="438">
        <v>4.0000000000000001E-3</v>
      </c>
      <c r="BB4" s="432"/>
      <c r="BF4" s="428" t="s">
        <v>528</v>
      </c>
      <c r="BG4" s="428" t="s">
        <v>528</v>
      </c>
      <c r="BH4" s="428" t="s">
        <v>528</v>
      </c>
      <c r="BI4" s="428" t="s">
        <v>528</v>
      </c>
      <c r="BJ4" s="428" t="s">
        <v>528</v>
      </c>
      <c r="BK4" s="428" t="s">
        <v>528</v>
      </c>
    </row>
    <row r="5" spans="1:63" s="74" customFormat="1" ht="16.899999999999999" thickBot="1">
      <c r="A5" s="210" t="s">
        <v>126</v>
      </c>
      <c r="N5" s="51" t="s">
        <v>128</v>
      </c>
      <c r="R5" s="88" t="s">
        <v>322</v>
      </c>
      <c r="S5" s="262">
        <v>0.68600000000000005</v>
      </c>
      <c r="T5" s="263">
        <v>50</v>
      </c>
      <c r="U5" s="262">
        <f t="shared" ref="U5:U12" si="0">T5*S5/1000</f>
        <v>3.4300000000000004E-2</v>
      </c>
      <c r="V5" s="263">
        <v>100</v>
      </c>
      <c r="W5" s="264">
        <f>V5*S5/1000</f>
        <v>6.8600000000000008E-2</v>
      </c>
      <c r="X5"/>
      <c r="Y5"/>
      <c r="Z5"/>
      <c r="AA5"/>
      <c r="AX5" s="732"/>
      <c r="AY5" s="439"/>
      <c r="AZ5" s="440" t="s">
        <v>535</v>
      </c>
      <c r="BA5" s="441">
        <v>3.8999999999999998E-3</v>
      </c>
      <c r="BB5" s="432"/>
      <c r="BD5" s="74">
        <v>0</v>
      </c>
      <c r="BE5" s="430">
        <v>1.54833333333333E-2</v>
      </c>
      <c r="BF5" s="431">
        <f>($BE$9+($BE$9*($BD$9+BD5)*$BA$5))*100</f>
        <v>1.8200233333333296</v>
      </c>
      <c r="BG5" s="431"/>
      <c r="BH5" s="431"/>
    </row>
    <row r="6" spans="1:63" s="74" customFormat="1" ht="16.899999999999999" thickBot="1">
      <c r="A6" s="210" t="s">
        <v>127</v>
      </c>
      <c r="R6" s="88" t="s">
        <v>323</v>
      </c>
      <c r="S6" s="262">
        <v>0.443</v>
      </c>
      <c r="T6" s="263">
        <v>50</v>
      </c>
      <c r="U6" s="262">
        <f t="shared" si="0"/>
        <v>2.215E-2</v>
      </c>
      <c r="V6" s="263">
        <v>150</v>
      </c>
      <c r="W6" s="264">
        <f t="shared" ref="W6:W12" si="1">V6*S6/1000</f>
        <v>6.6450000000000009E-2</v>
      </c>
      <c r="X6"/>
      <c r="Y6"/>
      <c r="Z6"/>
      <c r="AA6"/>
      <c r="AX6" s="732"/>
      <c r="AY6" s="436"/>
      <c r="AZ6" s="437" t="s">
        <v>536</v>
      </c>
      <c r="BA6" s="438">
        <v>3.8E-3</v>
      </c>
      <c r="BB6" s="432"/>
      <c r="BD6" s="74">
        <v>5</v>
      </c>
      <c r="BE6" s="430">
        <v>1.58333333333333E-2</v>
      </c>
      <c r="BF6" s="431">
        <f>($BE$9+($BE$9*($BD$9-BD6)*$BA$5))*100</f>
        <v>1.7871008333333296</v>
      </c>
      <c r="BG6" s="431"/>
      <c r="BH6" s="431"/>
    </row>
    <row r="7" spans="1:63" s="74" customFormat="1" ht="18" customHeight="1" thickBot="1">
      <c r="A7" s="211" t="s">
        <v>302</v>
      </c>
      <c r="R7" s="88" t="s">
        <v>324</v>
      </c>
      <c r="S7" s="262">
        <v>0.32</v>
      </c>
      <c r="T7" s="263">
        <v>50</v>
      </c>
      <c r="U7" s="262">
        <f t="shared" si="0"/>
        <v>1.6E-2</v>
      </c>
      <c r="V7" s="263">
        <v>100</v>
      </c>
      <c r="W7" s="264">
        <f t="shared" si="1"/>
        <v>3.2000000000000001E-2</v>
      </c>
      <c r="X7"/>
      <c r="Y7"/>
      <c r="Z7"/>
      <c r="AA7"/>
      <c r="AX7" s="732"/>
      <c r="AY7" s="439"/>
      <c r="AZ7" s="440" t="s">
        <v>537</v>
      </c>
      <c r="BA7" s="441">
        <v>3.0999999999999999E-3</v>
      </c>
      <c r="BB7" s="432"/>
      <c r="BD7" s="74">
        <v>10</v>
      </c>
      <c r="BE7" s="430">
        <v>1.61833333333333E-2</v>
      </c>
      <c r="BF7" s="431">
        <f t="shared" ref="BF7:BF29" si="2">($BE$9+($BE$9*($BD$9-BD7)*$BA$5))*100</f>
        <v>1.7541783333333296</v>
      </c>
      <c r="BG7" s="431"/>
      <c r="BH7" s="431"/>
    </row>
    <row r="8" spans="1:63" s="74" customFormat="1" ht="16.899999999999999" thickBot="1">
      <c r="A8" s="211" t="s">
        <v>129</v>
      </c>
      <c r="R8" s="88" t="s">
        <v>325</v>
      </c>
      <c r="S8" s="262">
        <v>0.253</v>
      </c>
      <c r="T8" s="263">
        <v>50</v>
      </c>
      <c r="U8" s="262">
        <f t="shared" si="0"/>
        <v>1.265E-2</v>
      </c>
      <c r="V8" s="263">
        <v>100</v>
      </c>
      <c r="W8" s="264">
        <f t="shared" si="1"/>
        <v>2.53E-2</v>
      </c>
      <c r="X8"/>
      <c r="Y8"/>
      <c r="Z8"/>
      <c r="AA8"/>
      <c r="AX8" s="732"/>
      <c r="AY8" s="436"/>
      <c r="AZ8" s="442" t="s">
        <v>538</v>
      </c>
      <c r="BA8" s="438"/>
      <c r="BB8" s="432"/>
      <c r="BD8" s="74">
        <v>15</v>
      </c>
      <c r="BE8" s="430">
        <v>1.6533333333333299E-2</v>
      </c>
      <c r="BF8" s="431">
        <f t="shared" si="2"/>
        <v>1.7212558333333299</v>
      </c>
      <c r="BG8" s="431"/>
      <c r="BH8" s="431"/>
    </row>
    <row r="9" spans="1:63" s="74" customFormat="1" ht="33.4" thickBot="1">
      <c r="A9" s="212" t="s">
        <v>130</v>
      </c>
      <c r="E9" s="213"/>
      <c r="F9" s="213"/>
      <c r="G9" s="213"/>
      <c r="N9" s="74" t="s">
        <v>131</v>
      </c>
      <c r="R9" s="265" t="s">
        <v>325</v>
      </c>
      <c r="S9" s="266">
        <v>0.253</v>
      </c>
      <c r="T9" s="263">
        <v>50</v>
      </c>
      <c r="U9" s="262">
        <f t="shared" si="0"/>
        <v>1.265E-2</v>
      </c>
      <c r="V9" s="263">
        <v>100</v>
      </c>
      <c r="W9" s="264">
        <f t="shared" si="1"/>
        <v>2.53E-2</v>
      </c>
      <c r="X9"/>
      <c r="Y9"/>
      <c r="Z9"/>
      <c r="AA9"/>
      <c r="AX9" s="732"/>
      <c r="AY9" s="439"/>
      <c r="AZ9" s="440" t="s">
        <v>539</v>
      </c>
      <c r="BA9" s="441">
        <v>1.6000000000000001E-3</v>
      </c>
      <c r="BB9" s="432"/>
      <c r="BD9" s="74">
        <v>20</v>
      </c>
      <c r="BE9" s="430">
        <v>1.6883333333333299E-2</v>
      </c>
      <c r="BF9" s="431">
        <f t="shared" si="2"/>
        <v>1.6883333333333299</v>
      </c>
      <c r="BG9" s="431"/>
      <c r="BH9" s="431"/>
    </row>
    <row r="10" spans="1:63" s="74" customFormat="1" ht="16.899999999999999" thickBot="1">
      <c r="A10" s="212" t="s">
        <v>132</v>
      </c>
      <c r="E10" s="213"/>
      <c r="F10" s="213"/>
      <c r="G10" s="213"/>
      <c r="N10" s="74" t="s">
        <v>275</v>
      </c>
      <c r="R10" s="88" t="s">
        <v>326</v>
      </c>
      <c r="S10" s="262">
        <v>0.20599999999999999</v>
      </c>
      <c r="T10" s="263">
        <v>50</v>
      </c>
      <c r="U10" s="262">
        <f t="shared" si="0"/>
        <v>1.0299999999999998E-2</v>
      </c>
      <c r="V10" s="263">
        <v>100</v>
      </c>
      <c r="W10" s="264">
        <f t="shared" si="1"/>
        <v>2.0599999999999997E-2</v>
      </c>
      <c r="X10"/>
      <c r="Y10"/>
      <c r="Z10"/>
      <c r="AA10"/>
      <c r="AX10" s="732"/>
      <c r="AY10" s="436"/>
      <c r="AZ10" s="437" t="s">
        <v>540</v>
      </c>
      <c r="BA10" s="438">
        <v>2.3000000000000001E-4</v>
      </c>
      <c r="BB10" s="432"/>
      <c r="BD10" s="74">
        <v>25</v>
      </c>
      <c r="BE10" s="430">
        <v>1.7233333333333298E-2</v>
      </c>
      <c r="BF10" s="431">
        <f t="shared" si="2"/>
        <v>1.6554108333333299</v>
      </c>
      <c r="BG10" s="431"/>
      <c r="BH10" s="431"/>
    </row>
    <row r="11" spans="1:63" s="74" customFormat="1" ht="33.4" thickBot="1">
      <c r="N11" s="74" t="s">
        <v>133</v>
      </c>
      <c r="R11" s="88" t="s">
        <v>327</v>
      </c>
      <c r="S11" s="262">
        <v>0.16400000000000001</v>
      </c>
      <c r="T11" s="263">
        <v>50</v>
      </c>
      <c r="U11" s="262">
        <f t="shared" si="0"/>
        <v>8.2000000000000007E-3</v>
      </c>
      <c r="V11" s="263">
        <v>100</v>
      </c>
      <c r="W11" s="264">
        <f t="shared" si="1"/>
        <v>1.6400000000000001E-2</v>
      </c>
      <c r="X11"/>
      <c r="Y11"/>
      <c r="Z11"/>
      <c r="AA11"/>
      <c r="AX11" s="732"/>
      <c r="AY11" s="439"/>
      <c r="AZ11" s="440" t="s">
        <v>541</v>
      </c>
      <c r="BA11" s="441">
        <v>1.0000000000000001E-5</v>
      </c>
      <c r="BB11" s="432"/>
      <c r="BD11" s="74">
        <v>30</v>
      </c>
      <c r="BE11" s="430">
        <v>1.7583333333333302E-2</v>
      </c>
      <c r="BF11" s="431">
        <f t="shared" si="2"/>
        <v>1.62248833333333</v>
      </c>
      <c r="BG11" s="431"/>
      <c r="BH11" s="431"/>
    </row>
    <row r="12" spans="1:63" ht="16.149999999999999" customHeight="1" thickBot="1">
      <c r="A12" s="728" t="s">
        <v>185</v>
      </c>
      <c r="B12" s="728"/>
      <c r="C12" s="728"/>
      <c r="D12" s="734" t="s">
        <v>291</v>
      </c>
      <c r="E12" s="735"/>
      <c r="F12" s="735"/>
      <c r="G12" s="736" t="s">
        <v>292</v>
      </c>
      <c r="H12" s="736"/>
      <c r="I12" s="736"/>
      <c r="J12" s="736"/>
      <c r="K12" s="736"/>
      <c r="L12" s="737"/>
      <c r="N12" s="51" t="s">
        <v>134</v>
      </c>
      <c r="R12" s="88" t="s">
        <v>328</v>
      </c>
      <c r="S12" s="262">
        <v>0.125</v>
      </c>
      <c r="T12" s="263">
        <v>50</v>
      </c>
      <c r="U12" s="262">
        <f t="shared" si="0"/>
        <v>6.2500000000000003E-3</v>
      </c>
      <c r="V12" s="263">
        <v>100</v>
      </c>
      <c r="W12" s="264">
        <f t="shared" si="1"/>
        <v>1.2500000000000001E-2</v>
      </c>
      <c r="AX12" s="732"/>
      <c r="AY12" s="436"/>
      <c r="AZ12" s="437" t="s">
        <v>542</v>
      </c>
      <c r="BA12" s="438" t="s">
        <v>543</v>
      </c>
      <c r="BB12" s="432"/>
      <c r="BD12" s="74">
        <v>35</v>
      </c>
      <c r="BE12" s="430">
        <v>1.7933333333333301E-2</v>
      </c>
      <c r="BF12" s="431">
        <f t="shared" si="2"/>
        <v>1.5895658333333302</v>
      </c>
      <c r="BG12" s="431"/>
      <c r="BH12" s="431"/>
    </row>
    <row r="13" spans="1:63" ht="59.45" customHeight="1" thickTop="1" thickBot="1">
      <c r="A13" s="220" t="s">
        <v>135</v>
      </c>
      <c r="B13" s="220" t="s">
        <v>136</v>
      </c>
      <c r="C13" s="221" t="s">
        <v>137</v>
      </c>
      <c r="D13" s="220" t="s">
        <v>135</v>
      </c>
      <c r="E13" s="220" t="s">
        <v>136</v>
      </c>
      <c r="F13" s="221" t="s">
        <v>137</v>
      </c>
      <c r="G13" s="222" t="s">
        <v>135</v>
      </c>
      <c r="H13" s="223" t="s">
        <v>136</v>
      </c>
      <c r="I13" s="224" t="s">
        <v>137</v>
      </c>
      <c r="J13" s="222" t="s">
        <v>135</v>
      </c>
      <c r="K13" s="223" t="s">
        <v>136</v>
      </c>
      <c r="L13" s="224" t="s">
        <v>137</v>
      </c>
      <c r="N13" s="256" t="s">
        <v>138</v>
      </c>
      <c r="O13" s="257" t="s">
        <v>139</v>
      </c>
      <c r="P13" s="258" t="s">
        <v>140</v>
      </c>
      <c r="R13" s="267" t="s">
        <v>53</v>
      </c>
      <c r="AX13" s="732"/>
      <c r="AY13" s="439"/>
      <c r="AZ13" s="440" t="s">
        <v>544</v>
      </c>
      <c r="BA13" s="441">
        <v>-1.2999999999999999E-3</v>
      </c>
      <c r="BB13" s="432"/>
      <c r="BD13" s="74">
        <v>40</v>
      </c>
      <c r="BE13" s="430">
        <v>1.8283333333333301E-2</v>
      </c>
      <c r="BF13" s="431">
        <f t="shared" si="2"/>
        <v>1.55664333333333</v>
      </c>
      <c r="BG13" s="431"/>
      <c r="BH13" s="431"/>
    </row>
    <row r="14" spans="1:63" ht="16.899999999999999" thickBot="1">
      <c r="A14" s="54" t="s">
        <v>141</v>
      </c>
      <c r="B14" s="54" t="s">
        <v>142</v>
      </c>
      <c r="C14" s="55" t="s">
        <v>143</v>
      </c>
      <c r="D14" s="54" t="s">
        <v>141</v>
      </c>
      <c r="E14" s="54" t="s">
        <v>142</v>
      </c>
      <c r="F14" s="55" t="s">
        <v>143</v>
      </c>
      <c r="G14" s="56" t="s">
        <v>141</v>
      </c>
      <c r="H14" s="54" t="s">
        <v>142</v>
      </c>
      <c r="I14" s="57" t="s">
        <v>143</v>
      </c>
      <c r="J14" s="56" t="s">
        <v>141</v>
      </c>
      <c r="K14" s="54" t="s">
        <v>142</v>
      </c>
      <c r="L14" s="57" t="s">
        <v>143</v>
      </c>
      <c r="N14" s="56" t="s">
        <v>141</v>
      </c>
      <c r="O14" s="54" t="s">
        <v>142</v>
      </c>
      <c r="P14" s="57" t="s">
        <v>144</v>
      </c>
      <c r="R14" s="268" t="s">
        <v>55</v>
      </c>
      <c r="S14" s="362"/>
      <c r="T14" s="363"/>
      <c r="U14" s="268" t="s">
        <v>56</v>
      </c>
      <c r="V14" s="354"/>
      <c r="W14" s="354"/>
      <c r="X14" s="354"/>
      <c r="Y14" s="354"/>
      <c r="Z14" s="354"/>
      <c r="AA14" s="355"/>
      <c r="AB14" s="355"/>
      <c r="AX14" s="732"/>
      <c r="AY14" s="443"/>
      <c r="AZ14" s="444" t="s">
        <v>545</v>
      </c>
      <c r="BA14" s="445">
        <v>-4.0000000000000002E-4</v>
      </c>
      <c r="BB14" s="432"/>
      <c r="BD14" s="74">
        <v>45</v>
      </c>
      <c r="BE14" s="430">
        <v>1.86333333333333E-2</v>
      </c>
      <c r="BF14" s="431">
        <f t="shared" si="2"/>
        <v>1.5237208333333303</v>
      </c>
      <c r="BG14" s="431"/>
      <c r="BH14" s="431"/>
    </row>
    <row r="15" spans="1:63" ht="13.15" customHeight="1">
      <c r="A15" s="726" t="s">
        <v>184</v>
      </c>
      <c r="B15" s="727"/>
      <c r="C15" s="727"/>
      <c r="D15" s="729" t="s">
        <v>145</v>
      </c>
      <c r="E15" s="730"/>
      <c r="F15" s="730"/>
      <c r="G15" s="715" t="s">
        <v>146</v>
      </c>
      <c r="H15" s="716"/>
      <c r="I15" s="717"/>
      <c r="J15" s="718" t="s">
        <v>147</v>
      </c>
      <c r="K15" s="719"/>
      <c r="L15" s="720"/>
      <c r="N15" s="718" t="s">
        <v>147</v>
      </c>
      <c r="O15" s="719"/>
      <c r="P15" s="720"/>
      <c r="R15" s="287" t="s">
        <v>59</v>
      </c>
      <c r="S15" s="287" t="s">
        <v>60</v>
      </c>
      <c r="T15" s="287" t="s">
        <v>61</v>
      </c>
      <c r="U15" s="288" t="s">
        <v>62</v>
      </c>
      <c r="V15" s="288" t="s">
        <v>63</v>
      </c>
      <c r="W15" s="288" t="s">
        <v>64</v>
      </c>
      <c r="X15" s="288" t="s">
        <v>65</v>
      </c>
      <c r="Y15" s="288">
        <v>20</v>
      </c>
      <c r="Z15" s="288">
        <v>30</v>
      </c>
      <c r="AA15" s="288" t="s">
        <v>66</v>
      </c>
      <c r="AB15" s="288" t="s">
        <v>1306</v>
      </c>
      <c r="AX15" s="733"/>
      <c r="AY15" s="733"/>
      <c r="AZ15" s="733"/>
      <c r="BA15" s="733"/>
      <c r="BB15" s="733"/>
      <c r="BD15" s="74">
        <v>50</v>
      </c>
      <c r="BE15" s="430">
        <v>1.89833333333333E-2</v>
      </c>
      <c r="BF15" s="431">
        <f t="shared" si="2"/>
        <v>1.4907983333333303</v>
      </c>
      <c r="BG15" s="431"/>
      <c r="BH15" s="431"/>
    </row>
    <row r="16" spans="1:63" ht="14.65" thickBot="1">
      <c r="A16" s="58" t="s">
        <v>67</v>
      </c>
      <c r="B16" s="58" t="s">
        <v>67</v>
      </c>
      <c r="C16" s="59" t="s">
        <v>148</v>
      </c>
      <c r="D16" s="58" t="s">
        <v>67</v>
      </c>
      <c r="E16" s="58" t="s">
        <v>67</v>
      </c>
      <c r="F16" s="59" t="s">
        <v>148</v>
      </c>
      <c r="G16" s="60" t="s">
        <v>67</v>
      </c>
      <c r="H16" s="58" t="s">
        <v>67</v>
      </c>
      <c r="I16" s="61" t="s">
        <v>148</v>
      </c>
      <c r="J16" s="60" t="s">
        <v>67</v>
      </c>
      <c r="K16" s="58" t="s">
        <v>67</v>
      </c>
      <c r="L16" s="61" t="s">
        <v>148</v>
      </c>
      <c r="N16" s="60" t="s">
        <v>67</v>
      </c>
      <c r="O16" s="58" t="s">
        <v>67</v>
      </c>
      <c r="P16" s="61" t="s">
        <v>148</v>
      </c>
      <c r="R16" s="41" t="s">
        <v>69</v>
      </c>
      <c r="S16" s="41" t="s">
        <v>70</v>
      </c>
      <c r="T16" s="41" t="s">
        <v>70</v>
      </c>
      <c r="U16" s="42" t="s">
        <v>71</v>
      </c>
      <c r="V16" s="42" t="s">
        <v>71</v>
      </c>
      <c r="W16" s="42" t="s">
        <v>71</v>
      </c>
      <c r="X16" s="42" t="s">
        <v>71</v>
      </c>
      <c r="Y16" s="42" t="s">
        <v>71</v>
      </c>
      <c r="Z16" s="71" t="s">
        <v>71</v>
      </c>
      <c r="AA16" s="571" t="s">
        <v>71</v>
      </c>
      <c r="AB16" s="572" t="s">
        <v>1307</v>
      </c>
      <c r="BD16" s="74">
        <v>55</v>
      </c>
      <c r="BE16" s="430">
        <v>1.93333333333333E-2</v>
      </c>
      <c r="BF16" s="431">
        <f t="shared" si="2"/>
        <v>1.4578758333333304</v>
      </c>
      <c r="BG16" s="431"/>
      <c r="BH16" s="431"/>
    </row>
    <row r="17" spans="1:60" s="74" customFormat="1" ht="14.65" thickTop="1">
      <c r="A17" s="238">
        <v>2</v>
      </c>
      <c r="B17" s="238">
        <v>22.3</v>
      </c>
      <c r="C17" s="381">
        <f t="shared" ref="C17:C41" si="3">230/B17</f>
        <v>10.31390134529148</v>
      </c>
      <c r="D17" s="238">
        <v>2</v>
      </c>
      <c r="E17" s="238">
        <v>19</v>
      </c>
      <c r="F17" s="382">
        <f t="shared" ref="F17:F41" si="4">230/E17</f>
        <v>12.105263157894736</v>
      </c>
      <c r="G17" s="238">
        <v>2</v>
      </c>
      <c r="H17" s="238">
        <v>16</v>
      </c>
      <c r="I17" s="382">
        <v>14.3</v>
      </c>
      <c r="J17" s="239">
        <v>2</v>
      </c>
      <c r="K17" s="239">
        <v>9.1999999999999993</v>
      </c>
      <c r="L17" s="383">
        <v>25</v>
      </c>
      <c r="N17" s="240">
        <v>2</v>
      </c>
      <c r="O17" s="241">
        <v>9.1999999999999993</v>
      </c>
      <c r="P17" s="219">
        <f>50/O17</f>
        <v>5.4347826086956523</v>
      </c>
      <c r="R17" s="43" t="s">
        <v>72</v>
      </c>
      <c r="S17" s="43" t="s">
        <v>73</v>
      </c>
      <c r="T17" s="43">
        <v>9</v>
      </c>
      <c r="U17" s="43" t="s">
        <v>74</v>
      </c>
      <c r="V17" s="43" t="s">
        <v>75</v>
      </c>
      <c r="W17" s="43" t="s">
        <v>76</v>
      </c>
      <c r="X17" s="43" t="s">
        <v>77</v>
      </c>
      <c r="Y17" s="43">
        <v>458.6</v>
      </c>
      <c r="Z17" s="72">
        <f>Y17/20*30</f>
        <v>687.9</v>
      </c>
      <c r="AA17" s="43" t="s">
        <v>78</v>
      </c>
      <c r="AC17" s="426"/>
      <c r="AD17" s="426">
        <v>1</v>
      </c>
      <c r="AE17" s="426">
        <v>5</v>
      </c>
      <c r="AF17" s="426">
        <v>10</v>
      </c>
      <c r="AG17" s="426">
        <v>15</v>
      </c>
      <c r="AH17" s="426">
        <v>20</v>
      </c>
      <c r="AI17" s="426">
        <v>25</v>
      </c>
      <c r="AJ17" s="426">
        <v>30</v>
      </c>
      <c r="AK17" s="426">
        <v>35</v>
      </c>
      <c r="AL17" s="426">
        <v>40</v>
      </c>
      <c r="AM17" s="426">
        <v>45</v>
      </c>
      <c r="AN17" s="426">
        <v>50</v>
      </c>
      <c r="AO17" s="426">
        <v>55</v>
      </c>
      <c r="AP17" s="426">
        <v>60</v>
      </c>
      <c r="AQ17" s="426">
        <v>65</v>
      </c>
      <c r="AR17" s="426">
        <v>70</v>
      </c>
      <c r="AS17" s="426">
        <v>75</v>
      </c>
      <c r="AT17" s="426">
        <v>80</v>
      </c>
      <c r="AU17" s="426">
        <v>85</v>
      </c>
      <c r="AV17" s="426">
        <v>90</v>
      </c>
      <c r="AW17" s="426">
        <v>95</v>
      </c>
      <c r="AX17" s="426">
        <v>100</v>
      </c>
      <c r="AY17" s="426">
        <v>105</v>
      </c>
      <c r="AZ17" s="426">
        <v>110</v>
      </c>
      <c r="BA17" s="426">
        <v>115</v>
      </c>
      <c r="BB17" s="426">
        <v>120</v>
      </c>
      <c r="BD17" s="74">
        <v>60</v>
      </c>
      <c r="BE17" s="430">
        <v>1.9683333333333299E-2</v>
      </c>
      <c r="BF17" s="431">
        <f t="shared" si="2"/>
        <v>1.4249533333333304</v>
      </c>
      <c r="BG17" s="431"/>
      <c r="BH17" s="431"/>
    </row>
    <row r="18" spans="1:60" s="74" customFormat="1" ht="13.15" customHeight="1">
      <c r="A18" s="214">
        <v>4</v>
      </c>
      <c r="B18" s="214">
        <v>46.4</v>
      </c>
      <c r="C18" s="368">
        <f t="shared" si="3"/>
        <v>4.9568965517241379</v>
      </c>
      <c r="D18" s="214">
        <v>4</v>
      </c>
      <c r="E18" s="214">
        <v>39</v>
      </c>
      <c r="F18" s="369">
        <f t="shared" si="4"/>
        <v>5.8974358974358978</v>
      </c>
      <c r="G18" s="214">
        <v>4</v>
      </c>
      <c r="H18" s="214">
        <v>32</v>
      </c>
      <c r="I18" s="369">
        <v>7.1</v>
      </c>
      <c r="J18" s="216">
        <v>4</v>
      </c>
      <c r="K18" s="216">
        <v>18.5</v>
      </c>
      <c r="L18" s="370">
        <v>12.4</v>
      </c>
      <c r="N18" s="217">
        <v>4</v>
      </c>
      <c r="O18" s="218">
        <v>18.5</v>
      </c>
      <c r="P18" s="219">
        <f t="shared" ref="P18:P45" si="5">50/O18</f>
        <v>2.7027027027027026</v>
      </c>
      <c r="R18" s="45">
        <v>1</v>
      </c>
      <c r="S18" s="45" t="s">
        <v>79</v>
      </c>
      <c r="T18" s="45">
        <v>12</v>
      </c>
      <c r="U18" s="45" t="s">
        <v>80</v>
      </c>
      <c r="V18" s="45" t="s">
        <v>81</v>
      </c>
      <c r="W18" s="45">
        <v>86</v>
      </c>
      <c r="X18" s="45">
        <v>172</v>
      </c>
      <c r="Y18" s="45">
        <v>344</v>
      </c>
      <c r="Z18" s="72">
        <f t="shared" ref="Z18:Z39" si="6">Y18/20*30</f>
        <v>516</v>
      </c>
      <c r="AA18" s="45">
        <v>1720</v>
      </c>
      <c r="AC18" s="426">
        <v>1</v>
      </c>
      <c r="AD18" s="426">
        <v>1.7999999999999999E-2</v>
      </c>
      <c r="AE18" s="426"/>
      <c r="AF18" s="426"/>
      <c r="AG18" s="426"/>
      <c r="AH18" s="426"/>
      <c r="AI18" s="426"/>
      <c r="AJ18" s="426"/>
      <c r="AK18" s="426"/>
      <c r="AL18" s="426"/>
      <c r="AM18" s="426"/>
      <c r="AN18" s="426"/>
      <c r="AO18" s="426"/>
      <c r="AP18" s="426"/>
      <c r="AQ18" s="426"/>
      <c r="AR18" s="426"/>
      <c r="AS18" s="426"/>
      <c r="AT18" s="426"/>
      <c r="AU18" s="426"/>
      <c r="AV18" s="426"/>
      <c r="AW18" s="426"/>
      <c r="AX18" s="426"/>
      <c r="AY18" s="426"/>
      <c r="AZ18" s="426"/>
      <c r="BA18" s="426"/>
      <c r="BB18" s="426"/>
      <c r="BD18" s="74">
        <v>65</v>
      </c>
      <c r="BE18" s="430">
        <v>2.0033333333333299E-2</v>
      </c>
      <c r="BF18" s="431">
        <f t="shared" si="2"/>
        <v>1.3920308333333304</v>
      </c>
      <c r="BG18" s="431"/>
      <c r="BH18" s="431"/>
    </row>
    <row r="19" spans="1:60" s="74" customFormat="1" ht="14.25">
      <c r="A19" s="65">
        <v>6</v>
      </c>
      <c r="B19" s="65">
        <v>70</v>
      </c>
      <c r="C19" s="371">
        <f t="shared" si="3"/>
        <v>3.2857142857142856</v>
      </c>
      <c r="D19" s="65">
        <v>6</v>
      </c>
      <c r="E19" s="65">
        <v>57</v>
      </c>
      <c r="F19" s="372">
        <f t="shared" si="4"/>
        <v>4.0350877192982457</v>
      </c>
      <c r="G19" s="65">
        <v>6</v>
      </c>
      <c r="H19" s="65">
        <v>47</v>
      </c>
      <c r="I19" s="372">
        <v>4.8</v>
      </c>
      <c r="J19" s="69">
        <v>6</v>
      </c>
      <c r="K19" s="69">
        <v>28</v>
      </c>
      <c r="L19" s="373">
        <v>8.1999999999999993</v>
      </c>
      <c r="N19" s="217">
        <v>6</v>
      </c>
      <c r="O19" s="218">
        <v>28</v>
      </c>
      <c r="P19" s="219">
        <f t="shared" si="5"/>
        <v>1.7857142857142858</v>
      </c>
      <c r="R19" s="45" t="s">
        <v>82</v>
      </c>
      <c r="S19" s="45" t="s">
        <v>83</v>
      </c>
      <c r="T19" s="45" t="s">
        <v>84</v>
      </c>
      <c r="U19" s="45" t="s">
        <v>85</v>
      </c>
      <c r="V19" s="45" t="s">
        <v>74</v>
      </c>
      <c r="W19" s="45" t="s">
        <v>86</v>
      </c>
      <c r="X19" s="45" t="s">
        <v>76</v>
      </c>
      <c r="Y19" s="45">
        <v>229.4</v>
      </c>
      <c r="Z19" s="72">
        <f t="shared" si="6"/>
        <v>344.1</v>
      </c>
      <c r="AA19" s="45" t="s">
        <v>87</v>
      </c>
      <c r="AC19" s="426">
        <v>1.5</v>
      </c>
      <c r="AD19" s="426">
        <v>1.2E-2</v>
      </c>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D19" s="74">
        <v>70</v>
      </c>
      <c r="BE19" s="430">
        <v>2.0383333333333298E-2</v>
      </c>
      <c r="BF19" s="431">
        <f t="shared" si="2"/>
        <v>1.3591083333333305</v>
      </c>
      <c r="BG19" s="431"/>
      <c r="BH19" s="431"/>
    </row>
    <row r="20" spans="1:60" s="74" customFormat="1" ht="16.5">
      <c r="A20" s="65">
        <v>10</v>
      </c>
      <c r="B20" s="65">
        <v>115.3</v>
      </c>
      <c r="C20" s="371">
        <f t="shared" si="3"/>
        <v>1.99479618386817</v>
      </c>
      <c r="D20" s="65">
        <v>10</v>
      </c>
      <c r="E20" s="65">
        <v>97</v>
      </c>
      <c r="F20" s="372">
        <f t="shared" si="4"/>
        <v>2.3711340206185567</v>
      </c>
      <c r="G20" s="65">
        <v>10</v>
      </c>
      <c r="H20" s="65">
        <v>82</v>
      </c>
      <c r="I20" s="372">
        <v>2.8</v>
      </c>
      <c r="J20" s="69">
        <v>10</v>
      </c>
      <c r="K20" s="69">
        <v>48</v>
      </c>
      <c r="L20" s="373">
        <v>4.7</v>
      </c>
      <c r="N20" s="217">
        <v>10</v>
      </c>
      <c r="O20" s="218">
        <v>48</v>
      </c>
      <c r="P20" s="219">
        <f t="shared" si="5"/>
        <v>1.0416666666666667</v>
      </c>
      <c r="R20" s="45" t="s">
        <v>88</v>
      </c>
      <c r="S20" s="45">
        <v>24</v>
      </c>
      <c r="T20" s="45">
        <v>21</v>
      </c>
      <c r="U20" s="45" t="s">
        <v>89</v>
      </c>
      <c r="V20" s="45" t="s">
        <v>90</v>
      </c>
      <c r="W20" s="45" t="s">
        <v>81</v>
      </c>
      <c r="X20" s="45" t="s">
        <v>91</v>
      </c>
      <c r="Y20" s="45">
        <v>137.6</v>
      </c>
      <c r="Z20" s="72">
        <f t="shared" si="6"/>
        <v>206.4</v>
      </c>
      <c r="AA20" s="45">
        <v>688</v>
      </c>
      <c r="AC20" s="426">
        <v>2.5</v>
      </c>
      <c r="AD20" s="426">
        <v>8.0000000000000002E-3</v>
      </c>
      <c r="AE20" s="426"/>
      <c r="AF20" s="426"/>
      <c r="AG20" s="426"/>
      <c r="AH20" s="426"/>
      <c r="AI20" s="426"/>
      <c r="AJ20" s="426"/>
      <c r="AK20" s="426"/>
      <c r="AL20" s="426"/>
      <c r="AM20" s="426"/>
      <c r="AN20" s="426"/>
      <c r="AO20" s="426"/>
      <c r="AP20" s="426"/>
      <c r="AQ20" s="426"/>
      <c r="AR20" s="426"/>
      <c r="AS20" s="426"/>
      <c r="AT20" s="426"/>
      <c r="AU20" s="446"/>
      <c r="AV20" s="447" t="s">
        <v>546</v>
      </c>
      <c r="AW20" s="447"/>
      <c r="AX20" s="447" t="s">
        <v>547</v>
      </c>
      <c r="AY20" s="448"/>
      <c r="AZ20" s="449" t="s">
        <v>548</v>
      </c>
      <c r="BA20" s="446"/>
      <c r="BB20" s="426"/>
      <c r="BD20" s="74">
        <v>75</v>
      </c>
      <c r="BE20" s="430">
        <v>2.0733333333333302E-2</v>
      </c>
      <c r="BF20" s="431">
        <f t="shared" si="2"/>
        <v>1.3261858333333307</v>
      </c>
      <c r="BG20" s="431"/>
      <c r="BH20" s="431"/>
    </row>
    <row r="21" spans="1:60" s="74" customFormat="1" ht="14.25">
      <c r="A21" s="65">
        <v>16</v>
      </c>
      <c r="B21" s="65">
        <v>150.80000000000001</v>
      </c>
      <c r="C21" s="371">
        <f t="shared" si="3"/>
        <v>1.5251989389920424</v>
      </c>
      <c r="D21" s="65">
        <v>16</v>
      </c>
      <c r="E21" s="65">
        <v>135</v>
      </c>
      <c r="F21" s="372">
        <f t="shared" si="4"/>
        <v>1.7037037037037037</v>
      </c>
      <c r="G21" s="65">
        <v>16</v>
      </c>
      <c r="H21" s="65">
        <v>110</v>
      </c>
      <c r="I21" s="372">
        <v>2</v>
      </c>
      <c r="J21" s="69">
        <v>16</v>
      </c>
      <c r="K21" s="69">
        <v>68</v>
      </c>
      <c r="L21" s="373">
        <v>3.3</v>
      </c>
      <c r="N21" s="217">
        <v>16</v>
      </c>
      <c r="O21" s="218">
        <v>68</v>
      </c>
      <c r="P21" s="219">
        <f t="shared" si="5"/>
        <v>0.73529411764705888</v>
      </c>
      <c r="R21" s="45">
        <v>4</v>
      </c>
      <c r="S21" s="45">
        <v>32</v>
      </c>
      <c r="T21" s="45">
        <v>28</v>
      </c>
      <c r="U21" s="45" t="s">
        <v>92</v>
      </c>
      <c r="V21" s="45" t="s">
        <v>93</v>
      </c>
      <c r="W21" s="45" t="s">
        <v>94</v>
      </c>
      <c r="X21" s="45">
        <v>43</v>
      </c>
      <c r="Y21" s="45">
        <v>86</v>
      </c>
      <c r="Z21" s="72">
        <f t="shared" si="6"/>
        <v>129</v>
      </c>
      <c r="AA21" s="45">
        <v>430</v>
      </c>
      <c r="AC21" s="426">
        <v>4</v>
      </c>
      <c r="AD21" s="426">
        <v>4.5999999999999999E-3</v>
      </c>
      <c r="AE21" s="426"/>
      <c r="AF21" s="426"/>
      <c r="AG21" s="426"/>
      <c r="AH21" s="426"/>
      <c r="AI21" s="426"/>
      <c r="AJ21" s="426"/>
      <c r="AK21" s="426"/>
      <c r="AL21" s="426"/>
      <c r="AM21" s="426"/>
      <c r="AN21" s="426"/>
      <c r="AO21" s="426"/>
      <c r="AP21" s="426"/>
      <c r="AQ21" s="426"/>
      <c r="AR21" s="426"/>
      <c r="AS21" s="426"/>
      <c r="AT21" s="426"/>
      <c r="AU21" s="426"/>
      <c r="AV21" s="426"/>
      <c r="AW21" s="426"/>
      <c r="AX21" s="426"/>
      <c r="AY21" s="426"/>
      <c r="AZ21" s="426"/>
      <c r="BA21" s="426"/>
      <c r="BB21" s="426"/>
      <c r="BD21" s="74">
        <v>80</v>
      </c>
      <c r="BE21" s="430">
        <v>2.1083333333333301E-2</v>
      </c>
      <c r="BF21" s="431">
        <f t="shared" si="2"/>
        <v>1.2932633333333308</v>
      </c>
      <c r="BG21" s="431"/>
      <c r="BH21" s="431"/>
    </row>
    <row r="22" spans="1:60" s="74" customFormat="1" ht="14.25">
      <c r="A22" s="65">
        <v>20</v>
      </c>
      <c r="B22" s="65">
        <v>204.2</v>
      </c>
      <c r="C22" s="371">
        <f t="shared" si="3"/>
        <v>1.1263467189030363</v>
      </c>
      <c r="D22" s="65">
        <v>20</v>
      </c>
      <c r="E22" s="65">
        <v>175</v>
      </c>
      <c r="F22" s="372">
        <f t="shared" si="4"/>
        <v>1.3142857142857143</v>
      </c>
      <c r="G22" s="65">
        <v>20</v>
      </c>
      <c r="H22" s="65">
        <v>150</v>
      </c>
      <c r="I22" s="372">
        <v>1.5</v>
      </c>
      <c r="J22" s="69">
        <v>20</v>
      </c>
      <c r="K22" s="69">
        <v>85</v>
      </c>
      <c r="L22" s="373">
        <v>2.7</v>
      </c>
      <c r="N22" s="217">
        <v>20</v>
      </c>
      <c r="O22" s="218">
        <v>85</v>
      </c>
      <c r="P22" s="219">
        <f t="shared" si="5"/>
        <v>0.58823529411764708</v>
      </c>
      <c r="R22" s="45">
        <v>6</v>
      </c>
      <c r="S22" s="45">
        <v>41</v>
      </c>
      <c r="T22" s="45">
        <v>36</v>
      </c>
      <c r="U22" s="45" t="s">
        <v>95</v>
      </c>
      <c r="V22" s="45" t="s">
        <v>96</v>
      </c>
      <c r="W22" s="45" t="s">
        <v>97</v>
      </c>
      <c r="X22" s="45" t="s">
        <v>98</v>
      </c>
      <c r="Y22" s="45">
        <v>57.4</v>
      </c>
      <c r="Z22" s="72">
        <f t="shared" si="6"/>
        <v>86.100000000000009</v>
      </c>
      <c r="AA22" s="45" t="s">
        <v>99</v>
      </c>
      <c r="AC22" s="426">
        <v>6</v>
      </c>
      <c r="AD22" s="426">
        <v>4.0000000000000001E-3</v>
      </c>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D22" s="74">
        <v>85</v>
      </c>
      <c r="BE22" s="430">
        <v>2.1433333333333301E-2</v>
      </c>
      <c r="BF22" s="431">
        <f t="shared" si="2"/>
        <v>1.2603408333333308</v>
      </c>
      <c r="BG22" s="431"/>
      <c r="BH22" s="431"/>
    </row>
    <row r="23" spans="1:60" s="74" customFormat="1" ht="16.5">
      <c r="A23" s="69">
        <v>25</v>
      </c>
      <c r="B23" s="69">
        <v>257.5</v>
      </c>
      <c r="C23" s="371">
        <f t="shared" si="3"/>
        <v>0.89320388349514568</v>
      </c>
      <c r="D23" s="69">
        <v>25</v>
      </c>
      <c r="E23" s="69">
        <v>220</v>
      </c>
      <c r="F23" s="373">
        <f t="shared" si="4"/>
        <v>1.0454545454545454</v>
      </c>
      <c r="G23" s="69">
        <v>25</v>
      </c>
      <c r="H23" s="69">
        <v>190</v>
      </c>
      <c r="I23" s="373">
        <v>1.2</v>
      </c>
      <c r="J23" s="374">
        <v>25</v>
      </c>
      <c r="K23" s="69">
        <v>110</v>
      </c>
      <c r="L23" s="375">
        <v>2</v>
      </c>
      <c r="N23" s="242">
        <v>25</v>
      </c>
      <c r="O23" s="243">
        <v>110</v>
      </c>
      <c r="P23" s="244">
        <f t="shared" si="5"/>
        <v>0.45454545454545453</v>
      </c>
      <c r="R23" s="45">
        <v>10</v>
      </c>
      <c r="S23" s="45">
        <v>57</v>
      </c>
      <c r="T23" s="45">
        <v>50</v>
      </c>
      <c r="U23" s="45" t="s">
        <v>100</v>
      </c>
      <c r="V23" s="45" t="s">
        <v>101</v>
      </c>
      <c r="W23" s="45" t="s">
        <v>93</v>
      </c>
      <c r="X23" s="45" t="s">
        <v>80</v>
      </c>
      <c r="Y23" s="45">
        <v>34.4</v>
      </c>
      <c r="Z23" s="72">
        <f t="shared" si="6"/>
        <v>51.6</v>
      </c>
      <c r="AA23" s="45">
        <v>172</v>
      </c>
      <c r="AC23" s="426">
        <v>10</v>
      </c>
      <c r="AD23" s="426">
        <v>2E-3</v>
      </c>
      <c r="AE23" s="426"/>
      <c r="AF23" s="426"/>
      <c r="AG23" s="426"/>
      <c r="AH23" s="426"/>
      <c r="AI23" s="426"/>
      <c r="AJ23" s="426"/>
      <c r="AK23" s="426"/>
      <c r="AL23" s="426"/>
      <c r="AM23" s="426"/>
      <c r="AN23" s="426"/>
      <c r="AO23" s="426"/>
      <c r="AP23" s="426"/>
      <c r="AQ23" s="426"/>
      <c r="AR23" s="426"/>
      <c r="AS23" s="426"/>
      <c r="AT23" s="426"/>
      <c r="AU23" s="450"/>
      <c r="AV23" s="451" t="s">
        <v>549</v>
      </c>
      <c r="AW23" s="453"/>
      <c r="AX23" s="453" t="s">
        <v>547</v>
      </c>
      <c r="AY23" s="452"/>
      <c r="AZ23" s="454" t="s">
        <v>550</v>
      </c>
      <c r="BA23" s="426"/>
      <c r="BB23" s="426"/>
      <c r="BD23" s="74">
        <v>90</v>
      </c>
      <c r="BE23" s="430">
        <v>2.17833333333333E-2</v>
      </c>
      <c r="BF23" s="431">
        <f t="shared" si="2"/>
        <v>1.2274183333333311</v>
      </c>
      <c r="BG23" s="431"/>
      <c r="BH23" s="431"/>
    </row>
    <row r="24" spans="1:60" s="74" customFormat="1" ht="14.25">
      <c r="A24" s="216">
        <v>32</v>
      </c>
      <c r="B24" s="216">
        <v>330</v>
      </c>
      <c r="C24" s="368">
        <f>230/B24</f>
        <v>0.69696969696969702</v>
      </c>
      <c r="D24" s="216">
        <v>32</v>
      </c>
      <c r="E24" s="216">
        <v>315</v>
      </c>
      <c r="F24" s="370">
        <f t="shared" si="4"/>
        <v>0.73015873015873012</v>
      </c>
      <c r="G24" s="216">
        <v>32</v>
      </c>
      <c r="H24" s="216">
        <v>275</v>
      </c>
      <c r="I24" s="370">
        <v>0.8</v>
      </c>
      <c r="J24" s="376">
        <v>32</v>
      </c>
      <c r="K24" s="216">
        <v>160</v>
      </c>
      <c r="L24" s="377">
        <v>1.4</v>
      </c>
      <c r="N24" s="242">
        <v>32</v>
      </c>
      <c r="O24" s="243">
        <v>160</v>
      </c>
      <c r="P24" s="244">
        <f t="shared" si="5"/>
        <v>0.3125</v>
      </c>
      <c r="R24" s="45">
        <v>16</v>
      </c>
      <c r="S24" s="45">
        <v>76</v>
      </c>
      <c r="T24" s="45">
        <v>68</v>
      </c>
      <c r="U24" s="45" t="s">
        <v>21</v>
      </c>
      <c r="V24" s="45" t="s">
        <v>102</v>
      </c>
      <c r="W24" s="45" t="s">
        <v>103</v>
      </c>
      <c r="X24" s="45" t="s">
        <v>104</v>
      </c>
      <c r="Y24" s="45">
        <v>21.6</v>
      </c>
      <c r="Z24" s="72">
        <f t="shared" si="6"/>
        <v>32.400000000000006</v>
      </c>
      <c r="AA24" s="45" t="s">
        <v>105</v>
      </c>
      <c r="AC24" s="426">
        <v>16</v>
      </c>
      <c r="AD24" s="426">
        <v>1.1999999999999999E-3</v>
      </c>
      <c r="AE24" s="426"/>
      <c r="AF24" s="426"/>
      <c r="AG24" s="426"/>
      <c r="AH24" s="426"/>
      <c r="AI24" s="426"/>
      <c r="AJ24" s="426"/>
      <c r="AK24" s="426"/>
      <c r="AL24" s="426"/>
      <c r="AM24" s="426"/>
      <c r="AN24" s="426"/>
      <c r="AO24" s="426"/>
      <c r="AP24" s="426"/>
      <c r="AQ24" s="426"/>
      <c r="AR24" s="426"/>
      <c r="AS24" s="426"/>
      <c r="AT24" s="426"/>
      <c r="AU24"/>
      <c r="AV24"/>
      <c r="AW24"/>
      <c r="AX24"/>
      <c r="AY24"/>
      <c r="AZ24"/>
      <c r="BA24" s="426"/>
      <c r="BB24" s="426"/>
      <c r="BD24" s="74">
        <v>95</v>
      </c>
      <c r="BE24" s="430">
        <v>2.21333333333333E-2</v>
      </c>
      <c r="BF24" s="431">
        <f t="shared" si="2"/>
        <v>1.1944958333333309</v>
      </c>
      <c r="BG24" s="431"/>
      <c r="BH24" s="431"/>
    </row>
    <row r="25" spans="1:60" s="74" customFormat="1">
      <c r="A25" s="216">
        <v>35</v>
      </c>
      <c r="B25" s="216">
        <v>453.2</v>
      </c>
      <c r="C25" s="368">
        <f t="shared" si="3"/>
        <v>0.50750220653133271</v>
      </c>
      <c r="D25" s="216">
        <v>35</v>
      </c>
      <c r="E25" s="216">
        <v>350</v>
      </c>
      <c r="F25" s="370">
        <f t="shared" si="4"/>
        <v>0.65714285714285714</v>
      </c>
      <c r="G25" s="216">
        <v>35</v>
      </c>
      <c r="H25" s="216">
        <v>301</v>
      </c>
      <c r="I25" s="370">
        <v>0.7</v>
      </c>
      <c r="J25" s="376">
        <v>35</v>
      </c>
      <c r="K25" s="216">
        <v>175</v>
      </c>
      <c r="L25" s="377">
        <v>1.3</v>
      </c>
      <c r="N25" s="242">
        <v>35</v>
      </c>
      <c r="O25" s="243">
        <v>175</v>
      </c>
      <c r="P25" s="244">
        <f t="shared" si="5"/>
        <v>0.2857142857142857</v>
      </c>
      <c r="R25" s="45">
        <v>25</v>
      </c>
      <c r="S25" s="45">
        <v>101</v>
      </c>
      <c r="T25" s="45">
        <v>89</v>
      </c>
      <c r="U25" s="45" t="s">
        <v>106</v>
      </c>
      <c r="V25" s="45" t="s">
        <v>107</v>
      </c>
      <c r="W25" s="45" t="s">
        <v>101</v>
      </c>
      <c r="X25" s="45" t="s">
        <v>89</v>
      </c>
      <c r="Y25" s="45">
        <v>13.8</v>
      </c>
      <c r="Z25" s="72">
        <f t="shared" si="6"/>
        <v>20.700000000000003</v>
      </c>
      <c r="AA25" s="45" t="s">
        <v>91</v>
      </c>
      <c r="AU25"/>
      <c r="AV25"/>
      <c r="AW25"/>
      <c r="AX25"/>
      <c r="AY25"/>
      <c r="AZ25"/>
      <c r="BD25" s="74">
        <v>100</v>
      </c>
      <c r="BE25" s="430">
        <v>2.24833333333333E-2</v>
      </c>
      <c r="BF25" s="431">
        <f t="shared" si="2"/>
        <v>1.1615733333333309</v>
      </c>
      <c r="BG25" s="431"/>
      <c r="BH25" s="431"/>
    </row>
    <row r="26" spans="1:60" s="74" customFormat="1">
      <c r="A26" s="214">
        <v>40</v>
      </c>
      <c r="B26" s="218">
        <v>520</v>
      </c>
      <c r="C26" s="364">
        <f t="shared" si="3"/>
        <v>0.44230769230769229</v>
      </c>
      <c r="D26" s="214">
        <v>40</v>
      </c>
      <c r="E26" s="214">
        <v>380</v>
      </c>
      <c r="F26" s="365">
        <f t="shared" si="4"/>
        <v>0.60526315789473684</v>
      </c>
      <c r="G26" s="214">
        <v>40</v>
      </c>
      <c r="H26" s="214">
        <v>320</v>
      </c>
      <c r="I26" s="365">
        <f>230/H26</f>
        <v>0.71875</v>
      </c>
      <c r="J26" s="376">
        <v>40</v>
      </c>
      <c r="K26" s="216">
        <v>190</v>
      </c>
      <c r="L26" s="378">
        <f>230/K26</f>
        <v>1.2105263157894737</v>
      </c>
      <c r="N26" s="242">
        <v>40</v>
      </c>
      <c r="O26" s="243">
        <v>190</v>
      </c>
      <c r="P26" s="244">
        <f t="shared" si="5"/>
        <v>0.26315789473684209</v>
      </c>
      <c r="R26" s="45">
        <v>35</v>
      </c>
      <c r="S26" s="45">
        <v>125</v>
      </c>
      <c r="T26" s="45">
        <v>110</v>
      </c>
      <c r="U26" s="45" t="s">
        <v>108</v>
      </c>
      <c r="V26" s="45">
        <v>1</v>
      </c>
      <c r="W26" s="45" t="s">
        <v>88</v>
      </c>
      <c r="X26" s="45" t="s">
        <v>109</v>
      </c>
      <c r="Y26" s="45">
        <v>9.8000000000000007</v>
      </c>
      <c r="Z26" s="269">
        <f t="shared" si="6"/>
        <v>14.700000000000001</v>
      </c>
      <c r="AA26" s="45" t="s">
        <v>110</v>
      </c>
      <c r="BD26" s="74">
        <v>105</v>
      </c>
      <c r="BE26" s="430">
        <v>2.2833333333333299E-2</v>
      </c>
      <c r="BF26" s="431">
        <f t="shared" si="2"/>
        <v>1.1286508333333309</v>
      </c>
      <c r="BG26" s="431"/>
      <c r="BH26" s="431"/>
    </row>
    <row r="27" spans="1:60" s="74" customFormat="1">
      <c r="A27" s="214">
        <v>50</v>
      </c>
      <c r="B27" s="218">
        <v>640</v>
      </c>
      <c r="C27" s="364">
        <f t="shared" si="3"/>
        <v>0.359375</v>
      </c>
      <c r="D27" s="214">
        <v>50</v>
      </c>
      <c r="E27" s="214">
        <v>550</v>
      </c>
      <c r="F27" s="365">
        <f t="shared" si="4"/>
        <v>0.41818181818181815</v>
      </c>
      <c r="G27" s="214">
        <v>50</v>
      </c>
      <c r="H27" s="214">
        <v>470</v>
      </c>
      <c r="I27" s="365">
        <f>230/H27</f>
        <v>0.48936170212765956</v>
      </c>
      <c r="J27" s="376">
        <v>50</v>
      </c>
      <c r="K27" s="216">
        <v>265</v>
      </c>
      <c r="L27" s="378">
        <f>230/K27</f>
        <v>0.86792452830188682</v>
      </c>
      <c r="N27" s="242">
        <v>50</v>
      </c>
      <c r="O27" s="243">
        <v>265</v>
      </c>
      <c r="P27" s="244">
        <f t="shared" si="5"/>
        <v>0.18867924528301888</v>
      </c>
      <c r="R27" s="45">
        <v>50</v>
      </c>
      <c r="S27" s="45">
        <v>151</v>
      </c>
      <c r="T27" s="45">
        <v>134</v>
      </c>
      <c r="U27" s="45" t="s">
        <v>111</v>
      </c>
      <c r="V27" s="45" t="s">
        <v>106</v>
      </c>
      <c r="W27" s="45" t="s">
        <v>100</v>
      </c>
      <c r="X27" s="45" t="s">
        <v>101</v>
      </c>
      <c r="Y27" s="45">
        <v>6.8</v>
      </c>
      <c r="Z27" s="269">
        <f t="shared" si="6"/>
        <v>10.199999999999999</v>
      </c>
      <c r="AA27" s="45" t="s">
        <v>81</v>
      </c>
      <c r="BD27" s="74">
        <v>110</v>
      </c>
      <c r="BE27" s="430">
        <v>2.3183333333333299E-2</v>
      </c>
      <c r="BF27" s="431">
        <f t="shared" si="2"/>
        <v>1.095728333333331</v>
      </c>
      <c r="BG27" s="431"/>
      <c r="BH27" s="431"/>
    </row>
    <row r="28" spans="1:60" s="74" customFormat="1">
      <c r="A28" s="214">
        <v>63</v>
      </c>
      <c r="B28" s="218">
        <v>821.7</v>
      </c>
      <c r="C28" s="364">
        <f t="shared" si="3"/>
        <v>0.27990750882317145</v>
      </c>
      <c r="D28" s="214">
        <v>63</v>
      </c>
      <c r="E28" s="214">
        <v>675</v>
      </c>
      <c r="F28" s="365">
        <f t="shared" si="4"/>
        <v>0.34074074074074073</v>
      </c>
      <c r="G28" s="214">
        <v>63</v>
      </c>
      <c r="H28" s="214">
        <v>550</v>
      </c>
      <c r="I28" s="365">
        <f>230/H28</f>
        <v>0.41818181818181815</v>
      </c>
      <c r="J28" s="376">
        <v>63</v>
      </c>
      <c r="K28" s="216">
        <v>325</v>
      </c>
      <c r="L28" s="378">
        <f>230/K28</f>
        <v>0.70769230769230773</v>
      </c>
      <c r="N28" s="242">
        <v>63</v>
      </c>
      <c r="O28" s="243">
        <v>325</v>
      </c>
      <c r="P28" s="244">
        <f t="shared" si="5"/>
        <v>0.15384615384615385</v>
      </c>
      <c r="R28" s="45">
        <v>70</v>
      </c>
      <c r="S28" s="45">
        <v>192</v>
      </c>
      <c r="T28" s="45">
        <v>171</v>
      </c>
      <c r="U28" s="45" t="s">
        <v>112</v>
      </c>
      <c r="V28" s="45" t="s">
        <v>108</v>
      </c>
      <c r="W28" s="45" t="s">
        <v>113</v>
      </c>
      <c r="X28" s="45" t="s">
        <v>88</v>
      </c>
      <c r="Y28" s="45">
        <v>5</v>
      </c>
      <c r="Z28" s="269">
        <f t="shared" si="6"/>
        <v>7.5</v>
      </c>
      <c r="AA28" s="45" t="s">
        <v>114</v>
      </c>
      <c r="BD28" s="74">
        <v>115</v>
      </c>
      <c r="BE28" s="430">
        <v>2.3533333333333298E-2</v>
      </c>
      <c r="BF28" s="431">
        <f t="shared" si="2"/>
        <v>1.0628058333333312</v>
      </c>
      <c r="BG28" s="431"/>
      <c r="BH28" s="431"/>
    </row>
    <row r="29" spans="1:60" s="74" customFormat="1">
      <c r="A29" s="214">
        <v>80</v>
      </c>
      <c r="B29" s="218">
        <v>1133.0999999999999</v>
      </c>
      <c r="C29" s="364">
        <f t="shared" si="3"/>
        <v>0.20298296708145797</v>
      </c>
      <c r="D29" s="214">
        <v>80</v>
      </c>
      <c r="E29" s="214">
        <v>970</v>
      </c>
      <c r="F29" s="365">
        <f t="shared" si="4"/>
        <v>0.23711340206185566</v>
      </c>
      <c r="G29" s="214">
        <v>80</v>
      </c>
      <c r="H29" s="214">
        <v>840</v>
      </c>
      <c r="I29" s="365">
        <f>230/H29</f>
        <v>0.27380952380952384</v>
      </c>
      <c r="J29" s="376">
        <v>80</v>
      </c>
      <c r="K29" s="216">
        <v>450</v>
      </c>
      <c r="L29" s="378">
        <f>230/K29</f>
        <v>0.51111111111111107</v>
      </c>
      <c r="N29" s="242">
        <v>80</v>
      </c>
      <c r="O29" s="243">
        <v>450</v>
      </c>
      <c r="P29" s="244">
        <f t="shared" si="5"/>
        <v>0.1111111111111111</v>
      </c>
      <c r="R29" s="45">
        <v>95</v>
      </c>
      <c r="S29" s="45">
        <v>232</v>
      </c>
      <c r="T29" s="45">
        <v>207</v>
      </c>
      <c r="U29" s="45" t="s">
        <v>112</v>
      </c>
      <c r="V29" s="45" t="s">
        <v>115</v>
      </c>
      <c r="W29" s="45" t="s">
        <v>116</v>
      </c>
      <c r="X29" s="45" t="s">
        <v>117</v>
      </c>
      <c r="Y29" s="45">
        <v>3.6</v>
      </c>
      <c r="Z29" s="269">
        <f t="shared" si="6"/>
        <v>5.3999999999999995</v>
      </c>
      <c r="AA29" s="45" t="s">
        <v>118</v>
      </c>
      <c r="BD29" s="74">
        <v>120</v>
      </c>
      <c r="BE29" s="430">
        <v>2.3883333333333302E-2</v>
      </c>
      <c r="BF29" s="431">
        <f t="shared" si="2"/>
        <v>1.0298833333333313</v>
      </c>
      <c r="BG29" s="431"/>
      <c r="BH29" s="431"/>
    </row>
    <row r="30" spans="1:60" s="74" customFormat="1">
      <c r="A30" s="214">
        <v>100</v>
      </c>
      <c r="B30" s="218">
        <v>1429</v>
      </c>
      <c r="C30" s="364">
        <f t="shared" si="3"/>
        <v>0.16095171448565429</v>
      </c>
      <c r="D30" s="214">
        <v>100</v>
      </c>
      <c r="E30" s="214">
        <v>1200</v>
      </c>
      <c r="F30" s="365">
        <f t="shared" si="4"/>
        <v>0.19166666666666668</v>
      </c>
      <c r="G30" s="214">
        <v>100</v>
      </c>
      <c r="H30" s="214">
        <v>1020</v>
      </c>
      <c r="I30" s="365">
        <f t="shared" ref="I30:I45" si="7">230/H30</f>
        <v>0.22549019607843138</v>
      </c>
      <c r="J30" s="376">
        <v>100</v>
      </c>
      <c r="K30" s="216">
        <v>580</v>
      </c>
      <c r="L30" s="378">
        <f t="shared" ref="L30:L45" si="8">230/K30</f>
        <v>0.39655172413793105</v>
      </c>
      <c r="N30" s="242">
        <v>100</v>
      </c>
      <c r="O30" s="243">
        <v>580</v>
      </c>
      <c r="P30" s="244">
        <f t="shared" si="5"/>
        <v>8.6206896551724144E-2</v>
      </c>
      <c r="R30" s="45">
        <v>120</v>
      </c>
      <c r="S30" s="45">
        <v>269</v>
      </c>
      <c r="T30" s="45">
        <v>239</v>
      </c>
      <c r="U30" s="45" t="s">
        <v>119</v>
      </c>
      <c r="V30" s="45" t="s">
        <v>111</v>
      </c>
      <c r="W30" s="45" t="s">
        <v>106</v>
      </c>
      <c r="X30" s="45" t="s">
        <v>107</v>
      </c>
      <c r="Y30" s="45">
        <v>2.8</v>
      </c>
      <c r="Z30" s="269">
        <f t="shared" si="6"/>
        <v>4.1999999999999993</v>
      </c>
      <c r="AA30" s="45" t="s">
        <v>97</v>
      </c>
    </row>
    <row r="31" spans="1:60" s="74" customFormat="1">
      <c r="A31" s="214">
        <v>125</v>
      </c>
      <c r="B31" s="218">
        <v>2006</v>
      </c>
      <c r="C31" s="364">
        <f t="shared" si="3"/>
        <v>0.11465603190428714</v>
      </c>
      <c r="D31" s="214">
        <v>125</v>
      </c>
      <c r="E31" s="214">
        <v>1700</v>
      </c>
      <c r="F31" s="365">
        <f t="shared" si="4"/>
        <v>0.13529411764705881</v>
      </c>
      <c r="G31" s="214">
        <v>125</v>
      </c>
      <c r="H31" s="214">
        <v>1500</v>
      </c>
      <c r="I31" s="365">
        <f t="shared" si="7"/>
        <v>0.15333333333333332</v>
      </c>
      <c r="J31" s="216">
        <v>125</v>
      </c>
      <c r="K31" s="216">
        <v>750</v>
      </c>
      <c r="L31" s="366">
        <f t="shared" si="8"/>
        <v>0.30666666666666664</v>
      </c>
      <c r="N31" s="217">
        <v>125</v>
      </c>
      <c r="O31" s="218">
        <v>750</v>
      </c>
      <c r="P31" s="219">
        <f t="shared" si="5"/>
        <v>6.6666666666666666E-2</v>
      </c>
      <c r="R31" s="45">
        <v>150</v>
      </c>
      <c r="S31" s="45">
        <v>300</v>
      </c>
      <c r="T31" s="45">
        <v>262</v>
      </c>
      <c r="U31" s="45" t="s">
        <v>119</v>
      </c>
      <c r="V31" s="45" t="s">
        <v>112</v>
      </c>
      <c r="W31" s="45" t="s">
        <v>120</v>
      </c>
      <c r="X31" s="45" t="s">
        <v>21</v>
      </c>
      <c r="Y31" s="45">
        <v>2.2000000000000002</v>
      </c>
      <c r="Z31" s="269">
        <f t="shared" si="6"/>
        <v>3.3000000000000003</v>
      </c>
      <c r="AA31" s="45" t="s">
        <v>85</v>
      </c>
    </row>
    <row r="32" spans="1:60" s="74" customFormat="1">
      <c r="A32" s="214">
        <v>160</v>
      </c>
      <c r="B32" s="218">
        <v>2485.1</v>
      </c>
      <c r="C32" s="364">
        <f t="shared" si="3"/>
        <v>9.2551607581183859E-2</v>
      </c>
      <c r="D32" s="214">
        <v>160</v>
      </c>
      <c r="E32" s="214">
        <v>2100</v>
      </c>
      <c r="F32" s="365">
        <f t="shared" si="4"/>
        <v>0.10952380952380952</v>
      </c>
      <c r="G32" s="214">
        <v>160</v>
      </c>
      <c r="H32" s="214">
        <v>1700</v>
      </c>
      <c r="I32" s="365">
        <f t="shared" si="7"/>
        <v>0.13529411764705881</v>
      </c>
      <c r="J32" s="216">
        <v>160</v>
      </c>
      <c r="K32" s="216">
        <v>950</v>
      </c>
      <c r="L32" s="366">
        <f t="shared" si="8"/>
        <v>0.24210526315789474</v>
      </c>
      <c r="N32" s="217">
        <v>160</v>
      </c>
      <c r="O32" s="218">
        <v>950</v>
      </c>
      <c r="P32" s="219">
        <f t="shared" si="5"/>
        <v>5.2631578947368418E-2</v>
      </c>
      <c r="R32" s="45">
        <v>185</v>
      </c>
      <c r="S32" s="45">
        <v>341</v>
      </c>
      <c r="T32" s="45">
        <v>296</v>
      </c>
      <c r="U32" s="45" t="s">
        <v>119</v>
      </c>
      <c r="V32" s="45" t="s">
        <v>112</v>
      </c>
      <c r="W32" s="45" t="s">
        <v>108</v>
      </c>
      <c r="X32" s="45" t="s">
        <v>116</v>
      </c>
      <c r="Y32" s="45">
        <v>1.8</v>
      </c>
      <c r="Z32" s="269">
        <f t="shared" si="6"/>
        <v>2.6999999999999997</v>
      </c>
      <c r="AA32" s="45" t="s">
        <v>121</v>
      </c>
    </row>
    <row r="33" spans="1:27" s="74" customFormat="1">
      <c r="A33" s="214">
        <v>200</v>
      </c>
      <c r="B33" s="218">
        <v>3488.5</v>
      </c>
      <c r="C33" s="364">
        <f t="shared" si="3"/>
        <v>6.5930915866418235E-2</v>
      </c>
      <c r="D33" s="214">
        <v>200</v>
      </c>
      <c r="E33" s="214">
        <v>3000</v>
      </c>
      <c r="F33" s="365">
        <f t="shared" si="4"/>
        <v>7.6666666666666661E-2</v>
      </c>
      <c r="G33" s="214">
        <v>200</v>
      </c>
      <c r="H33" s="214">
        <v>2600</v>
      </c>
      <c r="I33" s="365">
        <f t="shared" si="7"/>
        <v>8.8461538461538466E-2</v>
      </c>
      <c r="J33" s="216">
        <v>200</v>
      </c>
      <c r="K33" s="216">
        <v>1350</v>
      </c>
      <c r="L33" s="366">
        <f t="shared" si="8"/>
        <v>0.17037037037037037</v>
      </c>
      <c r="N33" s="217">
        <v>200</v>
      </c>
      <c r="O33" s="218">
        <v>1350</v>
      </c>
      <c r="P33" s="219">
        <f t="shared" si="5"/>
        <v>3.7037037037037035E-2</v>
      </c>
      <c r="R33" s="45">
        <v>240</v>
      </c>
      <c r="S33" s="45">
        <v>400</v>
      </c>
      <c r="T33" s="45">
        <v>346</v>
      </c>
      <c r="U33" s="45" t="s">
        <v>119</v>
      </c>
      <c r="V33" s="45" t="s">
        <v>119</v>
      </c>
      <c r="W33" s="45" t="s">
        <v>115</v>
      </c>
      <c r="X33" s="45" t="s">
        <v>106</v>
      </c>
      <c r="Y33" s="45">
        <v>1.4</v>
      </c>
      <c r="Z33" s="269">
        <f t="shared" si="6"/>
        <v>2.0999999999999996</v>
      </c>
      <c r="AA33" s="45" t="s">
        <v>122</v>
      </c>
    </row>
    <row r="34" spans="1:27" s="74" customFormat="1">
      <c r="A34" s="214">
        <v>224</v>
      </c>
      <c r="B34" s="218"/>
      <c r="C34" s="364"/>
      <c r="D34" s="214">
        <v>224</v>
      </c>
      <c r="E34" s="214"/>
      <c r="F34" s="365"/>
      <c r="G34" s="214">
        <v>224</v>
      </c>
      <c r="H34" s="214"/>
      <c r="I34" s="365"/>
      <c r="J34" s="367">
        <v>224</v>
      </c>
      <c r="K34" s="367">
        <v>1250</v>
      </c>
      <c r="L34" s="379">
        <f t="shared" si="8"/>
        <v>0.184</v>
      </c>
      <c r="N34" s="384">
        <v>224</v>
      </c>
      <c r="O34" s="385">
        <v>1250</v>
      </c>
      <c r="P34" s="386">
        <f t="shared" si="5"/>
        <v>0.04</v>
      </c>
      <c r="R34" s="45"/>
      <c r="S34" s="45"/>
      <c r="T34" s="45"/>
      <c r="U34" s="45"/>
      <c r="V34" s="45"/>
      <c r="W34" s="45"/>
      <c r="X34" s="45"/>
      <c r="Y34" s="45"/>
      <c r="Z34" s="269"/>
      <c r="AA34" s="45"/>
    </row>
    <row r="35" spans="1:27" s="74" customFormat="1">
      <c r="A35" s="214">
        <v>250</v>
      </c>
      <c r="B35" s="218">
        <v>4399.6000000000004</v>
      </c>
      <c r="C35" s="364">
        <f t="shared" si="3"/>
        <v>5.2277479770888258E-2</v>
      </c>
      <c r="D35" s="214">
        <v>250</v>
      </c>
      <c r="E35" s="214">
        <v>3600</v>
      </c>
      <c r="F35" s="365">
        <f t="shared" si="4"/>
        <v>6.3888888888888884E-2</v>
      </c>
      <c r="G35" s="214">
        <v>250</v>
      </c>
      <c r="H35" s="214">
        <v>3000</v>
      </c>
      <c r="I35" s="365">
        <f t="shared" si="7"/>
        <v>7.6666666666666661E-2</v>
      </c>
      <c r="J35" s="216">
        <v>250</v>
      </c>
      <c r="K35" s="216">
        <v>1600</v>
      </c>
      <c r="L35" s="366">
        <f t="shared" si="8"/>
        <v>0.14374999999999999</v>
      </c>
      <c r="N35" s="217">
        <v>250</v>
      </c>
      <c r="O35" s="218">
        <v>1600</v>
      </c>
      <c r="P35" s="219">
        <f t="shared" si="5"/>
        <v>3.125E-2</v>
      </c>
      <c r="R35" s="45">
        <v>300</v>
      </c>
      <c r="S35" s="45">
        <v>458</v>
      </c>
      <c r="T35" s="45">
        <v>394</v>
      </c>
      <c r="U35" s="45" t="s">
        <v>119</v>
      </c>
      <c r="V35" s="45" t="s">
        <v>119</v>
      </c>
      <c r="W35" s="45" t="s">
        <v>111</v>
      </c>
      <c r="X35" s="45" t="s">
        <v>120</v>
      </c>
      <c r="Y35" s="45">
        <v>1.2</v>
      </c>
      <c r="Z35" s="269">
        <f t="shared" si="6"/>
        <v>1.7999999999999998</v>
      </c>
      <c r="AA35" s="45" t="s">
        <v>96</v>
      </c>
    </row>
    <row r="36" spans="1:27" s="74" customFormat="1">
      <c r="A36" s="218">
        <v>315</v>
      </c>
      <c r="B36" s="218">
        <v>6066.6</v>
      </c>
      <c r="C36" s="364">
        <f t="shared" si="3"/>
        <v>3.7912504533016846E-2</v>
      </c>
      <c r="D36" s="218">
        <v>315</v>
      </c>
      <c r="E36" s="218">
        <v>4950</v>
      </c>
      <c r="F36" s="380">
        <f t="shared" si="4"/>
        <v>4.6464646464646465E-2</v>
      </c>
      <c r="G36" s="218">
        <v>315</v>
      </c>
      <c r="H36" s="218">
        <v>4100</v>
      </c>
      <c r="I36" s="380">
        <f t="shared" si="7"/>
        <v>5.6097560975609757E-2</v>
      </c>
      <c r="J36" s="216">
        <v>315</v>
      </c>
      <c r="K36" s="216">
        <v>2250</v>
      </c>
      <c r="L36" s="366">
        <f t="shared" si="8"/>
        <v>0.10222222222222223</v>
      </c>
      <c r="N36" s="217">
        <v>315</v>
      </c>
      <c r="O36" s="218">
        <v>2250</v>
      </c>
      <c r="P36" s="219">
        <f t="shared" si="5"/>
        <v>2.2222222222222223E-2</v>
      </c>
      <c r="R36" s="45">
        <v>400</v>
      </c>
      <c r="S36" s="45">
        <v>546</v>
      </c>
      <c r="T36" s="45">
        <v>467</v>
      </c>
      <c r="U36" s="45" t="s">
        <v>123</v>
      </c>
      <c r="V36" s="45" t="s">
        <v>119</v>
      </c>
      <c r="W36" s="45" t="s">
        <v>112</v>
      </c>
      <c r="X36" s="45" t="s">
        <v>115</v>
      </c>
      <c r="Y36" s="45">
        <v>0.8</v>
      </c>
      <c r="Z36" s="269">
        <f t="shared" si="6"/>
        <v>1.2</v>
      </c>
      <c r="AA36" s="45" t="s">
        <v>92</v>
      </c>
    </row>
    <row r="37" spans="1:27" s="74" customFormat="1">
      <c r="A37" s="218">
        <v>355</v>
      </c>
      <c r="B37" s="218"/>
      <c r="C37" s="364"/>
      <c r="D37" s="218">
        <v>355</v>
      </c>
      <c r="E37" s="218"/>
      <c r="F37" s="380"/>
      <c r="G37" s="218">
        <v>355</v>
      </c>
      <c r="H37" s="218"/>
      <c r="I37" s="380"/>
      <c r="J37" s="367">
        <v>355</v>
      </c>
      <c r="K37" s="367">
        <v>2556</v>
      </c>
      <c r="L37" s="379">
        <f>230/K37</f>
        <v>8.9984350547730824E-2</v>
      </c>
      <c r="N37" s="384">
        <v>355</v>
      </c>
      <c r="O37" s="385">
        <v>2556</v>
      </c>
      <c r="P37" s="386">
        <f t="shared" si="5"/>
        <v>1.9561815336463225E-2</v>
      </c>
      <c r="R37" s="45"/>
      <c r="S37" s="45"/>
      <c r="T37" s="45"/>
      <c r="U37" s="45"/>
      <c r="V37" s="45"/>
      <c r="W37" s="45"/>
      <c r="X37" s="45"/>
      <c r="Y37" s="45"/>
      <c r="Z37" s="269"/>
      <c r="AA37" s="45"/>
    </row>
    <row r="38" spans="1:27" s="74" customFormat="1">
      <c r="A38" s="214">
        <v>400</v>
      </c>
      <c r="B38" s="245">
        <v>7929.1</v>
      </c>
      <c r="C38" s="364">
        <f t="shared" si="3"/>
        <v>2.9007075203995408E-2</v>
      </c>
      <c r="D38" s="214">
        <v>400</v>
      </c>
      <c r="E38" s="215">
        <v>6500</v>
      </c>
      <c r="F38" s="365">
        <f t="shared" si="4"/>
        <v>3.5384615384615382E-2</v>
      </c>
      <c r="G38" s="214">
        <v>400</v>
      </c>
      <c r="H38" s="214">
        <v>5500</v>
      </c>
      <c r="I38" s="365">
        <f t="shared" si="7"/>
        <v>4.1818181818181817E-2</v>
      </c>
      <c r="J38" s="216">
        <v>400</v>
      </c>
      <c r="K38" s="216">
        <v>2800</v>
      </c>
      <c r="L38" s="366">
        <f t="shared" si="8"/>
        <v>8.2142857142857142E-2</v>
      </c>
      <c r="N38" s="217">
        <v>400</v>
      </c>
      <c r="O38" s="218">
        <v>2800</v>
      </c>
      <c r="P38" s="219">
        <f t="shared" si="5"/>
        <v>1.7857142857142856E-2</v>
      </c>
      <c r="R38" s="45">
        <v>500</v>
      </c>
      <c r="S38" s="45">
        <v>626</v>
      </c>
      <c r="T38" s="45">
        <v>533</v>
      </c>
      <c r="U38" s="45" t="s">
        <v>123</v>
      </c>
      <c r="V38" s="45" t="s">
        <v>119</v>
      </c>
      <c r="W38" s="45" t="s">
        <v>112</v>
      </c>
      <c r="X38" s="45" t="s">
        <v>111</v>
      </c>
      <c r="Y38" s="45">
        <v>0.6</v>
      </c>
      <c r="Z38" s="269">
        <f t="shared" si="6"/>
        <v>0.89999999999999991</v>
      </c>
      <c r="AA38" s="45" t="s">
        <v>101</v>
      </c>
    </row>
    <row r="39" spans="1:27" s="74" customFormat="1">
      <c r="A39" s="214">
        <v>500</v>
      </c>
      <c r="B39" s="245">
        <v>10933.5</v>
      </c>
      <c r="C39" s="364">
        <f t="shared" si="3"/>
        <v>2.1036264691087027E-2</v>
      </c>
      <c r="D39" s="214">
        <v>500</v>
      </c>
      <c r="E39" s="215">
        <v>8800</v>
      </c>
      <c r="F39" s="365">
        <f t="shared" si="4"/>
        <v>2.6136363636363635E-2</v>
      </c>
      <c r="G39" s="214">
        <v>500</v>
      </c>
      <c r="H39" s="214">
        <v>7150</v>
      </c>
      <c r="I39" s="365">
        <f t="shared" si="7"/>
        <v>3.2167832167832165E-2</v>
      </c>
      <c r="J39" s="216">
        <v>500</v>
      </c>
      <c r="K39" s="216">
        <v>3800</v>
      </c>
      <c r="L39" s="366">
        <f t="shared" si="8"/>
        <v>6.0526315789473685E-2</v>
      </c>
      <c r="N39" s="217">
        <v>500</v>
      </c>
      <c r="O39" s="218">
        <v>3800</v>
      </c>
      <c r="P39" s="219">
        <f t="shared" si="5"/>
        <v>1.3157894736842105E-2</v>
      </c>
      <c r="R39" s="45">
        <v>630</v>
      </c>
      <c r="S39" s="45">
        <v>720</v>
      </c>
      <c r="T39" s="45">
        <v>611</v>
      </c>
      <c r="U39" s="45" t="s">
        <v>123</v>
      </c>
      <c r="V39" s="45" t="s">
        <v>119</v>
      </c>
      <c r="W39" s="45" t="s">
        <v>119</v>
      </c>
      <c r="X39" s="45" t="s">
        <v>111</v>
      </c>
      <c r="Y39" s="45">
        <v>0.6</v>
      </c>
      <c r="Z39" s="269">
        <f t="shared" si="6"/>
        <v>0.89999999999999991</v>
      </c>
      <c r="AA39" s="45" t="s">
        <v>124</v>
      </c>
    </row>
    <row r="40" spans="1:27" s="74" customFormat="1">
      <c r="A40" s="214">
        <v>560</v>
      </c>
      <c r="B40" s="245">
        <v>12430</v>
      </c>
      <c r="C40" s="364">
        <f t="shared" si="3"/>
        <v>1.8503620273531779E-2</v>
      </c>
      <c r="D40" s="214">
        <v>560</v>
      </c>
      <c r="E40" s="215">
        <v>10300</v>
      </c>
      <c r="F40" s="365">
        <f t="shared" si="4"/>
        <v>2.2330097087378639E-2</v>
      </c>
      <c r="G40" s="214">
        <v>560</v>
      </c>
      <c r="H40" s="214">
        <v>8960</v>
      </c>
      <c r="I40" s="365">
        <f t="shared" si="7"/>
        <v>2.5669642857142856E-2</v>
      </c>
      <c r="J40" s="216">
        <v>560</v>
      </c>
      <c r="K40" s="216">
        <v>4370</v>
      </c>
      <c r="L40" s="366">
        <f t="shared" si="8"/>
        <v>5.2631578947368418E-2</v>
      </c>
      <c r="N40" s="217">
        <v>560</v>
      </c>
      <c r="O40" s="218">
        <v>4370</v>
      </c>
      <c r="P40" s="219">
        <f t="shared" si="5"/>
        <v>1.1441647597254004E-2</v>
      </c>
      <c r="R40" s="45"/>
      <c r="S40" s="45"/>
      <c r="T40" s="45"/>
      <c r="U40" s="45"/>
      <c r="V40" s="45"/>
      <c r="W40" s="45"/>
      <c r="X40" s="45"/>
      <c r="Y40" s="45"/>
      <c r="Z40" s="269"/>
      <c r="AA40" s="45"/>
    </row>
    <row r="41" spans="1:27" s="74" customFormat="1">
      <c r="A41" s="214">
        <v>630</v>
      </c>
      <c r="B41" s="215">
        <v>14037.4</v>
      </c>
      <c r="C41" s="364">
        <f t="shared" si="3"/>
        <v>1.6384800604100476E-2</v>
      </c>
      <c r="D41" s="214">
        <v>630</v>
      </c>
      <c r="E41" s="215">
        <v>11600</v>
      </c>
      <c r="F41" s="365">
        <f t="shared" si="4"/>
        <v>1.9827586206896553E-2</v>
      </c>
      <c r="G41" s="214">
        <v>630</v>
      </c>
      <c r="H41" s="214">
        <v>9500</v>
      </c>
      <c r="I41" s="365">
        <f t="shared" si="7"/>
        <v>2.4210526315789474E-2</v>
      </c>
      <c r="J41" s="216">
        <v>630</v>
      </c>
      <c r="K41" s="216">
        <v>5100</v>
      </c>
      <c r="L41" s="366">
        <f t="shared" si="8"/>
        <v>4.5098039215686274E-2</v>
      </c>
      <c r="N41" s="217">
        <v>630</v>
      </c>
      <c r="O41" s="218">
        <v>5100</v>
      </c>
      <c r="P41" s="219">
        <f t="shared" si="5"/>
        <v>9.8039215686274508E-3</v>
      </c>
      <c r="R41" s="45"/>
      <c r="S41" s="45"/>
      <c r="T41" s="45"/>
      <c r="U41" s="45"/>
      <c r="V41" s="45"/>
      <c r="W41" s="45"/>
      <c r="X41" s="45"/>
      <c r="Y41" s="45"/>
      <c r="Z41" s="269"/>
      <c r="AA41" s="45"/>
    </row>
    <row r="42" spans="1:27" s="74" customFormat="1">
      <c r="A42" s="214"/>
      <c r="B42" s="215"/>
      <c r="C42" s="364"/>
      <c r="D42" s="214">
        <v>710</v>
      </c>
      <c r="E42" s="215">
        <v>14341.3</v>
      </c>
      <c r="F42" s="365">
        <f>230/E42</f>
        <v>1.6037597707320817E-2</v>
      </c>
      <c r="G42" s="214">
        <v>710</v>
      </c>
      <c r="H42" s="214">
        <v>11996.9</v>
      </c>
      <c r="I42" s="365">
        <f t="shared" si="7"/>
        <v>1.9171619334994873E-2</v>
      </c>
      <c r="J42" s="216">
        <v>710</v>
      </c>
      <c r="K42" s="216">
        <v>6423.2</v>
      </c>
      <c r="L42" s="366">
        <f t="shared" si="8"/>
        <v>3.5807697098019682E-2</v>
      </c>
      <c r="N42" s="217">
        <v>710</v>
      </c>
      <c r="O42" s="218">
        <v>6423.2</v>
      </c>
      <c r="P42" s="219">
        <f t="shared" si="5"/>
        <v>7.784281977830365E-3</v>
      </c>
      <c r="R42" s="45"/>
      <c r="S42" s="45"/>
      <c r="T42" s="45"/>
      <c r="U42" s="45"/>
      <c r="V42" s="45"/>
      <c r="W42" s="45"/>
      <c r="X42" s="45"/>
      <c r="Y42" s="45"/>
      <c r="Z42" s="269"/>
      <c r="AA42" s="45"/>
    </row>
    <row r="43" spans="1:27" s="74" customFormat="1">
      <c r="A43" s="214"/>
      <c r="B43" s="215"/>
      <c r="C43" s="364"/>
      <c r="D43" s="214">
        <v>800</v>
      </c>
      <c r="E43" s="215">
        <v>16192.1</v>
      </c>
      <c r="F43" s="365">
        <f>230/E43</f>
        <v>1.4204457729386553E-2</v>
      </c>
      <c r="G43" s="214">
        <v>800</v>
      </c>
      <c r="H43" s="214">
        <v>13545.1</v>
      </c>
      <c r="I43" s="365">
        <f t="shared" si="7"/>
        <v>1.6980310222885028E-2</v>
      </c>
      <c r="J43" s="216">
        <v>800</v>
      </c>
      <c r="K43" s="216">
        <v>7252.1</v>
      </c>
      <c r="L43" s="366">
        <f t="shared" si="8"/>
        <v>3.1714951531280594E-2</v>
      </c>
      <c r="N43" s="217">
        <v>800</v>
      </c>
      <c r="O43" s="218">
        <v>7252.1</v>
      </c>
      <c r="P43" s="219">
        <f t="shared" si="5"/>
        <v>6.8945546807131722E-3</v>
      </c>
      <c r="R43" s="45"/>
      <c r="S43" s="45"/>
      <c r="T43" s="45"/>
      <c r="U43" s="45"/>
      <c r="V43" s="45"/>
      <c r="W43" s="45"/>
      <c r="X43" s="45"/>
      <c r="Y43" s="45"/>
      <c r="Z43" s="269"/>
      <c r="AA43" s="45"/>
    </row>
    <row r="44" spans="1:27" s="74" customFormat="1" ht="10.15">
      <c r="A44" s="214"/>
      <c r="B44" s="215"/>
      <c r="C44" s="364"/>
      <c r="D44" s="214">
        <v>1000</v>
      </c>
      <c r="E44" s="215">
        <v>19356.3</v>
      </c>
      <c r="F44" s="365">
        <f>230/E44</f>
        <v>1.1882436209399523E-2</v>
      </c>
      <c r="G44" s="214">
        <v>1000</v>
      </c>
      <c r="H44" s="214">
        <v>16192.1</v>
      </c>
      <c r="I44" s="365">
        <f t="shared" si="7"/>
        <v>1.4204457729386553E-2</v>
      </c>
      <c r="J44" s="216">
        <v>1000</v>
      </c>
      <c r="K44" s="216">
        <v>9146.2000000000007</v>
      </c>
      <c r="L44" s="366">
        <f t="shared" si="8"/>
        <v>2.5147055607793397E-2</v>
      </c>
      <c r="N44" s="217">
        <v>1000</v>
      </c>
      <c r="O44" s="218">
        <v>9146.2000000000007</v>
      </c>
      <c r="P44" s="219">
        <f t="shared" si="5"/>
        <v>5.4667512190855212E-3</v>
      </c>
      <c r="R44" s="75"/>
    </row>
    <row r="45" spans="1:27" s="74" customFormat="1" ht="10.15">
      <c r="A45" s="214"/>
      <c r="B45" s="215"/>
      <c r="C45" s="364"/>
      <c r="D45" s="214">
        <v>1250</v>
      </c>
      <c r="E45" s="215">
        <v>29182.1</v>
      </c>
      <c r="F45" s="365">
        <f>230/E45</f>
        <v>7.8815438230970362E-3</v>
      </c>
      <c r="G45" s="214">
        <v>1250</v>
      </c>
      <c r="H45" s="214">
        <v>24411.599999999999</v>
      </c>
      <c r="I45" s="365">
        <f t="shared" si="7"/>
        <v>9.4217503154238151E-3</v>
      </c>
      <c r="J45" s="216">
        <v>1250</v>
      </c>
      <c r="K45" s="216">
        <v>13070.1</v>
      </c>
      <c r="L45" s="366">
        <f t="shared" si="8"/>
        <v>1.7597417005225668E-2</v>
      </c>
      <c r="N45" s="217">
        <v>1250</v>
      </c>
      <c r="O45" s="218">
        <v>13070.1</v>
      </c>
      <c r="P45" s="219">
        <f t="shared" si="5"/>
        <v>3.8255254359186234E-3</v>
      </c>
      <c r="R45" s="75"/>
    </row>
    <row r="46" spans="1:27" s="74" customFormat="1" ht="10.15">
      <c r="A46" s="74" t="s">
        <v>149</v>
      </c>
      <c r="B46" s="74" t="s">
        <v>150</v>
      </c>
      <c r="R46" s="75" t="s">
        <v>1533</v>
      </c>
    </row>
    <row r="47" spans="1:27" s="74" customFormat="1" ht="10.15">
      <c r="A47" s="74" t="s">
        <v>151</v>
      </c>
      <c r="R47" s="75"/>
    </row>
    <row r="48" spans="1:27" s="74" customFormat="1" ht="10.15">
      <c r="A48" s="74" t="s">
        <v>152</v>
      </c>
      <c r="R48" s="75"/>
    </row>
    <row r="49" spans="1:18" s="74" customFormat="1" ht="10.15">
      <c r="A49" s="19" t="s">
        <v>153</v>
      </c>
      <c r="R49" s="75"/>
    </row>
    <row r="50" spans="1:18" s="74" customFormat="1" ht="10.15">
      <c r="R50" s="75"/>
    </row>
    <row r="51" spans="1:18" s="74" customFormat="1" ht="10.15">
      <c r="R51" s="75"/>
    </row>
    <row r="52" spans="1:18" s="74" customFormat="1" ht="10.5">
      <c r="A52" s="464" t="s">
        <v>623</v>
      </c>
      <c r="C52" s="74" t="s">
        <v>622</v>
      </c>
      <c r="R52" s="75"/>
    </row>
    <row r="55" spans="1:18">
      <c r="A55" t="s">
        <v>624</v>
      </c>
    </row>
    <row r="66" spans="2:2">
      <c r="B66" t="s">
        <v>625</v>
      </c>
    </row>
    <row r="147" spans="2:2">
      <c r="B147" s="463"/>
    </row>
    <row r="212" spans="2:41" ht="16.899999999999999">
      <c r="B212" s="573" t="s">
        <v>1309</v>
      </c>
    </row>
    <row r="213" spans="2:41" ht="16.899999999999999">
      <c r="B213" s="573" t="s">
        <v>1310</v>
      </c>
    </row>
    <row r="215" spans="2:41" ht="16.899999999999999">
      <c r="B215" s="574" t="s">
        <v>1311</v>
      </c>
    </row>
    <row r="216" spans="2:41" ht="16.899999999999999">
      <c r="B216" s="573" t="s">
        <v>1312</v>
      </c>
    </row>
    <row r="217" spans="2:41" ht="16.899999999999999">
      <c r="B217" s="573" t="s">
        <v>1313</v>
      </c>
    </row>
    <row r="218" spans="2:41" ht="16.899999999999999">
      <c r="B218" s="573" t="s">
        <v>1314</v>
      </c>
    </row>
    <row r="219" spans="2:41" ht="16.899999999999999">
      <c r="B219" s="573" t="s">
        <v>1315</v>
      </c>
    </row>
    <row r="220" spans="2:41" ht="16.899999999999999">
      <c r="B220" s="573" t="s">
        <v>1316</v>
      </c>
    </row>
    <row r="221" spans="2:41" ht="16.899999999999999">
      <c r="B221" s="573" t="s">
        <v>1317</v>
      </c>
    </row>
    <row r="222" spans="2:41" ht="16.899999999999999">
      <c r="B222" s="573" t="s">
        <v>1318</v>
      </c>
    </row>
    <row r="224" spans="2:41">
      <c r="N224" s="478" t="s">
        <v>1342</v>
      </c>
      <c r="O224" s="478"/>
      <c r="P224" s="478"/>
      <c r="Q224" s="478"/>
      <c r="R224" s="583"/>
      <c r="S224" s="478"/>
      <c r="T224" s="478"/>
      <c r="U224" s="478"/>
      <c r="V224" s="478"/>
      <c r="W224" s="478"/>
      <c r="X224" s="478"/>
      <c r="Y224" s="478"/>
      <c r="Z224" s="478"/>
      <c r="AA224" s="478"/>
      <c r="AB224" s="478"/>
      <c r="AC224" s="478"/>
      <c r="AD224" s="478"/>
      <c r="AE224" s="478"/>
      <c r="AF224" s="478"/>
      <c r="AG224" s="478"/>
      <c r="AH224" s="478"/>
      <c r="AI224" s="478"/>
      <c r="AJ224" s="478"/>
      <c r="AK224" s="478"/>
      <c r="AL224" s="478"/>
      <c r="AM224" s="478"/>
      <c r="AN224" s="478"/>
      <c r="AO224" s="478"/>
    </row>
    <row r="225" spans="5:41" ht="13.15" thickBot="1">
      <c r="N225" s="478"/>
      <c r="O225" s="478"/>
      <c r="P225" s="478"/>
      <c r="Q225" s="478"/>
      <c r="R225" s="583"/>
      <c r="S225" s="478"/>
      <c r="T225" s="478"/>
      <c r="U225" s="478"/>
      <c r="V225" s="478"/>
      <c r="W225" s="478"/>
      <c r="X225" s="478"/>
      <c r="Y225" s="478"/>
      <c r="Z225" s="478"/>
      <c r="AA225" s="478"/>
      <c r="AB225" s="478"/>
      <c r="AC225" s="478"/>
      <c r="AD225" s="478"/>
      <c r="AE225" s="478"/>
      <c r="AF225" s="478"/>
      <c r="AG225" s="478"/>
      <c r="AH225" s="478"/>
      <c r="AI225" s="478"/>
      <c r="AJ225" s="478"/>
      <c r="AK225" s="478"/>
      <c r="AL225" s="478"/>
      <c r="AM225" s="478"/>
      <c r="AN225" s="478"/>
      <c r="AO225" s="478"/>
    </row>
    <row r="226" spans="5:41" ht="16.5">
      <c r="E226" s="740" t="s">
        <v>1319</v>
      </c>
      <c r="F226" s="708"/>
      <c r="G226" s="708"/>
      <c r="H226" s="740" t="s">
        <v>1320</v>
      </c>
      <c r="I226" s="708"/>
      <c r="J226" s="740" t="s">
        <v>1322</v>
      </c>
      <c r="K226" s="708"/>
      <c r="L226" s="578" t="s">
        <v>1323</v>
      </c>
      <c r="N226" s="478"/>
      <c r="O226" s="478"/>
      <c r="P226" s="478"/>
      <c r="Q226" s="478"/>
      <c r="R226" s="583"/>
      <c r="S226" s="478"/>
      <c r="T226" s="478"/>
      <c r="U226" s="478"/>
      <c r="V226" s="478"/>
      <c r="W226" s="478"/>
      <c r="X226" s="478"/>
      <c r="Y226" s="478"/>
      <c r="Z226" s="478"/>
      <c r="AA226" s="478"/>
      <c r="AB226" s="478"/>
      <c r="AC226" s="478"/>
      <c r="AD226" s="478"/>
      <c r="AE226" s="478"/>
      <c r="AF226" s="478"/>
      <c r="AG226" s="478"/>
      <c r="AH226" s="478"/>
      <c r="AI226" s="478"/>
      <c r="AJ226" s="478"/>
      <c r="AK226" s="478"/>
      <c r="AL226" s="478"/>
      <c r="AM226" s="478"/>
      <c r="AN226" s="478"/>
      <c r="AO226" s="478"/>
    </row>
    <row r="227" spans="5:41" ht="49.9" thickBot="1">
      <c r="E227" s="740" t="s">
        <v>67</v>
      </c>
      <c r="F227" s="708"/>
      <c r="G227" s="708"/>
      <c r="H227" s="740" t="s">
        <v>1321</v>
      </c>
      <c r="I227" s="708"/>
      <c r="J227" s="740" t="s">
        <v>1341</v>
      </c>
      <c r="K227" s="708"/>
      <c r="L227" s="575" t="s">
        <v>1324</v>
      </c>
      <c r="N227" s="478"/>
      <c r="O227" s="478"/>
      <c r="P227" s="478"/>
      <c r="Q227" s="478"/>
      <c r="R227" s="583"/>
      <c r="S227" s="478"/>
      <c r="T227" s="478"/>
      <c r="U227" s="478"/>
      <c r="V227" s="478"/>
      <c r="W227" s="478"/>
      <c r="X227" s="478"/>
      <c r="Y227" s="478"/>
      <c r="Z227" s="478"/>
      <c r="AA227" s="478"/>
      <c r="AB227" s="478"/>
      <c r="AC227" s="478"/>
      <c r="AD227" s="478"/>
      <c r="AE227" s="478"/>
      <c r="AF227" s="478"/>
      <c r="AG227" s="478"/>
      <c r="AH227" s="478"/>
      <c r="AI227" s="478"/>
      <c r="AJ227" s="478"/>
      <c r="AK227" s="478"/>
      <c r="AL227" s="478"/>
      <c r="AM227" s="478"/>
      <c r="AN227" s="478"/>
      <c r="AO227" s="478"/>
    </row>
    <row r="228" spans="5:41" ht="17.25" customHeight="1" thickBot="1">
      <c r="E228" s="576" t="s">
        <v>141</v>
      </c>
      <c r="F228" t="s">
        <v>1332</v>
      </c>
      <c r="G228">
        <v>4</v>
      </c>
      <c r="H228" s="580" t="s">
        <v>1325</v>
      </c>
      <c r="I228" t="s">
        <v>1331</v>
      </c>
      <c r="J228" s="738" t="s">
        <v>1326</v>
      </c>
      <c r="K228" s="708"/>
      <c r="L228" s="485" t="s">
        <v>1327</v>
      </c>
      <c r="N228" s="478"/>
      <c r="O228" s="478"/>
      <c r="P228" s="478"/>
      <c r="Q228" s="478"/>
      <c r="R228" s="583"/>
      <c r="S228" s="478"/>
      <c r="T228" s="478"/>
      <c r="U228" s="478"/>
      <c r="V228" s="478"/>
      <c r="W228" s="478"/>
      <c r="X228" s="478"/>
      <c r="Y228" s="478"/>
      <c r="Z228" s="478"/>
      <c r="AA228" s="478"/>
      <c r="AB228" s="478"/>
      <c r="AC228" s="478"/>
      <c r="AD228" s="478"/>
      <c r="AE228" s="478"/>
      <c r="AF228" s="478"/>
      <c r="AG228" s="478"/>
      <c r="AH228" s="478"/>
      <c r="AI228" s="478"/>
      <c r="AJ228" s="478"/>
      <c r="AK228" s="478"/>
      <c r="AL228" s="478"/>
      <c r="AM228" s="478"/>
      <c r="AN228" s="478"/>
      <c r="AO228" s="478"/>
    </row>
    <row r="229" spans="5:41" ht="16.899999999999999" thickBot="1">
      <c r="E229" s="484">
        <v>4</v>
      </c>
      <c r="F229" t="s">
        <v>1336</v>
      </c>
      <c r="G229">
        <v>10</v>
      </c>
      <c r="H229" s="580">
        <v>1.5</v>
      </c>
      <c r="I229" t="s">
        <v>1331</v>
      </c>
      <c r="J229" s="738" t="s">
        <v>1333</v>
      </c>
      <c r="K229" s="708"/>
      <c r="L229" s="485" t="s">
        <v>1327</v>
      </c>
      <c r="N229" s="478"/>
      <c r="O229" s="478"/>
      <c r="P229" s="478"/>
      <c r="Q229" s="478"/>
      <c r="R229" s="583"/>
      <c r="S229" s="478"/>
      <c r="T229" s="478"/>
      <c r="U229" s="478"/>
      <c r="V229" s="478"/>
      <c r="W229" s="478"/>
      <c r="X229" s="478"/>
      <c r="Y229" s="478"/>
      <c r="Z229" s="478"/>
      <c r="AA229" s="478"/>
      <c r="AB229" s="478"/>
      <c r="AC229" s="478"/>
      <c r="AD229" s="478"/>
      <c r="AE229" s="478"/>
      <c r="AF229" s="478"/>
      <c r="AG229" s="478"/>
      <c r="AH229" s="478"/>
      <c r="AI229" s="478"/>
      <c r="AJ229" s="478"/>
      <c r="AK229" s="478"/>
      <c r="AL229" s="478"/>
      <c r="AM229" s="478"/>
      <c r="AN229" s="478"/>
      <c r="AO229" s="478"/>
    </row>
    <row r="230" spans="5:41" ht="16.899999999999999" thickBot="1">
      <c r="E230" s="484">
        <v>10</v>
      </c>
      <c r="F230" t="s">
        <v>1336</v>
      </c>
      <c r="G230">
        <v>25</v>
      </c>
      <c r="H230" s="580">
        <v>1.4</v>
      </c>
      <c r="I230" t="s">
        <v>1331</v>
      </c>
      <c r="J230" s="738" t="s">
        <v>1334</v>
      </c>
      <c r="K230" s="708"/>
      <c r="L230" s="485" t="s">
        <v>1327</v>
      </c>
      <c r="N230" s="478"/>
      <c r="O230" s="478"/>
      <c r="P230" s="478"/>
      <c r="Q230" s="478"/>
      <c r="R230" s="583"/>
      <c r="S230" s="478"/>
      <c r="T230" s="478"/>
      <c r="U230" s="478"/>
      <c r="V230" s="478"/>
      <c r="W230" s="478"/>
      <c r="X230" s="478"/>
      <c r="Y230" s="478"/>
      <c r="Z230" s="478"/>
      <c r="AA230" s="478"/>
      <c r="AB230" s="478"/>
      <c r="AC230" s="478"/>
      <c r="AD230" s="478"/>
      <c r="AE230" s="478"/>
      <c r="AF230" s="478"/>
      <c r="AG230" s="478"/>
      <c r="AH230" s="478"/>
      <c r="AI230" s="478"/>
      <c r="AJ230" s="478"/>
      <c r="AK230" s="478"/>
      <c r="AL230" s="478"/>
      <c r="AM230" s="478"/>
      <c r="AN230" s="478"/>
      <c r="AO230" s="478"/>
    </row>
    <row r="231" spans="5:41" ht="16.899999999999999" thickBot="1">
      <c r="E231" s="484">
        <v>25</v>
      </c>
      <c r="F231" t="s">
        <v>1337</v>
      </c>
      <c r="G231">
        <v>63</v>
      </c>
      <c r="H231" s="580">
        <v>1.3</v>
      </c>
      <c r="I231" t="s">
        <v>1331</v>
      </c>
      <c r="J231" s="738" t="s">
        <v>1335</v>
      </c>
      <c r="K231" s="708"/>
      <c r="L231" s="485" t="s">
        <v>1327</v>
      </c>
      <c r="N231" s="478"/>
      <c r="O231" s="478"/>
      <c r="P231" s="478"/>
      <c r="Q231" s="478"/>
      <c r="R231" s="583"/>
      <c r="S231" s="478"/>
      <c r="T231" s="478"/>
      <c r="U231" s="478"/>
      <c r="V231" s="478"/>
      <c r="W231" s="478"/>
      <c r="X231" s="478"/>
      <c r="Y231" s="478"/>
      <c r="Z231" s="478"/>
      <c r="AA231" s="478"/>
      <c r="AB231" s="478"/>
      <c r="AC231" s="478"/>
      <c r="AD231" s="478"/>
      <c r="AE231" s="478"/>
      <c r="AF231" s="478"/>
      <c r="AG231" s="478"/>
      <c r="AH231" s="478"/>
      <c r="AI231" s="478"/>
      <c r="AJ231" s="478"/>
      <c r="AK231" s="478"/>
      <c r="AL231" s="478"/>
      <c r="AM231" s="478"/>
      <c r="AN231" s="478"/>
      <c r="AO231" s="478"/>
    </row>
    <row r="232" spans="5:41" ht="16.899999999999999" thickBot="1">
      <c r="E232" s="484">
        <v>63</v>
      </c>
      <c r="F232" t="s">
        <v>1338</v>
      </c>
      <c r="G232">
        <v>100</v>
      </c>
      <c r="H232" s="580">
        <v>1.3</v>
      </c>
      <c r="I232" t="s">
        <v>1331</v>
      </c>
      <c r="J232" s="738" t="s">
        <v>1335</v>
      </c>
      <c r="K232" s="708"/>
      <c r="L232" s="485" t="s">
        <v>1328</v>
      </c>
      <c r="N232" s="478"/>
      <c r="O232" s="478"/>
      <c r="P232" s="478"/>
      <c r="Q232" s="478"/>
      <c r="R232" s="583"/>
      <c r="S232" s="478"/>
      <c r="T232" s="478"/>
      <c r="U232" s="478"/>
      <c r="V232" s="478"/>
      <c r="W232" s="478"/>
      <c r="X232" s="478"/>
      <c r="Y232" s="478"/>
      <c r="Z232" s="478"/>
      <c r="AA232" s="478"/>
      <c r="AB232" s="478"/>
      <c r="AC232" s="478"/>
      <c r="AD232" s="478"/>
      <c r="AE232" s="478"/>
      <c r="AF232" s="478"/>
      <c r="AG232" s="478"/>
      <c r="AH232" s="478"/>
      <c r="AI232" s="478"/>
      <c r="AJ232" s="478"/>
      <c r="AK232" s="478"/>
      <c r="AL232" s="478"/>
      <c r="AM232" s="478"/>
      <c r="AN232" s="478"/>
      <c r="AO232" s="478"/>
    </row>
    <row r="233" spans="5:41" ht="16.899999999999999" thickBot="1">
      <c r="E233" s="484">
        <v>100</v>
      </c>
      <c r="F233" t="s">
        <v>1339</v>
      </c>
      <c r="G233">
        <v>160</v>
      </c>
      <c r="H233" s="580">
        <v>1.2</v>
      </c>
      <c r="I233" t="s">
        <v>1331</v>
      </c>
      <c r="J233" s="738" t="s">
        <v>1335</v>
      </c>
      <c r="K233" s="708"/>
      <c r="L233" s="485" t="s">
        <v>1328</v>
      </c>
      <c r="N233" s="478"/>
      <c r="O233" s="478"/>
      <c r="P233" s="478"/>
      <c r="Q233" s="478"/>
      <c r="R233" s="583"/>
      <c r="S233" s="478"/>
      <c r="T233" s="478"/>
      <c r="U233" s="478"/>
      <c r="V233" s="478"/>
      <c r="W233" s="478"/>
      <c r="X233" s="478"/>
      <c r="Y233" s="478"/>
      <c r="Z233" s="478"/>
      <c r="AA233" s="478"/>
      <c r="AB233" s="478"/>
      <c r="AC233" s="478"/>
      <c r="AD233" s="478"/>
      <c r="AE233" s="478"/>
      <c r="AF233" s="478"/>
      <c r="AG233" s="478"/>
      <c r="AH233" s="478"/>
      <c r="AI233" s="478"/>
      <c r="AJ233" s="478"/>
      <c r="AK233" s="478"/>
      <c r="AL233" s="478"/>
      <c r="AM233" s="478"/>
      <c r="AN233" s="478"/>
      <c r="AO233" s="478"/>
    </row>
    <row r="234" spans="5:41" ht="16.899999999999999" thickBot="1">
      <c r="E234" s="484">
        <v>160</v>
      </c>
      <c r="F234" t="s">
        <v>1336</v>
      </c>
      <c r="G234">
        <v>400</v>
      </c>
      <c r="H234" s="581">
        <v>1.2</v>
      </c>
      <c r="I234" t="s">
        <v>1331</v>
      </c>
      <c r="J234" s="739" t="s">
        <v>1335</v>
      </c>
      <c r="K234" s="708"/>
      <c r="L234" s="577" t="s">
        <v>1329</v>
      </c>
      <c r="N234" s="478"/>
      <c r="O234" s="478"/>
      <c r="P234" s="478"/>
      <c r="Q234" s="478"/>
      <c r="R234" s="583"/>
      <c r="S234" s="478"/>
      <c r="T234" s="478"/>
      <c r="U234" s="478"/>
      <c r="V234" s="478"/>
      <c r="W234" s="478"/>
      <c r="X234" s="478"/>
      <c r="Y234" s="478"/>
      <c r="Z234" s="478"/>
      <c r="AA234" s="478"/>
      <c r="AB234" s="478"/>
      <c r="AC234" s="478"/>
      <c r="AD234" s="478"/>
      <c r="AE234" s="478"/>
      <c r="AF234" s="478"/>
      <c r="AG234" s="478"/>
      <c r="AH234" s="478"/>
      <c r="AI234" s="478"/>
      <c r="AJ234" s="478"/>
      <c r="AK234" s="478"/>
      <c r="AL234" s="478"/>
      <c r="AM234" s="478"/>
      <c r="AN234" s="478"/>
      <c r="AO234" s="478"/>
    </row>
    <row r="235" spans="5:41" ht="16.5">
      <c r="E235" s="487">
        <v>400</v>
      </c>
      <c r="F235" t="s">
        <v>1340</v>
      </c>
      <c r="H235" s="582">
        <v>1.2</v>
      </c>
      <c r="I235" t="s">
        <v>1331</v>
      </c>
      <c r="J235" s="738" t="s">
        <v>1335</v>
      </c>
      <c r="K235" s="708"/>
      <c r="L235" s="579" t="s">
        <v>1330</v>
      </c>
      <c r="N235" s="478"/>
      <c r="O235" s="478"/>
      <c r="P235" s="478"/>
      <c r="Q235" s="478"/>
      <c r="R235" s="583"/>
      <c r="S235" s="478"/>
      <c r="T235" s="478"/>
      <c r="U235" s="478"/>
      <c r="V235" s="478"/>
      <c r="W235" s="478"/>
      <c r="X235" s="478"/>
      <c r="Y235" s="478"/>
      <c r="Z235" s="478"/>
      <c r="AA235" s="478"/>
      <c r="AB235" s="478"/>
      <c r="AC235" s="478"/>
      <c r="AD235" s="478"/>
      <c r="AE235" s="478"/>
      <c r="AF235" s="478"/>
      <c r="AG235" s="478"/>
      <c r="AH235" s="478"/>
      <c r="AI235" s="478"/>
      <c r="AJ235" s="478"/>
      <c r="AK235" s="478"/>
      <c r="AL235" s="478"/>
      <c r="AM235" s="478"/>
      <c r="AN235" s="478"/>
      <c r="AO235" s="478"/>
    </row>
    <row r="236" spans="5:41">
      <c r="N236" s="478"/>
      <c r="O236" s="478"/>
      <c r="P236" s="478"/>
      <c r="Q236" s="478"/>
      <c r="R236" s="583"/>
      <c r="S236" s="478"/>
      <c r="T236" s="478"/>
      <c r="U236" s="478"/>
      <c r="V236" s="478"/>
      <c r="W236" s="478"/>
      <c r="X236" s="478"/>
      <c r="Y236" s="478"/>
      <c r="Z236" s="478"/>
      <c r="AA236" s="478"/>
      <c r="AB236" s="478"/>
      <c r="AC236" s="478"/>
      <c r="AD236" s="478"/>
      <c r="AE236" s="478"/>
      <c r="AF236" s="478"/>
      <c r="AG236" s="478"/>
      <c r="AH236" s="478"/>
      <c r="AI236" s="478"/>
      <c r="AJ236" s="478"/>
      <c r="AK236" s="478"/>
      <c r="AL236" s="478"/>
      <c r="AM236" s="478"/>
      <c r="AN236" s="478"/>
      <c r="AO236" s="478"/>
    </row>
    <row r="237" spans="5:41">
      <c r="N237" s="478"/>
      <c r="O237" s="478"/>
      <c r="P237" s="478"/>
      <c r="Q237" s="478"/>
      <c r="R237" s="583"/>
      <c r="S237" s="478"/>
      <c r="T237" s="478"/>
      <c r="U237" s="478"/>
      <c r="V237" s="478"/>
      <c r="W237" s="478"/>
      <c r="X237" s="478"/>
      <c r="Y237" s="478"/>
      <c r="Z237" s="478"/>
      <c r="AA237" s="478"/>
      <c r="AB237" s="478"/>
      <c r="AC237" s="478"/>
      <c r="AD237" s="478"/>
      <c r="AE237" s="478"/>
      <c r="AF237" s="478"/>
      <c r="AG237" s="478"/>
      <c r="AH237" s="478"/>
      <c r="AI237" s="478"/>
      <c r="AJ237" s="478"/>
      <c r="AK237" s="478"/>
      <c r="AL237" s="478"/>
      <c r="AM237" s="478"/>
      <c r="AN237" s="478"/>
      <c r="AO237" s="478"/>
    </row>
    <row r="238" spans="5:41">
      <c r="N238" s="478"/>
      <c r="O238" s="478"/>
      <c r="P238" s="478"/>
      <c r="Q238" s="478"/>
      <c r="R238" s="583"/>
      <c r="S238" s="478"/>
      <c r="T238" s="478"/>
      <c r="U238" s="478"/>
      <c r="V238" s="478"/>
      <c r="W238" s="478"/>
      <c r="X238" s="478"/>
      <c r="Y238" s="478"/>
      <c r="Z238" s="478"/>
      <c r="AA238" s="478"/>
      <c r="AB238" s="478"/>
      <c r="AC238" s="478"/>
      <c r="AD238" s="478"/>
      <c r="AE238" s="478"/>
      <c r="AF238" s="478"/>
      <c r="AG238" s="478"/>
      <c r="AH238" s="478"/>
      <c r="AI238" s="478"/>
      <c r="AJ238" s="478"/>
      <c r="AK238" s="478"/>
      <c r="AL238" s="478"/>
      <c r="AM238" s="478"/>
      <c r="AN238" s="478"/>
      <c r="AO238" s="478"/>
    </row>
    <row r="239" spans="5:41">
      <c r="N239" s="478"/>
      <c r="O239" s="478"/>
      <c r="P239" s="478"/>
      <c r="Q239" s="478"/>
      <c r="R239" s="583"/>
      <c r="S239" s="478"/>
      <c r="T239" s="478"/>
      <c r="U239" s="478"/>
      <c r="V239" s="478"/>
      <c r="W239" s="478"/>
      <c r="X239" s="478"/>
      <c r="Y239" s="478"/>
      <c r="Z239" s="478"/>
      <c r="AA239" s="478"/>
      <c r="AB239" s="478"/>
      <c r="AC239" s="478"/>
      <c r="AD239" s="478"/>
      <c r="AE239" s="478"/>
      <c r="AF239" s="478"/>
      <c r="AG239" s="478"/>
      <c r="AH239" s="478"/>
      <c r="AI239" s="478"/>
      <c r="AJ239" s="478"/>
      <c r="AK239" s="478"/>
      <c r="AL239" s="478"/>
      <c r="AM239" s="478"/>
      <c r="AN239" s="478"/>
      <c r="AO239" s="478"/>
    </row>
    <row r="240" spans="5:41">
      <c r="N240" s="478"/>
      <c r="O240" s="478"/>
      <c r="P240" s="478"/>
      <c r="Q240" s="478"/>
      <c r="R240" s="583"/>
      <c r="S240" s="478"/>
      <c r="T240" s="478"/>
      <c r="U240" s="478"/>
      <c r="V240" s="478"/>
      <c r="W240" s="478"/>
      <c r="X240" s="478"/>
      <c r="Y240" s="478"/>
      <c r="Z240" s="478"/>
      <c r="AA240" s="478"/>
      <c r="AB240" s="478"/>
      <c r="AC240" s="478"/>
      <c r="AD240" s="478"/>
      <c r="AE240" s="478"/>
      <c r="AF240" s="478"/>
      <c r="AG240" s="478"/>
      <c r="AH240" s="478"/>
      <c r="AI240" s="478"/>
      <c r="AJ240" s="478"/>
      <c r="AK240" s="478"/>
      <c r="AL240" s="478"/>
      <c r="AM240" s="478"/>
      <c r="AN240" s="478"/>
      <c r="AO240" s="478"/>
    </row>
    <row r="241" spans="14:41">
      <c r="N241" s="478"/>
      <c r="O241" s="478"/>
      <c r="P241" s="478"/>
      <c r="Q241" s="478"/>
      <c r="R241" s="583"/>
      <c r="S241" s="478"/>
      <c r="T241" s="478"/>
      <c r="U241" s="478"/>
      <c r="V241" s="478"/>
      <c r="W241" s="478"/>
      <c r="X241" s="478"/>
      <c r="Y241" s="478"/>
      <c r="Z241" s="478"/>
      <c r="AA241" s="478"/>
      <c r="AB241" s="478"/>
      <c r="AC241" s="478"/>
      <c r="AD241" s="478"/>
      <c r="AE241" s="478"/>
      <c r="AF241" s="478"/>
      <c r="AG241" s="478"/>
      <c r="AH241" s="478"/>
      <c r="AI241" s="478"/>
      <c r="AJ241" s="478"/>
      <c r="AK241" s="478"/>
      <c r="AL241" s="478"/>
      <c r="AM241" s="478"/>
      <c r="AN241" s="478"/>
      <c r="AO241" s="478"/>
    </row>
    <row r="242" spans="14:41">
      <c r="N242" s="478"/>
      <c r="O242" s="478"/>
      <c r="P242" s="478"/>
      <c r="Q242" s="478"/>
      <c r="R242" s="583"/>
      <c r="S242" s="478"/>
      <c r="T242" s="478"/>
      <c r="U242" s="478"/>
      <c r="V242" s="478"/>
      <c r="W242" s="478"/>
      <c r="X242" s="478"/>
      <c r="Y242" s="478"/>
      <c r="Z242" s="478"/>
      <c r="AA242" s="478"/>
      <c r="AB242" s="478"/>
      <c r="AC242" s="478"/>
      <c r="AD242" s="478"/>
      <c r="AE242" s="478"/>
      <c r="AF242" s="478"/>
      <c r="AG242" s="478"/>
      <c r="AH242" s="478"/>
      <c r="AI242" s="478"/>
      <c r="AJ242" s="478"/>
      <c r="AK242" s="478"/>
      <c r="AL242" s="478"/>
      <c r="AM242" s="478"/>
      <c r="AN242" s="478"/>
      <c r="AO242" s="478"/>
    </row>
    <row r="243" spans="14:41">
      <c r="N243" s="478"/>
      <c r="O243" s="478"/>
      <c r="P243" s="478"/>
      <c r="Q243" s="478"/>
      <c r="R243" s="583"/>
      <c r="S243" s="478"/>
      <c r="T243" s="478"/>
      <c r="U243" s="478"/>
      <c r="V243" s="478"/>
      <c r="W243" s="478"/>
      <c r="X243" s="478"/>
      <c r="Y243" s="478"/>
      <c r="Z243" s="478"/>
      <c r="AA243" s="478"/>
      <c r="AB243" s="478"/>
      <c r="AC243" s="478"/>
      <c r="AD243" s="478"/>
      <c r="AE243" s="478"/>
      <c r="AF243" s="478"/>
      <c r="AG243" s="478"/>
      <c r="AH243" s="478"/>
      <c r="AI243" s="478"/>
      <c r="AJ243" s="478"/>
      <c r="AK243" s="478"/>
      <c r="AL243" s="478"/>
      <c r="AM243" s="478"/>
      <c r="AN243" s="478"/>
      <c r="AO243" s="478"/>
    </row>
    <row r="244" spans="14:41">
      <c r="N244" s="478"/>
      <c r="O244" s="478"/>
      <c r="P244" s="478"/>
      <c r="Q244" s="478"/>
      <c r="R244" s="583"/>
      <c r="S244" s="478"/>
      <c r="T244" s="478"/>
      <c r="U244" s="478"/>
      <c r="V244" s="478"/>
      <c r="W244" s="478"/>
      <c r="X244" s="478"/>
      <c r="Y244" s="478"/>
      <c r="Z244" s="478"/>
      <c r="AA244" s="478"/>
      <c r="AB244" s="478"/>
      <c r="AC244" s="478"/>
      <c r="AD244" s="478"/>
      <c r="AE244" s="478"/>
      <c r="AF244" s="478"/>
      <c r="AG244" s="478"/>
      <c r="AH244" s="478"/>
      <c r="AI244" s="478"/>
      <c r="AJ244" s="478"/>
      <c r="AK244" s="478"/>
      <c r="AL244" s="478"/>
      <c r="AM244" s="478"/>
      <c r="AN244" s="478"/>
      <c r="AO244" s="478"/>
    </row>
    <row r="245" spans="14:41">
      <c r="N245" s="478"/>
      <c r="O245" s="478"/>
      <c r="P245" s="478"/>
      <c r="Q245" s="478"/>
      <c r="R245" s="583"/>
      <c r="S245" s="478"/>
      <c r="T245" s="478"/>
      <c r="U245" s="478"/>
      <c r="V245" s="478"/>
      <c r="W245" s="478"/>
      <c r="X245" s="478"/>
      <c r="Y245" s="478"/>
      <c r="Z245" s="478"/>
      <c r="AA245" s="478"/>
      <c r="AB245" s="478"/>
      <c r="AC245" s="478"/>
      <c r="AD245" s="478"/>
      <c r="AE245" s="478"/>
      <c r="AF245" s="478"/>
      <c r="AG245" s="478"/>
      <c r="AH245" s="478"/>
      <c r="AI245" s="478"/>
      <c r="AJ245" s="478"/>
      <c r="AK245" s="478"/>
      <c r="AL245" s="478"/>
      <c r="AM245" s="478"/>
      <c r="AN245" s="478"/>
      <c r="AO245" s="478"/>
    </row>
    <row r="246" spans="14:41">
      <c r="N246" s="478"/>
      <c r="O246" s="478"/>
      <c r="P246" s="478"/>
      <c r="Q246" s="478"/>
      <c r="R246" s="583"/>
      <c r="S246" s="478"/>
      <c r="T246" s="478"/>
      <c r="U246" s="478"/>
      <c r="V246" s="478"/>
      <c r="W246" s="478"/>
      <c r="X246" s="478"/>
      <c r="Y246" s="478"/>
      <c r="Z246" s="478"/>
      <c r="AA246" s="478"/>
      <c r="AB246" s="478"/>
      <c r="AC246" s="478"/>
      <c r="AD246" s="478"/>
      <c r="AE246" s="478"/>
      <c r="AF246" s="478"/>
      <c r="AG246" s="478"/>
      <c r="AH246" s="478"/>
      <c r="AI246" s="478"/>
      <c r="AJ246" s="478"/>
      <c r="AK246" s="478"/>
      <c r="AL246" s="478"/>
      <c r="AM246" s="478"/>
      <c r="AN246" s="478"/>
      <c r="AO246" s="478"/>
    </row>
    <row r="247" spans="14:41">
      <c r="N247" s="478"/>
      <c r="O247" s="478"/>
      <c r="P247" s="478"/>
      <c r="Q247" s="478"/>
      <c r="R247" s="583"/>
      <c r="S247" s="478"/>
      <c r="T247" s="478"/>
      <c r="U247" s="478"/>
      <c r="V247" s="478"/>
      <c r="W247" s="478"/>
      <c r="X247" s="478"/>
      <c r="Y247" s="478"/>
      <c r="Z247" s="478"/>
      <c r="AA247" s="478"/>
      <c r="AB247" s="478"/>
      <c r="AC247" s="478"/>
      <c r="AD247" s="478"/>
      <c r="AE247" s="478"/>
      <c r="AF247" s="478"/>
      <c r="AG247" s="478"/>
      <c r="AH247" s="478"/>
      <c r="AI247" s="478"/>
      <c r="AJ247" s="478"/>
      <c r="AK247" s="478"/>
      <c r="AL247" s="478"/>
      <c r="AM247" s="478"/>
      <c r="AN247" s="478"/>
      <c r="AO247" s="478"/>
    </row>
    <row r="248" spans="14:41">
      <c r="N248" s="478"/>
      <c r="O248" s="478"/>
      <c r="P248" s="478"/>
      <c r="Q248" s="478"/>
      <c r="R248" s="583"/>
      <c r="S248" s="478"/>
      <c r="T248" s="478"/>
      <c r="U248" s="478"/>
      <c r="V248" s="478"/>
      <c r="W248" s="478"/>
      <c r="X248" s="478"/>
      <c r="Y248" s="478"/>
      <c r="Z248" s="478"/>
      <c r="AA248" s="478"/>
      <c r="AB248" s="478"/>
      <c r="AC248" s="478"/>
      <c r="AD248" s="478"/>
      <c r="AE248" s="478"/>
      <c r="AF248" s="478"/>
      <c r="AG248" s="478"/>
      <c r="AH248" s="478"/>
      <c r="AI248" s="478"/>
      <c r="AJ248" s="478"/>
      <c r="AK248" s="478"/>
      <c r="AL248" s="478"/>
      <c r="AM248" s="478"/>
      <c r="AN248" s="478"/>
      <c r="AO248" s="478"/>
    </row>
    <row r="249" spans="14:41">
      <c r="N249" s="478"/>
      <c r="O249" s="478"/>
      <c r="P249" s="478"/>
      <c r="Q249" s="478"/>
      <c r="R249" s="583"/>
      <c r="S249" s="478"/>
      <c r="T249" s="478"/>
      <c r="U249" s="478"/>
      <c r="V249" s="478"/>
      <c r="W249" s="478"/>
      <c r="X249" s="478"/>
      <c r="Y249" s="478"/>
      <c r="Z249" s="478"/>
      <c r="AA249" s="478"/>
      <c r="AB249" s="478"/>
      <c r="AC249" s="478"/>
      <c r="AD249" s="478"/>
      <c r="AE249" s="478"/>
      <c r="AF249" s="478"/>
      <c r="AG249" s="478"/>
      <c r="AH249" s="478"/>
      <c r="AI249" s="478"/>
      <c r="AJ249" s="478"/>
      <c r="AK249" s="478"/>
      <c r="AL249" s="478"/>
      <c r="AM249" s="478"/>
      <c r="AN249" s="478"/>
      <c r="AO249" s="478"/>
    </row>
    <row r="250" spans="14:41">
      <c r="N250" s="478"/>
      <c r="O250" s="478"/>
      <c r="P250" s="478"/>
      <c r="Q250" s="478"/>
      <c r="R250" s="583"/>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row>
    <row r="251" spans="14:41">
      <c r="N251" s="478"/>
      <c r="O251" s="478"/>
      <c r="P251" s="478"/>
      <c r="Q251" s="478"/>
      <c r="R251" s="583"/>
      <c r="S251" s="478"/>
      <c r="T251" s="478"/>
      <c r="U251" s="478"/>
      <c r="V251" s="478"/>
      <c r="W251" s="478"/>
      <c r="X251" s="478"/>
      <c r="Y251" s="478"/>
      <c r="Z251" s="478"/>
      <c r="AA251" s="478"/>
      <c r="AB251" s="478"/>
      <c r="AC251" s="478"/>
      <c r="AD251" s="478"/>
      <c r="AE251" s="478"/>
      <c r="AF251" s="478"/>
      <c r="AG251" s="478"/>
      <c r="AH251" s="478"/>
      <c r="AI251" s="478"/>
      <c r="AJ251" s="478"/>
      <c r="AK251" s="478"/>
      <c r="AL251" s="478"/>
      <c r="AM251" s="478"/>
      <c r="AN251" s="478"/>
      <c r="AO251" s="478"/>
    </row>
    <row r="252" spans="14:41">
      <c r="N252" s="478"/>
      <c r="O252" s="478"/>
      <c r="P252" s="478"/>
      <c r="Q252" s="478"/>
      <c r="R252" s="583"/>
      <c r="S252" s="478"/>
      <c r="T252" s="478"/>
      <c r="U252" s="478"/>
      <c r="V252" s="478"/>
      <c r="W252" s="478"/>
      <c r="X252" s="478"/>
      <c r="Y252" s="478"/>
      <c r="Z252" s="478"/>
      <c r="AA252" s="478"/>
      <c r="AB252" s="478"/>
      <c r="AC252" s="478"/>
      <c r="AD252" s="478"/>
      <c r="AE252" s="478"/>
      <c r="AF252" s="478"/>
      <c r="AG252" s="478"/>
      <c r="AH252" s="478"/>
      <c r="AI252" s="478"/>
      <c r="AJ252" s="478"/>
      <c r="AK252" s="478"/>
      <c r="AL252" s="478"/>
      <c r="AM252" s="478"/>
      <c r="AN252" s="478"/>
      <c r="AO252" s="478"/>
    </row>
    <row r="253" spans="14:41">
      <c r="N253" s="478"/>
      <c r="O253" s="478"/>
      <c r="P253" s="478"/>
      <c r="Q253" s="478"/>
      <c r="R253" s="583"/>
      <c r="S253" s="478"/>
      <c r="T253" s="478"/>
      <c r="U253" s="478"/>
      <c r="V253" s="478"/>
      <c r="W253" s="478"/>
      <c r="X253" s="478"/>
      <c r="Y253" s="478"/>
      <c r="Z253" s="478"/>
      <c r="AA253" s="478"/>
      <c r="AB253" s="478"/>
      <c r="AC253" s="478"/>
      <c r="AD253" s="478"/>
      <c r="AE253" s="478"/>
      <c r="AF253" s="478"/>
      <c r="AG253" s="478"/>
      <c r="AH253" s="478"/>
      <c r="AI253" s="478"/>
      <c r="AJ253" s="478"/>
      <c r="AK253" s="478"/>
      <c r="AL253" s="478"/>
      <c r="AM253" s="478"/>
      <c r="AN253" s="478"/>
      <c r="AO253" s="478"/>
    </row>
    <row r="254" spans="14:41">
      <c r="N254" s="478"/>
      <c r="O254" s="478"/>
      <c r="P254" s="478"/>
      <c r="Q254" s="478"/>
      <c r="R254" s="583"/>
      <c r="S254" s="478"/>
      <c r="T254" s="478"/>
      <c r="U254" s="478"/>
      <c r="V254" s="478"/>
      <c r="W254" s="478"/>
      <c r="X254" s="478"/>
      <c r="Y254" s="478"/>
      <c r="Z254" s="478"/>
      <c r="AA254" s="478"/>
      <c r="AB254" s="478"/>
      <c r="AC254" s="478"/>
      <c r="AD254" s="478"/>
      <c r="AE254" s="478"/>
      <c r="AF254" s="478"/>
      <c r="AG254" s="478"/>
      <c r="AH254" s="478"/>
      <c r="AI254" s="478"/>
      <c r="AJ254" s="478"/>
      <c r="AK254" s="478"/>
      <c r="AL254" s="478"/>
      <c r="AM254" s="478"/>
      <c r="AN254" s="478"/>
      <c r="AO254" s="478"/>
    </row>
    <row r="255" spans="14:41">
      <c r="N255" s="478"/>
      <c r="O255" s="478"/>
      <c r="P255" s="478"/>
      <c r="Q255" s="478"/>
      <c r="R255" s="583"/>
      <c r="S255" s="478"/>
      <c r="T255" s="478"/>
      <c r="U255" s="478"/>
      <c r="V255" s="478"/>
      <c r="W255" s="478"/>
      <c r="X255" s="478"/>
      <c r="Y255" s="478"/>
      <c r="Z255" s="478"/>
      <c r="AA255" s="478"/>
      <c r="AB255" s="478"/>
      <c r="AC255" s="478"/>
      <c r="AD255" s="478"/>
      <c r="AE255" s="478"/>
      <c r="AF255" s="478"/>
      <c r="AG255" s="478"/>
      <c r="AH255" s="478"/>
      <c r="AI255" s="478"/>
      <c r="AJ255" s="478"/>
      <c r="AK255" s="478"/>
      <c r="AL255" s="478"/>
      <c r="AM255" s="478"/>
      <c r="AN255" s="478"/>
      <c r="AO255" s="478"/>
    </row>
    <row r="256" spans="14:41">
      <c r="N256" s="478"/>
      <c r="O256" s="478"/>
      <c r="P256" s="478"/>
      <c r="Q256" s="478"/>
      <c r="R256" s="583"/>
      <c r="S256" s="478"/>
      <c r="T256" s="478"/>
      <c r="U256" s="478"/>
      <c r="V256" s="478"/>
      <c r="W256" s="478"/>
      <c r="X256" s="478"/>
      <c r="Y256" s="478"/>
      <c r="Z256" s="478"/>
      <c r="AA256" s="478"/>
      <c r="AB256" s="478"/>
      <c r="AC256" s="478"/>
      <c r="AD256" s="478"/>
      <c r="AE256" s="478"/>
      <c r="AF256" s="478"/>
      <c r="AG256" s="478"/>
      <c r="AH256" s="478"/>
      <c r="AI256" s="478"/>
      <c r="AJ256" s="478"/>
      <c r="AK256" s="478"/>
      <c r="AL256" s="478"/>
      <c r="AM256" s="478"/>
      <c r="AN256" s="478"/>
      <c r="AO256" s="478"/>
    </row>
    <row r="257" spans="14:41">
      <c r="N257" s="478"/>
      <c r="O257" s="478"/>
      <c r="P257" s="478"/>
      <c r="Q257" s="478"/>
      <c r="R257" s="583"/>
      <c r="S257" s="478"/>
      <c r="T257" s="478"/>
      <c r="U257" s="478"/>
      <c r="V257" s="478"/>
      <c r="W257" s="478"/>
      <c r="X257" s="478"/>
      <c r="Y257" s="478"/>
      <c r="Z257" s="478"/>
      <c r="AA257" s="478"/>
      <c r="AB257" s="478"/>
      <c r="AC257" s="478"/>
      <c r="AD257" s="478"/>
      <c r="AE257" s="478"/>
      <c r="AF257" s="478"/>
      <c r="AG257" s="478"/>
      <c r="AH257" s="478"/>
      <c r="AI257" s="478"/>
      <c r="AJ257" s="478"/>
      <c r="AK257" s="478"/>
      <c r="AL257" s="478"/>
      <c r="AM257" s="478"/>
      <c r="AN257" s="478"/>
      <c r="AO257" s="478"/>
    </row>
    <row r="258" spans="14:41">
      <c r="N258" s="478"/>
      <c r="O258" s="478"/>
      <c r="P258" s="478"/>
      <c r="Q258" s="478"/>
      <c r="R258" s="583"/>
      <c r="S258" s="478"/>
      <c r="T258" s="478"/>
      <c r="U258" s="478"/>
      <c r="V258" s="478"/>
      <c r="W258" s="478"/>
      <c r="X258" s="478"/>
      <c r="Y258" s="478"/>
      <c r="Z258" s="478"/>
      <c r="AA258" s="478"/>
      <c r="AB258" s="478"/>
      <c r="AC258" s="478"/>
      <c r="AD258" s="478"/>
      <c r="AE258" s="478"/>
      <c r="AF258" s="478"/>
      <c r="AG258" s="478"/>
      <c r="AH258" s="478"/>
      <c r="AI258" s="478"/>
      <c r="AJ258" s="478"/>
      <c r="AK258" s="478"/>
      <c r="AL258" s="478"/>
      <c r="AM258" s="478"/>
      <c r="AN258" s="478"/>
      <c r="AO258" s="478"/>
    </row>
    <row r="259" spans="14:41">
      <c r="N259" s="478"/>
      <c r="O259" s="478"/>
      <c r="P259" s="478"/>
      <c r="Q259" s="478"/>
      <c r="R259" s="583"/>
      <c r="S259" s="478"/>
      <c r="T259" s="478"/>
      <c r="U259" s="478"/>
      <c r="V259" s="478"/>
      <c r="W259" s="478"/>
      <c r="X259" s="478"/>
      <c r="Y259" s="478"/>
      <c r="Z259" s="478"/>
      <c r="AA259" s="478"/>
      <c r="AB259" s="478"/>
      <c r="AC259" s="478"/>
      <c r="AD259" s="478"/>
      <c r="AE259" s="478"/>
      <c r="AF259" s="478"/>
      <c r="AG259" s="478"/>
      <c r="AH259" s="478"/>
      <c r="AI259" s="478"/>
      <c r="AJ259" s="478"/>
      <c r="AK259" s="478"/>
      <c r="AL259" s="478"/>
      <c r="AM259" s="478"/>
      <c r="AN259" s="478"/>
      <c r="AO259" s="478"/>
    </row>
    <row r="260" spans="14:41">
      <c r="N260" s="478"/>
      <c r="O260" s="478"/>
      <c r="P260" s="478"/>
      <c r="Q260" s="478"/>
      <c r="R260" s="583"/>
      <c r="S260" s="478"/>
      <c r="T260" s="478"/>
      <c r="U260" s="478"/>
      <c r="V260" s="478"/>
      <c r="W260" s="478"/>
      <c r="X260" s="478"/>
      <c r="Y260" s="478"/>
      <c r="Z260" s="478"/>
      <c r="AA260" s="478"/>
      <c r="AB260" s="478"/>
      <c r="AC260" s="478"/>
      <c r="AD260" s="478"/>
      <c r="AE260" s="478"/>
      <c r="AF260" s="478"/>
      <c r="AG260" s="478"/>
      <c r="AH260" s="478"/>
      <c r="AI260" s="478"/>
      <c r="AJ260" s="478"/>
      <c r="AK260" s="478"/>
      <c r="AL260" s="478"/>
      <c r="AM260" s="478"/>
      <c r="AN260" s="478"/>
      <c r="AO260" s="478"/>
    </row>
    <row r="261" spans="14:41">
      <c r="N261" s="478"/>
      <c r="O261" s="478"/>
      <c r="P261" s="478"/>
      <c r="Q261" s="478"/>
      <c r="R261" s="583"/>
      <c r="S261" s="478"/>
      <c r="T261" s="478"/>
      <c r="U261" s="478"/>
      <c r="V261" s="478"/>
      <c r="W261" s="478"/>
      <c r="X261" s="478"/>
      <c r="Y261" s="478"/>
      <c r="Z261" s="478"/>
      <c r="AA261" s="478"/>
      <c r="AB261" s="478"/>
      <c r="AC261" s="478"/>
      <c r="AD261" s="478"/>
      <c r="AE261" s="478"/>
      <c r="AF261" s="478"/>
      <c r="AG261" s="478"/>
      <c r="AH261" s="478"/>
      <c r="AI261" s="478"/>
      <c r="AJ261" s="478"/>
      <c r="AK261" s="478"/>
      <c r="AL261" s="478"/>
      <c r="AM261" s="478"/>
      <c r="AN261" s="478"/>
      <c r="AO261" s="478"/>
    </row>
    <row r="262" spans="14:41">
      <c r="N262" s="478"/>
      <c r="O262" s="478"/>
      <c r="P262" s="478"/>
      <c r="Q262" s="478"/>
      <c r="R262" s="583"/>
      <c r="S262" s="478"/>
      <c r="T262" s="478"/>
      <c r="U262" s="478"/>
      <c r="V262" s="478"/>
      <c r="W262" s="478"/>
      <c r="X262" s="478"/>
      <c r="Y262" s="478"/>
      <c r="Z262" s="478"/>
      <c r="AA262" s="478"/>
      <c r="AB262" s="478"/>
      <c r="AC262" s="478"/>
      <c r="AD262" s="478"/>
      <c r="AE262" s="478"/>
      <c r="AF262" s="478"/>
      <c r="AG262" s="478"/>
      <c r="AH262" s="478"/>
      <c r="AI262" s="478"/>
      <c r="AJ262" s="478"/>
      <c r="AK262" s="478"/>
      <c r="AL262" s="478"/>
      <c r="AM262" s="478"/>
      <c r="AN262" s="478"/>
      <c r="AO262" s="478"/>
    </row>
    <row r="263" spans="14:41">
      <c r="N263" s="478"/>
      <c r="O263" s="478"/>
      <c r="P263" s="478"/>
      <c r="Q263" s="478"/>
      <c r="R263" s="583"/>
      <c r="S263" s="478"/>
      <c r="T263" s="478"/>
      <c r="U263" s="478"/>
      <c r="V263" s="478"/>
      <c r="W263" s="478"/>
      <c r="X263" s="478"/>
      <c r="Y263" s="478"/>
      <c r="Z263" s="478"/>
      <c r="AA263" s="478"/>
      <c r="AB263" s="478"/>
      <c r="AC263" s="478"/>
      <c r="AD263" s="478"/>
      <c r="AE263" s="478"/>
      <c r="AF263" s="478"/>
      <c r="AG263" s="478"/>
      <c r="AH263" s="478"/>
      <c r="AI263" s="478"/>
      <c r="AJ263" s="478"/>
      <c r="AK263" s="478"/>
      <c r="AL263" s="478"/>
      <c r="AM263" s="478"/>
      <c r="AN263" s="478"/>
      <c r="AO263" s="478"/>
    </row>
    <row r="264" spans="14:41">
      <c r="N264" s="478"/>
      <c r="O264" s="478"/>
      <c r="P264" s="478"/>
      <c r="Q264" s="478"/>
      <c r="R264" s="583"/>
      <c r="S264" s="478"/>
      <c r="T264" s="478"/>
      <c r="U264" s="478"/>
      <c r="V264" s="478"/>
      <c r="W264" s="478"/>
      <c r="X264" s="478"/>
      <c r="Y264" s="478"/>
      <c r="Z264" s="478"/>
      <c r="AA264" s="478"/>
      <c r="AB264" s="478"/>
      <c r="AC264" s="478"/>
      <c r="AD264" s="478"/>
      <c r="AE264" s="478"/>
      <c r="AF264" s="478"/>
      <c r="AG264" s="478"/>
      <c r="AH264" s="478"/>
      <c r="AI264" s="478"/>
      <c r="AJ264" s="478"/>
      <c r="AK264" s="478"/>
      <c r="AL264" s="478"/>
      <c r="AM264" s="478"/>
      <c r="AN264" s="478"/>
      <c r="AO264" s="478"/>
    </row>
    <row r="265" spans="14:41">
      <c r="N265" s="478"/>
      <c r="O265" s="478"/>
      <c r="P265" s="478"/>
      <c r="Q265" s="478"/>
      <c r="R265" s="583"/>
      <c r="S265" s="478"/>
      <c r="T265" s="478"/>
      <c r="U265" s="478"/>
      <c r="V265" s="478"/>
      <c r="W265" s="478"/>
      <c r="X265" s="478"/>
      <c r="Y265" s="478"/>
      <c r="Z265" s="478"/>
      <c r="AA265" s="478"/>
      <c r="AB265" s="478"/>
      <c r="AC265" s="478"/>
      <c r="AD265" s="478"/>
      <c r="AE265" s="478"/>
      <c r="AF265" s="478"/>
      <c r="AG265" s="478"/>
      <c r="AH265" s="478"/>
      <c r="AI265" s="478"/>
      <c r="AJ265" s="478"/>
      <c r="AK265" s="478"/>
      <c r="AL265" s="478"/>
      <c r="AM265" s="478"/>
      <c r="AN265" s="478"/>
      <c r="AO265" s="478"/>
    </row>
    <row r="266" spans="14:41">
      <c r="N266" s="478"/>
      <c r="O266" s="478"/>
      <c r="P266" s="478"/>
      <c r="Q266" s="478"/>
      <c r="R266" s="583"/>
      <c r="S266" s="478"/>
      <c r="T266" s="478"/>
      <c r="U266" s="478"/>
      <c r="V266" s="478"/>
      <c r="W266" s="478"/>
      <c r="X266" s="478"/>
      <c r="Y266" s="478"/>
      <c r="Z266" s="478"/>
      <c r="AA266" s="478"/>
      <c r="AB266" s="478"/>
      <c r="AC266" s="478"/>
      <c r="AD266" s="478"/>
      <c r="AE266" s="478"/>
      <c r="AF266" s="478"/>
      <c r="AG266" s="478"/>
      <c r="AH266" s="478"/>
      <c r="AI266" s="478"/>
      <c r="AJ266" s="478"/>
      <c r="AK266" s="478"/>
      <c r="AL266" s="478"/>
      <c r="AM266" s="478"/>
      <c r="AN266" s="478"/>
      <c r="AO266" s="478"/>
    </row>
    <row r="267" spans="14:41">
      <c r="N267" s="478"/>
      <c r="O267" s="478"/>
      <c r="P267" s="478"/>
      <c r="Q267" s="478"/>
      <c r="R267" s="583"/>
      <c r="S267" s="478"/>
      <c r="T267" s="478"/>
      <c r="U267" s="478"/>
      <c r="V267" s="478"/>
      <c r="W267" s="478"/>
      <c r="X267" s="478"/>
      <c r="Y267" s="478"/>
      <c r="Z267" s="478"/>
      <c r="AA267" s="478"/>
      <c r="AB267" s="478"/>
      <c r="AC267" s="478"/>
      <c r="AD267" s="478"/>
      <c r="AE267" s="478"/>
      <c r="AF267" s="478"/>
      <c r="AG267" s="478"/>
      <c r="AH267" s="478"/>
      <c r="AI267" s="478"/>
      <c r="AJ267" s="478"/>
      <c r="AK267" s="478"/>
      <c r="AL267" s="478"/>
      <c r="AM267" s="478"/>
      <c r="AN267" s="478"/>
      <c r="AO267" s="478"/>
    </row>
    <row r="268" spans="14:41">
      <c r="N268" s="478"/>
      <c r="O268" s="478"/>
      <c r="P268" s="478"/>
      <c r="Q268" s="478"/>
      <c r="R268" s="583"/>
      <c r="S268" s="478"/>
      <c r="T268" s="478"/>
      <c r="U268" s="478"/>
      <c r="V268" s="478"/>
      <c r="W268" s="478"/>
      <c r="X268" s="478"/>
      <c r="Y268" s="478"/>
      <c r="Z268" s="478"/>
      <c r="AA268" s="478"/>
      <c r="AB268" s="478"/>
      <c r="AC268" s="478"/>
      <c r="AD268" s="478"/>
      <c r="AE268" s="478"/>
      <c r="AF268" s="478"/>
      <c r="AG268" s="478"/>
      <c r="AH268" s="478"/>
      <c r="AI268" s="478"/>
      <c r="AJ268" s="478"/>
      <c r="AK268" s="478"/>
      <c r="AL268" s="478"/>
      <c r="AM268" s="478"/>
      <c r="AN268" s="478"/>
      <c r="AO268" s="478"/>
    </row>
    <row r="269" spans="14:41">
      <c r="N269" s="478"/>
      <c r="O269" s="478"/>
      <c r="P269" s="478"/>
      <c r="Q269" s="478"/>
      <c r="R269" s="583"/>
      <c r="S269" s="478"/>
      <c r="T269" s="478"/>
      <c r="U269" s="478"/>
      <c r="V269" s="478"/>
      <c r="W269" s="478"/>
      <c r="X269" s="478"/>
      <c r="Y269" s="478"/>
      <c r="Z269" s="478"/>
      <c r="AA269" s="478"/>
      <c r="AB269" s="478"/>
      <c r="AC269" s="478"/>
      <c r="AD269" s="478"/>
      <c r="AE269" s="478"/>
      <c r="AF269" s="478"/>
      <c r="AG269" s="478"/>
      <c r="AH269" s="478"/>
      <c r="AI269" s="478"/>
      <c r="AJ269" s="478"/>
      <c r="AK269" s="478"/>
      <c r="AL269" s="478"/>
      <c r="AM269" s="478"/>
      <c r="AN269" s="478"/>
      <c r="AO269" s="478"/>
    </row>
    <row r="270" spans="14:41">
      <c r="N270" s="478"/>
      <c r="O270" s="478"/>
      <c r="P270" s="478"/>
      <c r="Q270" s="478"/>
      <c r="R270" s="583"/>
      <c r="S270" s="478"/>
      <c r="T270" s="478"/>
      <c r="U270" s="478"/>
      <c r="V270" s="478"/>
      <c r="W270" s="478"/>
      <c r="X270" s="478"/>
      <c r="Y270" s="478"/>
      <c r="Z270" s="478"/>
      <c r="AA270" s="478"/>
      <c r="AB270" s="478"/>
      <c r="AC270" s="478"/>
      <c r="AD270" s="478"/>
      <c r="AE270" s="478"/>
      <c r="AF270" s="478"/>
      <c r="AG270" s="478"/>
      <c r="AH270" s="478"/>
      <c r="AI270" s="478"/>
      <c r="AJ270" s="478"/>
      <c r="AK270" s="478"/>
      <c r="AL270" s="478"/>
      <c r="AM270" s="478"/>
      <c r="AN270" s="478"/>
      <c r="AO270" s="478"/>
    </row>
    <row r="271" spans="14:41">
      <c r="N271" s="478"/>
      <c r="O271" s="478"/>
      <c r="P271" s="478"/>
      <c r="Q271" s="478"/>
      <c r="R271" s="583"/>
      <c r="S271" s="478"/>
      <c r="T271" s="478"/>
      <c r="U271" s="478"/>
      <c r="V271" s="478"/>
      <c r="W271" s="478"/>
      <c r="X271" s="478"/>
      <c r="Y271" s="478"/>
      <c r="Z271" s="478"/>
      <c r="AA271" s="478"/>
      <c r="AB271" s="478"/>
      <c r="AC271" s="478"/>
      <c r="AD271" s="478"/>
      <c r="AE271" s="478"/>
      <c r="AF271" s="478"/>
      <c r="AG271" s="478"/>
      <c r="AH271" s="478"/>
      <c r="AI271" s="478"/>
      <c r="AJ271" s="478"/>
      <c r="AK271" s="478"/>
      <c r="AL271" s="478"/>
      <c r="AM271" s="478"/>
      <c r="AN271" s="478"/>
      <c r="AO271" s="478"/>
    </row>
    <row r="272" spans="14:41">
      <c r="N272" s="478"/>
      <c r="O272" s="478"/>
      <c r="P272" s="478"/>
      <c r="Q272" s="478"/>
      <c r="R272" s="583"/>
      <c r="S272" s="478"/>
      <c r="T272" s="478"/>
      <c r="U272" s="478"/>
      <c r="V272" s="478"/>
      <c r="W272" s="478"/>
      <c r="X272" s="478"/>
      <c r="Y272" s="478"/>
      <c r="Z272" s="478"/>
      <c r="AA272" s="478"/>
      <c r="AB272" s="478"/>
      <c r="AC272" s="478"/>
      <c r="AD272" s="478"/>
      <c r="AE272" s="478"/>
      <c r="AF272" s="478"/>
      <c r="AG272" s="478"/>
      <c r="AH272" s="478"/>
      <c r="AI272" s="478"/>
      <c r="AJ272" s="478"/>
      <c r="AK272" s="478"/>
      <c r="AL272" s="478"/>
      <c r="AM272" s="478"/>
      <c r="AN272" s="478"/>
      <c r="AO272" s="478"/>
    </row>
    <row r="273" spans="14:41">
      <c r="N273" s="478"/>
      <c r="O273" s="478"/>
      <c r="P273" s="478"/>
      <c r="Q273" s="478"/>
      <c r="R273" s="583"/>
      <c r="S273" s="478"/>
      <c r="T273" s="478"/>
      <c r="U273" s="478"/>
      <c r="V273" s="478"/>
      <c r="W273" s="478"/>
      <c r="X273" s="478"/>
      <c r="Y273" s="478"/>
      <c r="Z273" s="478"/>
      <c r="AA273" s="478"/>
      <c r="AB273" s="478"/>
      <c r="AC273" s="478"/>
      <c r="AD273" s="478"/>
      <c r="AE273" s="478"/>
      <c r="AF273" s="478"/>
      <c r="AG273" s="478"/>
      <c r="AH273" s="478"/>
      <c r="AI273" s="478"/>
      <c r="AJ273" s="478"/>
      <c r="AK273" s="478"/>
      <c r="AL273" s="478"/>
      <c r="AM273" s="478"/>
      <c r="AN273" s="478"/>
      <c r="AO273" s="478"/>
    </row>
    <row r="274" spans="14:41">
      <c r="N274" s="478"/>
      <c r="O274" s="478"/>
      <c r="P274" s="478"/>
      <c r="Q274" s="478"/>
      <c r="R274" s="583"/>
      <c r="S274" s="478"/>
      <c r="T274" s="478"/>
      <c r="U274" s="478"/>
      <c r="V274" s="478"/>
      <c r="W274" s="478"/>
      <c r="X274" s="478"/>
      <c r="Y274" s="478"/>
      <c r="Z274" s="478"/>
      <c r="AA274" s="478"/>
      <c r="AB274" s="478"/>
      <c r="AC274" s="478"/>
      <c r="AD274" s="478"/>
      <c r="AE274" s="478"/>
      <c r="AF274" s="478"/>
      <c r="AG274" s="478"/>
      <c r="AH274" s="478"/>
      <c r="AI274" s="478"/>
      <c r="AJ274" s="478"/>
      <c r="AK274" s="478"/>
      <c r="AL274" s="478"/>
      <c r="AM274" s="478"/>
      <c r="AN274" s="478"/>
      <c r="AO274" s="478"/>
    </row>
    <row r="275" spans="14:41">
      <c r="N275" s="478"/>
      <c r="O275" s="478"/>
      <c r="P275" s="478"/>
      <c r="Q275" s="478"/>
      <c r="R275" s="583"/>
      <c r="S275" s="478"/>
      <c r="T275" s="478"/>
      <c r="U275" s="478"/>
      <c r="V275" s="478"/>
      <c r="W275" s="478"/>
      <c r="X275" s="478"/>
      <c r="Y275" s="478"/>
      <c r="Z275" s="478"/>
      <c r="AA275" s="478"/>
      <c r="AB275" s="478"/>
      <c r="AC275" s="478"/>
      <c r="AD275" s="478"/>
      <c r="AE275" s="478"/>
      <c r="AF275" s="478"/>
      <c r="AG275" s="478"/>
      <c r="AH275" s="478"/>
      <c r="AI275" s="478"/>
      <c r="AJ275" s="478"/>
      <c r="AK275" s="478"/>
      <c r="AL275" s="478"/>
      <c r="AM275" s="478"/>
      <c r="AN275" s="478"/>
      <c r="AO275" s="478"/>
    </row>
    <row r="276" spans="14:41">
      <c r="N276" s="478"/>
      <c r="O276" s="478"/>
      <c r="P276" s="478"/>
      <c r="Q276" s="478"/>
      <c r="R276" s="583"/>
      <c r="S276" s="478"/>
      <c r="T276" s="478"/>
      <c r="U276" s="478"/>
      <c r="V276" s="478"/>
      <c r="W276" s="478"/>
      <c r="X276" s="478"/>
      <c r="Y276" s="478"/>
      <c r="Z276" s="478"/>
      <c r="AA276" s="478"/>
      <c r="AB276" s="478"/>
      <c r="AC276" s="478"/>
      <c r="AD276" s="478"/>
      <c r="AE276" s="478"/>
      <c r="AF276" s="478"/>
      <c r="AG276" s="478"/>
      <c r="AH276" s="478"/>
      <c r="AI276" s="478"/>
      <c r="AJ276" s="478"/>
      <c r="AK276" s="478"/>
      <c r="AL276" s="478"/>
      <c r="AM276" s="478"/>
      <c r="AN276" s="478"/>
      <c r="AO276" s="478"/>
    </row>
    <row r="277" spans="14:41">
      <c r="N277" s="478"/>
      <c r="O277" s="478"/>
      <c r="P277" s="478"/>
      <c r="Q277" s="478"/>
      <c r="R277" s="583"/>
      <c r="S277" s="478"/>
      <c r="T277" s="478"/>
      <c r="U277" s="478"/>
      <c r="V277" s="478"/>
      <c r="W277" s="478"/>
      <c r="X277" s="478"/>
      <c r="Y277" s="478"/>
      <c r="Z277" s="478"/>
      <c r="AA277" s="478"/>
      <c r="AB277" s="478"/>
      <c r="AC277" s="478"/>
      <c r="AD277" s="478"/>
      <c r="AE277" s="478"/>
      <c r="AF277" s="478"/>
      <c r="AG277" s="478"/>
      <c r="AH277" s="478"/>
      <c r="AI277" s="478"/>
      <c r="AJ277" s="478"/>
      <c r="AK277" s="478"/>
      <c r="AL277" s="478"/>
      <c r="AM277" s="478"/>
      <c r="AN277" s="478"/>
      <c r="AO277" s="478"/>
    </row>
    <row r="278" spans="14:41">
      <c r="N278" s="478"/>
      <c r="O278" s="478"/>
      <c r="P278" s="478"/>
      <c r="Q278" s="478"/>
      <c r="R278" s="583"/>
      <c r="S278" s="478"/>
      <c r="T278" s="478"/>
      <c r="U278" s="478"/>
      <c r="V278" s="478"/>
      <c r="W278" s="478"/>
      <c r="X278" s="478"/>
      <c r="Y278" s="478"/>
      <c r="Z278" s="478"/>
      <c r="AA278" s="478"/>
      <c r="AB278" s="478"/>
      <c r="AC278" s="478"/>
      <c r="AD278" s="478"/>
      <c r="AE278" s="478"/>
      <c r="AF278" s="478"/>
      <c r="AG278" s="478"/>
      <c r="AH278" s="478"/>
      <c r="AI278" s="478"/>
      <c r="AJ278" s="478"/>
      <c r="AK278" s="478"/>
      <c r="AL278" s="478"/>
      <c r="AM278" s="478"/>
      <c r="AN278" s="478"/>
      <c r="AO278" s="478"/>
    </row>
    <row r="279" spans="14:41">
      <c r="N279" s="478"/>
      <c r="O279" s="478"/>
      <c r="P279" s="478"/>
      <c r="Q279" s="478"/>
      <c r="R279" s="583"/>
      <c r="S279" s="478"/>
      <c r="T279" s="478"/>
      <c r="U279" s="478"/>
      <c r="V279" s="478"/>
      <c r="W279" s="478"/>
      <c r="X279" s="478"/>
      <c r="Y279" s="478"/>
      <c r="Z279" s="478"/>
      <c r="AA279" s="478"/>
      <c r="AB279" s="478"/>
      <c r="AC279" s="478"/>
      <c r="AD279" s="478"/>
      <c r="AE279" s="478"/>
      <c r="AF279" s="478"/>
      <c r="AG279" s="478"/>
      <c r="AH279" s="478"/>
      <c r="AI279" s="478"/>
      <c r="AJ279" s="478"/>
      <c r="AK279" s="478"/>
      <c r="AL279" s="478"/>
      <c r="AM279" s="478"/>
      <c r="AN279" s="478"/>
      <c r="AO279" s="478"/>
    </row>
    <row r="280" spans="14:41">
      <c r="N280" s="478"/>
      <c r="O280" s="478"/>
      <c r="P280" s="478"/>
      <c r="Q280" s="478"/>
      <c r="R280" s="583"/>
      <c r="S280" s="478"/>
      <c r="T280" s="478"/>
      <c r="U280" s="478"/>
      <c r="V280" s="478"/>
      <c r="W280" s="478"/>
      <c r="X280" s="478"/>
      <c r="Y280" s="478"/>
      <c r="Z280" s="478"/>
      <c r="AA280" s="478"/>
      <c r="AB280" s="478"/>
      <c r="AC280" s="478"/>
      <c r="AD280" s="478"/>
      <c r="AE280" s="478"/>
      <c r="AF280" s="478"/>
      <c r="AG280" s="478"/>
      <c r="AH280" s="478"/>
      <c r="AI280" s="478"/>
      <c r="AJ280" s="478"/>
      <c r="AK280" s="478"/>
      <c r="AL280" s="478"/>
      <c r="AM280" s="478"/>
      <c r="AN280" s="478"/>
      <c r="AO280" s="478"/>
    </row>
    <row r="281" spans="14:41">
      <c r="N281" s="478"/>
      <c r="O281" s="478"/>
      <c r="P281" s="478"/>
      <c r="Q281" s="478"/>
      <c r="R281" s="583"/>
      <c r="S281" s="478"/>
      <c r="T281" s="478"/>
      <c r="U281" s="478"/>
      <c r="V281" s="478"/>
      <c r="W281" s="478"/>
      <c r="X281" s="478"/>
      <c r="Y281" s="478"/>
      <c r="Z281" s="478"/>
      <c r="AA281" s="478"/>
      <c r="AB281" s="478"/>
      <c r="AC281" s="478"/>
      <c r="AD281" s="478"/>
      <c r="AE281" s="478"/>
      <c r="AF281" s="478"/>
      <c r="AG281" s="478"/>
      <c r="AH281" s="478"/>
      <c r="AI281" s="478"/>
      <c r="AJ281" s="478"/>
      <c r="AK281" s="478"/>
      <c r="AL281" s="478"/>
      <c r="AM281" s="478"/>
      <c r="AN281" s="478"/>
      <c r="AO281" s="478"/>
    </row>
    <row r="282" spans="14:41">
      <c r="N282" s="478"/>
      <c r="O282" s="478"/>
      <c r="P282" s="478"/>
      <c r="Q282" s="478"/>
      <c r="R282" s="583"/>
      <c r="S282" s="478"/>
      <c r="T282" s="478"/>
      <c r="U282" s="478"/>
      <c r="V282" s="478"/>
      <c r="W282" s="478"/>
      <c r="X282" s="478"/>
      <c r="Y282" s="478"/>
      <c r="Z282" s="478"/>
      <c r="AA282" s="478"/>
      <c r="AB282" s="478"/>
      <c r="AC282" s="478"/>
      <c r="AD282" s="478"/>
      <c r="AE282" s="478"/>
      <c r="AF282" s="478"/>
      <c r="AG282" s="478"/>
      <c r="AH282" s="478"/>
      <c r="AI282" s="478"/>
      <c r="AJ282" s="478"/>
      <c r="AK282" s="478"/>
      <c r="AL282" s="478"/>
      <c r="AM282" s="478"/>
      <c r="AN282" s="478"/>
      <c r="AO282" s="478"/>
    </row>
    <row r="283" spans="14:41">
      <c r="N283" s="478"/>
      <c r="O283" s="478"/>
      <c r="P283" s="478"/>
      <c r="Q283" s="478"/>
      <c r="R283" s="583"/>
      <c r="S283" s="478"/>
      <c r="T283" s="478"/>
      <c r="U283" s="478"/>
      <c r="V283" s="478"/>
      <c r="W283" s="478"/>
      <c r="X283" s="478"/>
      <c r="Y283" s="478"/>
      <c r="Z283" s="478"/>
      <c r="AA283" s="478"/>
      <c r="AB283" s="478"/>
      <c r="AC283" s="478"/>
      <c r="AD283" s="478"/>
      <c r="AE283" s="478"/>
      <c r="AF283" s="478"/>
      <c r="AG283" s="478"/>
      <c r="AH283" s="478"/>
      <c r="AI283" s="478"/>
      <c r="AJ283" s="478"/>
      <c r="AK283" s="478"/>
      <c r="AL283" s="478"/>
      <c r="AM283" s="478"/>
      <c r="AN283" s="478"/>
      <c r="AO283" s="478"/>
    </row>
    <row r="284" spans="14:41">
      <c r="N284" s="478"/>
      <c r="O284" s="478"/>
      <c r="P284" s="478"/>
      <c r="Q284" s="478"/>
      <c r="R284" s="583"/>
      <c r="S284" s="478"/>
      <c r="T284" s="478"/>
      <c r="U284" s="478"/>
      <c r="V284" s="478"/>
      <c r="W284" s="478"/>
      <c r="X284" s="478"/>
      <c r="Y284" s="478"/>
      <c r="Z284" s="478"/>
      <c r="AA284" s="478"/>
      <c r="AB284" s="478"/>
      <c r="AC284" s="478"/>
      <c r="AD284" s="478"/>
      <c r="AE284" s="478"/>
      <c r="AF284" s="478"/>
      <c r="AG284" s="478"/>
      <c r="AH284" s="478"/>
      <c r="AI284" s="478"/>
      <c r="AJ284" s="478"/>
      <c r="AK284" s="478"/>
      <c r="AL284" s="478"/>
      <c r="AM284" s="478"/>
      <c r="AN284" s="478"/>
      <c r="AO284" s="478"/>
    </row>
    <row r="285" spans="14:41">
      <c r="N285" s="478"/>
      <c r="O285" s="478"/>
      <c r="P285" s="478"/>
      <c r="Q285" s="478"/>
      <c r="R285" s="583"/>
      <c r="S285" s="478"/>
      <c r="T285" s="478"/>
      <c r="U285" s="478"/>
      <c r="V285" s="478"/>
      <c r="W285" s="478"/>
      <c r="X285" s="478"/>
      <c r="Y285" s="478"/>
      <c r="Z285" s="478"/>
      <c r="AA285" s="478"/>
      <c r="AB285" s="478"/>
      <c r="AC285" s="478"/>
      <c r="AD285" s="478"/>
      <c r="AE285" s="478"/>
      <c r="AF285" s="478"/>
      <c r="AG285" s="478"/>
      <c r="AH285" s="478"/>
      <c r="AI285" s="478"/>
      <c r="AJ285" s="478"/>
      <c r="AK285" s="478"/>
      <c r="AL285" s="478"/>
      <c r="AM285" s="478"/>
      <c r="AN285" s="478"/>
      <c r="AO285" s="478"/>
    </row>
    <row r="286" spans="14:41">
      <c r="N286" s="478"/>
      <c r="O286" s="478"/>
      <c r="P286" s="478"/>
      <c r="Q286" s="478"/>
      <c r="R286" s="583"/>
      <c r="S286" s="478"/>
      <c r="T286" s="478"/>
      <c r="U286" s="478"/>
      <c r="V286" s="478"/>
      <c r="W286" s="478"/>
      <c r="X286" s="478"/>
      <c r="Y286" s="478"/>
      <c r="Z286" s="478"/>
      <c r="AA286" s="478"/>
      <c r="AB286" s="478"/>
      <c r="AC286" s="478"/>
      <c r="AD286" s="478"/>
      <c r="AE286" s="478"/>
      <c r="AF286" s="478"/>
      <c r="AG286" s="478"/>
      <c r="AH286" s="478"/>
      <c r="AI286" s="478"/>
      <c r="AJ286" s="478"/>
      <c r="AK286" s="478"/>
      <c r="AL286" s="478"/>
      <c r="AM286" s="478"/>
      <c r="AN286" s="478"/>
      <c r="AO286" s="478"/>
    </row>
    <row r="287" spans="14:41">
      <c r="N287" s="478"/>
      <c r="O287" s="478"/>
      <c r="P287" s="478"/>
      <c r="Q287" s="478"/>
      <c r="R287" s="583"/>
      <c r="S287" s="478"/>
      <c r="T287" s="478"/>
      <c r="U287" s="478"/>
      <c r="V287" s="478"/>
      <c r="W287" s="478"/>
      <c r="X287" s="478"/>
      <c r="Y287" s="478"/>
      <c r="Z287" s="478"/>
      <c r="AA287" s="478"/>
      <c r="AB287" s="478"/>
      <c r="AC287" s="478"/>
      <c r="AD287" s="478"/>
      <c r="AE287" s="478"/>
      <c r="AF287" s="478"/>
      <c r="AG287" s="478"/>
      <c r="AH287" s="478"/>
      <c r="AI287" s="478"/>
      <c r="AJ287" s="478"/>
      <c r="AK287" s="478"/>
      <c r="AL287" s="478"/>
      <c r="AM287" s="478"/>
      <c r="AN287" s="478"/>
      <c r="AO287" s="478"/>
    </row>
    <row r="288" spans="14:41">
      <c r="N288" s="478"/>
      <c r="O288" s="478"/>
      <c r="P288" s="478"/>
      <c r="Q288" s="478"/>
      <c r="R288" s="583"/>
      <c r="S288" s="478"/>
      <c r="T288" s="478"/>
      <c r="U288" s="478"/>
      <c r="V288" s="478"/>
      <c r="W288" s="478"/>
      <c r="X288" s="478"/>
      <c r="Y288" s="478"/>
      <c r="Z288" s="478"/>
      <c r="AA288" s="478"/>
      <c r="AB288" s="478"/>
      <c r="AC288" s="478"/>
      <c r="AD288" s="478"/>
      <c r="AE288" s="478"/>
      <c r="AF288" s="478"/>
      <c r="AG288" s="478"/>
      <c r="AH288" s="478"/>
      <c r="AI288" s="478"/>
      <c r="AJ288" s="478"/>
      <c r="AK288" s="478"/>
      <c r="AL288" s="478"/>
      <c r="AM288" s="478"/>
      <c r="AN288" s="478"/>
      <c r="AO288" s="478"/>
    </row>
    <row r="289" spans="14:41">
      <c r="N289" s="478"/>
      <c r="O289" s="478"/>
      <c r="P289" s="478"/>
      <c r="Q289" s="478"/>
      <c r="R289" s="583"/>
      <c r="S289" s="478"/>
      <c r="T289" s="478"/>
      <c r="U289" s="478"/>
      <c r="V289" s="478"/>
      <c r="W289" s="478"/>
      <c r="X289" s="478"/>
      <c r="Y289" s="478"/>
      <c r="Z289" s="478"/>
      <c r="AA289" s="478"/>
      <c r="AB289" s="478"/>
      <c r="AC289" s="478"/>
      <c r="AD289" s="478"/>
      <c r="AE289" s="478"/>
      <c r="AF289" s="478"/>
      <c r="AG289" s="478"/>
      <c r="AH289" s="478"/>
      <c r="AI289" s="478"/>
      <c r="AJ289" s="478"/>
      <c r="AK289" s="478"/>
      <c r="AL289" s="478"/>
      <c r="AM289" s="478"/>
      <c r="AN289" s="478"/>
      <c r="AO289" s="478"/>
    </row>
    <row r="290" spans="14:41">
      <c r="N290" s="478"/>
      <c r="O290" s="478"/>
      <c r="P290" s="478"/>
      <c r="Q290" s="478"/>
      <c r="R290" s="583"/>
      <c r="S290" s="478"/>
      <c r="T290" s="478"/>
      <c r="U290" s="478"/>
      <c r="V290" s="478"/>
      <c r="W290" s="478"/>
      <c r="X290" s="478"/>
      <c r="Y290" s="478"/>
      <c r="Z290" s="478"/>
      <c r="AA290" s="478"/>
      <c r="AB290" s="478"/>
      <c r="AC290" s="478"/>
      <c r="AD290" s="478"/>
      <c r="AE290" s="478"/>
      <c r="AF290" s="478"/>
      <c r="AG290" s="478"/>
      <c r="AH290" s="478"/>
      <c r="AI290" s="478"/>
      <c r="AJ290" s="478"/>
      <c r="AK290" s="478"/>
      <c r="AL290" s="478"/>
      <c r="AM290" s="478"/>
      <c r="AN290" s="478"/>
      <c r="AO290" s="478"/>
    </row>
    <row r="291" spans="14:41">
      <c r="N291" s="478"/>
      <c r="O291" s="478"/>
      <c r="P291" s="478"/>
      <c r="Q291" s="478"/>
      <c r="R291" s="583"/>
      <c r="S291" s="478"/>
      <c r="T291" s="478"/>
      <c r="U291" s="478"/>
      <c r="V291" s="478"/>
      <c r="W291" s="478"/>
      <c r="X291" s="478"/>
      <c r="Y291" s="478"/>
      <c r="Z291" s="478"/>
      <c r="AA291" s="478"/>
      <c r="AB291" s="478"/>
      <c r="AC291" s="478"/>
      <c r="AD291" s="478"/>
      <c r="AE291" s="478"/>
      <c r="AF291" s="478"/>
      <c r="AG291" s="478"/>
      <c r="AH291" s="478"/>
      <c r="AI291" s="478"/>
      <c r="AJ291" s="478"/>
      <c r="AK291" s="478"/>
      <c r="AL291" s="478"/>
      <c r="AM291" s="478"/>
      <c r="AN291" s="478"/>
      <c r="AO291" s="478"/>
    </row>
    <row r="292" spans="14:41">
      <c r="N292" s="478"/>
      <c r="O292" s="478"/>
      <c r="P292" s="478"/>
      <c r="Q292" s="478"/>
      <c r="R292" s="583"/>
      <c r="S292" s="478"/>
      <c r="T292" s="478"/>
      <c r="U292" s="478"/>
      <c r="V292" s="478"/>
      <c r="W292" s="478"/>
      <c r="X292" s="478"/>
      <c r="Y292" s="478"/>
      <c r="Z292" s="478"/>
      <c r="AA292" s="478"/>
      <c r="AB292" s="478"/>
      <c r="AC292" s="478"/>
      <c r="AD292" s="478"/>
      <c r="AE292" s="478"/>
      <c r="AF292" s="478"/>
      <c r="AG292" s="478"/>
      <c r="AH292" s="478"/>
      <c r="AI292" s="478"/>
      <c r="AJ292" s="478"/>
      <c r="AK292" s="478"/>
      <c r="AL292" s="478"/>
      <c r="AM292" s="478"/>
      <c r="AN292" s="478"/>
      <c r="AO292" s="478"/>
    </row>
    <row r="293" spans="14:41">
      <c r="N293" s="478"/>
      <c r="O293" s="478"/>
      <c r="P293" s="478"/>
      <c r="Q293" s="478"/>
      <c r="R293" s="583"/>
      <c r="S293" s="478"/>
      <c r="T293" s="478"/>
      <c r="U293" s="478"/>
      <c r="V293" s="478"/>
      <c r="W293" s="478"/>
      <c r="X293" s="478"/>
      <c r="Y293" s="478"/>
      <c r="Z293" s="478"/>
      <c r="AA293" s="478"/>
      <c r="AB293" s="478"/>
      <c r="AC293" s="478"/>
      <c r="AD293" s="478"/>
      <c r="AE293" s="478"/>
      <c r="AF293" s="478"/>
      <c r="AG293" s="478"/>
      <c r="AH293" s="478"/>
      <c r="AI293" s="478"/>
      <c r="AJ293" s="478"/>
      <c r="AK293" s="478"/>
      <c r="AL293" s="478"/>
      <c r="AM293" s="478"/>
      <c r="AN293" s="478"/>
      <c r="AO293" s="478"/>
    </row>
    <row r="294" spans="14:41">
      <c r="N294" s="478"/>
      <c r="O294" s="478"/>
      <c r="P294" s="478"/>
      <c r="Q294" s="478"/>
      <c r="R294" s="583"/>
      <c r="S294" s="478"/>
      <c r="T294" s="478"/>
      <c r="U294" s="478"/>
      <c r="V294" s="478"/>
      <c r="W294" s="478"/>
      <c r="X294" s="478"/>
      <c r="Y294" s="478"/>
      <c r="Z294" s="478"/>
      <c r="AA294" s="478"/>
      <c r="AB294" s="478"/>
      <c r="AC294" s="478"/>
      <c r="AD294" s="478"/>
      <c r="AE294" s="478"/>
      <c r="AF294" s="478"/>
      <c r="AG294" s="478"/>
      <c r="AH294" s="478"/>
      <c r="AI294" s="478"/>
      <c r="AJ294" s="478"/>
      <c r="AK294" s="478"/>
      <c r="AL294" s="478"/>
      <c r="AM294" s="478"/>
      <c r="AN294" s="478"/>
      <c r="AO294" s="478"/>
    </row>
    <row r="295" spans="14:41">
      <c r="N295" s="478"/>
      <c r="O295" s="478"/>
      <c r="P295" s="478"/>
      <c r="Q295" s="478"/>
      <c r="R295" s="583"/>
      <c r="S295" s="478"/>
      <c r="T295" s="478"/>
      <c r="U295" s="478"/>
      <c r="V295" s="478"/>
      <c r="W295" s="478"/>
      <c r="X295" s="478"/>
      <c r="Y295" s="478"/>
      <c r="Z295" s="478"/>
      <c r="AA295" s="478"/>
      <c r="AB295" s="478"/>
      <c r="AC295" s="478"/>
      <c r="AD295" s="478"/>
      <c r="AE295" s="478"/>
      <c r="AF295" s="478"/>
      <c r="AG295" s="478"/>
      <c r="AH295" s="478"/>
      <c r="AI295" s="478"/>
      <c r="AJ295" s="478"/>
      <c r="AK295" s="478"/>
      <c r="AL295" s="478"/>
      <c r="AM295" s="478"/>
      <c r="AN295" s="478"/>
      <c r="AO295" s="478"/>
    </row>
    <row r="296" spans="14:41">
      <c r="N296" s="478"/>
      <c r="O296" s="478"/>
      <c r="P296" s="478"/>
      <c r="Q296" s="478"/>
      <c r="R296" s="583"/>
      <c r="S296" s="478"/>
      <c r="T296" s="478"/>
      <c r="U296" s="478"/>
      <c r="V296" s="478"/>
      <c r="W296" s="478"/>
      <c r="X296" s="478"/>
      <c r="Y296" s="478"/>
      <c r="Z296" s="478"/>
      <c r="AA296" s="478"/>
      <c r="AB296" s="478"/>
      <c r="AC296" s="478"/>
      <c r="AD296" s="478"/>
      <c r="AE296" s="478"/>
      <c r="AF296" s="478"/>
      <c r="AG296" s="478"/>
      <c r="AH296" s="478"/>
      <c r="AI296" s="478"/>
      <c r="AJ296" s="478"/>
      <c r="AK296" s="478"/>
      <c r="AL296" s="478"/>
      <c r="AM296" s="478"/>
      <c r="AN296" s="478"/>
      <c r="AO296" s="478"/>
    </row>
    <row r="297" spans="14:41">
      <c r="N297" s="478"/>
      <c r="O297" s="478"/>
      <c r="P297" s="478"/>
      <c r="Q297" s="478"/>
      <c r="R297" s="583"/>
      <c r="S297" s="478"/>
      <c r="T297" s="478"/>
      <c r="U297" s="478"/>
      <c r="V297" s="478"/>
      <c r="W297" s="478"/>
      <c r="X297" s="478"/>
      <c r="Y297" s="478"/>
      <c r="Z297" s="478"/>
      <c r="AA297" s="478"/>
      <c r="AB297" s="478"/>
      <c r="AC297" s="478"/>
      <c r="AD297" s="478"/>
      <c r="AE297" s="478"/>
      <c r="AF297" s="478"/>
      <c r="AG297" s="478"/>
      <c r="AH297" s="478"/>
      <c r="AI297" s="478"/>
      <c r="AJ297" s="478"/>
      <c r="AK297" s="478"/>
      <c r="AL297" s="478"/>
      <c r="AM297" s="478"/>
      <c r="AN297" s="478"/>
      <c r="AO297" s="478"/>
    </row>
    <row r="298" spans="14:41">
      <c r="N298" s="478"/>
      <c r="O298" s="478"/>
      <c r="P298" s="478"/>
      <c r="Q298" s="478"/>
      <c r="R298" s="583"/>
      <c r="S298" s="478"/>
      <c r="T298" s="478"/>
      <c r="U298" s="478"/>
      <c r="V298" s="478"/>
      <c r="W298" s="478"/>
      <c r="X298" s="478"/>
      <c r="Y298" s="478"/>
      <c r="Z298" s="478"/>
      <c r="AA298" s="478"/>
      <c r="AB298" s="478"/>
      <c r="AC298" s="478"/>
      <c r="AD298" s="478"/>
      <c r="AE298" s="478"/>
      <c r="AF298" s="478"/>
      <c r="AG298" s="478"/>
      <c r="AH298" s="478"/>
      <c r="AI298" s="478"/>
      <c r="AJ298" s="478"/>
      <c r="AK298" s="478"/>
      <c r="AL298" s="478"/>
      <c r="AM298" s="478"/>
      <c r="AN298" s="478"/>
      <c r="AO298" s="478"/>
    </row>
    <row r="299" spans="14:41">
      <c r="N299" s="478"/>
      <c r="O299" s="478"/>
      <c r="P299" s="478"/>
      <c r="Q299" s="478"/>
      <c r="R299" s="583"/>
      <c r="S299" s="478"/>
      <c r="T299" s="478"/>
      <c r="U299" s="478"/>
      <c r="V299" s="478"/>
      <c r="W299" s="478"/>
      <c r="X299" s="478"/>
      <c r="Y299" s="478"/>
      <c r="Z299" s="478"/>
      <c r="AA299" s="478"/>
      <c r="AB299" s="478"/>
      <c r="AC299" s="478"/>
      <c r="AD299" s="478"/>
      <c r="AE299" s="478"/>
      <c r="AF299" s="478"/>
      <c r="AG299" s="478"/>
      <c r="AH299" s="478"/>
      <c r="AI299" s="478"/>
      <c r="AJ299" s="478"/>
      <c r="AK299" s="478"/>
      <c r="AL299" s="478"/>
      <c r="AM299" s="478"/>
      <c r="AN299" s="478"/>
      <c r="AO299" s="478"/>
    </row>
    <row r="300" spans="14:41">
      <c r="N300" s="478"/>
      <c r="O300" s="478"/>
      <c r="P300" s="478"/>
      <c r="Q300" s="478"/>
      <c r="R300" s="583"/>
      <c r="S300" s="478"/>
      <c r="T300" s="478"/>
      <c r="U300" s="478"/>
      <c r="V300" s="478"/>
      <c r="W300" s="478"/>
      <c r="X300" s="478"/>
      <c r="Y300" s="478"/>
      <c r="Z300" s="478"/>
      <c r="AA300" s="478"/>
      <c r="AB300" s="478"/>
      <c r="AC300" s="478"/>
      <c r="AD300" s="478"/>
      <c r="AE300" s="478"/>
      <c r="AF300" s="478"/>
      <c r="AG300" s="478"/>
      <c r="AH300" s="478"/>
      <c r="AI300" s="478"/>
      <c r="AJ300" s="478"/>
      <c r="AK300" s="478"/>
      <c r="AL300" s="478"/>
      <c r="AM300" s="478"/>
      <c r="AN300" s="478"/>
      <c r="AO300" s="478"/>
    </row>
    <row r="301" spans="14:41">
      <c r="N301" s="478"/>
      <c r="O301" s="478"/>
      <c r="P301" s="478"/>
      <c r="Q301" s="478"/>
      <c r="R301" s="583"/>
      <c r="S301" s="478"/>
      <c r="T301" s="478"/>
      <c r="U301" s="478"/>
      <c r="V301" s="478"/>
      <c r="W301" s="478"/>
      <c r="X301" s="478"/>
      <c r="Y301" s="478"/>
      <c r="Z301" s="478"/>
      <c r="AA301" s="478"/>
      <c r="AB301" s="478"/>
      <c r="AC301" s="478"/>
      <c r="AD301" s="478"/>
      <c r="AE301" s="478"/>
      <c r="AF301" s="478"/>
      <c r="AG301" s="478"/>
      <c r="AH301" s="478"/>
      <c r="AI301" s="478"/>
      <c r="AJ301" s="478"/>
      <c r="AK301" s="478"/>
      <c r="AL301" s="478"/>
      <c r="AM301" s="478"/>
      <c r="AN301" s="478"/>
      <c r="AO301" s="478"/>
    </row>
    <row r="302" spans="14:41">
      <c r="N302" s="478"/>
      <c r="O302" s="478"/>
      <c r="P302" s="478"/>
      <c r="Q302" s="478"/>
      <c r="R302" s="583"/>
      <c r="S302" s="478"/>
      <c r="T302" s="478"/>
      <c r="U302" s="478"/>
      <c r="V302" s="478"/>
      <c r="W302" s="478"/>
      <c r="X302" s="478"/>
      <c r="Y302" s="478"/>
      <c r="Z302" s="478"/>
      <c r="AA302" s="478"/>
      <c r="AB302" s="478"/>
      <c r="AC302" s="478"/>
      <c r="AD302" s="478"/>
      <c r="AE302" s="478"/>
      <c r="AF302" s="478"/>
      <c r="AG302" s="478"/>
      <c r="AH302" s="478"/>
      <c r="AI302" s="478"/>
      <c r="AJ302" s="478"/>
      <c r="AK302" s="478"/>
      <c r="AL302" s="478"/>
      <c r="AM302" s="478"/>
      <c r="AN302" s="478"/>
      <c r="AO302" s="478"/>
    </row>
    <row r="303" spans="14:41">
      <c r="N303" s="478"/>
      <c r="O303" s="478"/>
      <c r="P303" s="478"/>
      <c r="Q303" s="478"/>
      <c r="R303" s="583"/>
      <c r="S303" s="478"/>
      <c r="T303" s="478"/>
      <c r="U303" s="478"/>
      <c r="V303" s="478"/>
      <c r="W303" s="478"/>
      <c r="X303" s="478"/>
      <c r="Y303" s="478"/>
      <c r="Z303" s="478"/>
      <c r="AA303" s="478"/>
      <c r="AB303" s="478"/>
      <c r="AC303" s="478"/>
      <c r="AD303" s="478"/>
      <c r="AE303" s="478"/>
      <c r="AF303" s="478"/>
      <c r="AG303" s="478"/>
      <c r="AH303" s="478"/>
      <c r="AI303" s="478"/>
      <c r="AJ303" s="478"/>
      <c r="AK303" s="478"/>
      <c r="AL303" s="478"/>
      <c r="AM303" s="478"/>
      <c r="AN303" s="478"/>
      <c r="AO303" s="478"/>
    </row>
    <row r="304" spans="14:41">
      <c r="N304" s="478"/>
      <c r="O304" s="478"/>
      <c r="P304" s="478"/>
      <c r="Q304" s="478"/>
      <c r="R304" s="583"/>
      <c r="S304" s="478"/>
      <c r="T304" s="478"/>
      <c r="U304" s="478"/>
      <c r="V304" s="478"/>
      <c r="W304" s="478"/>
      <c r="X304" s="478"/>
      <c r="Y304" s="478"/>
      <c r="Z304" s="478"/>
      <c r="AA304" s="478"/>
      <c r="AB304" s="478"/>
      <c r="AC304" s="478"/>
      <c r="AD304" s="478"/>
      <c r="AE304" s="478"/>
      <c r="AF304" s="478"/>
      <c r="AG304" s="478"/>
      <c r="AH304" s="478"/>
      <c r="AI304" s="478"/>
      <c r="AJ304" s="478"/>
      <c r="AK304" s="478"/>
      <c r="AL304" s="478"/>
      <c r="AM304" s="478"/>
      <c r="AN304" s="478"/>
      <c r="AO304" s="478"/>
    </row>
    <row r="305" spans="14:41">
      <c r="N305" s="478"/>
      <c r="O305" s="478"/>
      <c r="P305" s="478"/>
      <c r="Q305" s="478"/>
      <c r="R305" s="583"/>
      <c r="S305" s="478"/>
      <c r="T305" s="478"/>
      <c r="U305" s="478"/>
      <c r="V305" s="478"/>
      <c r="W305" s="478"/>
      <c r="X305" s="478"/>
      <c r="Y305" s="478"/>
      <c r="Z305" s="478"/>
      <c r="AA305" s="478"/>
      <c r="AB305" s="478"/>
      <c r="AC305" s="478"/>
      <c r="AD305" s="478"/>
      <c r="AE305" s="478"/>
      <c r="AF305" s="478"/>
      <c r="AG305" s="478"/>
      <c r="AH305" s="478"/>
      <c r="AI305" s="478"/>
      <c r="AJ305" s="478"/>
      <c r="AK305" s="478"/>
      <c r="AL305" s="478"/>
      <c r="AM305" s="478"/>
      <c r="AN305" s="478"/>
      <c r="AO305" s="478"/>
    </row>
    <row r="306" spans="14:41">
      <c r="N306" s="478"/>
      <c r="O306" s="478"/>
      <c r="P306" s="478"/>
      <c r="Q306" s="478"/>
      <c r="R306" s="583"/>
      <c r="S306" s="478"/>
      <c r="T306" s="478"/>
      <c r="U306" s="478"/>
      <c r="V306" s="478"/>
      <c r="W306" s="478"/>
      <c r="X306" s="478"/>
      <c r="Y306" s="478"/>
      <c r="Z306" s="478"/>
      <c r="AA306" s="478"/>
      <c r="AB306" s="478"/>
      <c r="AC306" s="478"/>
      <c r="AD306" s="478"/>
      <c r="AE306" s="478"/>
      <c r="AF306" s="478"/>
      <c r="AG306" s="478"/>
      <c r="AH306" s="478"/>
      <c r="AI306" s="478"/>
      <c r="AJ306" s="478"/>
      <c r="AK306" s="478"/>
      <c r="AL306" s="478"/>
      <c r="AM306" s="478"/>
      <c r="AN306" s="478"/>
      <c r="AO306" s="478"/>
    </row>
    <row r="307" spans="14:41">
      <c r="N307" s="478"/>
      <c r="O307" s="478"/>
      <c r="P307" s="478"/>
      <c r="Q307" s="478"/>
      <c r="R307" s="583"/>
      <c r="S307" s="478"/>
      <c r="T307" s="478"/>
      <c r="U307" s="478"/>
      <c r="V307" s="478"/>
      <c r="W307" s="478"/>
      <c r="X307" s="478"/>
      <c r="Y307" s="478"/>
      <c r="Z307" s="478"/>
      <c r="AA307" s="478"/>
      <c r="AB307" s="478"/>
      <c r="AC307" s="478"/>
      <c r="AD307" s="478"/>
      <c r="AE307" s="478"/>
      <c r="AF307" s="478"/>
      <c r="AG307" s="478"/>
      <c r="AH307" s="478"/>
      <c r="AI307" s="478"/>
      <c r="AJ307" s="478"/>
      <c r="AK307" s="478"/>
      <c r="AL307" s="478"/>
      <c r="AM307" s="478"/>
      <c r="AN307" s="478"/>
      <c r="AO307" s="478"/>
    </row>
    <row r="308" spans="14:41">
      <c r="N308" s="478"/>
      <c r="O308" s="478"/>
      <c r="P308" s="478"/>
      <c r="Q308" s="478"/>
      <c r="R308" s="583"/>
      <c r="S308" s="478"/>
      <c r="T308" s="478"/>
      <c r="U308" s="478"/>
      <c r="V308" s="478"/>
      <c r="W308" s="478"/>
      <c r="X308" s="478"/>
      <c r="Y308" s="478"/>
      <c r="Z308" s="478"/>
      <c r="AA308" s="478"/>
      <c r="AB308" s="478"/>
      <c r="AC308" s="478"/>
      <c r="AD308" s="478"/>
      <c r="AE308" s="478"/>
      <c r="AF308" s="478"/>
      <c r="AG308" s="478"/>
      <c r="AH308" s="478"/>
      <c r="AI308" s="478"/>
      <c r="AJ308" s="478"/>
      <c r="AK308" s="478"/>
      <c r="AL308" s="478"/>
      <c r="AM308" s="478"/>
      <c r="AN308" s="478"/>
      <c r="AO308" s="478"/>
    </row>
    <row r="309" spans="14:41">
      <c r="N309" s="478"/>
      <c r="O309" s="478"/>
      <c r="P309" s="478"/>
      <c r="Q309" s="478"/>
      <c r="R309" s="583"/>
      <c r="S309" s="478"/>
      <c r="T309" s="478"/>
      <c r="U309" s="478"/>
      <c r="V309" s="478"/>
      <c r="W309" s="478"/>
      <c r="X309" s="478"/>
      <c r="Y309" s="478"/>
      <c r="Z309" s="478"/>
      <c r="AA309" s="478"/>
      <c r="AB309" s="478"/>
      <c r="AC309" s="478"/>
      <c r="AD309" s="478"/>
      <c r="AE309" s="478"/>
      <c r="AF309" s="478"/>
      <c r="AG309" s="478"/>
      <c r="AH309" s="478"/>
      <c r="AI309" s="478"/>
      <c r="AJ309" s="478"/>
      <c r="AK309" s="478"/>
      <c r="AL309" s="478"/>
      <c r="AM309" s="478"/>
      <c r="AN309" s="478"/>
      <c r="AO309" s="478"/>
    </row>
    <row r="310" spans="14:41">
      <c r="N310" s="478"/>
      <c r="O310" s="478"/>
      <c r="P310" s="478"/>
      <c r="Q310" s="478"/>
      <c r="R310" s="583"/>
      <c r="S310" s="478"/>
      <c r="T310" s="478"/>
      <c r="U310" s="478"/>
      <c r="V310" s="478"/>
      <c r="W310" s="478"/>
      <c r="X310" s="478"/>
      <c r="Y310" s="478"/>
      <c r="Z310" s="478"/>
      <c r="AA310" s="478"/>
      <c r="AB310" s="478"/>
      <c r="AC310" s="478"/>
      <c r="AD310" s="478"/>
      <c r="AE310" s="478"/>
      <c r="AF310" s="478"/>
      <c r="AG310" s="478"/>
      <c r="AH310" s="478"/>
      <c r="AI310" s="478"/>
      <c r="AJ310" s="478"/>
      <c r="AK310" s="478"/>
      <c r="AL310" s="478"/>
      <c r="AM310" s="478"/>
      <c r="AN310" s="478"/>
      <c r="AO310" s="478"/>
    </row>
    <row r="311" spans="14:41">
      <c r="N311" s="478"/>
      <c r="O311" s="478"/>
      <c r="P311" s="478"/>
      <c r="Q311" s="478"/>
      <c r="R311" s="583"/>
      <c r="S311" s="478"/>
      <c r="T311" s="478"/>
      <c r="U311" s="478"/>
      <c r="V311" s="478"/>
      <c r="W311" s="478"/>
      <c r="X311" s="478"/>
      <c r="Y311" s="478"/>
      <c r="Z311" s="478"/>
      <c r="AA311" s="478"/>
      <c r="AB311" s="478"/>
      <c r="AC311" s="478"/>
      <c r="AD311" s="478"/>
      <c r="AE311" s="478"/>
      <c r="AF311" s="478"/>
      <c r="AG311" s="478"/>
      <c r="AH311" s="478"/>
      <c r="AI311" s="478"/>
      <c r="AJ311" s="478"/>
      <c r="AK311" s="478"/>
      <c r="AL311" s="478"/>
      <c r="AM311" s="478"/>
      <c r="AN311" s="478"/>
      <c r="AO311" s="478"/>
    </row>
    <row r="312" spans="14:41">
      <c r="N312" s="478"/>
      <c r="O312" s="478"/>
      <c r="P312" s="478"/>
      <c r="Q312" s="478"/>
      <c r="R312" s="583"/>
      <c r="S312" s="478"/>
      <c r="T312" s="478"/>
      <c r="U312" s="478"/>
      <c r="V312" s="478"/>
      <c r="W312" s="478"/>
      <c r="X312" s="478"/>
      <c r="Y312" s="478"/>
      <c r="Z312" s="478"/>
      <c r="AA312" s="478"/>
      <c r="AB312" s="478"/>
      <c r="AC312" s="478"/>
      <c r="AD312" s="478"/>
      <c r="AE312" s="478"/>
      <c r="AF312" s="478"/>
      <c r="AG312" s="478"/>
      <c r="AH312" s="478"/>
      <c r="AI312" s="478"/>
      <c r="AJ312" s="478"/>
      <c r="AK312" s="478"/>
      <c r="AL312" s="478"/>
      <c r="AM312" s="478"/>
      <c r="AN312" s="478"/>
      <c r="AO312" s="478"/>
    </row>
    <row r="313" spans="14:41">
      <c r="N313" s="478"/>
      <c r="O313" s="478"/>
      <c r="P313" s="478"/>
      <c r="Q313" s="478"/>
      <c r="R313" s="583"/>
      <c r="S313" s="478"/>
      <c r="T313" s="478"/>
      <c r="U313" s="478"/>
      <c r="V313" s="478"/>
      <c r="W313" s="478"/>
      <c r="X313" s="478"/>
      <c r="Y313" s="478"/>
      <c r="Z313" s="478"/>
      <c r="AA313" s="478"/>
      <c r="AB313" s="478"/>
      <c r="AC313" s="478"/>
      <c r="AD313" s="478"/>
      <c r="AE313" s="478"/>
      <c r="AF313" s="478"/>
      <c r="AG313" s="478"/>
      <c r="AH313" s="478"/>
      <c r="AI313" s="478"/>
      <c r="AJ313" s="478"/>
      <c r="AK313" s="478"/>
      <c r="AL313" s="478"/>
      <c r="AM313" s="478"/>
      <c r="AN313" s="478"/>
      <c r="AO313" s="478"/>
    </row>
    <row r="314" spans="14:41">
      <c r="N314" s="478"/>
      <c r="O314" s="478"/>
      <c r="P314" s="478"/>
      <c r="Q314" s="478"/>
      <c r="R314" s="583"/>
      <c r="S314" s="478"/>
      <c r="T314" s="478"/>
      <c r="U314" s="478"/>
      <c r="V314" s="478"/>
      <c r="W314" s="478"/>
      <c r="X314" s="478"/>
      <c r="Y314" s="478"/>
      <c r="Z314" s="478"/>
      <c r="AA314" s="478"/>
      <c r="AB314" s="478"/>
      <c r="AC314" s="478"/>
      <c r="AD314" s="478"/>
      <c r="AE314" s="478"/>
      <c r="AF314" s="478"/>
      <c r="AG314" s="478"/>
      <c r="AH314" s="478"/>
      <c r="AI314" s="478"/>
      <c r="AJ314" s="478"/>
      <c r="AK314" s="478"/>
      <c r="AL314" s="478"/>
      <c r="AM314" s="478"/>
      <c r="AN314" s="478"/>
      <c r="AO314" s="478"/>
    </row>
    <row r="315" spans="14:41">
      <c r="N315" s="478"/>
      <c r="O315" s="478"/>
      <c r="P315" s="478"/>
      <c r="Q315" s="478"/>
      <c r="R315" s="583"/>
      <c r="S315" s="478"/>
      <c r="T315" s="478"/>
      <c r="U315" s="478"/>
      <c r="V315" s="478"/>
      <c r="W315" s="478"/>
      <c r="X315" s="478"/>
      <c r="Y315" s="478"/>
      <c r="Z315" s="478"/>
      <c r="AA315" s="478"/>
      <c r="AB315" s="478"/>
      <c r="AC315" s="478"/>
      <c r="AD315" s="478"/>
      <c r="AE315" s="478"/>
      <c r="AF315" s="478"/>
      <c r="AG315" s="478"/>
      <c r="AH315" s="478"/>
      <c r="AI315" s="478"/>
      <c r="AJ315" s="478"/>
      <c r="AK315" s="478"/>
      <c r="AL315" s="478"/>
      <c r="AM315" s="478"/>
      <c r="AN315" s="478"/>
      <c r="AO315" s="478"/>
    </row>
    <row r="316" spans="14:41">
      <c r="N316" s="478"/>
      <c r="O316" s="478"/>
      <c r="P316" s="478"/>
      <c r="Q316" s="478"/>
      <c r="R316" s="583"/>
      <c r="S316" s="478"/>
      <c r="T316" s="478"/>
      <c r="U316" s="478"/>
      <c r="V316" s="478"/>
      <c r="W316" s="478"/>
      <c r="X316" s="478"/>
      <c r="Y316" s="478"/>
      <c r="Z316" s="478"/>
      <c r="AA316" s="478"/>
      <c r="AB316" s="478"/>
      <c r="AC316" s="478"/>
      <c r="AD316" s="478"/>
      <c r="AE316" s="478"/>
      <c r="AF316" s="478"/>
      <c r="AG316" s="478"/>
      <c r="AH316" s="478"/>
      <c r="AI316" s="478"/>
      <c r="AJ316" s="478"/>
      <c r="AK316" s="478"/>
      <c r="AL316" s="478"/>
      <c r="AM316" s="478"/>
      <c r="AN316" s="478"/>
      <c r="AO316" s="478"/>
    </row>
    <row r="317" spans="14:41">
      <c r="N317" s="478"/>
      <c r="O317" s="478"/>
      <c r="P317" s="478"/>
      <c r="Q317" s="478"/>
      <c r="R317" s="583"/>
      <c r="S317" s="478"/>
      <c r="T317" s="478"/>
      <c r="U317" s="478"/>
      <c r="V317" s="478"/>
      <c r="W317" s="478"/>
      <c r="X317" s="478"/>
      <c r="Y317" s="478"/>
      <c r="Z317" s="478"/>
      <c r="AA317" s="478"/>
      <c r="AB317" s="478"/>
      <c r="AC317" s="478"/>
      <c r="AD317" s="478"/>
      <c r="AE317" s="478"/>
      <c r="AF317" s="478"/>
      <c r="AG317" s="478"/>
      <c r="AH317" s="478"/>
      <c r="AI317" s="478"/>
      <c r="AJ317" s="478"/>
      <c r="AK317" s="478"/>
      <c r="AL317" s="478"/>
      <c r="AM317" s="478"/>
      <c r="AN317" s="478"/>
      <c r="AO317" s="478"/>
    </row>
    <row r="318" spans="14:41">
      <c r="N318" s="478"/>
      <c r="O318" s="478"/>
      <c r="P318" s="478"/>
      <c r="Q318" s="478"/>
      <c r="R318" s="583"/>
      <c r="S318" s="478"/>
      <c r="T318" s="478"/>
      <c r="U318" s="478"/>
      <c r="V318" s="478"/>
      <c r="W318" s="478"/>
      <c r="X318" s="478"/>
      <c r="Y318" s="478"/>
      <c r="Z318" s="478"/>
      <c r="AA318" s="478"/>
      <c r="AB318" s="478"/>
      <c r="AC318" s="478"/>
      <c r="AD318" s="478"/>
      <c r="AE318" s="478"/>
      <c r="AF318" s="478"/>
      <c r="AG318" s="478"/>
      <c r="AH318" s="478"/>
      <c r="AI318" s="478"/>
      <c r="AJ318" s="478"/>
      <c r="AK318" s="478"/>
      <c r="AL318" s="478"/>
      <c r="AM318" s="478"/>
      <c r="AN318" s="478"/>
      <c r="AO318" s="478"/>
    </row>
    <row r="319" spans="14:41">
      <c r="N319" s="478"/>
      <c r="O319" s="478"/>
      <c r="P319" s="478"/>
      <c r="Q319" s="478"/>
      <c r="R319" s="583"/>
      <c r="S319" s="478"/>
      <c r="T319" s="478"/>
      <c r="U319" s="478"/>
      <c r="V319" s="478"/>
      <c r="W319" s="478"/>
      <c r="X319" s="478"/>
      <c r="Y319" s="478"/>
      <c r="Z319" s="478"/>
      <c r="AA319" s="478"/>
      <c r="AB319" s="478"/>
      <c r="AC319" s="478"/>
      <c r="AD319" s="478"/>
      <c r="AE319" s="478"/>
      <c r="AF319" s="478"/>
      <c r="AG319" s="478"/>
      <c r="AH319" s="478"/>
      <c r="AI319" s="478"/>
      <c r="AJ319" s="478"/>
      <c r="AK319" s="478"/>
      <c r="AL319" s="478"/>
      <c r="AM319" s="478"/>
      <c r="AN319" s="478"/>
      <c r="AO319" s="478"/>
    </row>
    <row r="320" spans="14:41">
      <c r="N320" s="478"/>
      <c r="O320" s="478"/>
      <c r="P320" s="478"/>
      <c r="Q320" s="478"/>
      <c r="R320" s="583"/>
      <c r="S320" s="478"/>
      <c r="T320" s="478"/>
      <c r="U320" s="478"/>
      <c r="V320" s="478"/>
      <c r="W320" s="478"/>
      <c r="X320" s="478"/>
      <c r="Y320" s="478"/>
      <c r="Z320" s="478"/>
      <c r="AA320" s="478"/>
      <c r="AB320" s="478"/>
      <c r="AC320" s="478"/>
      <c r="AD320" s="478"/>
      <c r="AE320" s="478"/>
      <c r="AF320" s="478"/>
      <c r="AG320" s="478"/>
      <c r="AH320" s="478"/>
      <c r="AI320" s="478"/>
      <c r="AJ320" s="478"/>
      <c r="AK320" s="478"/>
      <c r="AL320" s="478"/>
      <c r="AM320" s="478"/>
      <c r="AN320" s="478"/>
      <c r="AO320" s="478"/>
    </row>
    <row r="321" spans="14:41">
      <c r="N321" s="478"/>
      <c r="O321" s="478"/>
      <c r="P321" s="478"/>
      <c r="Q321" s="478"/>
      <c r="R321" s="583"/>
      <c r="S321" s="478"/>
      <c r="T321" s="478"/>
      <c r="U321" s="478"/>
      <c r="V321" s="478"/>
      <c r="W321" s="478"/>
      <c r="X321" s="478"/>
      <c r="Y321" s="478"/>
      <c r="Z321" s="478"/>
      <c r="AA321" s="478"/>
      <c r="AB321" s="478"/>
      <c r="AC321" s="478"/>
      <c r="AD321" s="478"/>
      <c r="AE321" s="478"/>
      <c r="AF321" s="478"/>
      <c r="AG321" s="478"/>
      <c r="AH321" s="478"/>
      <c r="AI321" s="478"/>
      <c r="AJ321" s="478"/>
      <c r="AK321" s="478"/>
      <c r="AL321" s="478"/>
      <c r="AM321" s="478"/>
      <c r="AN321" s="478"/>
      <c r="AO321" s="478"/>
    </row>
    <row r="322" spans="14:41">
      <c r="N322" s="478"/>
      <c r="O322" s="478"/>
      <c r="P322" s="478"/>
      <c r="Q322" s="478"/>
      <c r="R322" s="583"/>
      <c r="S322" s="478"/>
      <c r="T322" s="478"/>
      <c r="U322" s="478"/>
      <c r="V322" s="478"/>
      <c r="W322" s="478"/>
      <c r="X322" s="478"/>
      <c r="Y322" s="478"/>
      <c r="Z322" s="478"/>
      <c r="AA322" s="478"/>
      <c r="AB322" s="478"/>
      <c r="AC322" s="478"/>
      <c r="AD322" s="478"/>
      <c r="AE322" s="478"/>
      <c r="AF322" s="478"/>
      <c r="AG322" s="478"/>
      <c r="AH322" s="478"/>
      <c r="AI322" s="478"/>
      <c r="AJ322" s="478"/>
      <c r="AK322" s="478"/>
      <c r="AL322" s="478"/>
      <c r="AM322" s="478"/>
      <c r="AN322" s="478"/>
      <c r="AO322" s="478"/>
    </row>
    <row r="323" spans="14:41">
      <c r="N323" s="478"/>
      <c r="O323" s="478"/>
      <c r="P323" s="478"/>
      <c r="Q323" s="478"/>
      <c r="R323" s="583"/>
      <c r="S323" s="478"/>
      <c r="T323" s="478"/>
      <c r="U323" s="478"/>
      <c r="V323" s="478"/>
      <c r="W323" s="478"/>
      <c r="X323" s="478"/>
      <c r="Y323" s="478"/>
      <c r="Z323" s="478"/>
      <c r="AA323" s="478"/>
      <c r="AB323" s="478"/>
      <c r="AC323" s="478"/>
      <c r="AD323" s="478"/>
      <c r="AE323" s="478"/>
      <c r="AF323" s="478"/>
      <c r="AG323" s="478"/>
      <c r="AH323" s="478"/>
      <c r="AI323" s="478"/>
      <c r="AJ323" s="478"/>
      <c r="AK323" s="478"/>
      <c r="AL323" s="478"/>
      <c r="AM323" s="478"/>
      <c r="AN323" s="478"/>
      <c r="AO323" s="478"/>
    </row>
    <row r="324" spans="14:41">
      <c r="N324" s="478"/>
      <c r="O324" s="478"/>
      <c r="P324" s="478"/>
      <c r="Q324" s="478"/>
      <c r="R324" s="583"/>
      <c r="S324" s="478"/>
      <c r="T324" s="478"/>
      <c r="U324" s="478"/>
      <c r="V324" s="478"/>
      <c r="W324" s="478"/>
      <c r="X324" s="478"/>
      <c r="Y324" s="478"/>
      <c r="Z324" s="478"/>
      <c r="AA324" s="478"/>
      <c r="AB324" s="478"/>
      <c r="AC324" s="478"/>
      <c r="AD324" s="478"/>
      <c r="AE324" s="478"/>
      <c r="AF324" s="478"/>
      <c r="AG324" s="478"/>
      <c r="AH324" s="478"/>
      <c r="AI324" s="478"/>
      <c r="AJ324" s="478"/>
      <c r="AK324" s="478"/>
      <c r="AL324" s="478"/>
      <c r="AM324" s="478"/>
      <c r="AN324" s="478"/>
      <c r="AO324" s="478"/>
    </row>
    <row r="325" spans="14:41">
      <c r="N325" s="478"/>
      <c r="O325" s="478"/>
      <c r="P325" s="478"/>
      <c r="Q325" s="478"/>
      <c r="R325" s="583"/>
      <c r="S325" s="478"/>
      <c r="T325" s="478"/>
      <c r="U325" s="478"/>
      <c r="V325" s="478"/>
      <c r="W325" s="478"/>
      <c r="X325" s="478"/>
      <c r="Y325" s="478"/>
      <c r="Z325" s="478"/>
      <c r="AA325" s="478"/>
      <c r="AB325" s="478"/>
      <c r="AC325" s="478"/>
      <c r="AD325" s="478"/>
      <c r="AE325" s="478"/>
      <c r="AF325" s="478"/>
      <c r="AG325" s="478"/>
      <c r="AH325" s="478"/>
      <c r="AI325" s="478"/>
      <c r="AJ325" s="478"/>
      <c r="AK325" s="478"/>
      <c r="AL325" s="478"/>
      <c r="AM325" s="478"/>
      <c r="AN325" s="478"/>
      <c r="AO325" s="478"/>
    </row>
    <row r="326" spans="14:41">
      <c r="N326" s="478"/>
      <c r="O326" s="478"/>
      <c r="P326" s="478"/>
      <c r="Q326" s="478"/>
      <c r="R326" s="583"/>
      <c r="S326" s="478"/>
      <c r="T326" s="478"/>
      <c r="U326" s="478"/>
      <c r="V326" s="478"/>
      <c r="W326" s="478"/>
      <c r="X326" s="478"/>
      <c r="Y326" s="478"/>
      <c r="Z326" s="478"/>
      <c r="AA326" s="478"/>
      <c r="AB326" s="478"/>
      <c r="AC326" s="478"/>
      <c r="AD326" s="478"/>
      <c r="AE326" s="478"/>
      <c r="AF326" s="478"/>
      <c r="AG326" s="478"/>
      <c r="AH326" s="478"/>
      <c r="AI326" s="478"/>
      <c r="AJ326" s="478"/>
      <c r="AK326" s="478"/>
      <c r="AL326" s="478"/>
      <c r="AM326" s="478"/>
      <c r="AN326" s="478"/>
      <c r="AO326" s="478"/>
    </row>
    <row r="327" spans="14:41">
      <c r="N327" s="478"/>
      <c r="O327" s="478"/>
      <c r="P327" s="478"/>
      <c r="Q327" s="478"/>
      <c r="R327" s="583"/>
      <c r="S327" s="478"/>
      <c r="T327" s="478"/>
      <c r="U327" s="478"/>
      <c r="V327" s="478"/>
      <c r="W327" s="478"/>
      <c r="X327" s="478"/>
      <c r="Y327" s="478"/>
      <c r="Z327" s="478"/>
      <c r="AA327" s="478"/>
      <c r="AB327" s="478"/>
      <c r="AC327" s="478"/>
      <c r="AD327" s="478"/>
      <c r="AE327" s="478"/>
      <c r="AF327" s="478"/>
      <c r="AG327" s="478"/>
      <c r="AH327" s="478"/>
      <c r="AI327" s="478"/>
      <c r="AJ327" s="478"/>
      <c r="AK327" s="478"/>
      <c r="AL327" s="478"/>
      <c r="AM327" s="478"/>
      <c r="AN327" s="478"/>
      <c r="AO327" s="478"/>
    </row>
    <row r="328" spans="14:41">
      <c r="N328" s="478"/>
      <c r="O328" s="478"/>
      <c r="P328" s="478"/>
      <c r="Q328" s="478"/>
      <c r="R328" s="583"/>
      <c r="S328" s="478"/>
      <c r="T328" s="478"/>
      <c r="U328" s="478"/>
      <c r="V328" s="478"/>
      <c r="W328" s="478"/>
      <c r="X328" s="478"/>
      <c r="Y328" s="478"/>
      <c r="Z328" s="478"/>
      <c r="AA328" s="478"/>
      <c r="AB328" s="478"/>
      <c r="AC328" s="478"/>
      <c r="AD328" s="478"/>
      <c r="AE328" s="478"/>
      <c r="AF328" s="478"/>
      <c r="AG328" s="478"/>
      <c r="AH328" s="478"/>
      <c r="AI328" s="478"/>
      <c r="AJ328" s="478"/>
      <c r="AK328" s="478"/>
      <c r="AL328" s="478"/>
      <c r="AM328" s="478"/>
      <c r="AN328" s="478"/>
      <c r="AO328" s="478"/>
    </row>
    <row r="329" spans="14:41">
      <c r="N329" s="478"/>
      <c r="O329" s="478"/>
      <c r="P329" s="478"/>
      <c r="Q329" s="478"/>
      <c r="R329" s="583"/>
      <c r="S329" s="478"/>
      <c r="T329" s="478"/>
      <c r="U329" s="478"/>
      <c r="V329" s="478"/>
      <c r="W329" s="478"/>
      <c r="X329" s="478"/>
      <c r="Y329" s="478"/>
      <c r="Z329" s="478"/>
      <c r="AA329" s="478"/>
      <c r="AB329" s="478"/>
      <c r="AC329" s="478"/>
      <c r="AD329" s="478"/>
      <c r="AE329" s="478"/>
      <c r="AF329" s="478"/>
      <c r="AG329" s="478"/>
      <c r="AH329" s="478"/>
      <c r="AI329" s="478"/>
      <c r="AJ329" s="478"/>
      <c r="AK329" s="478"/>
      <c r="AL329" s="478"/>
      <c r="AM329" s="478"/>
      <c r="AN329" s="478"/>
      <c r="AO329" s="478"/>
    </row>
    <row r="330" spans="14:41">
      <c r="N330" s="478"/>
      <c r="O330" s="478"/>
      <c r="P330" s="478"/>
      <c r="Q330" s="478"/>
      <c r="R330" s="583"/>
      <c r="S330" s="478"/>
      <c r="T330" s="478"/>
      <c r="U330" s="478"/>
      <c r="V330" s="478"/>
      <c r="W330" s="478"/>
      <c r="X330" s="478"/>
      <c r="Y330" s="478"/>
      <c r="Z330" s="478"/>
      <c r="AA330" s="478"/>
      <c r="AB330" s="478"/>
      <c r="AC330" s="478"/>
      <c r="AD330" s="478"/>
      <c r="AE330" s="478"/>
      <c r="AF330" s="478"/>
      <c r="AG330" s="478"/>
      <c r="AH330" s="478"/>
      <c r="AI330" s="478"/>
      <c r="AJ330" s="478"/>
      <c r="AK330" s="478"/>
      <c r="AL330" s="478"/>
      <c r="AM330" s="478"/>
      <c r="AN330" s="478"/>
      <c r="AO330" s="478"/>
    </row>
    <row r="331" spans="14:41">
      <c r="N331" s="478"/>
      <c r="O331" s="478"/>
      <c r="P331" s="478"/>
      <c r="Q331" s="478"/>
      <c r="R331" s="583"/>
      <c r="S331" s="478"/>
      <c r="T331" s="478"/>
      <c r="U331" s="478"/>
      <c r="V331" s="478"/>
      <c r="W331" s="478"/>
      <c r="X331" s="478"/>
      <c r="Y331" s="478"/>
      <c r="Z331" s="478"/>
      <c r="AA331" s="478"/>
      <c r="AB331" s="478"/>
      <c r="AC331" s="478"/>
      <c r="AD331" s="478"/>
      <c r="AE331" s="478"/>
      <c r="AF331" s="478"/>
      <c r="AG331" s="478"/>
      <c r="AH331" s="478"/>
      <c r="AI331" s="478"/>
      <c r="AJ331" s="478"/>
      <c r="AK331" s="478"/>
      <c r="AL331" s="478"/>
      <c r="AM331" s="478"/>
      <c r="AN331" s="478"/>
      <c r="AO331" s="478"/>
    </row>
    <row r="332" spans="14:41">
      <c r="N332" s="478"/>
      <c r="O332" s="478"/>
      <c r="P332" s="478"/>
      <c r="Q332" s="478"/>
      <c r="R332" s="583"/>
      <c r="S332" s="478"/>
      <c r="T332" s="478"/>
      <c r="U332" s="478"/>
      <c r="V332" s="478"/>
      <c r="W332" s="478"/>
      <c r="X332" s="478"/>
      <c r="Y332" s="478"/>
      <c r="Z332" s="478"/>
      <c r="AA332" s="478"/>
      <c r="AB332" s="478"/>
      <c r="AC332" s="478"/>
      <c r="AD332" s="478"/>
      <c r="AE332" s="478"/>
      <c r="AF332" s="478"/>
      <c r="AG332" s="478"/>
      <c r="AH332" s="478"/>
      <c r="AI332" s="478"/>
      <c r="AJ332" s="478"/>
      <c r="AK332" s="478"/>
      <c r="AL332" s="478"/>
      <c r="AM332" s="478"/>
      <c r="AN332" s="478"/>
      <c r="AO332" s="478"/>
    </row>
    <row r="333" spans="14:41">
      <c r="N333" s="478"/>
      <c r="O333" s="478"/>
      <c r="P333" s="478"/>
      <c r="Q333" s="478"/>
      <c r="R333" s="583"/>
      <c r="S333" s="478"/>
      <c r="T333" s="478"/>
      <c r="U333" s="478"/>
      <c r="V333" s="478"/>
      <c r="W333" s="478"/>
      <c r="X333" s="478"/>
      <c r="Y333" s="478"/>
      <c r="Z333" s="478"/>
      <c r="AA333" s="478"/>
      <c r="AB333" s="478"/>
      <c r="AC333" s="478"/>
      <c r="AD333" s="478"/>
      <c r="AE333" s="478"/>
      <c r="AF333" s="478"/>
      <c r="AG333" s="478"/>
      <c r="AH333" s="478"/>
      <c r="AI333" s="478"/>
      <c r="AJ333" s="478"/>
      <c r="AK333" s="478"/>
      <c r="AL333" s="478"/>
      <c r="AM333" s="478"/>
      <c r="AN333" s="478"/>
      <c r="AO333" s="478"/>
    </row>
    <row r="334" spans="14:41">
      <c r="N334" s="478"/>
      <c r="O334" s="478"/>
      <c r="P334" s="478"/>
      <c r="Q334" s="478"/>
      <c r="R334" s="583"/>
      <c r="S334" s="478"/>
      <c r="T334" s="478"/>
      <c r="U334" s="478"/>
      <c r="V334" s="478"/>
      <c r="W334" s="478"/>
      <c r="X334" s="478"/>
      <c r="Y334" s="478"/>
      <c r="Z334" s="478"/>
      <c r="AA334" s="478"/>
      <c r="AB334" s="478"/>
      <c r="AC334" s="478"/>
      <c r="AD334" s="478"/>
      <c r="AE334" s="478"/>
      <c r="AF334" s="478"/>
      <c r="AG334" s="478"/>
      <c r="AH334" s="478"/>
      <c r="AI334" s="478"/>
      <c r="AJ334" s="478"/>
      <c r="AK334" s="478"/>
      <c r="AL334" s="478"/>
      <c r="AM334" s="478"/>
      <c r="AN334" s="478"/>
      <c r="AO334" s="478"/>
    </row>
    <row r="335" spans="14:41">
      <c r="N335" s="478"/>
      <c r="O335" s="478"/>
      <c r="P335" s="478"/>
      <c r="Q335" s="478"/>
      <c r="R335" s="583"/>
      <c r="S335" s="478"/>
      <c r="T335" s="478"/>
      <c r="U335" s="478"/>
      <c r="V335" s="478"/>
      <c r="W335" s="478"/>
      <c r="X335" s="478"/>
      <c r="Y335" s="478"/>
      <c r="Z335" s="478"/>
      <c r="AA335" s="478"/>
      <c r="AB335" s="478"/>
      <c r="AC335" s="478"/>
      <c r="AD335" s="478"/>
      <c r="AE335" s="478"/>
      <c r="AF335" s="478"/>
      <c r="AG335" s="478"/>
      <c r="AH335" s="478"/>
      <c r="AI335" s="478"/>
      <c r="AJ335" s="478"/>
      <c r="AK335" s="478"/>
      <c r="AL335" s="478"/>
      <c r="AM335" s="478"/>
      <c r="AN335" s="478"/>
      <c r="AO335" s="478"/>
    </row>
    <row r="336" spans="14:41">
      <c r="N336" s="478"/>
      <c r="O336" s="478"/>
      <c r="P336" s="478"/>
      <c r="Q336" s="478"/>
      <c r="R336" s="583"/>
      <c r="S336" s="478"/>
      <c r="T336" s="478"/>
      <c r="U336" s="478"/>
      <c r="V336" s="478"/>
      <c r="W336" s="478"/>
      <c r="X336" s="478"/>
      <c r="Y336" s="478"/>
      <c r="Z336" s="478"/>
      <c r="AA336" s="478"/>
      <c r="AB336" s="478"/>
      <c r="AC336" s="478"/>
      <c r="AD336" s="478"/>
      <c r="AE336" s="478"/>
      <c r="AF336" s="478"/>
      <c r="AG336" s="478"/>
      <c r="AH336" s="478"/>
      <c r="AI336" s="478"/>
      <c r="AJ336" s="478"/>
      <c r="AK336" s="478"/>
      <c r="AL336" s="478"/>
      <c r="AM336" s="478"/>
      <c r="AN336" s="478"/>
      <c r="AO336" s="478"/>
    </row>
    <row r="337" spans="14:41">
      <c r="N337" s="478"/>
      <c r="O337" s="478"/>
      <c r="P337" s="478"/>
      <c r="Q337" s="478"/>
      <c r="R337" s="583"/>
      <c r="S337" s="478"/>
      <c r="T337" s="478"/>
      <c r="U337" s="478"/>
      <c r="V337" s="478"/>
      <c r="W337" s="478"/>
      <c r="X337" s="478"/>
      <c r="Y337" s="478"/>
      <c r="Z337" s="478"/>
      <c r="AA337" s="478"/>
      <c r="AB337" s="478"/>
      <c r="AC337" s="478"/>
      <c r="AD337" s="478"/>
      <c r="AE337" s="478"/>
      <c r="AF337" s="478"/>
      <c r="AG337" s="478"/>
      <c r="AH337" s="478"/>
      <c r="AI337" s="478"/>
      <c r="AJ337" s="478"/>
      <c r="AK337" s="478"/>
      <c r="AL337" s="478"/>
      <c r="AM337" s="478"/>
      <c r="AN337" s="478"/>
      <c r="AO337" s="478"/>
    </row>
    <row r="338" spans="14:41">
      <c r="N338" s="478"/>
      <c r="O338" s="478"/>
      <c r="P338" s="478"/>
      <c r="Q338" s="478"/>
      <c r="R338" s="583"/>
      <c r="S338" s="478"/>
      <c r="T338" s="478"/>
      <c r="U338" s="478"/>
      <c r="V338" s="478"/>
      <c r="W338" s="478"/>
      <c r="X338" s="478"/>
      <c r="Y338" s="478"/>
      <c r="Z338" s="478"/>
      <c r="AA338" s="478"/>
      <c r="AB338" s="478"/>
      <c r="AC338" s="478"/>
      <c r="AD338" s="478"/>
      <c r="AE338" s="478"/>
      <c r="AF338" s="478"/>
      <c r="AG338" s="478"/>
      <c r="AH338" s="478"/>
      <c r="AI338" s="478"/>
      <c r="AJ338" s="478"/>
      <c r="AK338" s="478"/>
      <c r="AL338" s="478"/>
      <c r="AM338" s="478"/>
      <c r="AN338" s="478"/>
      <c r="AO338" s="478"/>
    </row>
    <row r="339" spans="14:41">
      <c r="N339" s="478"/>
      <c r="O339" s="478"/>
      <c r="P339" s="478"/>
      <c r="Q339" s="478"/>
      <c r="R339" s="583"/>
      <c r="S339" s="478"/>
      <c r="T339" s="478"/>
      <c r="U339" s="478"/>
      <c r="V339" s="478"/>
      <c r="W339" s="478"/>
      <c r="X339" s="478"/>
      <c r="Y339" s="478"/>
      <c r="Z339" s="478"/>
      <c r="AA339" s="478"/>
      <c r="AB339" s="478"/>
      <c r="AC339" s="478"/>
      <c r="AD339" s="478"/>
      <c r="AE339" s="478"/>
      <c r="AF339" s="478"/>
      <c r="AG339" s="478"/>
      <c r="AH339" s="478"/>
      <c r="AI339" s="478"/>
      <c r="AJ339" s="478"/>
      <c r="AK339" s="478"/>
      <c r="AL339" s="478"/>
      <c r="AM339" s="478"/>
      <c r="AN339" s="478"/>
      <c r="AO339" s="478"/>
    </row>
    <row r="340" spans="14:41">
      <c r="N340" s="478"/>
      <c r="O340" s="478"/>
      <c r="P340" s="478"/>
      <c r="Q340" s="478"/>
      <c r="R340" s="583"/>
      <c r="S340" s="478"/>
      <c r="T340" s="478"/>
      <c r="U340" s="478"/>
      <c r="V340" s="478"/>
      <c r="W340" s="478"/>
      <c r="X340" s="478"/>
      <c r="Y340" s="478"/>
      <c r="Z340" s="478"/>
      <c r="AA340" s="478"/>
      <c r="AB340" s="478"/>
      <c r="AC340" s="478"/>
      <c r="AD340" s="478"/>
      <c r="AE340" s="478"/>
      <c r="AF340" s="478"/>
      <c r="AG340" s="478"/>
      <c r="AH340" s="478"/>
      <c r="AI340" s="478"/>
      <c r="AJ340" s="478"/>
      <c r="AK340" s="478"/>
      <c r="AL340" s="478"/>
      <c r="AM340" s="478"/>
      <c r="AN340" s="478"/>
      <c r="AO340" s="478"/>
    </row>
    <row r="342" spans="14:41">
      <c r="N342" s="547"/>
      <c r="O342" s="547"/>
      <c r="P342" s="547"/>
      <c r="Q342" s="547"/>
      <c r="R342" s="584"/>
      <c r="S342" s="547"/>
      <c r="T342" s="547"/>
      <c r="U342" s="547"/>
      <c r="V342" s="547"/>
      <c r="W342" s="547"/>
      <c r="X342" s="547"/>
      <c r="Y342" s="547"/>
      <c r="Z342" s="547"/>
      <c r="AA342" s="547"/>
      <c r="AB342" s="547"/>
      <c r="AC342" s="547"/>
      <c r="AD342" s="547"/>
      <c r="AE342" s="547"/>
      <c r="AF342" s="547"/>
      <c r="AG342" s="547"/>
      <c r="AH342" s="547"/>
      <c r="AI342" s="547"/>
      <c r="AJ342" s="547"/>
      <c r="AK342" s="547"/>
      <c r="AL342" s="547"/>
      <c r="AM342" s="547"/>
      <c r="AN342" s="547"/>
      <c r="AO342" s="547"/>
    </row>
    <row r="343" spans="14:41">
      <c r="N343" s="547" t="s">
        <v>1343</v>
      </c>
      <c r="O343" s="547"/>
      <c r="P343" s="547"/>
      <c r="Q343" s="547"/>
      <c r="R343" s="584"/>
      <c r="S343" s="547"/>
      <c r="T343" s="547"/>
      <c r="U343" s="547"/>
      <c r="V343" s="547"/>
      <c r="W343" s="547"/>
      <c r="X343" s="547"/>
      <c r="Y343" s="547"/>
      <c r="Z343" s="547"/>
      <c r="AA343" s="547"/>
      <c r="AB343" s="547"/>
      <c r="AC343" s="547"/>
      <c r="AD343" s="547"/>
      <c r="AE343" s="547"/>
      <c r="AF343" s="547"/>
      <c r="AG343" s="547"/>
      <c r="AH343" s="547"/>
      <c r="AI343" s="547"/>
      <c r="AJ343" s="547"/>
      <c r="AK343" s="547"/>
      <c r="AL343" s="547"/>
      <c r="AM343" s="547"/>
      <c r="AN343" s="547"/>
      <c r="AO343" s="547"/>
    </row>
    <row r="344" spans="14:41">
      <c r="N344" s="547"/>
      <c r="O344" s="547"/>
      <c r="P344" s="547"/>
      <c r="Q344" s="547"/>
      <c r="R344" s="584"/>
      <c r="S344" s="547"/>
      <c r="T344" s="547"/>
      <c r="U344" s="547"/>
      <c r="V344" s="547"/>
      <c r="W344" s="547"/>
      <c r="X344" s="547"/>
      <c r="Y344" s="547"/>
      <c r="Z344" s="547"/>
      <c r="AA344" s="547"/>
      <c r="AB344" s="547"/>
      <c r="AC344" s="547"/>
      <c r="AD344" s="547"/>
      <c r="AE344" s="547"/>
      <c r="AF344" s="547"/>
      <c r="AG344" s="547"/>
      <c r="AH344" s="547"/>
      <c r="AI344" s="547"/>
      <c r="AJ344" s="547"/>
      <c r="AK344" s="547"/>
      <c r="AL344" s="547"/>
      <c r="AM344" s="547"/>
      <c r="AN344" s="547"/>
      <c r="AO344" s="547"/>
    </row>
    <row r="345" spans="14:41">
      <c r="N345" s="547"/>
      <c r="O345" s="547"/>
      <c r="P345" s="547"/>
      <c r="Q345" s="547"/>
      <c r="R345" s="584"/>
      <c r="S345" s="547"/>
      <c r="T345" s="547"/>
      <c r="U345" s="547"/>
      <c r="V345" s="547"/>
      <c r="W345" s="547"/>
      <c r="X345" s="547"/>
      <c r="Y345" s="547"/>
      <c r="Z345" s="547"/>
      <c r="AA345" s="547"/>
      <c r="AB345" s="547"/>
      <c r="AC345" s="547"/>
      <c r="AD345" s="547"/>
      <c r="AE345" s="547"/>
      <c r="AF345" s="547"/>
      <c r="AG345" s="547"/>
      <c r="AH345" s="547"/>
      <c r="AI345" s="547"/>
      <c r="AJ345" s="547"/>
      <c r="AK345" s="547"/>
      <c r="AL345" s="547"/>
      <c r="AM345" s="547"/>
      <c r="AN345" s="547"/>
      <c r="AO345" s="547"/>
    </row>
    <row r="346" spans="14:41">
      <c r="N346" s="547"/>
      <c r="O346" s="547"/>
      <c r="P346" s="547"/>
      <c r="Q346" s="547"/>
      <c r="R346" s="584"/>
      <c r="S346" s="547"/>
      <c r="T346" s="547"/>
      <c r="U346" s="547"/>
      <c r="V346" s="547"/>
      <c r="W346" s="547"/>
      <c r="X346" s="547"/>
      <c r="Y346" s="547"/>
      <c r="Z346" s="547"/>
      <c r="AA346" s="547"/>
      <c r="AB346" s="547"/>
      <c r="AC346" s="547"/>
      <c r="AD346" s="547"/>
      <c r="AE346" s="547"/>
      <c r="AF346" s="547"/>
      <c r="AG346" s="547"/>
      <c r="AH346" s="547"/>
      <c r="AI346" s="547"/>
      <c r="AJ346" s="547"/>
      <c r="AK346" s="547"/>
      <c r="AL346" s="547"/>
      <c r="AM346" s="547"/>
      <c r="AN346" s="547"/>
      <c r="AO346" s="547"/>
    </row>
    <row r="347" spans="14:41">
      <c r="N347" s="547"/>
      <c r="O347" s="547"/>
      <c r="P347" s="547"/>
      <c r="Q347" s="547"/>
      <c r="R347" s="584"/>
      <c r="S347" s="547"/>
      <c r="T347" s="547"/>
      <c r="U347" s="547"/>
      <c r="V347" s="547"/>
      <c r="W347" s="547"/>
      <c r="X347" s="547"/>
      <c r="Y347" s="547"/>
      <c r="Z347" s="547"/>
      <c r="AA347" s="547"/>
      <c r="AB347" s="547"/>
      <c r="AC347" s="547"/>
      <c r="AD347" s="547"/>
      <c r="AE347" s="547"/>
      <c r="AF347" s="547"/>
      <c r="AG347" s="547"/>
      <c r="AH347" s="547"/>
      <c r="AI347" s="547"/>
      <c r="AJ347" s="547"/>
      <c r="AK347" s="547"/>
      <c r="AL347" s="547"/>
      <c r="AM347" s="547"/>
      <c r="AN347" s="547"/>
      <c r="AO347" s="547"/>
    </row>
    <row r="348" spans="14:41">
      <c r="N348" s="547"/>
      <c r="O348" s="547"/>
      <c r="P348" s="547"/>
      <c r="Q348" s="547"/>
      <c r="R348" s="584"/>
      <c r="S348" s="547"/>
      <c r="T348" s="547"/>
      <c r="U348" s="547"/>
      <c r="V348" s="547"/>
      <c r="W348" s="547"/>
      <c r="X348" s="547"/>
      <c r="Y348" s="547"/>
      <c r="Z348" s="547"/>
      <c r="AA348" s="547"/>
      <c r="AB348" s="547"/>
      <c r="AC348" s="547"/>
      <c r="AD348" s="547"/>
      <c r="AE348" s="547"/>
      <c r="AF348" s="547"/>
      <c r="AG348" s="547"/>
      <c r="AH348" s="547"/>
      <c r="AI348" s="547"/>
      <c r="AJ348" s="547"/>
      <c r="AK348" s="547"/>
      <c r="AL348" s="547"/>
      <c r="AM348" s="547"/>
      <c r="AN348" s="547"/>
      <c r="AO348" s="547"/>
    </row>
    <row r="349" spans="14:41">
      <c r="N349" s="547"/>
      <c r="O349" s="547"/>
      <c r="P349" s="547"/>
      <c r="Q349" s="547"/>
      <c r="R349" s="584"/>
      <c r="S349" s="547"/>
      <c r="T349" s="547"/>
      <c r="U349" s="547"/>
      <c r="V349" s="547"/>
      <c r="W349" s="547"/>
      <c r="X349" s="547"/>
      <c r="Y349" s="547"/>
      <c r="Z349" s="547"/>
      <c r="AA349" s="547"/>
      <c r="AB349" s="547"/>
      <c r="AC349" s="547"/>
      <c r="AD349" s="547"/>
      <c r="AE349" s="547"/>
      <c r="AF349" s="547"/>
      <c r="AG349" s="547"/>
      <c r="AH349" s="547"/>
      <c r="AI349" s="547"/>
      <c r="AJ349" s="547"/>
      <c r="AK349" s="547"/>
      <c r="AL349" s="547"/>
      <c r="AM349" s="547"/>
      <c r="AN349" s="547"/>
      <c r="AO349" s="547"/>
    </row>
    <row r="350" spans="14:41">
      <c r="N350" s="547"/>
      <c r="O350" s="547"/>
      <c r="P350" s="547"/>
      <c r="Q350" s="547"/>
      <c r="R350" s="584"/>
      <c r="S350" s="547"/>
      <c r="T350" s="547"/>
      <c r="U350" s="547"/>
      <c r="V350" s="547"/>
      <c r="W350" s="547"/>
      <c r="X350" s="547"/>
      <c r="Y350" s="547"/>
      <c r="Z350" s="547"/>
      <c r="AA350" s="547"/>
      <c r="AB350" s="547"/>
      <c r="AC350" s="547"/>
      <c r="AD350" s="547"/>
      <c r="AE350" s="547"/>
      <c r="AF350" s="547"/>
      <c r="AG350" s="547"/>
      <c r="AH350" s="547"/>
      <c r="AI350" s="547"/>
      <c r="AJ350" s="547"/>
      <c r="AK350" s="547"/>
      <c r="AL350" s="547"/>
      <c r="AM350" s="547"/>
      <c r="AN350" s="547"/>
      <c r="AO350" s="547"/>
    </row>
    <row r="351" spans="14:41">
      <c r="N351" s="547"/>
      <c r="O351" s="547"/>
      <c r="P351" s="547"/>
      <c r="Q351" s="547"/>
      <c r="R351" s="584"/>
      <c r="S351" s="547"/>
      <c r="T351" s="547"/>
      <c r="U351" s="547"/>
      <c r="V351" s="547"/>
      <c r="W351" s="547"/>
      <c r="X351" s="547"/>
      <c r="Y351" s="547"/>
      <c r="Z351" s="547"/>
      <c r="AA351" s="547"/>
      <c r="AB351" s="547"/>
      <c r="AC351" s="547"/>
      <c r="AD351" s="547"/>
      <c r="AE351" s="547"/>
      <c r="AF351" s="547"/>
      <c r="AG351" s="547"/>
      <c r="AH351" s="547"/>
      <c r="AI351" s="547"/>
      <c r="AJ351" s="547"/>
      <c r="AK351" s="547"/>
      <c r="AL351" s="547"/>
      <c r="AM351" s="547"/>
      <c r="AN351" s="547"/>
      <c r="AO351" s="547"/>
    </row>
    <row r="352" spans="14:41">
      <c r="N352" s="547"/>
      <c r="O352" s="547"/>
      <c r="P352" s="547"/>
      <c r="Q352" s="547"/>
      <c r="R352" s="584"/>
      <c r="S352" s="547"/>
      <c r="T352" s="547"/>
      <c r="U352" s="547"/>
      <c r="V352" s="547"/>
      <c r="W352" s="547"/>
      <c r="X352" s="547"/>
      <c r="Y352" s="547"/>
      <c r="Z352" s="547"/>
      <c r="AA352" s="547"/>
      <c r="AB352" s="547"/>
      <c r="AC352" s="547"/>
      <c r="AD352" s="547"/>
      <c r="AE352" s="547"/>
      <c r="AF352" s="547"/>
      <c r="AG352" s="547"/>
      <c r="AH352" s="547"/>
      <c r="AI352" s="547"/>
      <c r="AJ352" s="547"/>
      <c r="AK352" s="547"/>
      <c r="AL352" s="547"/>
      <c r="AM352" s="547"/>
      <c r="AN352" s="547"/>
      <c r="AO352" s="547"/>
    </row>
    <row r="353" spans="14:41">
      <c r="N353" s="547"/>
      <c r="O353" s="547"/>
      <c r="P353" s="547"/>
      <c r="Q353" s="547"/>
      <c r="R353" s="584"/>
      <c r="S353" s="547"/>
      <c r="T353" s="547"/>
      <c r="U353" s="547"/>
      <c r="V353" s="547"/>
      <c r="W353" s="547"/>
      <c r="X353" s="547"/>
      <c r="Y353" s="547"/>
      <c r="Z353" s="547"/>
      <c r="AA353" s="547"/>
      <c r="AB353" s="547"/>
      <c r="AC353" s="547"/>
      <c r="AD353" s="547"/>
      <c r="AE353" s="547"/>
      <c r="AF353" s="547"/>
      <c r="AG353" s="547"/>
      <c r="AH353" s="547"/>
      <c r="AI353" s="547"/>
      <c r="AJ353" s="547"/>
      <c r="AK353" s="547"/>
      <c r="AL353" s="547"/>
      <c r="AM353" s="547"/>
      <c r="AN353" s="547"/>
      <c r="AO353" s="547"/>
    </row>
    <row r="354" spans="14:41">
      <c r="N354" s="547"/>
      <c r="O354" s="547"/>
      <c r="P354" s="547"/>
      <c r="Q354" s="547"/>
      <c r="R354" s="584"/>
      <c r="S354" s="547"/>
      <c r="T354" s="547"/>
      <c r="U354" s="547"/>
      <c r="V354" s="547"/>
      <c r="W354" s="547"/>
      <c r="X354" s="547"/>
      <c r="Y354" s="547"/>
      <c r="Z354" s="547"/>
      <c r="AA354" s="547"/>
      <c r="AB354" s="547"/>
      <c r="AC354" s="547"/>
      <c r="AD354" s="547"/>
      <c r="AE354" s="547"/>
      <c r="AF354" s="547"/>
      <c r="AG354" s="547"/>
      <c r="AH354" s="547"/>
      <c r="AI354" s="547"/>
      <c r="AJ354" s="547"/>
      <c r="AK354" s="547"/>
      <c r="AL354" s="547"/>
      <c r="AM354" s="547"/>
      <c r="AN354" s="547"/>
      <c r="AO354" s="547"/>
    </row>
    <row r="355" spans="14:41">
      <c r="N355" s="547"/>
      <c r="O355" s="547"/>
      <c r="P355" s="547"/>
      <c r="Q355" s="547"/>
      <c r="R355" s="584"/>
      <c r="S355" s="547"/>
      <c r="T355" s="547"/>
      <c r="U355" s="547"/>
      <c r="V355" s="547"/>
      <c r="W355" s="547"/>
      <c r="X355" s="547"/>
      <c r="Y355" s="547"/>
      <c r="Z355" s="547"/>
      <c r="AA355" s="547"/>
      <c r="AB355" s="547"/>
      <c r="AC355" s="547"/>
      <c r="AD355" s="547"/>
      <c r="AE355" s="547"/>
      <c r="AF355" s="547"/>
      <c r="AG355" s="547"/>
      <c r="AH355" s="547"/>
      <c r="AI355" s="547"/>
      <c r="AJ355" s="547"/>
      <c r="AK355" s="547"/>
      <c r="AL355" s="547"/>
      <c r="AM355" s="547"/>
      <c r="AN355" s="547"/>
      <c r="AO355" s="547"/>
    </row>
    <row r="356" spans="14:41">
      <c r="N356" s="547"/>
      <c r="O356" s="547"/>
      <c r="P356" s="547"/>
      <c r="Q356" s="547"/>
      <c r="R356" s="584"/>
      <c r="S356" s="547"/>
      <c r="T356" s="547"/>
      <c r="U356" s="547"/>
      <c r="V356" s="547"/>
      <c r="W356" s="547"/>
      <c r="X356" s="547"/>
      <c r="Y356" s="547"/>
      <c r="Z356" s="547"/>
      <c r="AA356" s="547"/>
      <c r="AB356" s="547"/>
      <c r="AC356" s="547"/>
      <c r="AD356" s="547"/>
      <c r="AE356" s="547"/>
      <c r="AF356" s="547"/>
      <c r="AG356" s="547"/>
      <c r="AH356" s="547"/>
      <c r="AI356" s="547"/>
      <c r="AJ356" s="547"/>
      <c r="AK356" s="547"/>
      <c r="AL356" s="547"/>
      <c r="AM356" s="547"/>
      <c r="AN356" s="547"/>
      <c r="AO356" s="547"/>
    </row>
    <row r="357" spans="14:41">
      <c r="N357" s="547"/>
      <c r="O357" s="547"/>
      <c r="P357" s="547"/>
      <c r="Q357" s="547"/>
      <c r="R357" s="584"/>
      <c r="S357" s="547"/>
      <c r="T357" s="547"/>
      <c r="U357" s="547"/>
      <c r="V357" s="547"/>
      <c r="W357" s="547"/>
      <c r="X357" s="547"/>
      <c r="Y357" s="547"/>
      <c r="Z357" s="547"/>
      <c r="AA357" s="547"/>
      <c r="AB357" s="547"/>
      <c r="AC357" s="547"/>
      <c r="AD357" s="547"/>
      <c r="AE357" s="547"/>
      <c r="AF357" s="547"/>
      <c r="AG357" s="547"/>
      <c r="AH357" s="547"/>
      <c r="AI357" s="547"/>
      <c r="AJ357" s="547"/>
      <c r="AK357" s="547"/>
      <c r="AL357" s="547"/>
      <c r="AM357" s="547"/>
      <c r="AN357" s="547"/>
      <c r="AO357" s="547"/>
    </row>
    <row r="358" spans="14:41">
      <c r="N358" s="547"/>
      <c r="O358" s="547"/>
      <c r="P358" s="547"/>
      <c r="Q358" s="547"/>
      <c r="R358" s="584"/>
      <c r="S358" s="547"/>
      <c r="T358" s="547"/>
      <c r="U358" s="547"/>
      <c r="V358" s="547"/>
      <c r="W358" s="547"/>
      <c r="X358" s="547"/>
      <c r="Y358" s="547"/>
      <c r="Z358" s="547"/>
      <c r="AA358" s="547"/>
      <c r="AB358" s="547"/>
      <c r="AC358" s="547"/>
      <c r="AD358" s="547"/>
      <c r="AE358" s="547"/>
      <c r="AF358" s="547"/>
      <c r="AG358" s="547"/>
      <c r="AH358" s="547"/>
      <c r="AI358" s="547"/>
      <c r="AJ358" s="547"/>
      <c r="AK358" s="547"/>
      <c r="AL358" s="547"/>
      <c r="AM358" s="547"/>
      <c r="AN358" s="547"/>
      <c r="AO358" s="547"/>
    </row>
    <row r="359" spans="14:41">
      <c r="N359" s="547"/>
      <c r="O359" s="547"/>
      <c r="P359" s="547"/>
      <c r="Q359" s="547"/>
      <c r="R359" s="584"/>
      <c r="S359" s="547"/>
      <c r="T359" s="547"/>
      <c r="U359" s="547"/>
      <c r="V359" s="547"/>
      <c r="W359" s="547"/>
      <c r="X359" s="547"/>
      <c r="Y359" s="547"/>
      <c r="Z359" s="547"/>
      <c r="AA359" s="547"/>
      <c r="AB359" s="547"/>
      <c r="AC359" s="547"/>
      <c r="AD359" s="547"/>
      <c r="AE359" s="547"/>
      <c r="AF359" s="547"/>
      <c r="AG359" s="547"/>
      <c r="AH359" s="547"/>
      <c r="AI359" s="547"/>
      <c r="AJ359" s="547"/>
      <c r="AK359" s="547"/>
      <c r="AL359" s="547"/>
      <c r="AM359" s="547"/>
      <c r="AN359" s="547"/>
      <c r="AO359" s="547"/>
    </row>
    <row r="360" spans="14:41">
      <c r="N360" s="547"/>
      <c r="O360" s="547"/>
      <c r="P360" s="547"/>
      <c r="Q360" s="547"/>
      <c r="R360" s="584"/>
      <c r="S360" s="547"/>
      <c r="T360" s="547"/>
      <c r="U360" s="547"/>
      <c r="V360" s="547"/>
      <c r="W360" s="547"/>
      <c r="X360" s="547"/>
      <c r="Y360" s="547"/>
      <c r="Z360" s="547"/>
      <c r="AA360" s="547"/>
      <c r="AB360" s="547"/>
      <c r="AC360" s="547"/>
      <c r="AD360" s="547"/>
      <c r="AE360" s="547"/>
      <c r="AF360" s="547"/>
      <c r="AG360" s="547"/>
      <c r="AH360" s="547"/>
      <c r="AI360" s="547"/>
      <c r="AJ360" s="547"/>
      <c r="AK360" s="547"/>
      <c r="AL360" s="547"/>
      <c r="AM360" s="547"/>
      <c r="AN360" s="547"/>
      <c r="AO360" s="547"/>
    </row>
    <row r="361" spans="14:41">
      <c r="N361" s="547"/>
      <c r="O361" s="547"/>
      <c r="P361" s="547"/>
      <c r="Q361" s="547"/>
      <c r="R361" s="584"/>
      <c r="S361" s="547"/>
      <c r="T361" s="547"/>
      <c r="U361" s="547"/>
      <c r="V361" s="547"/>
      <c r="W361" s="547"/>
      <c r="X361" s="547"/>
      <c r="Y361" s="547"/>
      <c r="Z361" s="547"/>
      <c r="AA361" s="547"/>
      <c r="AB361" s="547"/>
      <c r="AC361" s="547"/>
      <c r="AD361" s="547"/>
      <c r="AE361" s="547"/>
      <c r="AF361" s="547"/>
      <c r="AG361" s="547"/>
      <c r="AH361" s="547"/>
      <c r="AI361" s="547"/>
      <c r="AJ361" s="547"/>
      <c r="AK361" s="547"/>
      <c r="AL361" s="547"/>
      <c r="AM361" s="547"/>
      <c r="AN361" s="547"/>
      <c r="AO361" s="547"/>
    </row>
    <row r="362" spans="14:41">
      <c r="N362" s="547"/>
      <c r="O362" s="547"/>
      <c r="P362" s="547"/>
      <c r="Q362" s="547"/>
      <c r="R362" s="584"/>
      <c r="S362" s="547"/>
      <c r="T362" s="547"/>
      <c r="U362" s="547"/>
      <c r="V362" s="547"/>
      <c r="W362" s="547"/>
      <c r="X362" s="547"/>
      <c r="Y362" s="547"/>
      <c r="Z362" s="547"/>
      <c r="AA362" s="547"/>
      <c r="AB362" s="547"/>
      <c r="AC362" s="547"/>
      <c r="AD362" s="547"/>
      <c r="AE362" s="547"/>
      <c r="AF362" s="547"/>
      <c r="AG362" s="547"/>
      <c r="AH362" s="547"/>
      <c r="AI362" s="547"/>
      <c r="AJ362" s="547"/>
      <c r="AK362" s="547"/>
      <c r="AL362" s="547"/>
      <c r="AM362" s="547"/>
      <c r="AN362" s="547"/>
      <c r="AO362" s="547"/>
    </row>
    <row r="363" spans="14:41">
      <c r="N363" s="547"/>
      <c r="O363" s="547"/>
      <c r="P363" s="547"/>
      <c r="Q363" s="547"/>
      <c r="R363" s="584"/>
      <c r="S363" s="547"/>
      <c r="T363" s="547"/>
      <c r="U363" s="547"/>
      <c r="V363" s="547"/>
      <c r="W363" s="547"/>
      <c r="X363" s="547"/>
      <c r="Y363" s="547"/>
      <c r="Z363" s="547"/>
      <c r="AA363" s="547"/>
      <c r="AB363" s="547"/>
      <c r="AC363" s="547"/>
      <c r="AD363" s="547"/>
      <c r="AE363" s="547"/>
      <c r="AF363" s="547"/>
      <c r="AG363" s="547"/>
      <c r="AH363" s="547"/>
      <c r="AI363" s="547"/>
      <c r="AJ363" s="547"/>
      <c r="AK363" s="547"/>
      <c r="AL363" s="547"/>
      <c r="AM363" s="547"/>
      <c r="AN363" s="547"/>
      <c r="AO363" s="547"/>
    </row>
    <row r="364" spans="14:41">
      <c r="N364" s="547"/>
      <c r="O364" s="547"/>
      <c r="P364" s="547"/>
      <c r="Q364" s="547"/>
      <c r="R364" s="584"/>
      <c r="S364" s="547"/>
      <c r="T364" s="547"/>
      <c r="U364" s="547"/>
      <c r="V364" s="547"/>
      <c r="W364" s="547"/>
      <c r="X364" s="547"/>
      <c r="Y364" s="547"/>
      <c r="Z364" s="547"/>
      <c r="AA364" s="547"/>
      <c r="AB364" s="547"/>
      <c r="AC364" s="547"/>
      <c r="AD364" s="547"/>
      <c r="AE364" s="547"/>
      <c r="AF364" s="547"/>
      <c r="AG364" s="547"/>
      <c r="AH364" s="547"/>
      <c r="AI364" s="547"/>
      <c r="AJ364" s="547"/>
      <c r="AK364" s="547"/>
      <c r="AL364" s="547"/>
      <c r="AM364" s="547"/>
      <c r="AN364" s="547"/>
      <c r="AO364" s="547"/>
    </row>
    <row r="365" spans="14:41">
      <c r="N365" s="547"/>
      <c r="O365" s="547"/>
      <c r="P365" s="547"/>
      <c r="Q365" s="547"/>
      <c r="R365" s="584"/>
      <c r="S365" s="547"/>
      <c r="T365" s="547"/>
      <c r="U365" s="547"/>
      <c r="V365" s="547"/>
      <c r="W365" s="547"/>
      <c r="X365" s="547"/>
      <c r="Y365" s="547"/>
      <c r="Z365" s="547"/>
      <c r="AA365" s="547"/>
      <c r="AB365" s="547"/>
      <c r="AC365" s="547"/>
      <c r="AD365" s="547"/>
      <c r="AE365" s="547"/>
      <c r="AF365" s="547"/>
      <c r="AG365" s="547"/>
      <c r="AH365" s="547"/>
      <c r="AI365" s="547"/>
      <c r="AJ365" s="547"/>
      <c r="AK365" s="547"/>
      <c r="AL365" s="547"/>
      <c r="AM365" s="547"/>
      <c r="AN365" s="547"/>
      <c r="AO365" s="547"/>
    </row>
    <row r="366" spans="14:41">
      <c r="N366" s="547"/>
      <c r="O366" s="547"/>
      <c r="P366" s="547"/>
      <c r="Q366" s="547"/>
      <c r="R366" s="584"/>
      <c r="S366" s="547"/>
      <c r="T366" s="547"/>
      <c r="U366" s="547"/>
      <c r="V366" s="547"/>
      <c r="W366" s="547"/>
      <c r="X366" s="547"/>
      <c r="Y366" s="547"/>
      <c r="Z366" s="547"/>
      <c r="AA366" s="547"/>
      <c r="AB366" s="547"/>
      <c r="AC366" s="547"/>
      <c r="AD366" s="547"/>
      <c r="AE366" s="547"/>
      <c r="AF366" s="547"/>
      <c r="AG366" s="547"/>
      <c r="AH366" s="547"/>
      <c r="AI366" s="547"/>
      <c r="AJ366" s="547"/>
      <c r="AK366" s="547"/>
      <c r="AL366" s="547"/>
      <c r="AM366" s="547"/>
      <c r="AN366" s="547"/>
      <c r="AO366" s="547"/>
    </row>
    <row r="367" spans="14:41">
      <c r="N367" s="547"/>
      <c r="O367" s="547"/>
      <c r="P367" s="547"/>
      <c r="Q367" s="547"/>
      <c r="R367" s="584"/>
      <c r="S367" s="547"/>
      <c r="T367" s="547"/>
      <c r="U367" s="547"/>
      <c r="V367" s="547"/>
      <c r="W367" s="547"/>
      <c r="X367" s="547"/>
      <c r="Y367" s="547"/>
      <c r="Z367" s="547"/>
      <c r="AA367" s="547"/>
      <c r="AB367" s="547"/>
      <c r="AC367" s="547"/>
      <c r="AD367" s="547"/>
      <c r="AE367" s="547"/>
      <c r="AF367" s="547"/>
      <c r="AG367" s="547"/>
      <c r="AH367" s="547"/>
      <c r="AI367" s="547"/>
      <c r="AJ367" s="547"/>
      <c r="AK367" s="547"/>
      <c r="AL367" s="547"/>
      <c r="AM367" s="547"/>
      <c r="AN367" s="547"/>
      <c r="AO367" s="547"/>
    </row>
    <row r="368" spans="14:41">
      <c r="N368" s="547"/>
      <c r="O368" s="547"/>
      <c r="P368" s="547"/>
      <c r="Q368" s="547"/>
      <c r="R368" s="584"/>
      <c r="S368" s="547"/>
      <c r="T368" s="547"/>
      <c r="U368" s="547"/>
      <c r="V368" s="547"/>
      <c r="W368" s="547"/>
      <c r="X368" s="547"/>
      <c r="Y368" s="547"/>
      <c r="Z368" s="547"/>
      <c r="AA368" s="547"/>
      <c r="AB368" s="547"/>
      <c r="AC368" s="547"/>
      <c r="AD368" s="547"/>
      <c r="AE368" s="547"/>
      <c r="AF368" s="547"/>
      <c r="AG368" s="547"/>
      <c r="AH368" s="547"/>
      <c r="AI368" s="547"/>
      <c r="AJ368" s="547"/>
      <c r="AK368" s="547"/>
      <c r="AL368" s="547"/>
      <c r="AM368" s="547"/>
      <c r="AN368" s="547"/>
      <c r="AO368" s="547"/>
    </row>
    <row r="369" spans="14:41">
      <c r="N369" s="547"/>
      <c r="O369" s="547"/>
      <c r="P369" s="547"/>
      <c r="Q369" s="547"/>
      <c r="R369" s="584"/>
      <c r="S369" s="547"/>
      <c r="T369" s="547"/>
      <c r="U369" s="547"/>
      <c r="V369" s="547"/>
      <c r="W369" s="547"/>
      <c r="X369" s="547"/>
      <c r="Y369" s="547"/>
      <c r="Z369" s="547"/>
      <c r="AA369" s="547"/>
      <c r="AB369" s="547"/>
      <c r="AC369" s="547"/>
      <c r="AD369" s="547"/>
      <c r="AE369" s="547"/>
      <c r="AF369" s="547"/>
      <c r="AG369" s="547"/>
      <c r="AH369" s="547"/>
      <c r="AI369" s="547"/>
      <c r="AJ369" s="547"/>
      <c r="AK369" s="547"/>
      <c r="AL369" s="547"/>
      <c r="AM369" s="547"/>
      <c r="AN369" s="547"/>
      <c r="AO369" s="547"/>
    </row>
    <row r="370" spans="14:41">
      <c r="N370" s="547"/>
      <c r="O370" s="547"/>
      <c r="P370" s="547"/>
      <c r="Q370" s="547"/>
      <c r="R370" s="584"/>
      <c r="S370" s="547"/>
      <c r="T370" s="547"/>
      <c r="U370" s="547"/>
      <c r="V370" s="547"/>
      <c r="W370" s="547"/>
      <c r="X370" s="547"/>
      <c r="Y370" s="547"/>
      <c r="Z370" s="547"/>
      <c r="AA370" s="547"/>
      <c r="AB370" s="547"/>
      <c r="AC370" s="547"/>
      <c r="AD370" s="547"/>
      <c r="AE370" s="547"/>
      <c r="AF370" s="547"/>
      <c r="AG370" s="547"/>
      <c r="AH370" s="547"/>
      <c r="AI370" s="547"/>
      <c r="AJ370" s="547"/>
      <c r="AK370" s="547"/>
      <c r="AL370" s="547"/>
      <c r="AM370" s="547"/>
      <c r="AN370" s="547"/>
      <c r="AO370" s="547"/>
    </row>
    <row r="371" spans="14:41">
      <c r="N371" s="547"/>
      <c r="O371" s="547"/>
      <c r="P371" s="547"/>
      <c r="Q371" s="547"/>
      <c r="R371" s="584"/>
      <c r="S371" s="547"/>
      <c r="T371" s="547"/>
      <c r="U371" s="547"/>
      <c r="V371" s="547"/>
      <c r="W371" s="547"/>
      <c r="X371" s="547"/>
      <c r="Y371" s="547"/>
      <c r="Z371" s="547"/>
      <c r="AA371" s="547"/>
      <c r="AB371" s="547"/>
      <c r="AC371" s="547"/>
      <c r="AD371" s="547"/>
      <c r="AE371" s="547"/>
      <c r="AF371" s="547"/>
      <c r="AG371" s="547"/>
      <c r="AH371" s="547"/>
      <c r="AI371" s="547"/>
      <c r="AJ371" s="547"/>
      <c r="AK371" s="547"/>
      <c r="AL371" s="547"/>
      <c r="AM371" s="547"/>
      <c r="AN371" s="547"/>
      <c r="AO371" s="547"/>
    </row>
    <row r="372" spans="14:41">
      <c r="N372" s="547"/>
      <c r="O372" s="547"/>
      <c r="P372" s="547"/>
      <c r="Q372" s="547"/>
      <c r="R372" s="584"/>
      <c r="S372" s="547"/>
      <c r="T372" s="547"/>
      <c r="U372" s="547"/>
      <c r="V372" s="547"/>
      <c r="W372" s="547"/>
      <c r="X372" s="547"/>
      <c r="Y372" s="547"/>
      <c r="Z372" s="547"/>
      <c r="AA372" s="547"/>
      <c r="AB372" s="547"/>
      <c r="AC372" s="547"/>
      <c r="AD372" s="547"/>
      <c r="AE372" s="547"/>
      <c r="AF372" s="547"/>
      <c r="AG372" s="547"/>
      <c r="AH372" s="547"/>
      <c r="AI372" s="547"/>
      <c r="AJ372" s="547"/>
      <c r="AK372" s="547"/>
      <c r="AL372" s="547"/>
      <c r="AM372" s="547"/>
      <c r="AN372" s="547"/>
      <c r="AO372" s="547"/>
    </row>
    <row r="373" spans="14:41">
      <c r="N373" s="547"/>
      <c r="O373" s="547"/>
      <c r="P373" s="547"/>
      <c r="Q373" s="547"/>
      <c r="R373" s="584"/>
      <c r="S373" s="547"/>
      <c r="T373" s="547"/>
      <c r="U373" s="547"/>
      <c r="V373" s="547"/>
      <c r="W373" s="547"/>
      <c r="X373" s="547"/>
      <c r="Y373" s="547"/>
      <c r="Z373" s="547"/>
      <c r="AA373" s="547"/>
      <c r="AB373" s="547"/>
      <c r="AC373" s="547"/>
      <c r="AD373" s="547"/>
      <c r="AE373" s="547"/>
      <c r="AF373" s="547"/>
      <c r="AG373" s="547"/>
      <c r="AH373" s="547"/>
      <c r="AI373" s="547"/>
      <c r="AJ373" s="547"/>
      <c r="AK373" s="547"/>
      <c r="AL373" s="547"/>
      <c r="AM373" s="547"/>
      <c r="AN373" s="547"/>
      <c r="AO373" s="547"/>
    </row>
    <row r="374" spans="14:41">
      <c r="N374" s="547"/>
      <c r="O374" s="547"/>
      <c r="P374" s="547"/>
      <c r="Q374" s="547"/>
      <c r="R374" s="584"/>
      <c r="S374" s="547"/>
      <c r="T374" s="547"/>
      <c r="U374" s="547"/>
      <c r="V374" s="547"/>
      <c r="W374" s="547"/>
      <c r="X374" s="547"/>
      <c r="Y374" s="547"/>
      <c r="Z374" s="547"/>
      <c r="AA374" s="547"/>
      <c r="AB374" s="547"/>
      <c r="AC374" s="547"/>
      <c r="AD374" s="547"/>
      <c r="AE374" s="547"/>
      <c r="AF374" s="547"/>
      <c r="AG374" s="547"/>
      <c r="AH374" s="547"/>
      <c r="AI374" s="547"/>
      <c r="AJ374" s="547"/>
      <c r="AK374" s="547"/>
      <c r="AL374" s="547"/>
      <c r="AM374" s="547"/>
      <c r="AN374" s="547"/>
      <c r="AO374" s="547"/>
    </row>
    <row r="375" spans="14:41">
      <c r="N375" s="547"/>
      <c r="O375" s="547"/>
      <c r="P375" s="547"/>
      <c r="Q375" s="547"/>
      <c r="R375" s="584"/>
      <c r="S375" s="547"/>
      <c r="T375" s="547"/>
      <c r="U375" s="547"/>
      <c r="V375" s="547"/>
      <c r="W375" s="547"/>
      <c r="X375" s="547"/>
      <c r="Y375" s="547"/>
      <c r="Z375" s="547"/>
      <c r="AA375" s="547"/>
      <c r="AB375" s="547"/>
      <c r="AC375" s="547"/>
      <c r="AD375" s="547"/>
      <c r="AE375" s="547"/>
      <c r="AF375" s="547"/>
      <c r="AG375" s="547"/>
      <c r="AH375" s="547"/>
      <c r="AI375" s="547"/>
      <c r="AJ375" s="547"/>
      <c r="AK375" s="547"/>
      <c r="AL375" s="547"/>
      <c r="AM375" s="547"/>
      <c r="AN375" s="547"/>
      <c r="AO375" s="547"/>
    </row>
    <row r="376" spans="14:41">
      <c r="N376" s="547"/>
      <c r="O376" s="547"/>
      <c r="P376" s="547"/>
      <c r="Q376" s="547"/>
      <c r="R376" s="584"/>
      <c r="S376" s="547"/>
      <c r="T376" s="547"/>
      <c r="U376" s="547"/>
      <c r="V376" s="547"/>
      <c r="W376" s="547"/>
      <c r="X376" s="547"/>
      <c r="Y376" s="547"/>
      <c r="Z376" s="547"/>
      <c r="AA376" s="547"/>
      <c r="AB376" s="547"/>
      <c r="AC376" s="547"/>
      <c r="AD376" s="547"/>
      <c r="AE376" s="547"/>
      <c r="AF376" s="547"/>
      <c r="AG376" s="547"/>
      <c r="AH376" s="547"/>
      <c r="AI376" s="547"/>
      <c r="AJ376" s="547"/>
      <c r="AK376" s="547"/>
      <c r="AL376" s="547"/>
      <c r="AM376" s="547"/>
      <c r="AN376" s="547"/>
      <c r="AO376" s="547"/>
    </row>
    <row r="377" spans="14:41">
      <c r="N377" s="547"/>
      <c r="O377" s="547"/>
      <c r="P377" s="547"/>
      <c r="Q377" s="547"/>
      <c r="R377" s="584"/>
      <c r="S377" s="547"/>
      <c r="T377" s="547"/>
      <c r="U377" s="547"/>
      <c r="V377" s="547"/>
      <c r="W377" s="547"/>
      <c r="X377" s="547"/>
      <c r="Y377" s="547"/>
      <c r="Z377" s="547"/>
      <c r="AA377" s="547"/>
      <c r="AB377" s="547"/>
      <c r="AC377" s="547"/>
      <c r="AD377" s="547"/>
      <c r="AE377" s="547"/>
      <c r="AF377" s="547"/>
      <c r="AG377" s="547"/>
      <c r="AH377" s="547"/>
      <c r="AI377" s="547"/>
      <c r="AJ377" s="547"/>
      <c r="AK377" s="547"/>
      <c r="AL377" s="547"/>
      <c r="AM377" s="547"/>
      <c r="AN377" s="547"/>
      <c r="AO377" s="547"/>
    </row>
    <row r="378" spans="14:41">
      <c r="N378" s="547"/>
      <c r="O378" s="547"/>
      <c r="P378" s="547"/>
      <c r="Q378" s="547"/>
      <c r="R378" s="584"/>
      <c r="S378" s="547"/>
      <c r="T378" s="547"/>
      <c r="U378" s="547"/>
      <c r="V378" s="547"/>
      <c r="W378" s="547"/>
      <c r="X378" s="547"/>
      <c r="Y378" s="547"/>
      <c r="Z378" s="547"/>
      <c r="AA378" s="547"/>
      <c r="AB378" s="547"/>
      <c r="AC378" s="547"/>
      <c r="AD378" s="547"/>
      <c r="AE378" s="547"/>
      <c r="AF378" s="547"/>
      <c r="AG378" s="547"/>
      <c r="AH378" s="547"/>
      <c r="AI378" s="547"/>
      <c r="AJ378" s="547"/>
      <c r="AK378" s="547"/>
      <c r="AL378" s="547"/>
      <c r="AM378" s="547"/>
      <c r="AN378" s="547"/>
      <c r="AO378" s="547"/>
    </row>
    <row r="379" spans="14:41">
      <c r="N379" s="547"/>
      <c r="O379" s="547"/>
      <c r="P379" s="547"/>
      <c r="Q379" s="547"/>
      <c r="R379" s="584"/>
      <c r="S379" s="547"/>
      <c r="T379" s="547"/>
      <c r="U379" s="547"/>
      <c r="V379" s="547"/>
      <c r="W379" s="547"/>
      <c r="X379" s="547"/>
      <c r="Y379" s="547"/>
      <c r="Z379" s="547"/>
      <c r="AA379" s="547"/>
      <c r="AB379" s="547"/>
      <c r="AC379" s="547"/>
      <c r="AD379" s="547"/>
      <c r="AE379" s="547"/>
      <c r="AF379" s="547"/>
      <c r="AG379" s="547"/>
      <c r="AH379" s="547"/>
      <c r="AI379" s="547"/>
      <c r="AJ379" s="547"/>
      <c r="AK379" s="547"/>
      <c r="AL379" s="547"/>
      <c r="AM379" s="547"/>
      <c r="AN379" s="547"/>
      <c r="AO379" s="547"/>
    </row>
    <row r="380" spans="14:41">
      <c r="N380" s="547"/>
      <c r="O380" s="547"/>
      <c r="P380" s="547"/>
      <c r="Q380" s="547"/>
      <c r="R380" s="584"/>
      <c r="S380" s="547"/>
      <c r="T380" s="547"/>
      <c r="U380" s="547"/>
      <c r="V380" s="547"/>
      <c r="W380" s="547"/>
      <c r="X380" s="547"/>
      <c r="Y380" s="547"/>
      <c r="Z380" s="547"/>
      <c r="AA380" s="547"/>
      <c r="AB380" s="547"/>
      <c r="AC380" s="547"/>
      <c r="AD380" s="547"/>
      <c r="AE380" s="547"/>
      <c r="AF380" s="547"/>
      <c r="AG380" s="547"/>
      <c r="AH380" s="547"/>
      <c r="AI380" s="547"/>
      <c r="AJ380" s="547"/>
      <c r="AK380" s="547"/>
      <c r="AL380" s="547"/>
      <c r="AM380" s="547"/>
      <c r="AN380" s="547"/>
      <c r="AO380" s="547"/>
    </row>
    <row r="381" spans="14:41">
      <c r="N381" s="547"/>
      <c r="O381" s="547"/>
      <c r="P381" s="547"/>
      <c r="Q381" s="547"/>
      <c r="R381" s="584"/>
      <c r="S381" s="547"/>
      <c r="T381" s="547"/>
      <c r="U381" s="547"/>
      <c r="V381" s="547"/>
      <c r="W381" s="547"/>
      <c r="X381" s="547"/>
      <c r="Y381" s="547"/>
      <c r="Z381" s="547"/>
      <c r="AA381" s="547"/>
      <c r="AB381" s="547"/>
      <c r="AC381" s="547"/>
      <c r="AD381" s="547"/>
      <c r="AE381" s="547"/>
      <c r="AF381" s="547"/>
      <c r="AG381" s="547"/>
      <c r="AH381" s="547"/>
      <c r="AI381" s="547"/>
      <c r="AJ381" s="547"/>
      <c r="AK381" s="547"/>
      <c r="AL381" s="547"/>
      <c r="AM381" s="547"/>
      <c r="AN381" s="547"/>
      <c r="AO381" s="547"/>
    </row>
    <row r="382" spans="14:41">
      <c r="N382" s="547"/>
      <c r="O382" s="547"/>
      <c r="P382" s="547"/>
      <c r="Q382" s="547"/>
      <c r="R382" s="584"/>
      <c r="S382" s="547"/>
      <c r="T382" s="547"/>
      <c r="U382" s="547"/>
      <c r="V382" s="547"/>
      <c r="W382" s="547"/>
      <c r="X382" s="547"/>
      <c r="Y382" s="547"/>
      <c r="Z382" s="547"/>
      <c r="AA382" s="547"/>
      <c r="AB382" s="547"/>
      <c r="AC382" s="547"/>
      <c r="AD382" s="547"/>
      <c r="AE382" s="547"/>
      <c r="AF382" s="547"/>
      <c r="AG382" s="547"/>
      <c r="AH382" s="547"/>
      <c r="AI382" s="547"/>
      <c r="AJ382" s="547"/>
      <c r="AK382" s="547"/>
      <c r="AL382" s="547"/>
      <c r="AM382" s="547"/>
      <c r="AN382" s="547"/>
      <c r="AO382" s="547"/>
    </row>
    <row r="383" spans="14:41">
      <c r="N383" s="547"/>
      <c r="O383" s="547"/>
      <c r="P383" s="547"/>
      <c r="Q383" s="547"/>
      <c r="R383" s="584"/>
      <c r="S383" s="547"/>
      <c r="T383" s="547"/>
      <c r="U383" s="547"/>
      <c r="V383" s="547"/>
      <c r="W383" s="547"/>
      <c r="X383" s="547"/>
      <c r="Y383" s="547"/>
      <c r="Z383" s="547"/>
      <c r="AA383" s="547"/>
      <c r="AB383" s="547"/>
      <c r="AC383" s="547"/>
      <c r="AD383" s="547"/>
      <c r="AE383" s="547"/>
      <c r="AF383" s="547"/>
      <c r="AG383" s="547"/>
      <c r="AH383" s="547"/>
      <c r="AI383" s="547"/>
      <c r="AJ383" s="547"/>
      <c r="AK383" s="547"/>
      <c r="AL383" s="547"/>
      <c r="AM383" s="547"/>
      <c r="AN383" s="547"/>
      <c r="AO383" s="547"/>
    </row>
    <row r="384" spans="14:41">
      <c r="N384" s="547"/>
      <c r="O384" s="547"/>
      <c r="P384" s="547"/>
      <c r="Q384" s="547"/>
      <c r="R384" s="584"/>
      <c r="S384" s="547"/>
      <c r="T384" s="547"/>
      <c r="U384" s="547"/>
      <c r="V384" s="547"/>
      <c r="W384" s="547"/>
      <c r="X384" s="547"/>
      <c r="Y384" s="547"/>
      <c r="Z384" s="547"/>
      <c r="AA384" s="547"/>
      <c r="AB384" s="547"/>
      <c r="AC384" s="547"/>
      <c r="AD384" s="547"/>
      <c r="AE384" s="547"/>
      <c r="AF384" s="547"/>
      <c r="AG384" s="547"/>
      <c r="AH384" s="547"/>
      <c r="AI384" s="547"/>
      <c r="AJ384" s="547"/>
      <c r="AK384" s="547"/>
      <c r="AL384" s="547"/>
      <c r="AM384" s="547"/>
      <c r="AN384" s="547"/>
      <c r="AO384" s="547"/>
    </row>
    <row r="385" spans="14:41">
      <c r="N385" s="547"/>
      <c r="O385" s="547"/>
      <c r="P385" s="547"/>
      <c r="Q385" s="547"/>
      <c r="R385" s="584"/>
      <c r="S385" s="547"/>
      <c r="T385" s="547"/>
      <c r="U385" s="547"/>
      <c r="V385" s="547"/>
      <c r="W385" s="547"/>
      <c r="X385" s="547"/>
      <c r="Y385" s="547"/>
      <c r="Z385" s="547"/>
      <c r="AA385" s="547"/>
      <c r="AB385" s="547"/>
      <c r="AC385" s="547"/>
      <c r="AD385" s="547"/>
      <c r="AE385" s="547"/>
      <c r="AF385" s="547"/>
      <c r="AG385" s="547"/>
      <c r="AH385" s="547"/>
      <c r="AI385" s="547"/>
      <c r="AJ385" s="547"/>
      <c r="AK385" s="547"/>
      <c r="AL385" s="547"/>
      <c r="AM385" s="547"/>
      <c r="AN385" s="547"/>
      <c r="AO385" s="547"/>
    </row>
    <row r="386" spans="14:41">
      <c r="N386" s="547"/>
      <c r="O386" s="547"/>
      <c r="P386" s="547"/>
      <c r="Q386" s="547"/>
      <c r="R386" s="584"/>
      <c r="S386" s="547"/>
      <c r="T386" s="547"/>
      <c r="U386" s="547"/>
      <c r="V386" s="547"/>
      <c r="W386" s="547"/>
      <c r="X386" s="547"/>
      <c r="Y386" s="547"/>
      <c r="Z386" s="547"/>
      <c r="AA386" s="547"/>
      <c r="AB386" s="547"/>
      <c r="AC386" s="547"/>
      <c r="AD386" s="547"/>
      <c r="AE386" s="547"/>
      <c r="AF386" s="547"/>
      <c r="AG386" s="547"/>
      <c r="AH386" s="547"/>
      <c r="AI386" s="547"/>
      <c r="AJ386" s="547"/>
      <c r="AK386" s="547"/>
      <c r="AL386" s="547"/>
      <c r="AM386" s="547"/>
      <c r="AN386" s="547"/>
      <c r="AO386" s="547"/>
    </row>
    <row r="387" spans="14:41">
      <c r="N387" s="547"/>
      <c r="O387" s="547"/>
      <c r="P387" s="547"/>
      <c r="Q387" s="547"/>
      <c r="R387" s="584"/>
      <c r="S387" s="547"/>
      <c r="T387" s="547"/>
      <c r="U387" s="547"/>
      <c r="V387" s="547"/>
      <c r="W387" s="547"/>
      <c r="X387" s="547"/>
      <c r="Y387" s="547"/>
      <c r="Z387" s="547"/>
      <c r="AA387" s="547"/>
      <c r="AB387" s="547"/>
      <c r="AC387" s="547"/>
      <c r="AD387" s="547"/>
      <c r="AE387" s="547"/>
      <c r="AF387" s="547"/>
      <c r="AG387" s="547"/>
      <c r="AH387" s="547"/>
      <c r="AI387" s="547"/>
      <c r="AJ387" s="547"/>
      <c r="AK387" s="547"/>
      <c r="AL387" s="547"/>
      <c r="AM387" s="547"/>
      <c r="AN387" s="547"/>
      <c r="AO387" s="547"/>
    </row>
    <row r="388" spans="14:41">
      <c r="N388" s="547"/>
      <c r="O388" s="547"/>
      <c r="P388" s="547"/>
      <c r="Q388" s="547"/>
      <c r="R388" s="584"/>
      <c r="S388" s="547"/>
      <c r="T388" s="547"/>
      <c r="U388" s="547"/>
      <c r="V388" s="547"/>
      <c r="W388" s="547"/>
      <c r="X388" s="547"/>
      <c r="Y388" s="547"/>
      <c r="Z388" s="547"/>
      <c r="AA388" s="547"/>
      <c r="AB388" s="547"/>
      <c r="AC388" s="547"/>
      <c r="AD388" s="547"/>
      <c r="AE388" s="547"/>
      <c r="AF388" s="547"/>
      <c r="AG388" s="547"/>
      <c r="AH388" s="547"/>
      <c r="AI388" s="547"/>
      <c r="AJ388" s="547"/>
      <c r="AK388" s="547"/>
      <c r="AL388" s="547"/>
      <c r="AM388" s="547"/>
      <c r="AN388" s="547"/>
      <c r="AO388" s="547"/>
    </row>
    <row r="389" spans="14:41">
      <c r="N389" s="547"/>
      <c r="O389" s="547"/>
      <c r="P389" s="547"/>
      <c r="Q389" s="547"/>
      <c r="R389" s="584"/>
      <c r="S389" s="547"/>
      <c r="T389" s="547"/>
      <c r="U389" s="547"/>
      <c r="V389" s="547"/>
      <c r="W389" s="547"/>
      <c r="X389" s="547"/>
      <c r="Y389" s="547"/>
      <c r="Z389" s="547"/>
      <c r="AA389" s="547"/>
      <c r="AB389" s="547"/>
      <c r="AC389" s="547"/>
      <c r="AD389" s="547"/>
      <c r="AE389" s="547"/>
      <c r="AF389" s="547"/>
      <c r="AG389" s="547"/>
      <c r="AH389" s="547"/>
      <c r="AI389" s="547"/>
      <c r="AJ389" s="547"/>
      <c r="AK389" s="547"/>
      <c r="AL389" s="547"/>
      <c r="AM389" s="547"/>
      <c r="AN389" s="547"/>
      <c r="AO389" s="547"/>
    </row>
    <row r="390" spans="14:41">
      <c r="N390" s="547"/>
      <c r="O390" s="547"/>
      <c r="P390" s="547"/>
      <c r="Q390" s="547"/>
      <c r="R390" s="584"/>
      <c r="S390" s="547"/>
      <c r="T390" s="547"/>
      <c r="U390" s="547"/>
      <c r="V390" s="547"/>
      <c r="W390" s="547"/>
      <c r="X390" s="547"/>
      <c r="Y390" s="547"/>
      <c r="Z390" s="547"/>
      <c r="AA390" s="547"/>
      <c r="AB390" s="547"/>
      <c r="AC390" s="547"/>
      <c r="AD390" s="547"/>
      <c r="AE390" s="547"/>
      <c r="AF390" s="547"/>
      <c r="AG390" s="547"/>
      <c r="AH390" s="547"/>
      <c r="AI390" s="547"/>
      <c r="AJ390" s="547"/>
      <c r="AK390" s="547"/>
      <c r="AL390" s="547"/>
      <c r="AM390" s="547"/>
      <c r="AN390" s="547"/>
      <c r="AO390" s="547"/>
    </row>
    <row r="391" spans="14:41">
      <c r="N391" s="547"/>
      <c r="O391" s="547"/>
      <c r="P391" s="547"/>
      <c r="Q391" s="547"/>
      <c r="R391" s="584"/>
      <c r="S391" s="547"/>
      <c r="T391" s="547"/>
      <c r="U391" s="547"/>
      <c r="V391" s="547"/>
      <c r="W391" s="547"/>
      <c r="X391" s="547"/>
      <c r="Y391" s="547"/>
      <c r="Z391" s="547"/>
      <c r="AA391" s="547"/>
      <c r="AB391" s="547"/>
      <c r="AC391" s="547"/>
      <c r="AD391" s="547"/>
      <c r="AE391" s="547"/>
      <c r="AF391" s="547"/>
      <c r="AG391" s="547"/>
      <c r="AH391" s="547"/>
      <c r="AI391" s="547"/>
      <c r="AJ391" s="547"/>
      <c r="AK391" s="547"/>
      <c r="AL391" s="547"/>
      <c r="AM391" s="547"/>
      <c r="AN391" s="547"/>
      <c r="AO391" s="547"/>
    </row>
    <row r="392" spans="14:41">
      <c r="N392" s="547"/>
      <c r="O392" s="547"/>
      <c r="P392" s="547"/>
      <c r="Q392" s="547"/>
      <c r="R392" s="584"/>
      <c r="S392" s="547"/>
      <c r="T392" s="547"/>
      <c r="U392" s="547"/>
      <c r="V392" s="547"/>
      <c r="W392" s="547"/>
      <c r="X392" s="547"/>
      <c r="Y392" s="547"/>
      <c r="Z392" s="547"/>
      <c r="AA392" s="547"/>
      <c r="AB392" s="547"/>
      <c r="AC392" s="547"/>
      <c r="AD392" s="547"/>
      <c r="AE392" s="547"/>
      <c r="AF392" s="547"/>
      <c r="AG392" s="547"/>
      <c r="AH392" s="547"/>
      <c r="AI392" s="547"/>
      <c r="AJ392" s="547"/>
      <c r="AK392" s="547"/>
      <c r="AL392" s="547"/>
      <c r="AM392" s="547"/>
      <c r="AN392" s="547"/>
      <c r="AO392" s="547"/>
    </row>
    <row r="393" spans="14:41">
      <c r="N393" s="547"/>
      <c r="O393" s="547"/>
      <c r="P393" s="547"/>
      <c r="Q393" s="547"/>
      <c r="R393" s="584"/>
      <c r="S393" s="547"/>
      <c r="T393" s="547"/>
      <c r="U393" s="547"/>
      <c r="V393" s="547"/>
      <c r="W393" s="547"/>
      <c r="X393" s="547"/>
      <c r="Y393" s="547"/>
      <c r="Z393" s="547"/>
      <c r="AA393" s="547"/>
      <c r="AB393" s="547"/>
      <c r="AC393" s="547"/>
      <c r="AD393" s="547"/>
      <c r="AE393" s="547"/>
      <c r="AF393" s="547"/>
      <c r="AG393" s="547"/>
      <c r="AH393" s="547"/>
      <c r="AI393" s="547"/>
      <c r="AJ393" s="547"/>
      <c r="AK393" s="547"/>
      <c r="AL393" s="547"/>
      <c r="AM393" s="547"/>
      <c r="AN393" s="547"/>
      <c r="AO393" s="547"/>
    </row>
    <row r="394" spans="14:41">
      <c r="N394" s="547"/>
      <c r="O394" s="547"/>
      <c r="P394" s="547"/>
      <c r="Q394" s="547"/>
      <c r="R394" s="584"/>
      <c r="S394" s="547"/>
      <c r="T394" s="547"/>
      <c r="U394" s="547"/>
      <c r="V394" s="547"/>
      <c r="W394" s="547"/>
      <c r="X394" s="547"/>
      <c r="Y394" s="547"/>
      <c r="Z394" s="547"/>
      <c r="AA394" s="547"/>
      <c r="AB394" s="547"/>
      <c r="AC394" s="547"/>
      <c r="AD394" s="547"/>
      <c r="AE394" s="547"/>
      <c r="AF394" s="547"/>
      <c r="AG394" s="547"/>
      <c r="AH394" s="547"/>
      <c r="AI394" s="547"/>
      <c r="AJ394" s="547"/>
      <c r="AK394" s="547"/>
      <c r="AL394" s="547"/>
      <c r="AM394" s="547"/>
      <c r="AN394" s="547"/>
      <c r="AO394" s="547"/>
    </row>
    <row r="395" spans="14:41">
      <c r="N395" s="547"/>
      <c r="O395" s="547"/>
      <c r="P395" s="547"/>
      <c r="Q395" s="547"/>
      <c r="R395" s="584"/>
      <c r="S395" s="547"/>
      <c r="T395" s="547"/>
      <c r="U395" s="547"/>
      <c r="V395" s="547"/>
      <c r="W395" s="547"/>
      <c r="X395" s="547"/>
      <c r="Y395" s="547"/>
      <c r="Z395" s="547"/>
      <c r="AA395" s="547"/>
      <c r="AB395" s="547"/>
      <c r="AC395" s="547"/>
      <c r="AD395" s="547"/>
      <c r="AE395" s="547"/>
      <c r="AF395" s="547"/>
      <c r="AG395" s="547"/>
      <c r="AH395" s="547"/>
      <c r="AI395" s="547"/>
      <c r="AJ395" s="547"/>
      <c r="AK395" s="547"/>
      <c r="AL395" s="547"/>
      <c r="AM395" s="547"/>
      <c r="AN395" s="547"/>
      <c r="AO395" s="547"/>
    </row>
    <row r="396" spans="14:41">
      <c r="N396" s="547"/>
      <c r="O396" s="547"/>
      <c r="P396" s="547"/>
      <c r="Q396" s="547"/>
      <c r="R396" s="584"/>
      <c r="S396" s="547"/>
      <c r="T396" s="547"/>
      <c r="U396" s="547"/>
      <c r="V396" s="547"/>
      <c r="W396" s="547"/>
      <c r="X396" s="547"/>
      <c r="Y396" s="547"/>
      <c r="Z396" s="547"/>
      <c r="AA396" s="547"/>
      <c r="AB396" s="547"/>
      <c r="AC396" s="547"/>
      <c r="AD396" s="547"/>
      <c r="AE396" s="547"/>
      <c r="AF396" s="547"/>
      <c r="AG396" s="547"/>
      <c r="AH396" s="547"/>
      <c r="AI396" s="547"/>
      <c r="AJ396" s="547"/>
      <c r="AK396" s="547"/>
      <c r="AL396" s="547"/>
      <c r="AM396" s="547"/>
      <c r="AN396" s="547"/>
      <c r="AO396" s="547"/>
    </row>
    <row r="397" spans="14:41">
      <c r="N397" s="547"/>
      <c r="O397" s="547"/>
      <c r="P397" s="547"/>
      <c r="Q397" s="547"/>
      <c r="R397" s="584"/>
      <c r="S397" s="547"/>
      <c r="T397" s="547"/>
      <c r="U397" s="547"/>
      <c r="V397" s="547"/>
      <c r="W397" s="547"/>
      <c r="X397" s="547"/>
      <c r="Y397" s="547"/>
      <c r="Z397" s="547"/>
      <c r="AA397" s="547"/>
      <c r="AB397" s="547"/>
      <c r="AC397" s="547"/>
      <c r="AD397" s="547"/>
      <c r="AE397" s="547"/>
      <c r="AF397" s="547"/>
      <c r="AG397" s="547"/>
      <c r="AH397" s="547"/>
      <c r="AI397" s="547"/>
      <c r="AJ397" s="547"/>
      <c r="AK397" s="547"/>
      <c r="AL397" s="547"/>
      <c r="AM397" s="547"/>
      <c r="AN397" s="547"/>
      <c r="AO397" s="547"/>
    </row>
    <row r="398" spans="14:41">
      <c r="N398" s="547"/>
      <c r="O398" s="547"/>
      <c r="P398" s="547"/>
      <c r="Q398" s="547"/>
      <c r="R398" s="584"/>
      <c r="S398" s="547"/>
      <c r="T398" s="547"/>
      <c r="U398" s="547"/>
      <c r="V398" s="547"/>
      <c r="W398" s="547"/>
      <c r="X398" s="547"/>
      <c r="Y398" s="547"/>
      <c r="Z398" s="547"/>
      <c r="AA398" s="547"/>
      <c r="AB398" s="547"/>
      <c r="AC398" s="547"/>
      <c r="AD398" s="547"/>
      <c r="AE398" s="547"/>
      <c r="AF398" s="547"/>
      <c r="AG398" s="547"/>
      <c r="AH398" s="547"/>
      <c r="AI398" s="547"/>
      <c r="AJ398" s="547"/>
      <c r="AK398" s="547"/>
      <c r="AL398" s="547"/>
      <c r="AM398" s="547"/>
      <c r="AN398" s="547"/>
      <c r="AO398" s="547"/>
    </row>
    <row r="399" spans="14:41">
      <c r="N399" s="547"/>
      <c r="O399" s="547"/>
      <c r="P399" s="547"/>
      <c r="Q399" s="547"/>
      <c r="R399" s="584"/>
      <c r="S399" s="547"/>
      <c r="T399" s="547"/>
      <c r="U399" s="547"/>
      <c r="V399" s="547"/>
      <c r="W399" s="547"/>
      <c r="X399" s="547"/>
      <c r="Y399" s="547"/>
      <c r="Z399" s="547"/>
      <c r="AA399" s="547"/>
      <c r="AB399" s="547"/>
      <c r="AC399" s="547"/>
      <c r="AD399" s="547"/>
      <c r="AE399" s="547"/>
      <c r="AF399" s="547"/>
      <c r="AG399" s="547"/>
      <c r="AH399" s="547"/>
      <c r="AI399" s="547"/>
      <c r="AJ399" s="547"/>
      <c r="AK399" s="547"/>
      <c r="AL399" s="547"/>
      <c r="AM399" s="547"/>
      <c r="AN399" s="547"/>
      <c r="AO399" s="547"/>
    </row>
    <row r="400" spans="14:41">
      <c r="N400" s="547"/>
      <c r="O400" s="547"/>
      <c r="P400" s="547"/>
      <c r="Q400" s="547"/>
      <c r="R400" s="584"/>
      <c r="S400" s="547"/>
      <c r="T400" s="547"/>
      <c r="U400" s="547"/>
      <c r="V400" s="547"/>
      <c r="W400" s="547"/>
      <c r="X400" s="547"/>
      <c r="Y400" s="547"/>
      <c r="Z400" s="547"/>
      <c r="AA400" s="547"/>
      <c r="AB400" s="547"/>
      <c r="AC400" s="547"/>
      <c r="AD400" s="547"/>
      <c r="AE400" s="547"/>
      <c r="AF400" s="547"/>
      <c r="AG400" s="547"/>
      <c r="AH400" s="547"/>
      <c r="AI400" s="547"/>
      <c r="AJ400" s="547"/>
      <c r="AK400" s="547"/>
      <c r="AL400" s="547"/>
      <c r="AM400" s="547"/>
      <c r="AN400" s="547"/>
      <c r="AO400" s="547"/>
    </row>
    <row r="401" spans="14:41">
      <c r="N401" s="547"/>
      <c r="O401" s="547"/>
      <c r="P401" s="547"/>
      <c r="Q401" s="547"/>
      <c r="R401" s="584"/>
      <c r="S401" s="547"/>
      <c r="T401" s="547"/>
      <c r="U401" s="547"/>
      <c r="V401" s="547"/>
      <c r="W401" s="547"/>
      <c r="X401" s="547"/>
      <c r="Y401" s="547"/>
      <c r="Z401" s="547"/>
      <c r="AA401" s="547"/>
      <c r="AB401" s="547"/>
      <c r="AC401" s="547"/>
      <c r="AD401" s="547"/>
      <c r="AE401" s="547"/>
      <c r="AF401" s="547"/>
      <c r="AG401" s="547"/>
      <c r="AH401" s="547"/>
      <c r="AI401" s="547"/>
      <c r="AJ401" s="547"/>
      <c r="AK401" s="547"/>
      <c r="AL401" s="547"/>
      <c r="AM401" s="547"/>
      <c r="AN401" s="547"/>
      <c r="AO401" s="547"/>
    </row>
    <row r="402" spans="14:41">
      <c r="N402" s="547"/>
      <c r="O402" s="547"/>
      <c r="P402" s="547"/>
      <c r="Q402" s="547"/>
      <c r="R402" s="584"/>
      <c r="S402" s="547"/>
      <c r="T402" s="547"/>
      <c r="U402" s="547"/>
      <c r="V402" s="547"/>
      <c r="W402" s="547"/>
      <c r="X402" s="547"/>
      <c r="Y402" s="547"/>
      <c r="Z402" s="547"/>
      <c r="AA402" s="547"/>
      <c r="AB402" s="547"/>
      <c r="AC402" s="547"/>
      <c r="AD402" s="547"/>
      <c r="AE402" s="547"/>
      <c r="AF402" s="547"/>
      <c r="AG402" s="547"/>
      <c r="AH402" s="547"/>
      <c r="AI402" s="547"/>
      <c r="AJ402" s="547"/>
      <c r="AK402" s="547"/>
      <c r="AL402" s="547"/>
      <c r="AM402" s="547"/>
      <c r="AN402" s="547"/>
      <c r="AO402" s="547"/>
    </row>
    <row r="403" spans="14:41">
      <c r="N403" s="547"/>
      <c r="O403" s="547"/>
      <c r="P403" s="547"/>
      <c r="Q403" s="547"/>
      <c r="R403" s="584"/>
      <c r="S403" s="547"/>
      <c r="T403" s="547"/>
      <c r="U403" s="547"/>
      <c r="V403" s="547"/>
      <c r="W403" s="547"/>
      <c r="X403" s="547"/>
      <c r="Y403" s="547"/>
      <c r="Z403" s="547"/>
      <c r="AA403" s="547"/>
      <c r="AB403" s="547"/>
      <c r="AC403" s="547"/>
      <c r="AD403" s="547"/>
      <c r="AE403" s="547"/>
      <c r="AF403" s="547"/>
      <c r="AG403" s="547"/>
      <c r="AH403" s="547"/>
      <c r="AI403" s="547"/>
      <c r="AJ403" s="547"/>
      <c r="AK403" s="547"/>
      <c r="AL403" s="547"/>
      <c r="AM403" s="547"/>
      <c r="AN403" s="547"/>
      <c r="AO403" s="547"/>
    </row>
    <row r="404" spans="14:41">
      <c r="N404" s="547"/>
      <c r="O404" s="547"/>
      <c r="P404" s="547"/>
      <c r="Q404" s="547"/>
      <c r="R404" s="584"/>
      <c r="S404" s="547"/>
      <c r="T404" s="547"/>
      <c r="U404" s="547"/>
      <c r="V404" s="547"/>
      <c r="W404" s="547"/>
      <c r="X404" s="547"/>
      <c r="Y404" s="547"/>
      <c r="Z404" s="547"/>
      <c r="AA404" s="547"/>
      <c r="AB404" s="547"/>
      <c r="AC404" s="547"/>
      <c r="AD404" s="547"/>
      <c r="AE404" s="547"/>
      <c r="AF404" s="547"/>
      <c r="AG404" s="547"/>
      <c r="AH404" s="547"/>
      <c r="AI404" s="547"/>
      <c r="AJ404" s="547"/>
      <c r="AK404" s="547"/>
      <c r="AL404" s="547"/>
      <c r="AM404" s="547"/>
      <c r="AN404" s="547"/>
      <c r="AO404" s="547"/>
    </row>
    <row r="405" spans="14:41">
      <c r="N405" s="547"/>
      <c r="O405" s="547"/>
      <c r="P405" s="547"/>
      <c r="Q405" s="547"/>
      <c r="R405" s="584"/>
      <c r="S405" s="547"/>
      <c r="T405" s="547"/>
      <c r="U405" s="547"/>
      <c r="V405" s="547"/>
      <c r="W405" s="547"/>
      <c r="X405" s="547"/>
      <c r="Y405" s="547"/>
      <c r="Z405" s="547"/>
      <c r="AA405" s="547"/>
      <c r="AB405" s="547"/>
      <c r="AC405" s="547"/>
      <c r="AD405" s="547"/>
      <c r="AE405" s="547"/>
      <c r="AF405" s="547"/>
      <c r="AG405" s="547"/>
      <c r="AH405" s="547"/>
      <c r="AI405" s="547"/>
      <c r="AJ405" s="547"/>
      <c r="AK405" s="547"/>
      <c r="AL405" s="547"/>
      <c r="AM405" s="547"/>
      <c r="AN405" s="547"/>
      <c r="AO405" s="547"/>
    </row>
    <row r="406" spans="14:41">
      <c r="N406" s="547"/>
      <c r="O406" s="547"/>
      <c r="P406" s="547"/>
      <c r="Q406" s="547"/>
      <c r="R406" s="584"/>
      <c r="S406" s="547"/>
      <c r="T406" s="547"/>
      <c r="U406" s="547"/>
      <c r="V406" s="547"/>
      <c r="W406" s="547"/>
      <c r="X406" s="547"/>
      <c r="Y406" s="547"/>
      <c r="Z406" s="547"/>
      <c r="AA406" s="547"/>
      <c r="AB406" s="547"/>
      <c r="AC406" s="547"/>
      <c r="AD406" s="547"/>
      <c r="AE406" s="547"/>
      <c r="AF406" s="547"/>
      <c r="AG406" s="547"/>
      <c r="AH406" s="547"/>
      <c r="AI406" s="547"/>
      <c r="AJ406" s="547"/>
      <c r="AK406" s="547"/>
      <c r="AL406" s="547"/>
      <c r="AM406" s="547"/>
      <c r="AN406" s="547"/>
      <c r="AO406" s="547"/>
    </row>
    <row r="407" spans="14:41">
      <c r="N407" s="547"/>
      <c r="O407" s="547"/>
      <c r="P407" s="547"/>
      <c r="Q407" s="547"/>
      <c r="R407" s="584"/>
      <c r="S407" s="547"/>
      <c r="T407" s="547"/>
      <c r="U407" s="547"/>
      <c r="V407" s="547"/>
      <c r="W407" s="547"/>
      <c r="X407" s="547"/>
      <c r="Y407" s="547"/>
      <c r="Z407" s="547"/>
      <c r="AA407" s="547"/>
      <c r="AB407" s="547"/>
      <c r="AC407" s="547"/>
      <c r="AD407" s="547"/>
      <c r="AE407" s="547"/>
      <c r="AF407" s="547"/>
      <c r="AG407" s="547"/>
      <c r="AH407" s="547"/>
      <c r="AI407" s="547"/>
      <c r="AJ407" s="547"/>
      <c r="AK407" s="547"/>
      <c r="AL407" s="547"/>
      <c r="AM407" s="547"/>
      <c r="AN407" s="547"/>
      <c r="AO407" s="547"/>
    </row>
    <row r="408" spans="14:41">
      <c r="N408" s="547"/>
      <c r="O408" s="547"/>
      <c r="P408" s="547"/>
      <c r="Q408" s="547"/>
      <c r="R408" s="584"/>
      <c r="S408" s="547"/>
      <c r="T408" s="547"/>
      <c r="U408" s="547"/>
      <c r="V408" s="547"/>
      <c r="W408" s="547"/>
      <c r="X408" s="547"/>
      <c r="Y408" s="547"/>
      <c r="Z408" s="547"/>
      <c r="AA408" s="547"/>
      <c r="AB408" s="547"/>
      <c r="AC408" s="547"/>
      <c r="AD408" s="547"/>
      <c r="AE408" s="547"/>
      <c r="AF408" s="547"/>
      <c r="AG408" s="547"/>
      <c r="AH408" s="547"/>
      <c r="AI408" s="547"/>
      <c r="AJ408" s="547"/>
      <c r="AK408" s="547"/>
      <c r="AL408" s="547"/>
      <c r="AM408" s="547"/>
      <c r="AN408" s="547"/>
      <c r="AO408" s="547"/>
    </row>
    <row r="409" spans="14:41">
      <c r="N409" s="547"/>
      <c r="O409" s="547"/>
      <c r="P409" s="547"/>
      <c r="Q409" s="547"/>
      <c r="R409" s="584"/>
      <c r="S409" s="547"/>
      <c r="T409" s="547"/>
      <c r="U409" s="547"/>
      <c r="V409" s="547"/>
      <c r="W409" s="547"/>
      <c r="X409" s="547"/>
      <c r="Y409" s="547"/>
      <c r="Z409" s="547"/>
      <c r="AA409" s="547"/>
      <c r="AB409" s="547"/>
      <c r="AC409" s="547"/>
      <c r="AD409" s="547"/>
      <c r="AE409" s="547"/>
      <c r="AF409" s="547"/>
      <c r="AG409" s="547"/>
      <c r="AH409" s="547"/>
      <c r="AI409" s="547"/>
      <c r="AJ409" s="547"/>
      <c r="AK409" s="547"/>
      <c r="AL409" s="547"/>
      <c r="AM409" s="547"/>
      <c r="AN409" s="547"/>
      <c r="AO409" s="547"/>
    </row>
    <row r="410" spans="14:41">
      <c r="N410" s="547"/>
      <c r="O410" s="547"/>
      <c r="P410" s="547"/>
      <c r="Q410" s="547"/>
      <c r="R410" s="584"/>
      <c r="S410" s="547"/>
      <c r="T410" s="547"/>
      <c r="U410" s="547"/>
      <c r="V410" s="547"/>
      <c r="W410" s="547"/>
      <c r="X410" s="547"/>
      <c r="Y410" s="547"/>
      <c r="Z410" s="547"/>
      <c r="AA410" s="547"/>
      <c r="AB410" s="547"/>
      <c r="AC410" s="547"/>
      <c r="AD410" s="547"/>
      <c r="AE410" s="547"/>
      <c r="AF410" s="547"/>
      <c r="AG410" s="547"/>
      <c r="AH410" s="547"/>
      <c r="AI410" s="547"/>
      <c r="AJ410" s="547"/>
      <c r="AK410" s="547"/>
      <c r="AL410" s="547"/>
      <c r="AM410" s="547"/>
      <c r="AN410" s="547"/>
      <c r="AO410" s="547"/>
    </row>
    <row r="411" spans="14:41">
      <c r="N411" s="547"/>
      <c r="O411" s="547"/>
      <c r="P411" s="547"/>
      <c r="Q411" s="547"/>
      <c r="R411" s="584"/>
      <c r="S411" s="547"/>
      <c r="T411" s="547"/>
      <c r="U411" s="547"/>
      <c r="V411" s="547"/>
      <c r="W411" s="547"/>
      <c r="X411" s="547"/>
      <c r="Y411" s="547"/>
      <c r="Z411" s="547"/>
      <c r="AA411" s="547"/>
      <c r="AB411" s="547"/>
      <c r="AC411" s="547"/>
      <c r="AD411" s="547"/>
      <c r="AE411" s="547"/>
      <c r="AF411" s="547"/>
      <c r="AG411" s="547"/>
      <c r="AH411" s="547"/>
      <c r="AI411" s="547"/>
      <c r="AJ411" s="547"/>
      <c r="AK411" s="547"/>
      <c r="AL411" s="547"/>
      <c r="AM411" s="547"/>
      <c r="AN411" s="547"/>
      <c r="AO411" s="547"/>
    </row>
    <row r="412" spans="14:41">
      <c r="N412" s="547"/>
      <c r="O412" s="547"/>
      <c r="P412" s="547"/>
      <c r="Q412" s="547"/>
      <c r="R412" s="584"/>
      <c r="S412" s="547"/>
      <c r="T412" s="547"/>
      <c r="U412" s="547"/>
      <c r="V412" s="547"/>
      <c r="W412" s="547"/>
      <c r="X412" s="547"/>
      <c r="Y412" s="547"/>
      <c r="Z412" s="547"/>
      <c r="AA412" s="547"/>
      <c r="AB412" s="547"/>
      <c r="AC412" s="547"/>
      <c r="AD412" s="547"/>
      <c r="AE412" s="547"/>
      <c r="AF412" s="547"/>
      <c r="AG412" s="547"/>
      <c r="AH412" s="547"/>
      <c r="AI412" s="547"/>
      <c r="AJ412" s="547"/>
      <c r="AK412" s="547"/>
      <c r="AL412" s="547"/>
      <c r="AM412" s="547"/>
      <c r="AN412" s="547"/>
      <c r="AO412" s="547"/>
    </row>
    <row r="413" spans="14:41">
      <c r="N413" s="547"/>
      <c r="O413" s="547"/>
      <c r="P413" s="547"/>
      <c r="Q413" s="547"/>
      <c r="R413" s="584"/>
      <c r="S413" s="547"/>
      <c r="T413" s="547"/>
      <c r="U413" s="547"/>
      <c r="V413" s="547"/>
      <c r="W413" s="547"/>
      <c r="X413" s="547"/>
      <c r="Y413" s="547"/>
      <c r="Z413" s="547"/>
      <c r="AA413" s="547"/>
      <c r="AB413" s="547"/>
      <c r="AC413" s="547"/>
      <c r="AD413" s="547"/>
      <c r="AE413" s="547"/>
      <c r="AF413" s="547"/>
      <c r="AG413" s="547"/>
      <c r="AH413" s="547"/>
      <c r="AI413" s="547"/>
      <c r="AJ413" s="547"/>
      <c r="AK413" s="547"/>
      <c r="AL413" s="547"/>
      <c r="AM413" s="547"/>
      <c r="AN413" s="547"/>
      <c r="AO413" s="547"/>
    </row>
    <row r="414" spans="14:41">
      <c r="N414" s="547"/>
      <c r="O414" s="547"/>
      <c r="P414" s="547"/>
      <c r="Q414" s="547"/>
      <c r="R414" s="584"/>
      <c r="S414" s="547"/>
      <c r="T414" s="547"/>
      <c r="U414" s="547"/>
      <c r="V414" s="547"/>
      <c r="W414" s="547"/>
      <c r="X414" s="547"/>
      <c r="Y414" s="547"/>
      <c r="Z414" s="547"/>
      <c r="AA414" s="547"/>
      <c r="AB414" s="547"/>
      <c r="AC414" s="547"/>
      <c r="AD414" s="547"/>
      <c r="AE414" s="547"/>
      <c r="AF414" s="547"/>
      <c r="AG414" s="547"/>
      <c r="AH414" s="547"/>
      <c r="AI414" s="547"/>
      <c r="AJ414" s="547"/>
      <c r="AK414" s="547"/>
      <c r="AL414" s="547"/>
      <c r="AM414" s="547"/>
      <c r="AN414" s="547"/>
      <c r="AO414" s="547"/>
    </row>
    <row r="415" spans="14:41">
      <c r="N415" s="547"/>
      <c r="O415" s="547"/>
      <c r="P415" s="547"/>
      <c r="Q415" s="547"/>
      <c r="R415" s="584"/>
      <c r="S415" s="547"/>
      <c r="T415" s="547"/>
      <c r="U415" s="547"/>
      <c r="V415" s="547"/>
      <c r="W415" s="547"/>
      <c r="X415" s="547"/>
      <c r="Y415" s="547"/>
      <c r="Z415" s="547"/>
      <c r="AA415" s="547"/>
      <c r="AB415" s="547"/>
      <c r="AC415" s="547"/>
      <c r="AD415" s="547"/>
      <c r="AE415" s="547"/>
      <c r="AF415" s="547"/>
      <c r="AG415" s="547"/>
      <c r="AH415" s="547"/>
      <c r="AI415" s="547"/>
      <c r="AJ415" s="547"/>
      <c r="AK415" s="547"/>
      <c r="AL415" s="547"/>
      <c r="AM415" s="547"/>
      <c r="AN415" s="547"/>
      <c r="AO415" s="547"/>
    </row>
    <row r="416" spans="14:41">
      <c r="N416" s="547"/>
      <c r="O416" s="547"/>
      <c r="P416" s="547"/>
      <c r="Q416" s="547"/>
      <c r="R416" s="584"/>
      <c r="S416" s="547"/>
      <c r="T416" s="547"/>
      <c r="U416" s="547"/>
      <c r="V416" s="547"/>
      <c r="W416" s="547"/>
      <c r="X416" s="547"/>
      <c r="Y416" s="547"/>
      <c r="Z416" s="547"/>
      <c r="AA416" s="547"/>
      <c r="AB416" s="547"/>
      <c r="AC416" s="547"/>
      <c r="AD416" s="547"/>
      <c r="AE416" s="547"/>
      <c r="AF416" s="547"/>
      <c r="AG416" s="547"/>
      <c r="AH416" s="547"/>
      <c r="AI416" s="547"/>
      <c r="AJ416" s="547"/>
      <c r="AK416" s="547"/>
      <c r="AL416" s="547"/>
      <c r="AM416" s="547"/>
      <c r="AN416" s="547"/>
      <c r="AO416" s="547"/>
    </row>
    <row r="417" spans="14:41">
      <c r="N417" s="547"/>
      <c r="O417" s="547"/>
      <c r="P417" s="547"/>
      <c r="Q417" s="547"/>
      <c r="R417" s="584"/>
      <c r="S417" s="547"/>
      <c r="T417" s="547"/>
      <c r="U417" s="547"/>
      <c r="V417" s="547"/>
      <c r="W417" s="547"/>
      <c r="X417" s="547"/>
      <c r="Y417" s="547"/>
      <c r="Z417" s="547"/>
      <c r="AA417" s="547"/>
      <c r="AB417" s="547"/>
      <c r="AC417" s="547"/>
      <c r="AD417" s="547"/>
      <c r="AE417" s="547"/>
      <c r="AF417" s="547"/>
      <c r="AG417" s="547"/>
      <c r="AH417" s="547"/>
      <c r="AI417" s="547"/>
      <c r="AJ417" s="547"/>
      <c r="AK417" s="547"/>
      <c r="AL417" s="547"/>
      <c r="AM417" s="547"/>
      <c r="AN417" s="547"/>
      <c r="AO417" s="547"/>
    </row>
    <row r="418" spans="14:41">
      <c r="N418" s="547"/>
      <c r="O418" s="547"/>
      <c r="P418" s="547"/>
      <c r="Q418" s="547"/>
      <c r="R418" s="584"/>
      <c r="S418" s="547"/>
      <c r="T418" s="547"/>
      <c r="U418" s="547"/>
      <c r="V418" s="547"/>
      <c r="W418" s="547"/>
      <c r="X418" s="547"/>
      <c r="Y418" s="547"/>
      <c r="Z418" s="547"/>
      <c r="AA418" s="547"/>
      <c r="AB418" s="547"/>
      <c r="AC418" s="547"/>
      <c r="AD418" s="547"/>
      <c r="AE418" s="547"/>
      <c r="AF418" s="547"/>
      <c r="AG418" s="547"/>
      <c r="AH418" s="547"/>
      <c r="AI418" s="547"/>
      <c r="AJ418" s="547"/>
      <c r="AK418" s="547"/>
      <c r="AL418" s="547"/>
      <c r="AM418" s="547"/>
      <c r="AN418" s="547"/>
      <c r="AO418" s="547"/>
    </row>
    <row r="419" spans="14:41">
      <c r="N419" s="547"/>
      <c r="O419" s="547"/>
      <c r="P419" s="547"/>
      <c r="Q419" s="547"/>
      <c r="R419" s="584"/>
      <c r="S419" s="547"/>
      <c r="T419" s="547"/>
      <c r="U419" s="547"/>
      <c r="V419" s="547"/>
      <c r="W419" s="547"/>
      <c r="X419" s="547"/>
      <c r="Y419" s="547"/>
      <c r="Z419" s="547"/>
      <c r="AA419" s="547"/>
      <c r="AB419" s="547"/>
      <c r="AC419" s="547"/>
      <c r="AD419" s="547"/>
      <c r="AE419" s="547"/>
      <c r="AF419" s="547"/>
      <c r="AG419" s="547"/>
      <c r="AH419" s="547"/>
      <c r="AI419" s="547"/>
      <c r="AJ419" s="547"/>
      <c r="AK419" s="547"/>
      <c r="AL419" s="547"/>
      <c r="AM419" s="547"/>
      <c r="AN419" s="547"/>
      <c r="AO419" s="547"/>
    </row>
    <row r="420" spans="14:41">
      <c r="N420" s="547"/>
      <c r="O420" s="547"/>
      <c r="P420" s="547"/>
      <c r="Q420" s="547"/>
      <c r="R420" s="584"/>
      <c r="S420" s="547"/>
      <c r="T420" s="547"/>
      <c r="U420" s="547"/>
      <c r="V420" s="547"/>
      <c r="W420" s="547"/>
      <c r="X420" s="547"/>
      <c r="Y420" s="547"/>
      <c r="Z420" s="547"/>
      <c r="AA420" s="547"/>
      <c r="AB420" s="547"/>
      <c r="AC420" s="547"/>
      <c r="AD420" s="547"/>
      <c r="AE420" s="547"/>
      <c r="AF420" s="547"/>
      <c r="AG420" s="547"/>
      <c r="AH420" s="547"/>
      <c r="AI420" s="547"/>
      <c r="AJ420" s="547"/>
      <c r="AK420" s="547"/>
      <c r="AL420" s="547"/>
      <c r="AM420" s="547"/>
      <c r="AN420" s="547"/>
      <c r="AO420" s="547"/>
    </row>
    <row r="421" spans="14:41">
      <c r="N421" s="547"/>
      <c r="O421" s="547"/>
      <c r="P421" s="547"/>
      <c r="Q421" s="547"/>
      <c r="R421" s="584"/>
      <c r="S421" s="547"/>
      <c r="T421" s="547"/>
      <c r="U421" s="547"/>
      <c r="V421" s="547"/>
      <c r="W421" s="547"/>
      <c r="X421" s="547"/>
      <c r="Y421" s="547"/>
      <c r="Z421" s="547"/>
      <c r="AA421" s="547"/>
      <c r="AB421" s="547"/>
      <c r="AC421" s="547"/>
      <c r="AD421" s="547"/>
      <c r="AE421" s="547"/>
      <c r="AF421" s="547"/>
      <c r="AG421" s="547"/>
      <c r="AH421" s="547"/>
      <c r="AI421" s="547"/>
      <c r="AJ421" s="547"/>
      <c r="AK421" s="547"/>
      <c r="AL421" s="547"/>
      <c r="AM421" s="547"/>
      <c r="AN421" s="547"/>
      <c r="AO421" s="547"/>
    </row>
    <row r="422" spans="14:41">
      <c r="N422" s="547"/>
      <c r="O422" s="547"/>
      <c r="P422" s="547"/>
      <c r="Q422" s="547"/>
      <c r="R422" s="584"/>
      <c r="S422" s="547"/>
      <c r="T422" s="547"/>
      <c r="U422" s="547"/>
      <c r="V422" s="547"/>
      <c r="W422" s="547"/>
      <c r="X422" s="547"/>
      <c r="Y422" s="547"/>
      <c r="Z422" s="547"/>
      <c r="AA422" s="547"/>
      <c r="AB422" s="547"/>
      <c r="AC422" s="547"/>
      <c r="AD422" s="547"/>
      <c r="AE422" s="547"/>
      <c r="AF422" s="547"/>
      <c r="AG422" s="547"/>
      <c r="AH422" s="547"/>
      <c r="AI422" s="547"/>
      <c r="AJ422" s="547"/>
      <c r="AK422" s="547"/>
      <c r="AL422" s="547"/>
      <c r="AM422" s="547"/>
      <c r="AN422" s="547"/>
      <c r="AO422" s="547"/>
    </row>
    <row r="423" spans="14:41">
      <c r="N423" s="547"/>
      <c r="O423" s="547"/>
      <c r="P423" s="547"/>
      <c r="Q423" s="547"/>
      <c r="R423" s="584"/>
      <c r="S423" s="547"/>
      <c r="T423" s="547"/>
      <c r="U423" s="547"/>
      <c r="V423" s="547"/>
      <c r="W423" s="547"/>
      <c r="X423" s="547"/>
      <c r="Y423" s="547"/>
      <c r="Z423" s="547"/>
      <c r="AA423" s="547"/>
      <c r="AB423" s="547"/>
      <c r="AC423" s="547"/>
      <c r="AD423" s="547"/>
      <c r="AE423" s="547"/>
      <c r="AF423" s="547"/>
      <c r="AG423" s="547"/>
      <c r="AH423" s="547"/>
      <c r="AI423" s="547"/>
      <c r="AJ423" s="547"/>
      <c r="AK423" s="547"/>
      <c r="AL423" s="547"/>
      <c r="AM423" s="547"/>
      <c r="AN423" s="547"/>
      <c r="AO423" s="547"/>
    </row>
    <row r="424" spans="14:41">
      <c r="N424" s="547"/>
      <c r="O424" s="547"/>
      <c r="P424" s="547"/>
      <c r="Q424" s="547"/>
      <c r="R424" s="584"/>
      <c r="S424" s="547"/>
      <c r="T424" s="547"/>
      <c r="U424" s="547"/>
      <c r="V424" s="547"/>
      <c r="W424" s="547"/>
      <c r="X424" s="547"/>
      <c r="Y424" s="547"/>
      <c r="Z424" s="547"/>
      <c r="AA424" s="547"/>
      <c r="AB424" s="547"/>
      <c r="AC424" s="547"/>
      <c r="AD424" s="547"/>
      <c r="AE424" s="547"/>
      <c r="AF424" s="547"/>
      <c r="AG424" s="547"/>
      <c r="AH424" s="547"/>
      <c r="AI424" s="547"/>
      <c r="AJ424" s="547"/>
      <c r="AK424" s="547"/>
      <c r="AL424" s="547"/>
      <c r="AM424" s="547"/>
      <c r="AN424" s="547"/>
      <c r="AO424" s="547"/>
    </row>
    <row r="425" spans="14:41">
      <c r="N425" s="547"/>
      <c r="O425" s="547"/>
      <c r="P425" s="547"/>
      <c r="Q425" s="547"/>
      <c r="R425" s="584"/>
      <c r="S425" s="547"/>
      <c r="T425" s="547"/>
      <c r="U425" s="547"/>
      <c r="V425" s="547"/>
      <c r="W425" s="547"/>
      <c r="X425" s="547"/>
      <c r="Y425" s="547"/>
      <c r="Z425" s="547"/>
      <c r="AA425" s="547"/>
      <c r="AB425" s="547"/>
      <c r="AC425" s="547"/>
      <c r="AD425" s="547"/>
      <c r="AE425" s="547"/>
      <c r="AF425" s="547"/>
      <c r="AG425" s="547"/>
      <c r="AH425" s="547"/>
      <c r="AI425" s="547"/>
      <c r="AJ425" s="547"/>
      <c r="AK425" s="547"/>
      <c r="AL425" s="547"/>
      <c r="AM425" s="547"/>
      <c r="AN425" s="547"/>
      <c r="AO425" s="547"/>
    </row>
    <row r="426" spans="14:41">
      <c r="N426" s="547"/>
      <c r="O426" s="547"/>
      <c r="P426" s="547"/>
      <c r="Q426" s="547"/>
      <c r="R426" s="584"/>
      <c r="S426" s="547"/>
      <c r="T426" s="547"/>
      <c r="U426" s="547"/>
      <c r="V426" s="547"/>
      <c r="W426" s="547"/>
      <c r="X426" s="547"/>
      <c r="Y426" s="547"/>
      <c r="Z426" s="547"/>
      <c r="AA426" s="547"/>
      <c r="AB426" s="547"/>
      <c r="AC426" s="547"/>
      <c r="AD426" s="547"/>
      <c r="AE426" s="547"/>
      <c r="AF426" s="547"/>
      <c r="AG426" s="547"/>
      <c r="AH426" s="547"/>
      <c r="AI426" s="547"/>
      <c r="AJ426" s="547"/>
      <c r="AK426" s="547"/>
      <c r="AL426" s="547"/>
      <c r="AM426" s="547"/>
      <c r="AN426" s="547"/>
      <c r="AO426" s="547"/>
    </row>
    <row r="427" spans="14:41">
      <c r="N427" s="547"/>
      <c r="O427" s="547"/>
      <c r="P427" s="547"/>
      <c r="Q427" s="547"/>
      <c r="R427" s="584"/>
      <c r="S427" s="547"/>
      <c r="T427" s="547"/>
      <c r="U427" s="547"/>
      <c r="V427" s="547"/>
      <c r="W427" s="547"/>
      <c r="X427" s="547"/>
      <c r="Y427" s="547"/>
      <c r="Z427" s="547"/>
      <c r="AA427" s="547"/>
      <c r="AB427" s="547"/>
      <c r="AC427" s="547"/>
      <c r="AD427" s="547"/>
      <c r="AE427" s="547"/>
      <c r="AF427" s="547"/>
      <c r="AG427" s="547"/>
      <c r="AH427" s="547"/>
      <c r="AI427" s="547"/>
      <c r="AJ427" s="547"/>
      <c r="AK427" s="547"/>
      <c r="AL427" s="547"/>
      <c r="AM427" s="547"/>
      <c r="AN427" s="547"/>
      <c r="AO427" s="547"/>
    </row>
    <row r="428" spans="14:41">
      <c r="N428" s="547"/>
      <c r="O428" s="547"/>
      <c r="P428" s="547"/>
      <c r="Q428" s="547"/>
      <c r="R428" s="584"/>
      <c r="S428" s="547"/>
      <c r="T428" s="547"/>
      <c r="U428" s="547"/>
      <c r="V428" s="547"/>
      <c r="W428" s="547"/>
      <c r="X428" s="547"/>
      <c r="Y428" s="547"/>
      <c r="Z428" s="547"/>
      <c r="AA428" s="547"/>
      <c r="AB428" s="547"/>
      <c r="AC428" s="547"/>
      <c r="AD428" s="547"/>
      <c r="AE428" s="547"/>
      <c r="AF428" s="547"/>
      <c r="AG428" s="547"/>
      <c r="AH428" s="547"/>
      <c r="AI428" s="547"/>
      <c r="AJ428" s="547"/>
      <c r="AK428" s="547"/>
      <c r="AL428" s="547"/>
      <c r="AM428" s="547"/>
      <c r="AN428" s="547"/>
      <c r="AO428" s="547"/>
    </row>
    <row r="429" spans="14:41">
      <c r="N429" s="547"/>
      <c r="O429" s="547"/>
      <c r="P429" s="547"/>
      <c r="Q429" s="547"/>
      <c r="R429" s="584"/>
      <c r="S429" s="547"/>
      <c r="T429" s="547"/>
      <c r="U429" s="547"/>
      <c r="V429" s="547"/>
      <c r="W429" s="547"/>
      <c r="X429" s="547"/>
      <c r="Y429" s="547"/>
      <c r="Z429" s="547"/>
      <c r="AA429" s="547"/>
      <c r="AB429" s="547"/>
      <c r="AC429" s="547"/>
      <c r="AD429" s="547"/>
      <c r="AE429" s="547"/>
      <c r="AF429" s="547"/>
      <c r="AG429" s="547"/>
      <c r="AH429" s="547"/>
      <c r="AI429" s="547"/>
      <c r="AJ429" s="547"/>
      <c r="AK429" s="547"/>
      <c r="AL429" s="547"/>
      <c r="AM429" s="547"/>
      <c r="AN429" s="547"/>
      <c r="AO429" s="547"/>
    </row>
    <row r="430" spans="14:41">
      <c r="N430" s="547"/>
      <c r="O430" s="547"/>
      <c r="P430" s="547"/>
      <c r="Q430" s="547"/>
      <c r="R430" s="584"/>
      <c r="S430" s="547"/>
      <c r="T430" s="547"/>
      <c r="U430" s="547"/>
      <c r="V430" s="547"/>
      <c r="W430" s="547"/>
      <c r="X430" s="547"/>
      <c r="Y430" s="547"/>
      <c r="Z430" s="547"/>
      <c r="AA430" s="547"/>
      <c r="AB430" s="547"/>
      <c r="AC430" s="547"/>
      <c r="AD430" s="547"/>
      <c r="AE430" s="547"/>
      <c r="AF430" s="547"/>
      <c r="AG430" s="547"/>
      <c r="AH430" s="547"/>
      <c r="AI430" s="547"/>
      <c r="AJ430" s="547"/>
      <c r="AK430" s="547"/>
      <c r="AL430" s="547"/>
      <c r="AM430" s="547"/>
      <c r="AN430" s="547"/>
      <c r="AO430" s="547"/>
    </row>
    <row r="431" spans="14:41">
      <c r="N431" s="547"/>
      <c r="O431" s="547"/>
      <c r="P431" s="547"/>
      <c r="Q431" s="547"/>
      <c r="R431" s="584"/>
      <c r="S431" s="547"/>
      <c r="T431" s="547"/>
      <c r="U431" s="547"/>
      <c r="V431" s="547"/>
      <c r="W431" s="547"/>
      <c r="X431" s="547"/>
      <c r="Y431" s="547"/>
      <c r="Z431" s="547"/>
      <c r="AA431" s="547"/>
      <c r="AB431" s="547"/>
      <c r="AC431" s="547"/>
      <c r="AD431" s="547"/>
      <c r="AE431" s="547"/>
      <c r="AF431" s="547"/>
      <c r="AG431" s="547"/>
      <c r="AH431" s="547"/>
      <c r="AI431" s="547"/>
      <c r="AJ431" s="547"/>
      <c r="AK431" s="547"/>
      <c r="AL431" s="547"/>
      <c r="AM431" s="547"/>
      <c r="AN431" s="547"/>
      <c r="AO431" s="547"/>
    </row>
    <row r="432" spans="14:41">
      <c r="N432" s="547"/>
      <c r="O432" s="547"/>
      <c r="P432" s="547"/>
      <c r="Q432" s="547"/>
      <c r="R432" s="584"/>
      <c r="S432" s="547"/>
      <c r="T432" s="547"/>
      <c r="U432" s="547"/>
      <c r="V432" s="547"/>
      <c r="W432" s="547"/>
      <c r="X432" s="547"/>
      <c r="Y432" s="547"/>
      <c r="Z432" s="547"/>
      <c r="AA432" s="547"/>
      <c r="AB432" s="547"/>
      <c r="AC432" s="547"/>
      <c r="AD432" s="547"/>
      <c r="AE432" s="547"/>
      <c r="AF432" s="547"/>
      <c r="AG432" s="547"/>
      <c r="AH432" s="547"/>
      <c r="AI432" s="547"/>
      <c r="AJ432" s="547"/>
      <c r="AK432" s="547"/>
      <c r="AL432" s="547"/>
      <c r="AM432" s="547"/>
      <c r="AN432" s="547"/>
      <c r="AO432" s="547"/>
    </row>
    <row r="433" spans="14:41">
      <c r="N433" s="547"/>
      <c r="O433" s="547"/>
      <c r="P433" s="547"/>
      <c r="Q433" s="547"/>
      <c r="R433" s="584"/>
      <c r="S433" s="547"/>
      <c r="T433" s="547"/>
      <c r="U433" s="547"/>
      <c r="V433" s="547"/>
      <c r="W433" s="547"/>
      <c r="X433" s="547"/>
      <c r="Y433" s="547"/>
      <c r="Z433" s="547"/>
      <c r="AA433" s="547"/>
      <c r="AB433" s="547"/>
      <c r="AC433" s="547"/>
      <c r="AD433" s="547"/>
      <c r="AE433" s="547"/>
      <c r="AF433" s="547"/>
      <c r="AG433" s="547"/>
      <c r="AH433" s="547"/>
      <c r="AI433" s="547"/>
      <c r="AJ433" s="547"/>
      <c r="AK433" s="547"/>
      <c r="AL433" s="547"/>
      <c r="AM433" s="547"/>
      <c r="AN433" s="547"/>
      <c r="AO433" s="547"/>
    </row>
    <row r="434" spans="14:41">
      <c r="N434" s="547"/>
      <c r="O434" s="547"/>
      <c r="P434" s="547"/>
      <c r="Q434" s="547"/>
      <c r="R434" s="584"/>
      <c r="S434" s="547"/>
      <c r="T434" s="547"/>
      <c r="U434" s="547"/>
      <c r="V434" s="547"/>
      <c r="W434" s="547"/>
      <c r="X434" s="547"/>
      <c r="Y434" s="547"/>
      <c r="Z434" s="547"/>
      <c r="AA434" s="547"/>
      <c r="AB434" s="547"/>
      <c r="AC434" s="547"/>
      <c r="AD434" s="547"/>
      <c r="AE434" s="547"/>
      <c r="AF434" s="547"/>
      <c r="AG434" s="547"/>
      <c r="AH434" s="547"/>
      <c r="AI434" s="547"/>
      <c r="AJ434" s="547"/>
      <c r="AK434" s="547"/>
      <c r="AL434" s="547"/>
      <c r="AM434" s="547"/>
      <c r="AN434" s="547"/>
      <c r="AO434" s="547"/>
    </row>
    <row r="435" spans="14:41">
      <c r="N435" s="547"/>
      <c r="O435" s="547"/>
      <c r="P435" s="547"/>
      <c r="Q435" s="547"/>
      <c r="R435" s="584"/>
      <c r="S435" s="547"/>
      <c r="T435" s="547"/>
      <c r="U435" s="547"/>
      <c r="V435" s="547"/>
      <c r="W435" s="547"/>
      <c r="X435" s="547"/>
      <c r="Y435" s="547"/>
      <c r="Z435" s="547"/>
      <c r="AA435" s="547"/>
      <c r="AB435" s="547"/>
      <c r="AC435" s="547"/>
      <c r="AD435" s="547"/>
      <c r="AE435" s="547"/>
      <c r="AF435" s="547"/>
      <c r="AG435" s="547"/>
      <c r="AH435" s="547"/>
      <c r="AI435" s="547"/>
      <c r="AJ435" s="547"/>
      <c r="AK435" s="547"/>
      <c r="AL435" s="547"/>
      <c r="AM435" s="547"/>
      <c r="AN435" s="547"/>
      <c r="AO435" s="547"/>
    </row>
    <row r="436" spans="14:41">
      <c r="N436" s="547"/>
      <c r="O436" s="547"/>
      <c r="P436" s="547"/>
      <c r="Q436" s="547"/>
      <c r="R436" s="584"/>
      <c r="S436" s="547"/>
      <c r="T436" s="547"/>
      <c r="U436" s="547"/>
      <c r="V436" s="547"/>
      <c r="W436" s="547"/>
      <c r="X436" s="547"/>
      <c r="Y436" s="547"/>
      <c r="Z436" s="547"/>
      <c r="AA436" s="547"/>
      <c r="AB436" s="547"/>
      <c r="AC436" s="547"/>
      <c r="AD436" s="547"/>
      <c r="AE436" s="547"/>
      <c r="AF436" s="547"/>
      <c r="AG436" s="547"/>
      <c r="AH436" s="547"/>
      <c r="AI436" s="547"/>
      <c r="AJ436" s="547"/>
      <c r="AK436" s="547"/>
      <c r="AL436" s="547"/>
      <c r="AM436" s="547"/>
      <c r="AN436" s="547"/>
      <c r="AO436" s="547"/>
    </row>
    <row r="437" spans="14:41">
      <c r="N437" s="547"/>
      <c r="O437" s="547"/>
      <c r="P437" s="547"/>
      <c r="Q437" s="547"/>
      <c r="R437" s="584"/>
      <c r="S437" s="547"/>
      <c r="T437" s="547"/>
      <c r="U437" s="547"/>
      <c r="V437" s="547"/>
      <c r="W437" s="547"/>
      <c r="X437" s="547"/>
      <c r="Y437" s="547"/>
      <c r="Z437" s="547"/>
      <c r="AA437" s="547"/>
      <c r="AB437" s="547"/>
      <c r="AC437" s="547"/>
      <c r="AD437" s="547"/>
      <c r="AE437" s="547"/>
      <c r="AF437" s="547"/>
      <c r="AG437" s="547"/>
      <c r="AH437" s="547"/>
      <c r="AI437" s="547"/>
      <c r="AJ437" s="547"/>
      <c r="AK437" s="547"/>
      <c r="AL437" s="547"/>
      <c r="AM437" s="547"/>
      <c r="AN437" s="547"/>
      <c r="AO437" s="547"/>
    </row>
    <row r="438" spans="14:41">
      <c r="N438" s="547"/>
      <c r="O438" s="547"/>
      <c r="P438" s="547"/>
      <c r="Q438" s="547"/>
      <c r="R438" s="584"/>
      <c r="S438" s="547"/>
      <c r="T438" s="547"/>
      <c r="U438" s="547"/>
      <c r="V438" s="547"/>
      <c r="W438" s="547"/>
      <c r="X438" s="547"/>
      <c r="Y438" s="547"/>
      <c r="Z438" s="547"/>
      <c r="AA438" s="547"/>
      <c r="AB438" s="547"/>
      <c r="AC438" s="547"/>
      <c r="AD438" s="547"/>
      <c r="AE438" s="547"/>
      <c r="AF438" s="547"/>
      <c r="AG438" s="547"/>
      <c r="AH438" s="547"/>
      <c r="AI438" s="547"/>
      <c r="AJ438" s="547"/>
      <c r="AK438" s="547"/>
      <c r="AL438" s="547"/>
      <c r="AM438" s="547"/>
      <c r="AN438" s="547"/>
      <c r="AO438" s="547"/>
    </row>
    <row r="439" spans="14:41">
      <c r="N439" s="547"/>
      <c r="O439" s="547"/>
      <c r="P439" s="547"/>
      <c r="Q439" s="547"/>
      <c r="R439" s="584"/>
      <c r="S439" s="547"/>
      <c r="T439" s="547"/>
      <c r="U439" s="547"/>
      <c r="V439" s="547"/>
      <c r="W439" s="547"/>
      <c r="X439" s="547"/>
      <c r="Y439" s="547"/>
      <c r="Z439" s="547"/>
      <c r="AA439" s="547"/>
      <c r="AB439" s="547"/>
      <c r="AC439" s="547"/>
      <c r="AD439" s="547"/>
      <c r="AE439" s="547"/>
      <c r="AF439" s="547"/>
      <c r="AG439" s="547"/>
      <c r="AH439" s="547"/>
      <c r="AI439" s="547"/>
      <c r="AJ439" s="547"/>
      <c r="AK439" s="547"/>
      <c r="AL439" s="547"/>
      <c r="AM439" s="547"/>
      <c r="AN439" s="547"/>
      <c r="AO439" s="547"/>
    </row>
    <row r="440" spans="14:41">
      <c r="N440" s="547"/>
      <c r="O440" s="547"/>
      <c r="P440" s="547"/>
      <c r="Q440" s="547"/>
      <c r="R440" s="584"/>
      <c r="S440" s="547"/>
      <c r="T440" s="547"/>
      <c r="U440" s="547"/>
      <c r="V440" s="547"/>
      <c r="W440" s="547"/>
      <c r="X440" s="547"/>
      <c r="Y440" s="547"/>
      <c r="Z440" s="547"/>
      <c r="AA440" s="547"/>
      <c r="AB440" s="547"/>
      <c r="AC440" s="547"/>
      <c r="AD440" s="547"/>
      <c r="AE440" s="547"/>
      <c r="AF440" s="547"/>
      <c r="AG440" s="547"/>
      <c r="AH440" s="547"/>
      <c r="AI440" s="547"/>
      <c r="AJ440" s="547"/>
      <c r="AK440" s="547"/>
      <c r="AL440" s="547"/>
      <c r="AM440" s="547"/>
      <c r="AN440" s="547"/>
      <c r="AO440" s="547"/>
    </row>
    <row r="441" spans="14:41">
      <c r="N441" s="547"/>
      <c r="O441" s="547"/>
      <c r="P441" s="547"/>
      <c r="Q441" s="547"/>
      <c r="R441" s="584"/>
      <c r="S441" s="547"/>
      <c r="T441" s="547"/>
      <c r="U441" s="547"/>
      <c r="V441" s="547"/>
      <c r="W441" s="547"/>
      <c r="X441" s="547"/>
      <c r="Y441" s="547"/>
      <c r="Z441" s="547"/>
      <c r="AA441" s="547"/>
      <c r="AB441" s="547"/>
      <c r="AC441" s="547"/>
      <c r="AD441" s="547"/>
      <c r="AE441" s="547"/>
      <c r="AF441" s="547"/>
      <c r="AG441" s="547"/>
      <c r="AH441" s="547"/>
      <c r="AI441" s="547"/>
      <c r="AJ441" s="547"/>
      <c r="AK441" s="547"/>
      <c r="AL441" s="547"/>
      <c r="AM441" s="547"/>
      <c r="AN441" s="547"/>
      <c r="AO441" s="547"/>
    </row>
    <row r="442" spans="14:41">
      <c r="N442" s="547"/>
      <c r="O442" s="547"/>
      <c r="P442" s="547"/>
      <c r="Q442" s="547"/>
      <c r="R442" s="584"/>
      <c r="S442" s="547"/>
      <c r="T442" s="547"/>
      <c r="U442" s="547"/>
      <c r="V442" s="547"/>
      <c r="W442" s="547"/>
      <c r="X442" s="547"/>
      <c r="Y442" s="547"/>
      <c r="Z442" s="547"/>
      <c r="AA442" s="547"/>
      <c r="AB442" s="547"/>
      <c r="AC442" s="547"/>
      <c r="AD442" s="547"/>
      <c r="AE442" s="547"/>
      <c r="AF442" s="547"/>
      <c r="AG442" s="547"/>
      <c r="AH442" s="547"/>
      <c r="AI442" s="547"/>
      <c r="AJ442" s="547"/>
      <c r="AK442" s="547"/>
      <c r="AL442" s="547"/>
      <c r="AM442" s="547"/>
      <c r="AN442" s="547"/>
      <c r="AO442" s="547"/>
    </row>
    <row r="443" spans="14:41">
      <c r="N443" s="547"/>
      <c r="O443" s="547"/>
      <c r="P443" s="547"/>
      <c r="Q443" s="547"/>
      <c r="R443" s="584"/>
      <c r="S443" s="547"/>
      <c r="T443" s="547"/>
      <c r="U443" s="547"/>
      <c r="V443" s="547"/>
      <c r="W443" s="547"/>
      <c r="X443" s="547"/>
      <c r="Y443" s="547"/>
      <c r="Z443" s="547"/>
      <c r="AA443" s="547"/>
      <c r="AB443" s="547"/>
      <c r="AC443" s="547"/>
      <c r="AD443" s="547"/>
      <c r="AE443" s="547"/>
      <c r="AF443" s="547"/>
      <c r="AG443" s="547"/>
      <c r="AH443" s="547"/>
      <c r="AI443" s="547"/>
      <c r="AJ443" s="547"/>
      <c r="AK443" s="547"/>
      <c r="AL443" s="547"/>
      <c r="AM443" s="547"/>
      <c r="AN443" s="547"/>
      <c r="AO443" s="547"/>
    </row>
    <row r="444" spans="14:41">
      <c r="N444" s="547"/>
      <c r="O444" s="547"/>
      <c r="P444" s="547"/>
      <c r="Q444" s="547"/>
      <c r="R444" s="584"/>
      <c r="S444" s="547"/>
      <c r="T444" s="547"/>
      <c r="U444" s="547"/>
      <c r="V444" s="547"/>
      <c r="W444" s="547"/>
      <c r="X444" s="547"/>
      <c r="Y444" s="547"/>
      <c r="Z444" s="547"/>
      <c r="AA444" s="547"/>
      <c r="AB444" s="547"/>
      <c r="AC444" s="547"/>
      <c r="AD444" s="547"/>
      <c r="AE444" s="547"/>
      <c r="AF444" s="547"/>
      <c r="AG444" s="547"/>
      <c r="AH444" s="547"/>
      <c r="AI444" s="547"/>
      <c r="AJ444" s="547"/>
      <c r="AK444" s="547"/>
      <c r="AL444" s="547"/>
      <c r="AM444" s="547"/>
      <c r="AN444" s="547"/>
      <c r="AO444" s="547"/>
    </row>
    <row r="445" spans="14:41">
      <c r="N445" s="547"/>
      <c r="O445" s="547"/>
      <c r="P445" s="547"/>
      <c r="Q445" s="547"/>
      <c r="R445" s="584"/>
      <c r="S445" s="547"/>
      <c r="T445" s="547"/>
      <c r="U445" s="547"/>
      <c r="V445" s="547"/>
      <c r="W445" s="547"/>
      <c r="X445" s="547"/>
      <c r="Y445" s="547"/>
      <c r="Z445" s="547"/>
      <c r="AA445" s="547"/>
      <c r="AB445" s="547"/>
      <c r="AC445" s="547"/>
      <c r="AD445" s="547"/>
      <c r="AE445" s="547"/>
      <c r="AF445" s="547"/>
      <c r="AG445" s="547"/>
      <c r="AH445" s="547"/>
      <c r="AI445" s="547"/>
      <c r="AJ445" s="547"/>
      <c r="AK445" s="547"/>
      <c r="AL445" s="547"/>
      <c r="AM445" s="547"/>
      <c r="AN445" s="547"/>
      <c r="AO445" s="547"/>
    </row>
    <row r="446" spans="14:41">
      <c r="N446" s="547"/>
      <c r="O446" s="547"/>
      <c r="P446" s="547"/>
      <c r="Q446" s="547"/>
      <c r="R446" s="584"/>
      <c r="S446" s="547"/>
      <c r="T446" s="547"/>
      <c r="U446" s="547"/>
      <c r="V446" s="547"/>
      <c r="W446" s="547"/>
      <c r="X446" s="547"/>
      <c r="Y446" s="547"/>
      <c r="Z446" s="547"/>
      <c r="AA446" s="547"/>
      <c r="AB446" s="547"/>
      <c r="AC446" s="547"/>
      <c r="AD446" s="547"/>
      <c r="AE446" s="547"/>
      <c r="AF446" s="547"/>
      <c r="AG446" s="547"/>
      <c r="AH446" s="547"/>
      <c r="AI446" s="547"/>
      <c r="AJ446" s="547"/>
      <c r="AK446" s="547"/>
      <c r="AL446" s="547"/>
      <c r="AM446" s="547"/>
      <c r="AN446" s="547"/>
      <c r="AO446" s="547"/>
    </row>
    <row r="447" spans="14:41">
      <c r="N447" s="547"/>
      <c r="O447" s="547"/>
      <c r="P447" s="547"/>
      <c r="Q447" s="547"/>
      <c r="R447" s="584"/>
      <c r="S447" s="547"/>
      <c r="T447" s="547"/>
      <c r="U447" s="547"/>
      <c r="V447" s="547"/>
      <c r="W447" s="547"/>
      <c r="X447" s="547"/>
      <c r="Y447" s="547"/>
      <c r="Z447" s="547"/>
      <c r="AA447" s="547"/>
      <c r="AB447" s="547"/>
      <c r="AC447" s="547"/>
      <c r="AD447" s="547"/>
      <c r="AE447" s="547"/>
      <c r="AF447" s="547"/>
      <c r="AG447" s="547"/>
      <c r="AH447" s="547"/>
      <c r="AI447" s="547"/>
      <c r="AJ447" s="547"/>
      <c r="AK447" s="547"/>
      <c r="AL447" s="547"/>
      <c r="AM447" s="547"/>
      <c r="AN447" s="547"/>
      <c r="AO447" s="547"/>
    </row>
    <row r="448" spans="14:41">
      <c r="N448" s="547"/>
      <c r="O448" s="547"/>
      <c r="P448" s="547"/>
      <c r="Q448" s="547"/>
      <c r="R448" s="584"/>
      <c r="S448" s="547"/>
      <c r="T448" s="547"/>
      <c r="U448" s="547"/>
      <c r="V448" s="547"/>
      <c r="W448" s="547"/>
      <c r="X448" s="547"/>
      <c r="Y448" s="547"/>
      <c r="Z448" s="547"/>
      <c r="AA448" s="547"/>
      <c r="AB448" s="547"/>
      <c r="AC448" s="547"/>
      <c r="AD448" s="547"/>
      <c r="AE448" s="547"/>
      <c r="AF448" s="547"/>
      <c r="AG448" s="547"/>
      <c r="AH448" s="547"/>
      <c r="AI448" s="547"/>
      <c r="AJ448" s="547"/>
      <c r="AK448" s="547"/>
      <c r="AL448" s="547"/>
      <c r="AM448" s="547"/>
      <c r="AN448" s="547"/>
      <c r="AO448" s="547"/>
    </row>
    <row r="449" spans="14:41">
      <c r="N449" s="547"/>
      <c r="O449" s="547"/>
      <c r="P449" s="547"/>
      <c r="Q449" s="547"/>
      <c r="R449" s="584"/>
      <c r="S449" s="547"/>
      <c r="T449" s="547"/>
      <c r="U449" s="547"/>
      <c r="V449" s="547"/>
      <c r="W449" s="547"/>
      <c r="X449" s="547"/>
      <c r="Y449" s="547"/>
      <c r="Z449" s="547"/>
      <c r="AA449" s="547"/>
      <c r="AB449" s="547"/>
      <c r="AC449" s="547"/>
      <c r="AD449" s="547"/>
      <c r="AE449" s="547"/>
      <c r="AF449" s="547"/>
      <c r="AG449" s="547"/>
      <c r="AH449" s="547"/>
      <c r="AI449" s="547"/>
      <c r="AJ449" s="547"/>
      <c r="AK449" s="547"/>
      <c r="AL449" s="547"/>
      <c r="AM449" s="547"/>
      <c r="AN449" s="547"/>
      <c r="AO449" s="547"/>
    </row>
    <row r="450" spans="14:41">
      <c r="N450" s="547"/>
      <c r="O450" s="547"/>
      <c r="P450" s="547"/>
      <c r="Q450" s="547"/>
      <c r="R450" s="584"/>
      <c r="S450" s="547"/>
      <c r="T450" s="547"/>
      <c r="U450" s="547"/>
      <c r="V450" s="547"/>
      <c r="W450" s="547"/>
      <c r="X450" s="547"/>
      <c r="Y450" s="547"/>
      <c r="Z450" s="547"/>
      <c r="AA450" s="547"/>
      <c r="AB450" s="547"/>
      <c r="AC450" s="547"/>
      <c r="AD450" s="547"/>
      <c r="AE450" s="547"/>
      <c r="AF450" s="547"/>
      <c r="AG450" s="547"/>
      <c r="AH450" s="547"/>
      <c r="AI450" s="547"/>
      <c r="AJ450" s="547"/>
      <c r="AK450" s="547"/>
      <c r="AL450" s="547"/>
      <c r="AM450" s="547"/>
      <c r="AN450" s="547"/>
      <c r="AO450" s="547"/>
    </row>
    <row r="451" spans="14:41">
      <c r="N451" s="547"/>
      <c r="O451" s="547"/>
      <c r="P451" s="547"/>
      <c r="Q451" s="547"/>
      <c r="R451" s="584"/>
      <c r="S451" s="547"/>
      <c r="T451" s="547"/>
      <c r="U451" s="547"/>
      <c r="V451" s="547"/>
      <c r="W451" s="547"/>
      <c r="X451" s="547"/>
      <c r="Y451" s="547"/>
      <c r="Z451" s="547"/>
      <c r="AA451" s="547"/>
      <c r="AB451" s="547"/>
      <c r="AC451" s="547"/>
      <c r="AD451" s="547"/>
      <c r="AE451" s="547"/>
      <c r="AF451" s="547"/>
      <c r="AG451" s="547"/>
      <c r="AH451" s="547"/>
      <c r="AI451" s="547"/>
      <c r="AJ451" s="547"/>
      <c r="AK451" s="547"/>
      <c r="AL451" s="547"/>
      <c r="AM451" s="547"/>
      <c r="AN451" s="547"/>
      <c r="AO451" s="547"/>
    </row>
    <row r="452" spans="14:41">
      <c r="N452" s="547"/>
      <c r="O452" s="547"/>
      <c r="P452" s="547"/>
      <c r="Q452" s="547"/>
      <c r="R452" s="584"/>
      <c r="S452" s="547"/>
      <c r="T452" s="547"/>
      <c r="U452" s="547"/>
      <c r="V452" s="547"/>
      <c r="W452" s="547"/>
      <c r="X452" s="547"/>
      <c r="Y452" s="547"/>
      <c r="Z452" s="547"/>
      <c r="AA452" s="547"/>
      <c r="AB452" s="547"/>
      <c r="AC452" s="547"/>
      <c r="AD452" s="547"/>
      <c r="AE452" s="547"/>
      <c r="AF452" s="547"/>
      <c r="AG452" s="547"/>
      <c r="AH452" s="547"/>
      <c r="AI452" s="547"/>
      <c r="AJ452" s="547"/>
      <c r="AK452" s="547"/>
      <c r="AL452" s="547"/>
      <c r="AM452" s="547"/>
      <c r="AN452" s="547"/>
      <c r="AO452" s="547"/>
    </row>
    <row r="453" spans="14:41">
      <c r="N453" s="547"/>
      <c r="O453" s="547"/>
      <c r="P453" s="547"/>
      <c r="Q453" s="547"/>
      <c r="R453" s="584"/>
      <c r="S453" s="547"/>
      <c r="T453" s="547"/>
      <c r="U453" s="547"/>
      <c r="V453" s="547"/>
      <c r="W453" s="547"/>
      <c r="X453" s="547"/>
      <c r="Y453" s="547"/>
      <c r="Z453" s="547"/>
      <c r="AA453" s="547"/>
      <c r="AB453" s="547"/>
      <c r="AC453" s="547"/>
      <c r="AD453" s="547"/>
      <c r="AE453" s="547"/>
      <c r="AF453" s="547"/>
      <c r="AG453" s="547"/>
      <c r="AH453" s="547"/>
      <c r="AI453" s="547"/>
      <c r="AJ453" s="547"/>
      <c r="AK453" s="547"/>
      <c r="AL453" s="547"/>
      <c r="AM453" s="547"/>
      <c r="AN453" s="547"/>
      <c r="AO453" s="547"/>
    </row>
    <row r="454" spans="14:41">
      <c r="N454" s="547"/>
      <c r="O454" s="547"/>
      <c r="P454" s="547"/>
      <c r="Q454" s="547"/>
      <c r="R454" s="584"/>
      <c r="S454" s="547"/>
      <c r="T454" s="547"/>
      <c r="U454" s="547"/>
      <c r="V454" s="547"/>
      <c r="W454" s="547"/>
      <c r="X454" s="547"/>
      <c r="Y454" s="547"/>
      <c r="Z454" s="547"/>
      <c r="AA454" s="547"/>
      <c r="AB454" s="547"/>
      <c r="AC454" s="547"/>
      <c r="AD454" s="547"/>
      <c r="AE454" s="547"/>
      <c r="AF454" s="547"/>
      <c r="AG454" s="547"/>
      <c r="AH454" s="547"/>
      <c r="AI454" s="547"/>
      <c r="AJ454" s="547"/>
      <c r="AK454" s="547"/>
      <c r="AL454" s="547"/>
      <c r="AM454" s="547"/>
      <c r="AN454" s="547"/>
      <c r="AO454" s="547"/>
    </row>
    <row r="455" spans="14:41">
      <c r="N455" s="547"/>
      <c r="O455" s="547"/>
      <c r="P455" s="547"/>
      <c r="Q455" s="547"/>
      <c r="R455" s="584"/>
      <c r="S455" s="547"/>
      <c r="T455" s="547"/>
      <c r="U455" s="547"/>
      <c r="V455" s="547"/>
      <c r="W455" s="547"/>
      <c r="X455" s="547"/>
      <c r="Y455" s="547"/>
      <c r="Z455" s="547"/>
      <c r="AA455" s="547"/>
      <c r="AB455" s="547"/>
      <c r="AC455" s="547"/>
      <c r="AD455" s="547"/>
      <c r="AE455" s="547"/>
      <c r="AF455" s="547"/>
      <c r="AG455" s="547"/>
      <c r="AH455" s="547"/>
      <c r="AI455" s="547"/>
      <c r="AJ455" s="547"/>
      <c r="AK455" s="547"/>
      <c r="AL455" s="547"/>
      <c r="AM455" s="547"/>
      <c r="AN455" s="547"/>
      <c r="AO455" s="547"/>
    </row>
    <row r="456" spans="14:41">
      <c r="N456" s="547"/>
      <c r="O456" s="547"/>
      <c r="P456" s="547"/>
      <c r="Q456" s="547"/>
      <c r="R456" s="584"/>
      <c r="S456" s="547"/>
      <c r="T456" s="547"/>
      <c r="U456" s="547"/>
      <c r="V456" s="547"/>
      <c r="W456" s="547"/>
      <c r="X456" s="547"/>
      <c r="Y456" s="547"/>
      <c r="Z456" s="547"/>
      <c r="AA456" s="547"/>
      <c r="AB456" s="547"/>
      <c r="AC456" s="547"/>
      <c r="AD456" s="547"/>
      <c r="AE456" s="547"/>
      <c r="AF456" s="547"/>
      <c r="AG456" s="547"/>
      <c r="AH456" s="547"/>
      <c r="AI456" s="547"/>
      <c r="AJ456" s="547"/>
      <c r="AK456" s="547"/>
      <c r="AL456" s="547"/>
      <c r="AM456" s="547"/>
      <c r="AN456" s="547"/>
      <c r="AO456" s="547"/>
    </row>
    <row r="457" spans="14:41">
      <c r="N457" s="547"/>
      <c r="O457" s="547"/>
      <c r="P457" s="547"/>
      <c r="Q457" s="547"/>
      <c r="R457" s="584"/>
      <c r="S457" s="547"/>
      <c r="T457" s="547"/>
      <c r="U457" s="547"/>
      <c r="V457" s="547"/>
      <c r="W457" s="547"/>
      <c r="X457" s="547"/>
      <c r="Y457" s="547"/>
      <c r="Z457" s="547"/>
      <c r="AA457" s="547"/>
      <c r="AB457" s="547"/>
      <c r="AC457" s="547"/>
      <c r="AD457" s="547"/>
      <c r="AE457" s="547"/>
      <c r="AF457" s="547"/>
      <c r="AG457" s="547"/>
      <c r="AH457" s="547"/>
      <c r="AI457" s="547"/>
      <c r="AJ457" s="547"/>
      <c r="AK457" s="547"/>
      <c r="AL457" s="547"/>
      <c r="AM457" s="547"/>
      <c r="AN457" s="547"/>
      <c r="AO457" s="547"/>
    </row>
    <row r="458" spans="14:41">
      <c r="N458" s="547"/>
      <c r="O458" s="547"/>
      <c r="P458" s="547"/>
      <c r="Q458" s="547"/>
      <c r="R458" s="584"/>
      <c r="S458" s="547"/>
      <c r="T458" s="547"/>
      <c r="U458" s="547"/>
      <c r="V458" s="547"/>
      <c r="W458" s="547"/>
      <c r="X458" s="547"/>
      <c r="Y458" s="547"/>
      <c r="Z458" s="547"/>
      <c r="AA458" s="547"/>
      <c r="AB458" s="547"/>
      <c r="AC458" s="547"/>
      <c r="AD458" s="547"/>
      <c r="AE458" s="547"/>
      <c r="AF458" s="547"/>
      <c r="AG458" s="547"/>
      <c r="AH458" s="547"/>
      <c r="AI458" s="547"/>
      <c r="AJ458" s="547"/>
      <c r="AK458" s="547"/>
      <c r="AL458" s="547"/>
      <c r="AM458" s="547"/>
      <c r="AN458" s="547"/>
      <c r="AO458" s="547"/>
    </row>
    <row r="459" spans="14:41">
      <c r="N459" s="547"/>
      <c r="O459" s="547"/>
      <c r="P459" s="547"/>
      <c r="Q459" s="547"/>
      <c r="R459" s="584"/>
      <c r="S459" s="547"/>
      <c r="T459" s="547"/>
      <c r="U459" s="547"/>
      <c r="V459" s="547"/>
      <c r="W459" s="547"/>
      <c r="X459" s="547"/>
      <c r="Y459" s="547"/>
      <c r="Z459" s="547"/>
      <c r="AA459" s="547"/>
      <c r="AB459" s="547"/>
      <c r="AC459" s="547"/>
      <c r="AD459" s="547"/>
      <c r="AE459" s="547"/>
      <c r="AF459" s="547"/>
      <c r="AG459" s="547"/>
      <c r="AH459" s="547"/>
      <c r="AI459" s="547"/>
      <c r="AJ459" s="547"/>
      <c r="AK459" s="547"/>
      <c r="AL459" s="547"/>
      <c r="AM459" s="547"/>
      <c r="AN459" s="547"/>
      <c r="AO459" s="547"/>
    </row>
    <row r="460" spans="14:41">
      <c r="N460" s="547"/>
      <c r="O460" s="547"/>
      <c r="P460" s="547"/>
      <c r="Q460" s="547"/>
      <c r="R460" s="584"/>
      <c r="S460" s="547"/>
      <c r="T460" s="547"/>
      <c r="U460" s="547"/>
      <c r="V460" s="547"/>
      <c r="W460" s="547"/>
      <c r="X460" s="547"/>
      <c r="Y460" s="547"/>
      <c r="Z460" s="547"/>
      <c r="AA460" s="547"/>
      <c r="AB460" s="547"/>
      <c r="AC460" s="547"/>
      <c r="AD460" s="547"/>
      <c r="AE460" s="547"/>
      <c r="AF460" s="547"/>
      <c r="AG460" s="547"/>
      <c r="AH460" s="547"/>
      <c r="AI460" s="547"/>
      <c r="AJ460" s="547"/>
      <c r="AK460" s="547"/>
      <c r="AL460" s="547"/>
      <c r="AM460" s="547"/>
      <c r="AN460" s="547"/>
      <c r="AO460" s="547"/>
    </row>
    <row r="461" spans="14:41">
      <c r="N461" s="547"/>
      <c r="O461" s="547"/>
      <c r="P461" s="547"/>
      <c r="Q461" s="547"/>
      <c r="R461" s="584"/>
      <c r="S461" s="547"/>
      <c r="T461" s="547"/>
      <c r="U461" s="547"/>
      <c r="V461" s="547"/>
      <c r="W461" s="547"/>
      <c r="X461" s="547"/>
      <c r="Y461" s="547"/>
      <c r="Z461" s="547"/>
      <c r="AA461" s="547"/>
      <c r="AB461" s="547"/>
      <c r="AC461" s="547"/>
      <c r="AD461" s="547"/>
      <c r="AE461" s="547"/>
      <c r="AF461" s="547"/>
      <c r="AG461" s="547"/>
      <c r="AH461" s="547"/>
      <c r="AI461" s="547"/>
      <c r="AJ461" s="547"/>
      <c r="AK461" s="547"/>
      <c r="AL461" s="547"/>
      <c r="AM461" s="547"/>
      <c r="AN461" s="547"/>
      <c r="AO461" s="547"/>
    </row>
    <row r="462" spans="14:41">
      <c r="N462" s="547"/>
      <c r="O462" s="547"/>
      <c r="P462" s="547"/>
      <c r="Q462" s="547"/>
      <c r="R462" s="584"/>
      <c r="S462" s="547"/>
      <c r="T462" s="547"/>
      <c r="U462" s="547"/>
      <c r="V462" s="547"/>
      <c r="W462" s="547"/>
      <c r="X462" s="547"/>
      <c r="Y462" s="547"/>
      <c r="Z462" s="547"/>
      <c r="AA462" s="547"/>
      <c r="AB462" s="547"/>
      <c r="AC462" s="547"/>
      <c r="AD462" s="547"/>
      <c r="AE462" s="547"/>
      <c r="AF462" s="547"/>
      <c r="AG462" s="547"/>
      <c r="AH462" s="547"/>
      <c r="AI462" s="547"/>
      <c r="AJ462" s="547"/>
      <c r="AK462" s="547"/>
      <c r="AL462" s="547"/>
      <c r="AM462" s="547"/>
      <c r="AN462" s="547"/>
      <c r="AO462" s="547"/>
    </row>
    <row r="463" spans="14:41">
      <c r="N463" s="547"/>
      <c r="O463" s="547"/>
      <c r="P463" s="547"/>
      <c r="Q463" s="547"/>
      <c r="R463" s="584"/>
      <c r="S463" s="547"/>
      <c r="T463" s="547"/>
      <c r="U463" s="547"/>
      <c r="V463" s="547"/>
      <c r="W463" s="547"/>
      <c r="X463" s="547"/>
      <c r="Y463" s="547"/>
      <c r="Z463" s="547"/>
      <c r="AA463" s="547"/>
      <c r="AB463" s="547"/>
      <c r="AC463" s="547"/>
      <c r="AD463" s="547"/>
      <c r="AE463" s="547"/>
      <c r="AF463" s="547"/>
      <c r="AG463" s="547"/>
      <c r="AH463" s="547"/>
      <c r="AI463" s="547"/>
      <c r="AJ463" s="547"/>
      <c r="AK463" s="547"/>
      <c r="AL463" s="547"/>
      <c r="AM463" s="547"/>
      <c r="AN463" s="547"/>
      <c r="AO463" s="547"/>
    </row>
    <row r="464" spans="14:41">
      <c r="N464" s="547"/>
      <c r="O464" s="547"/>
      <c r="P464" s="547"/>
      <c r="Q464" s="547"/>
      <c r="R464" s="584"/>
      <c r="S464" s="547"/>
      <c r="T464" s="547"/>
      <c r="U464" s="547"/>
      <c r="V464" s="547"/>
      <c r="W464" s="547"/>
      <c r="X464" s="547"/>
      <c r="Y464" s="547"/>
      <c r="Z464" s="547"/>
      <c r="AA464" s="547"/>
      <c r="AB464" s="547"/>
      <c r="AC464" s="547"/>
      <c r="AD464" s="547"/>
      <c r="AE464" s="547"/>
      <c r="AF464" s="547"/>
      <c r="AG464" s="547"/>
      <c r="AH464" s="547"/>
      <c r="AI464" s="547"/>
      <c r="AJ464" s="547"/>
      <c r="AK464" s="547"/>
      <c r="AL464" s="547"/>
      <c r="AM464" s="547"/>
      <c r="AN464" s="547"/>
      <c r="AO464" s="547"/>
    </row>
    <row r="465" spans="14:41">
      <c r="N465" s="547"/>
      <c r="O465" s="547"/>
      <c r="P465" s="547"/>
      <c r="Q465" s="547"/>
      <c r="R465" s="584"/>
      <c r="S465" s="547"/>
      <c r="T465" s="547"/>
      <c r="U465" s="547"/>
      <c r="V465" s="547"/>
      <c r="W465" s="547"/>
      <c r="X465" s="547"/>
      <c r="Y465" s="547"/>
      <c r="Z465" s="547"/>
      <c r="AA465" s="547"/>
      <c r="AB465" s="547"/>
      <c r="AC465" s="547"/>
      <c r="AD465" s="547"/>
      <c r="AE465" s="547"/>
      <c r="AF465" s="547"/>
      <c r="AG465" s="547"/>
      <c r="AH465" s="547"/>
      <c r="AI465" s="547"/>
      <c r="AJ465" s="547"/>
      <c r="AK465" s="547"/>
      <c r="AL465" s="547"/>
      <c r="AM465" s="547"/>
      <c r="AN465" s="547"/>
      <c r="AO465" s="547"/>
    </row>
    <row r="466" spans="14:41">
      <c r="N466" s="547"/>
      <c r="O466" s="547"/>
      <c r="P466" s="547"/>
      <c r="Q466" s="547"/>
      <c r="R466" s="584"/>
      <c r="S466" s="547"/>
      <c r="T466" s="547"/>
      <c r="U466" s="547"/>
      <c r="V466" s="547"/>
      <c r="W466" s="547"/>
      <c r="X466" s="547"/>
      <c r="Y466" s="547"/>
      <c r="Z466" s="547"/>
      <c r="AA466" s="547"/>
      <c r="AB466" s="547"/>
      <c r="AC466" s="547"/>
      <c r="AD466" s="547"/>
      <c r="AE466" s="547"/>
      <c r="AF466" s="547"/>
      <c r="AG466" s="547"/>
      <c r="AH466" s="547"/>
      <c r="AI466" s="547"/>
      <c r="AJ466" s="547"/>
      <c r="AK466" s="547"/>
      <c r="AL466" s="547"/>
      <c r="AM466" s="547"/>
      <c r="AN466" s="547"/>
      <c r="AO466" s="547"/>
    </row>
    <row r="467" spans="14:41">
      <c r="N467" s="547"/>
      <c r="O467" s="547"/>
      <c r="P467" s="547"/>
      <c r="Q467" s="547"/>
      <c r="R467" s="584"/>
      <c r="S467" s="547"/>
      <c r="T467" s="547"/>
      <c r="U467" s="547"/>
      <c r="V467" s="547"/>
      <c r="W467" s="547"/>
      <c r="X467" s="547"/>
      <c r="Y467" s="547"/>
      <c r="Z467" s="547"/>
      <c r="AA467" s="547"/>
      <c r="AB467" s="547"/>
      <c r="AC467" s="547"/>
      <c r="AD467" s="547"/>
      <c r="AE467" s="547"/>
      <c r="AF467" s="547"/>
      <c r="AG467" s="547"/>
      <c r="AH467" s="547"/>
      <c r="AI467" s="547"/>
      <c r="AJ467" s="547"/>
      <c r="AK467" s="547"/>
      <c r="AL467" s="547"/>
      <c r="AM467" s="547"/>
      <c r="AN467" s="547"/>
      <c r="AO467" s="547"/>
    </row>
    <row r="468" spans="14:41">
      <c r="N468" s="547"/>
      <c r="O468" s="547"/>
      <c r="P468" s="547"/>
      <c r="Q468" s="547"/>
      <c r="R468" s="584"/>
      <c r="S468" s="547"/>
      <c r="T468" s="547"/>
      <c r="U468" s="547"/>
      <c r="V468" s="547"/>
      <c r="W468" s="547"/>
      <c r="X468" s="547"/>
      <c r="Y468" s="547"/>
      <c r="Z468" s="547"/>
      <c r="AA468" s="547"/>
      <c r="AB468" s="547"/>
      <c r="AC468" s="547"/>
      <c r="AD468" s="547"/>
      <c r="AE468" s="547"/>
      <c r="AF468" s="547"/>
      <c r="AG468" s="547"/>
      <c r="AH468" s="547"/>
      <c r="AI468" s="547"/>
      <c r="AJ468" s="547"/>
      <c r="AK468" s="547"/>
      <c r="AL468" s="547"/>
      <c r="AM468" s="547"/>
      <c r="AN468" s="547"/>
      <c r="AO468" s="547"/>
    </row>
    <row r="469" spans="14:41">
      <c r="N469" s="547"/>
      <c r="O469" s="547"/>
      <c r="P469" s="547"/>
      <c r="Q469" s="547"/>
      <c r="R469" s="584"/>
      <c r="S469" s="547"/>
      <c r="T469" s="547"/>
      <c r="U469" s="547"/>
      <c r="V469" s="547"/>
      <c r="W469" s="547"/>
      <c r="X469" s="547"/>
      <c r="Y469" s="547"/>
      <c r="Z469" s="547"/>
      <c r="AA469" s="547"/>
      <c r="AB469" s="547"/>
      <c r="AC469" s="547"/>
      <c r="AD469" s="547"/>
      <c r="AE469" s="547"/>
      <c r="AF469" s="547"/>
      <c r="AG469" s="547"/>
      <c r="AH469" s="547"/>
      <c r="AI469" s="547"/>
      <c r="AJ469" s="547"/>
      <c r="AK469" s="547"/>
      <c r="AL469" s="547"/>
      <c r="AM469" s="547"/>
      <c r="AN469" s="547"/>
      <c r="AO469" s="547"/>
    </row>
    <row r="470" spans="14:41">
      <c r="N470" s="547"/>
      <c r="O470" s="547"/>
      <c r="P470" s="547"/>
      <c r="Q470" s="547"/>
      <c r="R470" s="584"/>
      <c r="S470" s="547"/>
      <c r="T470" s="547"/>
      <c r="U470" s="547"/>
      <c r="V470" s="547"/>
      <c r="W470" s="547"/>
      <c r="X470" s="547"/>
      <c r="Y470" s="547"/>
      <c r="Z470" s="547"/>
      <c r="AA470" s="547"/>
      <c r="AB470" s="547"/>
      <c r="AC470" s="547"/>
      <c r="AD470" s="547"/>
      <c r="AE470" s="547"/>
      <c r="AF470" s="547"/>
      <c r="AG470" s="547"/>
      <c r="AH470" s="547"/>
      <c r="AI470" s="547"/>
      <c r="AJ470" s="547"/>
      <c r="AK470" s="547"/>
      <c r="AL470" s="547"/>
      <c r="AM470" s="547"/>
      <c r="AN470" s="547"/>
      <c r="AO470" s="547"/>
    </row>
    <row r="471" spans="14:41">
      <c r="N471" s="547"/>
      <c r="O471" s="547"/>
      <c r="P471" s="547"/>
      <c r="Q471" s="547"/>
      <c r="R471" s="584"/>
      <c r="S471" s="547"/>
      <c r="T471" s="547"/>
      <c r="U471" s="547"/>
      <c r="V471" s="547"/>
      <c r="W471" s="547"/>
      <c r="X471" s="547"/>
      <c r="Y471" s="547"/>
      <c r="Z471" s="547"/>
      <c r="AA471" s="547"/>
      <c r="AB471" s="547"/>
      <c r="AC471" s="547"/>
      <c r="AD471" s="547"/>
      <c r="AE471" s="547"/>
      <c r="AF471" s="547"/>
      <c r="AG471" s="547"/>
      <c r="AH471" s="547"/>
      <c r="AI471" s="547"/>
      <c r="AJ471" s="547"/>
      <c r="AK471" s="547"/>
      <c r="AL471" s="547"/>
      <c r="AM471" s="547"/>
      <c r="AN471" s="547"/>
      <c r="AO471" s="547"/>
    </row>
    <row r="472" spans="14:41">
      <c r="N472" s="547"/>
      <c r="O472" s="547"/>
      <c r="P472" s="547"/>
      <c r="Q472" s="547"/>
      <c r="R472" s="584"/>
      <c r="S472" s="547"/>
      <c r="T472" s="547"/>
      <c r="U472" s="547"/>
      <c r="V472" s="547"/>
      <c r="W472" s="547"/>
      <c r="X472" s="547"/>
      <c r="Y472" s="547"/>
      <c r="Z472" s="547"/>
      <c r="AA472" s="547"/>
      <c r="AB472" s="547"/>
      <c r="AC472" s="547"/>
      <c r="AD472" s="547"/>
      <c r="AE472" s="547"/>
      <c r="AF472" s="547"/>
      <c r="AG472" s="547"/>
      <c r="AH472" s="547"/>
      <c r="AI472" s="547"/>
      <c r="AJ472" s="547"/>
      <c r="AK472" s="547"/>
      <c r="AL472" s="547"/>
      <c r="AM472" s="547"/>
      <c r="AN472" s="547"/>
      <c r="AO472" s="547"/>
    </row>
    <row r="473" spans="14:41">
      <c r="N473" s="547"/>
      <c r="O473" s="547"/>
      <c r="P473" s="547"/>
      <c r="Q473" s="547"/>
      <c r="R473" s="584"/>
      <c r="S473" s="547"/>
      <c r="T473" s="547"/>
      <c r="U473" s="547"/>
      <c r="V473" s="547"/>
      <c r="W473" s="547"/>
      <c r="X473" s="547"/>
      <c r="Y473" s="547"/>
      <c r="Z473" s="547"/>
      <c r="AA473" s="547"/>
      <c r="AB473" s="547"/>
      <c r="AC473" s="547"/>
      <c r="AD473" s="547"/>
      <c r="AE473" s="547"/>
      <c r="AF473" s="547"/>
      <c r="AG473" s="547"/>
      <c r="AH473" s="547"/>
      <c r="AI473" s="547"/>
      <c r="AJ473" s="547"/>
      <c r="AK473" s="547"/>
      <c r="AL473" s="547"/>
      <c r="AM473" s="547"/>
      <c r="AN473" s="547"/>
      <c r="AO473" s="547"/>
    </row>
    <row r="474" spans="14:41">
      <c r="N474" s="547"/>
      <c r="O474" s="547"/>
      <c r="P474" s="547"/>
      <c r="Q474" s="547"/>
      <c r="R474" s="584"/>
      <c r="S474" s="547"/>
      <c r="T474" s="547"/>
      <c r="U474" s="547"/>
      <c r="V474" s="547"/>
      <c r="W474" s="547"/>
      <c r="X474" s="547"/>
      <c r="Y474" s="547"/>
      <c r="Z474" s="547"/>
      <c r="AA474" s="547"/>
      <c r="AB474" s="547"/>
      <c r="AC474" s="547"/>
      <c r="AD474" s="547"/>
      <c r="AE474" s="547"/>
      <c r="AF474" s="547"/>
      <c r="AG474" s="547"/>
      <c r="AH474" s="547"/>
      <c r="AI474" s="547"/>
      <c r="AJ474" s="547"/>
      <c r="AK474" s="547"/>
      <c r="AL474" s="547"/>
      <c r="AM474" s="547"/>
      <c r="AN474" s="547"/>
      <c r="AO474" s="547"/>
    </row>
    <row r="475" spans="14:41">
      <c r="N475" s="547"/>
      <c r="O475" s="547"/>
      <c r="P475" s="547"/>
      <c r="Q475" s="547"/>
      <c r="R475" s="584"/>
      <c r="S475" s="547"/>
      <c r="T475" s="547"/>
      <c r="U475" s="547"/>
      <c r="V475" s="547"/>
      <c r="W475" s="547"/>
      <c r="X475" s="547"/>
      <c r="Y475" s="547"/>
      <c r="Z475" s="547"/>
      <c r="AA475" s="547"/>
      <c r="AB475" s="547"/>
      <c r="AC475" s="547"/>
      <c r="AD475" s="547"/>
      <c r="AE475" s="547"/>
      <c r="AF475" s="547"/>
      <c r="AG475" s="547"/>
      <c r="AH475" s="547"/>
      <c r="AI475" s="547"/>
      <c r="AJ475" s="547"/>
      <c r="AK475" s="547"/>
      <c r="AL475" s="547"/>
      <c r="AM475" s="547"/>
      <c r="AN475" s="547"/>
      <c r="AO475" s="547"/>
    </row>
    <row r="476" spans="14:41">
      <c r="N476" s="547"/>
      <c r="O476" s="547"/>
      <c r="P476" s="547"/>
      <c r="Q476" s="547"/>
      <c r="R476" s="584"/>
      <c r="S476" s="547"/>
      <c r="T476" s="547"/>
      <c r="U476" s="547"/>
      <c r="V476" s="547"/>
      <c r="W476" s="547"/>
      <c r="X476" s="547"/>
      <c r="Y476" s="547"/>
      <c r="Z476" s="547"/>
      <c r="AA476" s="547"/>
      <c r="AB476" s="547"/>
      <c r="AC476" s="547"/>
      <c r="AD476" s="547"/>
      <c r="AE476" s="547"/>
      <c r="AF476" s="547"/>
      <c r="AG476" s="547"/>
      <c r="AH476" s="547"/>
      <c r="AI476" s="547"/>
      <c r="AJ476" s="547"/>
      <c r="AK476" s="547"/>
      <c r="AL476" s="547"/>
      <c r="AM476" s="547"/>
      <c r="AN476" s="547"/>
      <c r="AO476" s="547"/>
    </row>
    <row r="477" spans="14:41">
      <c r="N477" s="547"/>
      <c r="O477" s="547"/>
      <c r="P477" s="547"/>
      <c r="Q477" s="547"/>
      <c r="R477" s="584"/>
      <c r="S477" s="547"/>
      <c r="T477" s="547"/>
      <c r="U477" s="547"/>
      <c r="V477" s="547"/>
      <c r="W477" s="547"/>
      <c r="X477" s="547"/>
      <c r="Y477" s="547"/>
      <c r="Z477" s="547"/>
      <c r="AA477" s="547"/>
      <c r="AB477" s="547"/>
      <c r="AC477" s="547"/>
      <c r="AD477" s="547"/>
      <c r="AE477" s="547"/>
      <c r="AF477" s="547"/>
      <c r="AG477" s="547"/>
      <c r="AH477" s="547"/>
      <c r="AI477" s="547"/>
      <c r="AJ477" s="547"/>
      <c r="AK477" s="547"/>
      <c r="AL477" s="547"/>
      <c r="AM477" s="547"/>
      <c r="AN477" s="547"/>
      <c r="AO477" s="547"/>
    </row>
    <row r="478" spans="14:41">
      <c r="N478" s="547"/>
      <c r="O478" s="547"/>
      <c r="P478" s="547"/>
      <c r="Q478" s="547"/>
      <c r="R478" s="584"/>
      <c r="S478" s="547"/>
      <c r="T478" s="547"/>
      <c r="U478" s="547"/>
      <c r="V478" s="547"/>
      <c r="W478" s="547"/>
      <c r="X478" s="547"/>
      <c r="Y478" s="547"/>
      <c r="Z478" s="547"/>
      <c r="AA478" s="547"/>
      <c r="AB478" s="547"/>
      <c r="AC478" s="547"/>
      <c r="AD478" s="547"/>
      <c r="AE478" s="547"/>
      <c r="AF478" s="547"/>
      <c r="AG478" s="547"/>
      <c r="AH478" s="547"/>
      <c r="AI478" s="547"/>
      <c r="AJ478" s="547"/>
      <c r="AK478" s="547"/>
      <c r="AL478" s="547"/>
      <c r="AM478" s="547"/>
      <c r="AN478" s="547"/>
      <c r="AO478" s="547"/>
    </row>
    <row r="479" spans="14:41">
      <c r="N479" s="547"/>
      <c r="O479" s="547"/>
      <c r="P479" s="547"/>
      <c r="Q479" s="547"/>
      <c r="R479" s="584"/>
      <c r="S479" s="547"/>
      <c r="T479" s="547"/>
      <c r="U479" s="547"/>
      <c r="V479" s="547"/>
      <c r="W479" s="547"/>
      <c r="X479" s="547"/>
      <c r="Y479" s="547"/>
      <c r="Z479" s="547"/>
      <c r="AA479" s="547"/>
      <c r="AB479" s="547"/>
      <c r="AC479" s="547"/>
      <c r="AD479" s="547"/>
      <c r="AE479" s="547"/>
      <c r="AF479" s="547"/>
      <c r="AG479" s="547"/>
      <c r="AH479" s="547"/>
      <c r="AI479" s="547"/>
      <c r="AJ479" s="547"/>
      <c r="AK479" s="547"/>
      <c r="AL479" s="547"/>
      <c r="AM479" s="547"/>
      <c r="AN479" s="547"/>
      <c r="AO479" s="547"/>
    </row>
    <row r="480" spans="14:41">
      <c r="N480" s="547"/>
      <c r="O480" s="547"/>
      <c r="P480" s="547"/>
      <c r="Q480" s="547"/>
      <c r="R480" s="584"/>
      <c r="S480" s="547"/>
      <c r="T480" s="547"/>
      <c r="U480" s="547"/>
      <c r="V480" s="547"/>
      <c r="W480" s="547"/>
      <c r="X480" s="547"/>
      <c r="Y480" s="547"/>
      <c r="Z480" s="547"/>
      <c r="AA480" s="547"/>
      <c r="AB480" s="547"/>
      <c r="AC480" s="547"/>
      <c r="AD480" s="547"/>
      <c r="AE480" s="547"/>
      <c r="AF480" s="547"/>
      <c r="AG480" s="547"/>
      <c r="AH480" s="547"/>
      <c r="AI480" s="547"/>
      <c r="AJ480" s="547"/>
      <c r="AK480" s="547"/>
      <c r="AL480" s="547"/>
      <c r="AM480" s="547"/>
      <c r="AN480" s="547"/>
      <c r="AO480" s="547"/>
    </row>
    <row r="481" spans="14:41">
      <c r="N481" s="547"/>
      <c r="O481" s="547"/>
      <c r="P481" s="547"/>
      <c r="Q481" s="547"/>
      <c r="R481" s="584"/>
      <c r="S481" s="547"/>
      <c r="T481" s="547"/>
      <c r="U481" s="547"/>
      <c r="V481" s="547"/>
      <c r="W481" s="547"/>
      <c r="X481" s="547"/>
      <c r="Y481" s="547"/>
      <c r="Z481" s="547"/>
      <c r="AA481" s="547"/>
      <c r="AB481" s="547"/>
      <c r="AC481" s="547"/>
      <c r="AD481" s="547"/>
      <c r="AE481" s="547"/>
      <c r="AF481" s="547"/>
      <c r="AG481" s="547"/>
      <c r="AH481" s="547"/>
      <c r="AI481" s="547"/>
      <c r="AJ481" s="547"/>
      <c r="AK481" s="547"/>
      <c r="AL481" s="547"/>
      <c r="AM481" s="547"/>
      <c r="AN481" s="547"/>
      <c r="AO481" s="547"/>
    </row>
    <row r="482" spans="14:41">
      <c r="N482" s="547"/>
      <c r="O482" s="547"/>
      <c r="P482" s="547"/>
      <c r="Q482" s="547"/>
      <c r="R482" s="584"/>
      <c r="S482" s="547"/>
      <c r="T482" s="547"/>
      <c r="U482" s="547"/>
      <c r="V482" s="547"/>
      <c r="W482" s="547"/>
      <c r="X482" s="547"/>
      <c r="Y482" s="547"/>
      <c r="Z482" s="547"/>
      <c r="AA482" s="547"/>
      <c r="AB482" s="547"/>
      <c r="AC482" s="547"/>
      <c r="AD482" s="547"/>
      <c r="AE482" s="547"/>
      <c r="AF482" s="547"/>
      <c r="AG482" s="547"/>
      <c r="AH482" s="547"/>
      <c r="AI482" s="547"/>
      <c r="AJ482" s="547"/>
      <c r="AK482" s="547"/>
      <c r="AL482" s="547"/>
      <c r="AM482" s="547"/>
      <c r="AN482" s="547"/>
      <c r="AO482" s="547"/>
    </row>
    <row r="483" spans="14:41">
      <c r="N483" s="547"/>
      <c r="O483" s="547"/>
      <c r="P483" s="547"/>
      <c r="Q483" s="547"/>
      <c r="R483" s="584"/>
      <c r="S483" s="547"/>
      <c r="T483" s="547"/>
      <c r="U483" s="547"/>
      <c r="V483" s="547"/>
      <c r="W483" s="547"/>
      <c r="X483" s="547"/>
      <c r="Y483" s="547"/>
      <c r="Z483" s="547"/>
      <c r="AA483" s="547"/>
      <c r="AB483" s="547"/>
      <c r="AC483" s="547"/>
      <c r="AD483" s="547"/>
      <c r="AE483" s="547"/>
      <c r="AF483" s="547"/>
      <c r="AG483" s="547"/>
      <c r="AH483" s="547"/>
      <c r="AI483" s="547"/>
      <c r="AJ483" s="547"/>
      <c r="AK483" s="547"/>
      <c r="AL483" s="547"/>
      <c r="AM483" s="547"/>
      <c r="AN483" s="547"/>
      <c r="AO483" s="547"/>
    </row>
    <row r="484" spans="14:41">
      <c r="N484" s="547"/>
      <c r="O484" s="547"/>
      <c r="P484" s="547"/>
      <c r="Q484" s="547"/>
      <c r="R484" s="584"/>
      <c r="S484" s="547"/>
      <c r="T484" s="547"/>
      <c r="U484" s="547"/>
      <c r="V484" s="547"/>
      <c r="W484" s="547"/>
      <c r="X484" s="547"/>
      <c r="Y484" s="547"/>
      <c r="Z484" s="547"/>
      <c r="AA484" s="547"/>
      <c r="AB484" s="547"/>
      <c r="AC484" s="547"/>
      <c r="AD484" s="547"/>
      <c r="AE484" s="547"/>
      <c r="AF484" s="547"/>
      <c r="AG484" s="547"/>
      <c r="AH484" s="547"/>
      <c r="AI484" s="547"/>
      <c r="AJ484" s="547"/>
      <c r="AK484" s="547"/>
      <c r="AL484" s="547"/>
      <c r="AM484" s="547"/>
      <c r="AN484" s="547"/>
      <c r="AO484" s="547"/>
    </row>
    <row r="485" spans="14:41">
      <c r="N485" s="547"/>
      <c r="O485" s="547"/>
      <c r="P485" s="547"/>
      <c r="Q485" s="547"/>
      <c r="R485" s="584"/>
      <c r="S485" s="547"/>
      <c r="T485" s="547"/>
      <c r="U485" s="547"/>
      <c r="V485" s="547"/>
      <c r="W485" s="547"/>
      <c r="X485" s="547"/>
      <c r="Y485" s="547"/>
      <c r="Z485" s="547"/>
      <c r="AA485" s="547"/>
      <c r="AB485" s="547"/>
      <c r="AC485" s="547"/>
      <c r="AD485" s="547"/>
      <c r="AE485" s="547"/>
      <c r="AF485" s="547"/>
      <c r="AG485" s="547"/>
      <c r="AH485" s="547"/>
      <c r="AI485" s="547"/>
      <c r="AJ485" s="547"/>
      <c r="AK485" s="547"/>
      <c r="AL485" s="547"/>
      <c r="AM485" s="547"/>
      <c r="AN485" s="547"/>
      <c r="AO485" s="547"/>
    </row>
    <row r="486" spans="14:41">
      <c r="N486" s="547"/>
      <c r="O486" s="547"/>
      <c r="P486" s="547"/>
      <c r="Q486" s="547"/>
      <c r="R486" s="584"/>
      <c r="S486" s="547"/>
      <c r="T486" s="547"/>
      <c r="U486" s="547"/>
      <c r="V486" s="547"/>
      <c r="W486" s="547"/>
      <c r="X486" s="547"/>
      <c r="Y486" s="547"/>
      <c r="Z486" s="547"/>
      <c r="AA486" s="547"/>
      <c r="AB486" s="547"/>
      <c r="AC486" s="547"/>
      <c r="AD486" s="547"/>
      <c r="AE486" s="547"/>
      <c r="AF486" s="547"/>
      <c r="AG486" s="547"/>
      <c r="AH486" s="547"/>
      <c r="AI486" s="547"/>
      <c r="AJ486" s="547"/>
      <c r="AK486" s="547"/>
      <c r="AL486" s="547"/>
      <c r="AM486" s="547"/>
      <c r="AN486" s="547"/>
      <c r="AO486" s="547"/>
    </row>
    <row r="487" spans="14:41">
      <c r="N487" s="547"/>
      <c r="O487" s="547"/>
      <c r="P487" s="547"/>
      <c r="Q487" s="547"/>
      <c r="R487" s="584"/>
      <c r="S487" s="547"/>
      <c r="T487" s="547"/>
      <c r="U487" s="547"/>
      <c r="V487" s="547"/>
      <c r="W487" s="547"/>
      <c r="X487" s="547"/>
      <c r="Y487" s="547"/>
      <c r="Z487" s="547"/>
      <c r="AA487" s="547"/>
      <c r="AB487" s="547"/>
      <c r="AC487" s="547"/>
      <c r="AD487" s="547"/>
      <c r="AE487" s="547"/>
      <c r="AF487" s="547"/>
      <c r="AG487" s="547"/>
      <c r="AH487" s="547"/>
      <c r="AI487" s="547"/>
      <c r="AJ487" s="547"/>
      <c r="AK487" s="547"/>
      <c r="AL487" s="547"/>
      <c r="AM487" s="547"/>
      <c r="AN487" s="547"/>
      <c r="AO487" s="547"/>
    </row>
    <row r="488" spans="14:41">
      <c r="N488" s="547"/>
      <c r="O488" s="547"/>
      <c r="P488" s="547"/>
      <c r="Q488" s="547"/>
      <c r="R488" s="584"/>
      <c r="S488" s="547"/>
      <c r="T488" s="547"/>
      <c r="U488" s="547"/>
      <c r="V488" s="547"/>
      <c r="W488" s="547"/>
      <c r="X488" s="547"/>
      <c r="Y488" s="547"/>
      <c r="Z488" s="547"/>
      <c r="AA488" s="547"/>
      <c r="AB488" s="547"/>
      <c r="AC488" s="547"/>
      <c r="AD488" s="547"/>
      <c r="AE488" s="547"/>
      <c r="AF488" s="547"/>
      <c r="AG488" s="547"/>
      <c r="AH488" s="547"/>
      <c r="AI488" s="547"/>
      <c r="AJ488" s="547"/>
      <c r="AK488" s="547"/>
      <c r="AL488" s="547"/>
      <c r="AM488" s="547"/>
      <c r="AN488" s="547"/>
      <c r="AO488" s="547"/>
    </row>
  </sheetData>
  <mergeCells count="25">
    <mergeCell ref="E226:G226"/>
    <mergeCell ref="E227:G227"/>
    <mergeCell ref="H226:I226"/>
    <mergeCell ref="H227:I227"/>
    <mergeCell ref="J231:K231"/>
    <mergeCell ref="J232:K232"/>
    <mergeCell ref="J233:K233"/>
    <mergeCell ref="J234:K234"/>
    <mergeCell ref="J235:K235"/>
    <mergeCell ref="J226:K226"/>
    <mergeCell ref="J227:K227"/>
    <mergeCell ref="J228:K228"/>
    <mergeCell ref="J229:K229"/>
    <mergeCell ref="J230:K230"/>
    <mergeCell ref="BF2:BK2"/>
    <mergeCell ref="AX1:AX14"/>
    <mergeCell ref="AX15:BB15"/>
    <mergeCell ref="N15:P15"/>
    <mergeCell ref="D12:F12"/>
    <mergeCell ref="G12:L12"/>
    <mergeCell ref="A15:C15"/>
    <mergeCell ref="A12:C12"/>
    <mergeCell ref="D15:F15"/>
    <mergeCell ref="G15:I15"/>
    <mergeCell ref="J15:L15"/>
  </mergeCells>
  <phoneticPr fontId="21" type="noConversion"/>
  <printOptions horizontalCentered="1"/>
  <pageMargins left="0.39370078740157483" right="0.39370078740157483" top="1.299212598425197" bottom="0.94488188976377963" header="0.47244094488188981" footer="0.47244094488188981"/>
  <pageSetup paperSize="9" scale="72" orientation="landscape" r:id="rId1"/>
  <headerFooter alignWithMargins="0">
    <oddHeader>&amp;LNaročnik:
&amp;RIzvajalec meritev: 
Elektro Šubic, Marko Šubic s.p&amp;8
-------------------------------------------------------------Izpisano: &amp;D</oddHeader>
    <oddFooter>&amp;LMeritve izvajal: &amp;"Arial CE,Krepko"Marko Šubic ie
&amp;"Arial CE,Običajno"&amp;9NPK-zah.inst.&amp;C&amp;8žig in podpis: &amp;R&amp;9LIST: &amp;P/&amp;N
&amp;7&amp;F</oddFooter>
  </headerFooter>
  <colBreaks count="2" manualBreakCount="2">
    <brk id="12" max="1048575" man="1"/>
    <brk id="16"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071B-EE25-4FE0-9AF2-7488942B80B4}">
  <dimension ref="A2:B20"/>
  <sheetViews>
    <sheetView topLeftCell="C21" workbookViewId="0">
      <selection activeCell="J17" sqref="J17"/>
    </sheetView>
  </sheetViews>
  <sheetFormatPr defaultRowHeight="12.75"/>
  <sheetData>
    <row r="2" spans="1:2" ht="13.15">
      <c r="A2" t="s">
        <v>1217</v>
      </c>
    </row>
    <row r="3" spans="1:2" ht="13.15">
      <c r="A3" t="s">
        <v>1213</v>
      </c>
    </row>
    <row r="4" spans="1:2">
      <c r="A4" t="s">
        <v>1214</v>
      </c>
    </row>
    <row r="5" spans="1:2">
      <c r="A5" t="s">
        <v>1215</v>
      </c>
    </row>
    <row r="6" spans="1:2">
      <c r="A6" t="s">
        <v>1216</v>
      </c>
    </row>
    <row r="7" spans="1:2" ht="13.15">
      <c r="A7" t="s">
        <v>1218</v>
      </c>
    </row>
    <row r="8" spans="1:2" ht="13.15">
      <c r="A8" t="s">
        <v>1219</v>
      </c>
    </row>
    <row r="9" spans="1:2" ht="13.15">
      <c r="A9" t="s">
        <v>1220</v>
      </c>
    </row>
    <row r="11" spans="1:2" ht="16.5">
      <c r="A11" t="s">
        <v>1344</v>
      </c>
      <c r="B11" s="542" t="s">
        <v>1345</v>
      </c>
    </row>
    <row r="12" spans="1:2">
      <c r="A12" t="s">
        <v>1346</v>
      </c>
      <c r="B12" t="s">
        <v>1347</v>
      </c>
    </row>
    <row r="13" spans="1:2">
      <c r="A13" t="s">
        <v>1348</v>
      </c>
      <c r="B13" t="s">
        <v>1349</v>
      </c>
    </row>
    <row r="14" spans="1:2">
      <c r="A14" t="s">
        <v>1350</v>
      </c>
      <c r="B14" t="s">
        <v>1351</v>
      </c>
    </row>
    <row r="16" spans="1:2">
      <c r="A16" t="s">
        <v>1352</v>
      </c>
      <c r="B16" t="s">
        <v>1353</v>
      </c>
    </row>
    <row r="17" spans="1:2">
      <c r="A17" t="s">
        <v>1354</v>
      </c>
      <c r="B17" t="s">
        <v>1355</v>
      </c>
    </row>
    <row r="18" spans="1:2">
      <c r="A18" t="s">
        <v>1356</v>
      </c>
      <c r="B18" t="s">
        <v>1357</v>
      </c>
    </row>
    <row r="19" spans="1:2">
      <c r="A19" t="s">
        <v>1358</v>
      </c>
      <c r="B19" t="s">
        <v>1359</v>
      </c>
    </row>
    <row r="20" spans="1:2">
      <c r="B20" t="s">
        <v>1360</v>
      </c>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8F855-4703-46D9-A345-032BE36DCF1B}">
  <dimension ref="A1:B1"/>
  <sheetViews>
    <sheetView tabSelected="1" workbookViewId="0">
      <selection activeCell="F29" sqref="F29"/>
    </sheetView>
  </sheetViews>
  <sheetFormatPr defaultRowHeight="12.75"/>
  <cols>
    <col min="1" max="1" width="45.265625" customWidth="1"/>
    <col min="2" max="2" width="40.3984375" customWidth="1"/>
  </cols>
  <sheetData>
    <row r="1" spans="1:2">
      <c r="A1" t="s">
        <v>1732</v>
      </c>
      <c r="B1" t="s">
        <v>1731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EF792-ED69-4FB9-832D-FB65CB19437E}">
  <dimension ref="A2:L94"/>
  <sheetViews>
    <sheetView workbookViewId="0">
      <selection activeCell="X25" sqref="X25"/>
    </sheetView>
  </sheetViews>
  <sheetFormatPr defaultRowHeight="12.75"/>
  <sheetData>
    <row r="2" spans="1:12">
      <c r="A2" t="s">
        <v>1384</v>
      </c>
    </row>
    <row r="4" spans="1:12" ht="13.15" thickBot="1"/>
    <row r="5" spans="1:12" ht="13.15" thickTop="1">
      <c r="A5" s="597" t="s">
        <v>1397</v>
      </c>
      <c r="B5" s="745" t="s">
        <v>1386</v>
      </c>
      <c r="C5" s="745"/>
      <c r="D5" s="745" t="s">
        <v>1387</v>
      </c>
      <c r="E5" s="745"/>
      <c r="F5" s="745" t="s">
        <v>1388</v>
      </c>
      <c r="G5" s="745"/>
      <c r="H5" s="745" t="s">
        <v>1389</v>
      </c>
      <c r="I5" s="746"/>
    </row>
    <row r="6" spans="1:12">
      <c r="A6" s="598"/>
      <c r="B6" s="747" t="s">
        <v>1390</v>
      </c>
      <c r="C6" s="748"/>
      <c r="D6" s="748" t="s">
        <v>1390</v>
      </c>
      <c r="E6" s="748"/>
      <c r="F6" s="748" t="s">
        <v>1390</v>
      </c>
      <c r="G6" s="748"/>
      <c r="H6" s="748" t="s">
        <v>1390</v>
      </c>
      <c r="I6" s="749"/>
    </row>
    <row r="7" spans="1:12">
      <c r="A7" s="599"/>
      <c r="B7" s="585" t="s">
        <v>638</v>
      </c>
      <c r="C7" s="585" t="s">
        <v>828</v>
      </c>
      <c r="D7" s="585" t="s">
        <v>638</v>
      </c>
      <c r="E7" s="585" t="s">
        <v>828</v>
      </c>
      <c r="F7" s="585" t="s">
        <v>638</v>
      </c>
      <c r="G7" s="585" t="s">
        <v>828</v>
      </c>
      <c r="H7" s="585" t="s">
        <v>638</v>
      </c>
      <c r="I7" s="594" t="s">
        <v>828</v>
      </c>
    </row>
    <row r="8" spans="1:12">
      <c r="A8" s="482" t="s">
        <v>1385</v>
      </c>
      <c r="B8" s="585">
        <v>0.8</v>
      </c>
      <c r="C8" s="585" t="s">
        <v>1391</v>
      </c>
      <c r="D8" s="585">
        <v>0.4</v>
      </c>
      <c r="E8" s="585">
        <v>5</v>
      </c>
      <c r="F8" s="585">
        <v>0.2</v>
      </c>
      <c r="G8" s="585">
        <v>0.4</v>
      </c>
      <c r="H8" s="585">
        <v>0.1</v>
      </c>
      <c r="I8" s="594">
        <v>0.1</v>
      </c>
      <c r="L8" t="s">
        <v>1392</v>
      </c>
    </row>
    <row r="9" spans="1:12" ht="13.15" thickBot="1">
      <c r="A9" s="483" t="s">
        <v>1395</v>
      </c>
      <c r="B9" s="595">
        <v>0.3</v>
      </c>
      <c r="C9" s="595" t="s">
        <v>1396</v>
      </c>
      <c r="D9" s="595">
        <v>0.2</v>
      </c>
      <c r="E9" s="595">
        <v>0.4</v>
      </c>
      <c r="F9" s="595">
        <v>7.0000000000000007E-2</v>
      </c>
      <c r="G9" s="595">
        <v>0.2</v>
      </c>
      <c r="H9" s="595">
        <v>0.04</v>
      </c>
      <c r="I9" s="596">
        <v>0.1</v>
      </c>
      <c r="L9" t="s">
        <v>1393</v>
      </c>
    </row>
    <row r="10" spans="1:12" ht="13.15" thickTop="1">
      <c r="L10" t="s">
        <v>1394</v>
      </c>
    </row>
    <row r="13" spans="1:12">
      <c r="L13" t="s">
        <v>1399</v>
      </c>
    </row>
    <row r="14" spans="1:12">
      <c r="A14" t="s">
        <v>1398</v>
      </c>
      <c r="L14" t="s">
        <v>1400</v>
      </c>
    </row>
    <row r="15" spans="1:12">
      <c r="L15" t="s">
        <v>1401</v>
      </c>
    </row>
    <row r="16" spans="1:12">
      <c r="L16" t="s">
        <v>1402</v>
      </c>
    </row>
    <row r="17" spans="12:12">
      <c r="L17" t="s">
        <v>1403</v>
      </c>
    </row>
    <row r="18" spans="12:12">
      <c r="L18" t="s">
        <v>1404</v>
      </c>
    </row>
    <row r="19" spans="12:12">
      <c r="L19" t="s">
        <v>1405</v>
      </c>
    </row>
    <row r="20" spans="12:12">
      <c r="L20" t="s">
        <v>1406</v>
      </c>
    </row>
    <row r="21" spans="12:12">
      <c r="L21" t="s">
        <v>1407</v>
      </c>
    </row>
    <row r="22" spans="12:12">
      <c r="L22" t="s">
        <v>1408</v>
      </c>
    </row>
    <row r="23" spans="12:12">
      <c r="L23" t="s">
        <v>1409</v>
      </c>
    </row>
    <row r="24" spans="12:12">
      <c r="L24" t="s">
        <v>1410</v>
      </c>
    </row>
    <row r="25" spans="12:12">
      <c r="L25" t="s">
        <v>1411</v>
      </c>
    </row>
    <row r="26" spans="12:12">
      <c r="L26" t="s">
        <v>1412</v>
      </c>
    </row>
    <row r="27" spans="12:12">
      <c r="L27" t="s">
        <v>1413</v>
      </c>
    </row>
    <row r="28" spans="12:12">
      <c r="L28" t="s">
        <v>1414</v>
      </c>
    </row>
    <row r="29" spans="12:12">
      <c r="L29" t="s">
        <v>1415</v>
      </c>
    </row>
    <row r="30" spans="12:12">
      <c r="L30" t="s">
        <v>1416</v>
      </c>
    </row>
    <row r="31" spans="12:12">
      <c r="L31" t="s">
        <v>1417</v>
      </c>
    </row>
    <row r="32" spans="12:12">
      <c r="L32" t="s">
        <v>1418</v>
      </c>
    </row>
    <row r="33" spans="12:12">
      <c r="L33" t="s">
        <v>1419</v>
      </c>
    </row>
    <row r="34" spans="12:12">
      <c r="L34" t="s">
        <v>1420</v>
      </c>
    </row>
    <row r="36" spans="12:12">
      <c r="L36" t="s">
        <v>1421</v>
      </c>
    </row>
    <row r="37" spans="12:12">
      <c r="L37" t="s">
        <v>1422</v>
      </c>
    </row>
    <row r="40" spans="12:12">
      <c r="L40" t="s">
        <v>1423</v>
      </c>
    </row>
    <row r="41" spans="12:12">
      <c r="L41" t="s">
        <v>1424</v>
      </c>
    </row>
    <row r="42" spans="12:12">
      <c r="L42" t="s">
        <v>1425</v>
      </c>
    </row>
    <row r="43" spans="12:12">
      <c r="L43" t="s">
        <v>1426</v>
      </c>
    </row>
    <row r="44" spans="12:12">
      <c r="L44" t="s">
        <v>1427</v>
      </c>
    </row>
    <row r="45" spans="12:12">
      <c r="L45" t="s">
        <v>1428</v>
      </c>
    </row>
    <row r="46" spans="12:12">
      <c r="L46" t="s">
        <v>1429</v>
      </c>
    </row>
    <row r="47" spans="12:12">
      <c r="L47" t="s">
        <v>1430</v>
      </c>
    </row>
    <row r="48" spans="12:12">
      <c r="L48" t="s">
        <v>1431</v>
      </c>
    </row>
    <row r="49" spans="12:12">
      <c r="L49" t="s">
        <v>1432</v>
      </c>
    </row>
    <row r="51" spans="12:12">
      <c r="L51" t="s">
        <v>1440</v>
      </c>
    </row>
    <row r="52" spans="12:12">
      <c r="L52" t="s">
        <v>1433</v>
      </c>
    </row>
    <row r="53" spans="12:12">
      <c r="L53" t="s">
        <v>1434</v>
      </c>
    </row>
    <row r="54" spans="12:12">
      <c r="L54" t="s">
        <v>1435</v>
      </c>
    </row>
    <row r="55" spans="12:12">
      <c r="L55" t="s">
        <v>1436</v>
      </c>
    </row>
    <row r="56" spans="12:12">
      <c r="L56" t="s">
        <v>1437</v>
      </c>
    </row>
    <row r="57" spans="12:12">
      <c r="L57" t="s">
        <v>1438</v>
      </c>
    </row>
    <row r="58" spans="12:12">
      <c r="L58" t="s">
        <v>1439</v>
      </c>
    </row>
    <row r="59" spans="12:12">
      <c r="L59" t="s">
        <v>1441</v>
      </c>
    </row>
    <row r="60" spans="12:12">
      <c r="L60" t="s">
        <v>1442</v>
      </c>
    </row>
    <row r="62" spans="12:12">
      <c r="L62" t="s">
        <v>1443</v>
      </c>
    </row>
    <row r="63" spans="12:12">
      <c r="L63" t="s">
        <v>1444</v>
      </c>
    </row>
    <row r="64" spans="12:12">
      <c r="L64" t="s">
        <v>1445</v>
      </c>
    </row>
    <row r="65" spans="1:12">
      <c r="L65" t="s">
        <v>1446</v>
      </c>
    </row>
    <row r="66" spans="1:12">
      <c r="A66" t="s">
        <v>1451</v>
      </c>
    </row>
    <row r="67" spans="1:12" ht="13.15" thickBot="1">
      <c r="L67" t="s">
        <v>1447</v>
      </c>
    </row>
    <row r="68" spans="1:12" ht="62.25" customHeight="1" thickTop="1" thickBot="1">
      <c r="A68" s="741" t="s">
        <v>1452</v>
      </c>
      <c r="B68" s="742"/>
      <c r="C68" s="742"/>
      <c r="D68" s="743" t="s">
        <v>1453</v>
      </c>
      <c r="E68" s="742"/>
      <c r="F68" s="742"/>
      <c r="G68" s="743" t="s">
        <v>1461</v>
      </c>
      <c r="H68" s="742"/>
      <c r="I68" s="744"/>
      <c r="L68" t="s">
        <v>1448</v>
      </c>
    </row>
    <row r="69" spans="1:12" ht="13.15" thickBot="1">
      <c r="A69" s="758" t="s">
        <v>609</v>
      </c>
      <c r="B69" s="752"/>
      <c r="C69" s="752"/>
      <c r="D69" s="752" t="s">
        <v>609</v>
      </c>
      <c r="E69" s="752"/>
      <c r="F69" s="752"/>
      <c r="G69" s="752" t="s">
        <v>609</v>
      </c>
      <c r="H69" s="752"/>
      <c r="I69" s="753"/>
      <c r="L69" t="s">
        <v>1449</v>
      </c>
    </row>
    <row r="70" spans="1:12" ht="13.15" thickTop="1">
      <c r="A70" s="759" t="s">
        <v>1455</v>
      </c>
      <c r="B70" s="754"/>
      <c r="C70" s="754"/>
      <c r="D70" s="754"/>
      <c r="E70" s="754"/>
      <c r="F70" s="754"/>
      <c r="G70" s="754"/>
      <c r="H70" s="754"/>
      <c r="I70" s="755"/>
      <c r="L70" t="s">
        <v>1450</v>
      </c>
    </row>
    <row r="71" spans="1:12">
      <c r="A71" s="760" t="s">
        <v>1456</v>
      </c>
      <c r="B71" s="761"/>
      <c r="C71" s="761"/>
      <c r="D71" s="756">
        <v>1500</v>
      </c>
      <c r="E71" s="756"/>
      <c r="F71" s="756"/>
      <c r="G71" s="756">
        <v>2120</v>
      </c>
      <c r="H71" s="756"/>
      <c r="I71" s="757"/>
    </row>
    <row r="72" spans="1:12">
      <c r="A72" s="762" t="s">
        <v>1458</v>
      </c>
      <c r="B72" s="756"/>
      <c r="C72" s="756"/>
      <c r="D72" s="756">
        <v>1890</v>
      </c>
      <c r="E72" s="756"/>
      <c r="F72" s="756"/>
      <c r="G72" s="756">
        <v>2670</v>
      </c>
      <c r="H72" s="756"/>
      <c r="I72" s="757"/>
      <c r="L72" t="s">
        <v>1462</v>
      </c>
    </row>
    <row r="73" spans="1:12">
      <c r="A73" s="762" t="s">
        <v>1457</v>
      </c>
      <c r="B73" s="756"/>
      <c r="C73" s="756"/>
      <c r="D73" s="756">
        <v>2000</v>
      </c>
      <c r="E73" s="756"/>
      <c r="F73" s="756"/>
      <c r="G73" s="756">
        <v>2830</v>
      </c>
      <c r="H73" s="756"/>
      <c r="I73" s="757"/>
      <c r="L73" t="s">
        <v>1463</v>
      </c>
    </row>
    <row r="74" spans="1:12">
      <c r="A74" s="763" t="s">
        <v>1459</v>
      </c>
      <c r="B74" s="764"/>
      <c r="C74" s="764"/>
      <c r="D74" s="764">
        <v>2200</v>
      </c>
      <c r="E74" s="764"/>
      <c r="F74" s="764"/>
      <c r="G74" s="764">
        <v>3110</v>
      </c>
      <c r="H74" s="764"/>
      <c r="I74" s="766"/>
      <c r="L74" t="s">
        <v>1464</v>
      </c>
    </row>
    <row r="75" spans="1:12" ht="13.15" thickBot="1">
      <c r="A75" s="750" t="s">
        <v>1460</v>
      </c>
      <c r="B75" s="751"/>
      <c r="C75" s="751"/>
      <c r="D75" s="751">
        <v>2700</v>
      </c>
      <c r="E75" s="751"/>
      <c r="F75" s="751"/>
      <c r="G75" s="751">
        <v>3820</v>
      </c>
      <c r="H75" s="751"/>
      <c r="I75" s="765"/>
      <c r="L75" t="s">
        <v>1465</v>
      </c>
    </row>
    <row r="76" spans="1:12" ht="13.15" thickTop="1">
      <c r="L76" t="s">
        <v>1466</v>
      </c>
    </row>
    <row r="77" spans="1:12" ht="13.15" thickBot="1">
      <c r="A77" t="s">
        <v>1473</v>
      </c>
      <c r="L77" t="s">
        <v>1467</v>
      </c>
    </row>
    <row r="78" spans="1:12" ht="55.5" customHeight="1" thickTop="1" thickBot="1">
      <c r="A78" s="741" t="s">
        <v>1452</v>
      </c>
      <c r="B78" s="743"/>
      <c r="C78" s="743"/>
      <c r="D78" s="743" t="s">
        <v>1453</v>
      </c>
      <c r="E78" s="743"/>
      <c r="F78" s="743"/>
      <c r="G78" s="743" t="s">
        <v>1454</v>
      </c>
      <c r="H78" s="743"/>
      <c r="I78" s="767"/>
      <c r="L78" t="s">
        <v>1468</v>
      </c>
    </row>
    <row r="79" spans="1:12" ht="13.15" thickBot="1">
      <c r="A79" s="768" t="s">
        <v>609</v>
      </c>
      <c r="B79" s="769"/>
      <c r="C79" s="769"/>
      <c r="D79" s="769" t="s">
        <v>609</v>
      </c>
      <c r="E79" s="769"/>
      <c r="F79" s="769"/>
      <c r="G79" s="769" t="s">
        <v>609</v>
      </c>
      <c r="H79" s="769"/>
      <c r="I79" s="770"/>
      <c r="L79" t="s">
        <v>1469</v>
      </c>
    </row>
    <row r="80" spans="1:12" ht="13.15" thickTop="1">
      <c r="A80" s="771" t="s">
        <v>1474</v>
      </c>
      <c r="B80" s="772"/>
      <c r="C80" s="772"/>
      <c r="D80" s="772">
        <v>250</v>
      </c>
      <c r="E80" s="772"/>
      <c r="F80" s="772"/>
      <c r="G80" s="772">
        <v>355</v>
      </c>
      <c r="H80" s="772"/>
      <c r="I80" s="773"/>
      <c r="L80" t="s">
        <v>1470</v>
      </c>
    </row>
    <row r="81" spans="1:12">
      <c r="A81" s="774" t="s">
        <v>1475</v>
      </c>
      <c r="B81" s="748"/>
      <c r="C81" s="748"/>
      <c r="D81" s="748">
        <v>500</v>
      </c>
      <c r="E81" s="748"/>
      <c r="F81" s="748"/>
      <c r="G81" s="748">
        <v>710</v>
      </c>
      <c r="H81" s="748"/>
      <c r="I81" s="749"/>
      <c r="L81" t="s">
        <v>1471</v>
      </c>
    </row>
    <row r="82" spans="1:12" ht="13.15" thickBot="1">
      <c r="A82" s="776" t="s">
        <v>1476</v>
      </c>
      <c r="B82" s="777"/>
      <c r="C82" s="777"/>
      <c r="D82" s="777" t="s">
        <v>1477</v>
      </c>
      <c r="E82" s="777"/>
      <c r="F82" s="777"/>
      <c r="G82" s="777" t="s">
        <v>1477</v>
      </c>
      <c r="H82" s="777"/>
      <c r="I82" s="778"/>
      <c r="L82" t="s">
        <v>1472</v>
      </c>
    </row>
    <row r="83" spans="1:12" ht="13.15" thickTop="1">
      <c r="A83" s="775"/>
      <c r="B83" s="775"/>
      <c r="C83" s="775"/>
      <c r="D83" s="775"/>
      <c r="E83" s="775"/>
      <c r="F83" s="775"/>
      <c r="G83" s="775"/>
      <c r="H83" s="775"/>
      <c r="I83" s="775"/>
    </row>
    <row r="84" spans="1:12">
      <c r="A84" s="775"/>
      <c r="B84" s="775"/>
      <c r="C84" s="775"/>
      <c r="D84" s="775"/>
      <c r="E84" s="775"/>
      <c r="F84" s="775"/>
      <c r="G84" s="775"/>
      <c r="H84" s="775"/>
      <c r="I84" s="775"/>
      <c r="L84" t="s">
        <v>1478</v>
      </c>
    </row>
    <row r="85" spans="1:12">
      <c r="A85" t="s">
        <v>1488</v>
      </c>
      <c r="L85" t="s">
        <v>1479</v>
      </c>
    </row>
    <row r="86" spans="1:12">
      <c r="A86" t="s">
        <v>1489</v>
      </c>
      <c r="L86" t="s">
        <v>1480</v>
      </c>
    </row>
    <row r="87" spans="1:12">
      <c r="A87" t="s">
        <v>1490</v>
      </c>
      <c r="L87" t="e" cm="1">
        <f t="array" ref="L87">- Pravila za varnost in varovanje zdravja med izbiro in delovanjem</f>
        <v>#NAME?</v>
      </c>
    </row>
    <row r="88" spans="1:12">
      <c r="A88" t="s">
        <v>1491</v>
      </c>
      <c r="L88" t="s">
        <v>1481</v>
      </c>
    </row>
    <row r="89" spans="1:12">
      <c r="A89" t="s">
        <v>1492</v>
      </c>
      <c r="L89" t="s">
        <v>1482</v>
      </c>
    </row>
    <row r="90" spans="1:12">
      <c r="L90" t="s">
        <v>1483</v>
      </c>
    </row>
    <row r="91" spans="1:12">
      <c r="L91" t="s">
        <v>1484</v>
      </c>
    </row>
    <row r="92" spans="1:12">
      <c r="L92" t="s">
        <v>1485</v>
      </c>
    </row>
    <row r="93" spans="1:12">
      <c r="L93" t="s">
        <v>1486</v>
      </c>
    </row>
    <row r="94" spans="1:12">
      <c r="L94" t="s">
        <v>1487</v>
      </c>
    </row>
  </sheetData>
  <mergeCells count="53">
    <mergeCell ref="A84:C84"/>
    <mergeCell ref="D84:F84"/>
    <mergeCell ref="G84:I84"/>
    <mergeCell ref="A82:C82"/>
    <mergeCell ref="D82:F82"/>
    <mergeCell ref="G82:I82"/>
    <mergeCell ref="A83:C83"/>
    <mergeCell ref="D83:F83"/>
    <mergeCell ref="G83:I83"/>
    <mergeCell ref="A80:C80"/>
    <mergeCell ref="D80:F80"/>
    <mergeCell ref="G80:I80"/>
    <mergeCell ref="A81:C81"/>
    <mergeCell ref="D81:F81"/>
    <mergeCell ref="G81:I81"/>
    <mergeCell ref="A78:C78"/>
    <mergeCell ref="D78:F78"/>
    <mergeCell ref="G78:I78"/>
    <mergeCell ref="A79:C79"/>
    <mergeCell ref="D79:F79"/>
    <mergeCell ref="G79:I79"/>
    <mergeCell ref="D74:F74"/>
    <mergeCell ref="G73:I73"/>
    <mergeCell ref="D75:F75"/>
    <mergeCell ref="G75:I75"/>
    <mergeCell ref="G74:I74"/>
    <mergeCell ref="A75:C75"/>
    <mergeCell ref="D69:F69"/>
    <mergeCell ref="G69:I69"/>
    <mergeCell ref="D70:F70"/>
    <mergeCell ref="G70:I70"/>
    <mergeCell ref="D71:F71"/>
    <mergeCell ref="G71:I71"/>
    <mergeCell ref="D72:F72"/>
    <mergeCell ref="G72:I72"/>
    <mergeCell ref="D73:F73"/>
    <mergeCell ref="A69:C69"/>
    <mergeCell ref="A70:C70"/>
    <mergeCell ref="A71:C71"/>
    <mergeCell ref="A72:C72"/>
    <mergeCell ref="A73:C73"/>
    <mergeCell ref="A74:C74"/>
    <mergeCell ref="A68:C68"/>
    <mergeCell ref="D68:F68"/>
    <mergeCell ref="G68:I68"/>
    <mergeCell ref="B5:C5"/>
    <mergeCell ref="D5:E5"/>
    <mergeCell ref="F5:G5"/>
    <mergeCell ref="H5:I5"/>
    <mergeCell ref="B6:C6"/>
    <mergeCell ref="D6:E6"/>
    <mergeCell ref="F6:G6"/>
    <mergeCell ref="H6:I6"/>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FAA83-105C-4145-A099-0D7F8DEA16A1}">
  <dimension ref="A2:C10"/>
  <sheetViews>
    <sheetView workbookViewId="0">
      <selection activeCell="D20" sqref="D20"/>
    </sheetView>
  </sheetViews>
  <sheetFormatPr defaultRowHeight="12.75"/>
  <sheetData>
    <row r="2" spans="1:3">
      <c r="A2" t="s">
        <v>1493</v>
      </c>
    </row>
    <row r="3" spans="1:3">
      <c r="A3" t="s">
        <v>1494</v>
      </c>
    </row>
    <row r="4" spans="1:3">
      <c r="A4" t="s">
        <v>1495</v>
      </c>
    </row>
    <row r="5" spans="1:3">
      <c r="A5" t="s">
        <v>1496</v>
      </c>
    </row>
    <row r="6" spans="1:3">
      <c r="A6" t="s">
        <v>1497</v>
      </c>
    </row>
    <row r="7" spans="1:3">
      <c r="A7" s="600" t="s">
        <v>1498</v>
      </c>
      <c r="B7" s="600"/>
      <c r="C7" s="600"/>
    </row>
    <row r="8" spans="1:3">
      <c r="A8" t="s">
        <v>1499</v>
      </c>
    </row>
    <row r="9" spans="1:3">
      <c r="A9" t="s">
        <v>1500</v>
      </c>
    </row>
    <row r="10" spans="1:3">
      <c r="A10" t="s">
        <v>1501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5B124-2CFB-4900-89DF-37AD83A4D889}">
  <dimension ref="A2:H34"/>
  <sheetViews>
    <sheetView workbookViewId="0">
      <selection activeCell="F34" sqref="F34"/>
    </sheetView>
  </sheetViews>
  <sheetFormatPr defaultRowHeight="12.75"/>
  <sheetData>
    <row r="2" spans="1:1">
      <c r="A2" t="s">
        <v>1502</v>
      </c>
    </row>
    <row r="3" spans="1:1">
      <c r="A3" t="s">
        <v>1504</v>
      </c>
    </row>
    <row r="4" spans="1:1">
      <c r="A4" t="s">
        <v>1503</v>
      </c>
    </row>
    <row r="5" spans="1:1">
      <c r="A5" t="s">
        <v>1505</v>
      </c>
    </row>
    <row r="6" spans="1:1">
      <c r="A6" t="s">
        <v>1506</v>
      </c>
    </row>
    <row r="7" spans="1:1">
      <c r="A7" t="s">
        <v>1507</v>
      </c>
    </row>
    <row r="8" spans="1:1">
      <c r="A8" t="s">
        <v>1508</v>
      </c>
    </row>
    <row r="9" spans="1:1">
      <c r="A9" t="s">
        <v>1509</v>
      </c>
    </row>
    <row r="10" spans="1:1">
      <c r="A10" t="s">
        <v>1510</v>
      </c>
    </row>
    <row r="11" spans="1:1">
      <c r="A11" t="s">
        <v>1511</v>
      </c>
    </row>
    <row r="12" spans="1:1">
      <c r="A12" t="s">
        <v>1512</v>
      </c>
    </row>
    <row r="13" spans="1:1">
      <c r="A13" t="s">
        <v>1513</v>
      </c>
    </row>
    <row r="14" spans="1:1">
      <c r="A14" t="s">
        <v>1514</v>
      </c>
    </row>
    <row r="16" spans="1:1">
      <c r="A16" t="s">
        <v>1515</v>
      </c>
    </row>
    <row r="17" spans="1:8" ht="13.15" thickBot="1"/>
    <row r="18" spans="1:8" ht="32.25" customHeight="1" thickTop="1">
      <c r="A18" s="779" t="s">
        <v>1516</v>
      </c>
      <c r="B18" s="780"/>
      <c r="C18" s="780" t="s">
        <v>1517</v>
      </c>
      <c r="D18" s="780"/>
      <c r="E18" s="780" t="s">
        <v>1518</v>
      </c>
      <c r="F18" s="780"/>
      <c r="G18" s="780" t="s">
        <v>1519</v>
      </c>
      <c r="H18" s="781"/>
    </row>
    <row r="19" spans="1:8">
      <c r="A19" s="782" t="s">
        <v>1520</v>
      </c>
      <c r="B19" s="783"/>
      <c r="C19" s="748" t="s">
        <v>1521</v>
      </c>
      <c r="D19" s="748"/>
      <c r="E19" s="748">
        <v>250</v>
      </c>
      <c r="F19" s="748"/>
      <c r="G19" s="748">
        <v>0.5</v>
      </c>
      <c r="H19" s="749"/>
    </row>
    <row r="20" spans="1:8">
      <c r="A20" s="782"/>
      <c r="B20" s="783"/>
      <c r="C20" s="748" t="s">
        <v>1522</v>
      </c>
      <c r="D20" s="748"/>
      <c r="E20" s="748">
        <v>500</v>
      </c>
      <c r="F20" s="748"/>
      <c r="G20" s="748">
        <v>1</v>
      </c>
      <c r="H20" s="749"/>
    </row>
    <row r="21" spans="1:8">
      <c r="A21" s="782"/>
      <c r="B21" s="783"/>
      <c r="C21" s="748" t="s">
        <v>1523</v>
      </c>
      <c r="D21" s="748"/>
      <c r="E21" s="748">
        <v>1000</v>
      </c>
      <c r="F21" s="748"/>
      <c r="G21" s="748">
        <v>1</v>
      </c>
      <c r="H21" s="749"/>
    </row>
    <row r="22" spans="1:8">
      <c r="A22" s="774" t="s">
        <v>1524</v>
      </c>
      <c r="B22" s="748"/>
      <c r="C22" s="748" t="s">
        <v>1521</v>
      </c>
      <c r="D22" s="748"/>
      <c r="E22" s="748">
        <v>250</v>
      </c>
      <c r="F22" s="748"/>
      <c r="G22" s="748">
        <v>0.5</v>
      </c>
      <c r="H22" s="749"/>
    </row>
    <row r="23" spans="1:8">
      <c r="A23" s="774"/>
      <c r="B23" s="748"/>
      <c r="C23" s="748" t="s">
        <v>1522</v>
      </c>
      <c r="D23" s="748"/>
      <c r="E23" s="748">
        <v>500</v>
      </c>
      <c r="F23" s="748"/>
      <c r="G23" s="748">
        <v>1</v>
      </c>
      <c r="H23" s="749"/>
    </row>
    <row r="24" spans="1:8" ht="13.15" thickBot="1">
      <c r="A24" s="776"/>
      <c r="B24" s="777"/>
      <c r="C24" s="777" t="s">
        <v>1523</v>
      </c>
      <c r="D24" s="777"/>
      <c r="E24" s="777">
        <v>1000</v>
      </c>
      <c r="F24" s="777"/>
      <c r="G24" s="777">
        <v>1</v>
      </c>
      <c r="H24" s="778"/>
    </row>
    <row r="25" spans="1:8" ht="13.15" thickTop="1">
      <c r="C25" s="678"/>
      <c r="D25" s="678"/>
      <c r="E25" s="678"/>
      <c r="F25" s="678"/>
      <c r="G25" s="678"/>
      <c r="H25" s="678"/>
    </row>
    <row r="27" spans="1:8">
      <c r="A27" t="s">
        <v>1525</v>
      </c>
    </row>
    <row r="29" spans="1:8">
      <c r="A29" t="s">
        <v>1526</v>
      </c>
    </row>
    <row r="30" spans="1:8">
      <c r="A30" t="s">
        <v>1527</v>
      </c>
    </row>
    <row r="31" spans="1:8">
      <c r="A31" t="s">
        <v>1528</v>
      </c>
    </row>
    <row r="32" spans="1:8">
      <c r="A32" t="s">
        <v>1529</v>
      </c>
    </row>
    <row r="33" spans="1:6">
      <c r="A33" t="s">
        <v>1530</v>
      </c>
    </row>
    <row r="34" spans="1:6">
      <c r="A34" t="s">
        <v>1531</v>
      </c>
      <c r="F34" t="s">
        <v>1532</v>
      </c>
    </row>
  </sheetData>
  <mergeCells count="27">
    <mergeCell ref="A22:B24"/>
    <mergeCell ref="C24:D24"/>
    <mergeCell ref="E24:F24"/>
    <mergeCell ref="G24:H24"/>
    <mergeCell ref="C25:D25"/>
    <mergeCell ref="E25:F25"/>
    <mergeCell ref="G25:H25"/>
    <mergeCell ref="C22:D22"/>
    <mergeCell ref="E22:F22"/>
    <mergeCell ref="G22:H22"/>
    <mergeCell ref="C23:D23"/>
    <mergeCell ref="E23:F23"/>
    <mergeCell ref="G23:H23"/>
    <mergeCell ref="A18:B18"/>
    <mergeCell ref="C18:D18"/>
    <mergeCell ref="E18:F18"/>
    <mergeCell ref="G18:H18"/>
    <mergeCell ref="C19:D19"/>
    <mergeCell ref="E19:F19"/>
    <mergeCell ref="G19:H19"/>
    <mergeCell ref="A19:B21"/>
    <mergeCell ref="C20:D20"/>
    <mergeCell ref="E20:F20"/>
    <mergeCell ref="G20:H20"/>
    <mergeCell ref="C21:D21"/>
    <mergeCell ref="E21:F21"/>
    <mergeCell ref="G21:H2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91743-4140-48B0-9967-F3D1485831A2}">
  <dimension ref="A1:I159"/>
  <sheetViews>
    <sheetView topLeftCell="A151" workbookViewId="0">
      <selection activeCell="Q177" sqref="Q177"/>
    </sheetView>
  </sheetViews>
  <sheetFormatPr defaultRowHeight="12.75"/>
  <sheetData>
    <row r="1" spans="2:2" ht="13.15">
      <c r="B1" s="544" t="s">
        <v>1030</v>
      </c>
    </row>
    <row r="39" spans="2:2" ht="13.15">
      <c r="B39" s="544" t="s">
        <v>1031</v>
      </c>
    </row>
    <row r="40" spans="2:2">
      <c r="B40" t="s">
        <v>1032</v>
      </c>
    </row>
    <row r="41" spans="2:2">
      <c r="B41" t="s">
        <v>1033</v>
      </c>
    </row>
    <row r="42" spans="2:2">
      <c r="B42" t="s">
        <v>1034</v>
      </c>
    </row>
    <row r="43" spans="2:2">
      <c r="B43" t="s">
        <v>1035</v>
      </c>
    </row>
    <row r="52" spans="2:9">
      <c r="B52" t="s">
        <v>1036</v>
      </c>
    </row>
    <row r="53" spans="2:9">
      <c r="B53" t="s">
        <v>1037</v>
      </c>
    </row>
    <row r="55" spans="2:9">
      <c r="B55" s="708" t="s">
        <v>1038</v>
      </c>
      <c r="C55" s="708"/>
      <c r="D55" s="708"/>
      <c r="E55" s="708"/>
      <c r="F55" s="708"/>
      <c r="G55" s="708"/>
      <c r="H55" s="708"/>
      <c r="I55" t="s">
        <v>1039</v>
      </c>
    </row>
    <row r="56" spans="2:9">
      <c r="B56" s="784" t="s">
        <v>1040</v>
      </c>
      <c r="C56" s="784"/>
      <c r="D56" s="708" t="s">
        <v>1041</v>
      </c>
      <c r="E56" s="708"/>
      <c r="F56" s="708"/>
      <c r="G56" s="708"/>
      <c r="H56" s="708"/>
      <c r="I56">
        <v>6</v>
      </c>
    </row>
    <row r="57" spans="2:9">
      <c r="B57" s="784"/>
      <c r="C57" s="784"/>
      <c r="D57" s="708" t="s">
        <v>1042</v>
      </c>
      <c r="E57" s="708"/>
      <c r="F57" s="708"/>
      <c r="G57" s="708"/>
      <c r="H57" s="708"/>
      <c r="I57">
        <v>10</v>
      </c>
    </row>
    <row r="58" spans="2:9">
      <c r="B58" s="784"/>
      <c r="C58" s="784"/>
      <c r="D58" s="708" t="s">
        <v>1043</v>
      </c>
      <c r="E58" s="708"/>
      <c r="F58" s="708"/>
      <c r="G58" s="708"/>
      <c r="H58" s="708"/>
      <c r="I58">
        <v>16</v>
      </c>
    </row>
    <row r="59" spans="2:9">
      <c r="B59" t="s">
        <v>1044</v>
      </c>
      <c r="I59">
        <v>16</v>
      </c>
    </row>
    <row r="62" spans="2:9" ht="22.5">
      <c r="B62" s="543" t="s">
        <v>1045</v>
      </c>
    </row>
    <row r="64" spans="2:9">
      <c r="B64" t="s">
        <v>1046</v>
      </c>
    </row>
    <row r="86" spans="1:1">
      <c r="A86" t="s">
        <v>1047</v>
      </c>
    </row>
    <row r="87" spans="1:1">
      <c r="A87" t="s">
        <v>1048</v>
      </c>
    </row>
    <row r="88" spans="1:1">
      <c r="A88" t="s">
        <v>1052</v>
      </c>
    </row>
    <row r="89" spans="1:1">
      <c r="A89" t="s">
        <v>1049</v>
      </c>
    </row>
    <row r="90" spans="1:1">
      <c r="A90" t="s">
        <v>1050</v>
      </c>
    </row>
    <row r="91" spans="1:1">
      <c r="A91" t="s">
        <v>1053</v>
      </c>
    </row>
    <row r="92" spans="1:1">
      <c r="A92" t="s">
        <v>1054</v>
      </c>
    </row>
    <row r="93" spans="1:1">
      <c r="A93" t="s">
        <v>1055</v>
      </c>
    </row>
    <row r="94" spans="1:1">
      <c r="A94" t="s">
        <v>1051</v>
      </c>
    </row>
    <row r="96" spans="1:1">
      <c r="A96" t="s">
        <v>1056</v>
      </c>
    </row>
    <row r="114" spans="1:1">
      <c r="A114" t="s">
        <v>1057</v>
      </c>
    </row>
    <row r="115" spans="1:1">
      <c r="A115" t="s">
        <v>1058</v>
      </c>
    </row>
    <row r="117" spans="1:1">
      <c r="A117" t="s">
        <v>1059</v>
      </c>
    </row>
    <row r="119" spans="1:1">
      <c r="A119" t="s">
        <v>1060</v>
      </c>
    </row>
    <row r="120" spans="1:1">
      <c r="A120" t="s">
        <v>1061</v>
      </c>
    </row>
    <row r="133" spans="1:1">
      <c r="A133" t="s">
        <v>1062</v>
      </c>
    </row>
    <row r="134" spans="1:1">
      <c r="A134" t="s">
        <v>1063</v>
      </c>
    </row>
    <row r="145" spans="1:1">
      <c r="A145" t="s">
        <v>1064</v>
      </c>
    </row>
    <row r="146" spans="1:1">
      <c r="A146" t="s">
        <v>1065</v>
      </c>
    </row>
    <row r="158" spans="1:1">
      <c r="A158" t="s">
        <v>1066</v>
      </c>
    </row>
    <row r="159" spans="1:1">
      <c r="A159" t="s">
        <v>1067</v>
      </c>
    </row>
  </sheetData>
  <mergeCells count="5">
    <mergeCell ref="B55:H55"/>
    <mergeCell ref="D56:H56"/>
    <mergeCell ref="D57:H57"/>
    <mergeCell ref="D58:H58"/>
    <mergeCell ref="B56:C5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82"/>
  <sheetViews>
    <sheetView topLeftCell="A162" zoomScale="85" zoomScaleNormal="85" workbookViewId="0">
      <selection activeCell="F181" sqref="F181"/>
    </sheetView>
  </sheetViews>
  <sheetFormatPr defaultRowHeight="12.75"/>
  <cols>
    <col min="1" max="1" width="5.73046875" style="455" bestFit="1" customWidth="1"/>
    <col min="2" max="2" width="10.1328125" customWidth="1"/>
    <col min="3" max="3" width="11.73046875" customWidth="1"/>
    <col min="14" max="14" width="11.86328125" customWidth="1"/>
  </cols>
  <sheetData>
    <row r="1" spans="1:35" ht="23.25" customHeight="1">
      <c r="A1" s="799" t="s">
        <v>552</v>
      </c>
      <c r="B1" s="708"/>
      <c r="C1" s="678" t="s">
        <v>553</v>
      </c>
      <c r="D1" s="708"/>
      <c r="E1" s="708"/>
      <c r="F1" s="708"/>
      <c r="G1" s="708"/>
      <c r="H1" s="708"/>
      <c r="I1" s="708"/>
      <c r="J1" s="708"/>
      <c r="K1" s="708"/>
      <c r="L1" s="708"/>
      <c r="M1" s="708"/>
      <c r="N1" s="708"/>
      <c r="O1" s="708"/>
      <c r="P1" s="708"/>
      <c r="Q1" s="708"/>
      <c r="R1" s="708"/>
      <c r="S1" s="708"/>
      <c r="T1" s="708"/>
      <c r="U1" s="708"/>
      <c r="V1" s="708"/>
      <c r="W1" s="708"/>
      <c r="X1" s="708"/>
      <c r="Y1" s="708"/>
      <c r="Z1" s="708"/>
      <c r="AA1" s="708"/>
      <c r="AB1" s="708"/>
      <c r="AC1" s="708"/>
      <c r="AD1" s="708"/>
    </row>
    <row r="2" spans="1:35" ht="23.25" customHeight="1">
      <c r="A2" s="708"/>
      <c r="B2" s="708"/>
      <c r="C2" s="708"/>
      <c r="D2" s="708"/>
      <c r="E2" s="708"/>
      <c r="F2" s="708"/>
      <c r="G2" s="708"/>
      <c r="H2" s="708"/>
      <c r="I2" s="708"/>
      <c r="J2" s="708"/>
      <c r="K2" s="708"/>
      <c r="L2" s="708"/>
      <c r="M2" s="708"/>
      <c r="N2" s="708"/>
      <c r="O2" s="708"/>
      <c r="P2" s="708"/>
      <c r="Q2" s="708"/>
      <c r="R2" s="708"/>
      <c r="S2" s="708"/>
      <c r="T2" s="708"/>
      <c r="U2" s="708"/>
      <c r="V2" s="708"/>
      <c r="W2" s="708"/>
      <c r="X2" s="708"/>
      <c r="Y2" s="708"/>
      <c r="Z2" s="708"/>
      <c r="AA2" s="708"/>
      <c r="AB2" s="708"/>
      <c r="AC2" s="708"/>
      <c r="AD2" s="708"/>
    </row>
    <row r="3" spans="1:35" ht="23.25" customHeight="1">
      <c r="A3" s="708"/>
      <c r="B3" s="708"/>
      <c r="C3" s="708"/>
      <c r="D3" s="708"/>
      <c r="E3" s="708"/>
      <c r="F3" s="708"/>
      <c r="G3" s="708"/>
      <c r="H3" s="708"/>
      <c r="I3" s="708"/>
      <c r="J3" s="708"/>
      <c r="K3" s="708"/>
      <c r="L3" s="708"/>
      <c r="M3" s="708"/>
      <c r="N3" s="708"/>
      <c r="O3" s="708"/>
      <c r="P3" s="708"/>
      <c r="Q3" s="708"/>
      <c r="R3" s="708"/>
      <c r="S3" s="708"/>
      <c r="T3" s="708"/>
      <c r="U3" s="708"/>
      <c r="V3" s="708"/>
      <c r="W3" s="708"/>
      <c r="X3" s="708"/>
      <c r="Y3" s="708"/>
      <c r="Z3" s="708"/>
      <c r="AA3" s="708"/>
      <c r="AB3" s="708"/>
      <c r="AC3" s="708"/>
      <c r="AD3" s="708"/>
    </row>
    <row r="4" spans="1:35" ht="14.25">
      <c r="A4" s="455" t="s">
        <v>551</v>
      </c>
      <c r="B4" s="455">
        <v>50</v>
      </c>
      <c r="C4">
        <v>63</v>
      </c>
      <c r="D4">
        <v>80</v>
      </c>
      <c r="E4">
        <v>100</v>
      </c>
      <c r="F4">
        <v>125</v>
      </c>
      <c r="G4">
        <v>160</v>
      </c>
      <c r="H4">
        <v>200</v>
      </c>
      <c r="I4">
        <v>250</v>
      </c>
      <c r="J4">
        <v>320</v>
      </c>
      <c r="K4">
        <v>400</v>
      </c>
      <c r="L4">
        <v>500</v>
      </c>
      <c r="M4">
        <v>560</v>
      </c>
      <c r="N4">
        <v>630</v>
      </c>
      <c r="O4">
        <v>700</v>
      </c>
      <c r="P4">
        <v>800</v>
      </c>
      <c r="Q4">
        <v>875</v>
      </c>
      <c r="R4">
        <v>1000</v>
      </c>
      <c r="S4">
        <v>1120</v>
      </c>
      <c r="T4">
        <v>1250</v>
      </c>
      <c r="U4">
        <v>1600</v>
      </c>
      <c r="V4">
        <v>2000</v>
      </c>
      <c r="W4">
        <v>2500</v>
      </c>
      <c r="X4">
        <v>3200</v>
      </c>
      <c r="Y4">
        <v>4000</v>
      </c>
      <c r="Z4">
        <v>5000</v>
      </c>
      <c r="AA4">
        <v>6300</v>
      </c>
      <c r="AB4">
        <v>8000</v>
      </c>
      <c r="AC4">
        <v>10000</v>
      </c>
      <c r="AD4">
        <v>12500</v>
      </c>
    </row>
    <row r="5" spans="1:35">
      <c r="A5" s="455">
        <v>1.5</v>
      </c>
      <c r="B5">
        <v>100</v>
      </c>
      <c r="C5">
        <v>79</v>
      </c>
      <c r="D5">
        <v>63</v>
      </c>
      <c r="E5">
        <v>50</v>
      </c>
      <c r="F5">
        <v>40</v>
      </c>
      <c r="G5">
        <v>31</v>
      </c>
      <c r="H5">
        <v>25</v>
      </c>
      <c r="I5">
        <v>20</v>
      </c>
      <c r="J5">
        <v>16</v>
      </c>
      <c r="K5">
        <v>13</v>
      </c>
      <c r="L5">
        <v>10</v>
      </c>
      <c r="M5">
        <v>9</v>
      </c>
      <c r="N5">
        <v>8</v>
      </c>
      <c r="O5">
        <v>7</v>
      </c>
      <c r="P5">
        <v>6</v>
      </c>
      <c r="Q5">
        <v>6</v>
      </c>
      <c r="R5">
        <v>5</v>
      </c>
      <c r="S5">
        <v>4</v>
      </c>
      <c r="T5">
        <v>4</v>
      </c>
    </row>
    <row r="6" spans="1:35">
      <c r="A6" s="455">
        <v>2.5</v>
      </c>
      <c r="B6">
        <v>167</v>
      </c>
      <c r="C6">
        <v>133</v>
      </c>
      <c r="D6">
        <v>104</v>
      </c>
      <c r="E6">
        <v>83</v>
      </c>
      <c r="F6">
        <v>67</v>
      </c>
      <c r="G6">
        <v>52</v>
      </c>
      <c r="H6">
        <v>42</v>
      </c>
      <c r="I6">
        <v>33</v>
      </c>
      <c r="J6">
        <v>26</v>
      </c>
      <c r="K6">
        <v>21</v>
      </c>
      <c r="L6">
        <v>17</v>
      </c>
      <c r="M6">
        <v>15</v>
      </c>
      <c r="N6">
        <v>13</v>
      </c>
      <c r="O6">
        <v>12</v>
      </c>
      <c r="P6">
        <v>10</v>
      </c>
      <c r="Q6">
        <v>10</v>
      </c>
      <c r="R6">
        <v>8</v>
      </c>
      <c r="S6">
        <v>7</v>
      </c>
      <c r="T6">
        <v>7</v>
      </c>
      <c r="U6">
        <v>5</v>
      </c>
      <c r="V6">
        <v>4</v>
      </c>
    </row>
    <row r="7" spans="1:35">
      <c r="A7" s="455">
        <v>4</v>
      </c>
      <c r="B7">
        <v>267</v>
      </c>
      <c r="C7">
        <v>212</v>
      </c>
      <c r="D7">
        <v>167</v>
      </c>
      <c r="E7">
        <v>133</v>
      </c>
      <c r="F7">
        <v>107</v>
      </c>
      <c r="G7">
        <v>83</v>
      </c>
      <c r="H7">
        <v>67</v>
      </c>
      <c r="I7">
        <v>53</v>
      </c>
      <c r="J7">
        <v>42</v>
      </c>
      <c r="K7">
        <v>33</v>
      </c>
      <c r="L7">
        <v>27</v>
      </c>
      <c r="M7">
        <v>24</v>
      </c>
      <c r="N7">
        <v>21</v>
      </c>
      <c r="O7">
        <v>19</v>
      </c>
      <c r="P7">
        <v>17</v>
      </c>
      <c r="Q7">
        <v>15</v>
      </c>
      <c r="R7">
        <v>13</v>
      </c>
      <c r="S7">
        <v>12</v>
      </c>
      <c r="T7">
        <v>11</v>
      </c>
      <c r="U7">
        <v>8</v>
      </c>
      <c r="V7">
        <v>7</v>
      </c>
      <c r="W7">
        <v>5</v>
      </c>
      <c r="X7">
        <v>4</v>
      </c>
    </row>
    <row r="8" spans="1:35">
      <c r="A8" s="455">
        <v>6</v>
      </c>
      <c r="B8">
        <v>400</v>
      </c>
      <c r="C8">
        <v>317</v>
      </c>
      <c r="D8">
        <v>250</v>
      </c>
      <c r="E8">
        <v>200</v>
      </c>
      <c r="F8">
        <v>160</v>
      </c>
      <c r="G8">
        <v>125</v>
      </c>
      <c r="H8">
        <v>100</v>
      </c>
      <c r="I8">
        <v>80</v>
      </c>
      <c r="J8">
        <v>63</v>
      </c>
      <c r="K8">
        <v>50</v>
      </c>
      <c r="L8">
        <v>40</v>
      </c>
      <c r="M8">
        <v>36</v>
      </c>
      <c r="N8">
        <v>32</v>
      </c>
      <c r="O8">
        <v>29</v>
      </c>
      <c r="P8">
        <v>25</v>
      </c>
      <c r="Q8">
        <v>23</v>
      </c>
      <c r="R8">
        <v>20</v>
      </c>
      <c r="S8">
        <v>18</v>
      </c>
      <c r="T8">
        <v>16</v>
      </c>
      <c r="U8">
        <v>13</v>
      </c>
      <c r="V8">
        <v>10</v>
      </c>
      <c r="W8">
        <v>8</v>
      </c>
      <c r="X8">
        <v>6</v>
      </c>
      <c r="Y8">
        <v>5</v>
      </c>
      <c r="Z8">
        <v>4</v>
      </c>
    </row>
    <row r="9" spans="1:35">
      <c r="A9" s="455">
        <v>10</v>
      </c>
      <c r="D9">
        <v>417</v>
      </c>
      <c r="E9">
        <v>333</v>
      </c>
      <c r="F9">
        <v>267</v>
      </c>
      <c r="G9">
        <v>208</v>
      </c>
      <c r="H9">
        <v>167</v>
      </c>
      <c r="I9">
        <v>133</v>
      </c>
      <c r="J9">
        <v>104</v>
      </c>
      <c r="K9">
        <v>83</v>
      </c>
      <c r="L9">
        <v>67</v>
      </c>
      <c r="M9">
        <v>60</v>
      </c>
      <c r="N9">
        <v>53</v>
      </c>
      <c r="O9">
        <v>48</v>
      </c>
      <c r="P9">
        <v>42</v>
      </c>
      <c r="Q9">
        <v>38</v>
      </c>
      <c r="R9">
        <v>33</v>
      </c>
      <c r="S9">
        <v>30</v>
      </c>
      <c r="T9">
        <v>27</v>
      </c>
      <c r="U9">
        <v>21</v>
      </c>
      <c r="V9">
        <v>17</v>
      </c>
      <c r="W9">
        <v>13</v>
      </c>
      <c r="X9">
        <v>10</v>
      </c>
      <c r="Y9">
        <v>8</v>
      </c>
      <c r="Z9">
        <v>7</v>
      </c>
      <c r="AA9">
        <v>5</v>
      </c>
      <c r="AB9">
        <v>4</v>
      </c>
    </row>
    <row r="10" spans="1:35">
      <c r="A10" s="455">
        <v>16</v>
      </c>
      <c r="F10">
        <v>427</v>
      </c>
      <c r="G10">
        <v>333</v>
      </c>
      <c r="H10">
        <v>267</v>
      </c>
      <c r="I10">
        <v>213</v>
      </c>
      <c r="J10">
        <v>167</v>
      </c>
      <c r="K10">
        <v>133</v>
      </c>
      <c r="L10">
        <v>107</v>
      </c>
      <c r="M10">
        <v>95</v>
      </c>
      <c r="N10">
        <v>85</v>
      </c>
      <c r="O10">
        <v>76</v>
      </c>
      <c r="P10">
        <v>67</v>
      </c>
      <c r="Q10">
        <v>61</v>
      </c>
      <c r="R10">
        <v>53</v>
      </c>
      <c r="S10">
        <v>48</v>
      </c>
      <c r="T10">
        <v>43</v>
      </c>
      <c r="U10">
        <v>33</v>
      </c>
      <c r="V10">
        <v>27</v>
      </c>
      <c r="W10">
        <v>21</v>
      </c>
      <c r="X10">
        <v>17</v>
      </c>
      <c r="Y10">
        <v>13</v>
      </c>
      <c r="Z10">
        <v>11</v>
      </c>
      <c r="AA10">
        <v>8</v>
      </c>
      <c r="AB10">
        <v>7</v>
      </c>
      <c r="AC10">
        <v>5</v>
      </c>
      <c r="AD10">
        <v>4</v>
      </c>
    </row>
    <row r="11" spans="1:35">
      <c r="A11" s="455">
        <v>25</v>
      </c>
      <c r="H11">
        <v>417</v>
      </c>
      <c r="I11">
        <v>333</v>
      </c>
      <c r="J11">
        <v>260</v>
      </c>
      <c r="K11">
        <v>208</v>
      </c>
      <c r="L11">
        <v>167</v>
      </c>
      <c r="M11">
        <v>149</v>
      </c>
      <c r="N11">
        <v>132</v>
      </c>
      <c r="O11">
        <v>119</v>
      </c>
      <c r="P11">
        <v>104</v>
      </c>
      <c r="Q11">
        <v>95</v>
      </c>
      <c r="R11">
        <v>83</v>
      </c>
      <c r="S11">
        <v>74</v>
      </c>
      <c r="T11">
        <v>67</v>
      </c>
      <c r="U11">
        <v>52</v>
      </c>
      <c r="V11">
        <v>42</v>
      </c>
      <c r="W11">
        <v>33</v>
      </c>
      <c r="X11">
        <v>26</v>
      </c>
      <c r="Y11">
        <v>21</v>
      </c>
      <c r="Z11">
        <v>17</v>
      </c>
      <c r="AA11">
        <v>13</v>
      </c>
      <c r="AB11">
        <v>10</v>
      </c>
      <c r="AC11">
        <v>8</v>
      </c>
      <c r="AD11">
        <v>7</v>
      </c>
      <c r="AG11" s="458"/>
      <c r="AH11" s="458"/>
      <c r="AI11" s="458"/>
    </row>
    <row r="12" spans="1:35">
      <c r="A12" s="455">
        <v>35</v>
      </c>
      <c r="I12">
        <v>467</v>
      </c>
      <c r="J12">
        <v>365</v>
      </c>
      <c r="K12">
        <v>292</v>
      </c>
      <c r="L12">
        <v>233</v>
      </c>
      <c r="M12">
        <v>208</v>
      </c>
      <c r="N12">
        <v>185</v>
      </c>
      <c r="O12">
        <v>167</v>
      </c>
      <c r="P12">
        <v>146</v>
      </c>
      <c r="Q12">
        <v>133</v>
      </c>
      <c r="R12">
        <v>117</v>
      </c>
      <c r="S12">
        <v>104</v>
      </c>
      <c r="T12">
        <v>93</v>
      </c>
      <c r="U12">
        <v>73</v>
      </c>
      <c r="V12">
        <v>58</v>
      </c>
      <c r="W12">
        <v>47</v>
      </c>
      <c r="X12">
        <v>36</v>
      </c>
      <c r="Y12">
        <v>29</v>
      </c>
      <c r="Z12">
        <v>23</v>
      </c>
      <c r="AA12">
        <v>19</v>
      </c>
      <c r="AB12">
        <v>15</v>
      </c>
      <c r="AC12">
        <v>12</v>
      </c>
      <c r="AD12">
        <v>9</v>
      </c>
      <c r="AG12" s="458"/>
      <c r="AH12" s="458"/>
      <c r="AI12" s="458"/>
    </row>
    <row r="13" spans="1:35">
      <c r="A13" s="455">
        <v>50</v>
      </c>
      <c r="J13">
        <v>495</v>
      </c>
      <c r="K13">
        <v>396</v>
      </c>
      <c r="L13">
        <v>317</v>
      </c>
      <c r="M13">
        <v>283</v>
      </c>
      <c r="N13">
        <v>251</v>
      </c>
      <c r="O13">
        <v>226</v>
      </c>
      <c r="P13">
        <v>198</v>
      </c>
      <c r="Q13">
        <v>181</v>
      </c>
      <c r="R13">
        <v>158</v>
      </c>
      <c r="S13">
        <v>141</v>
      </c>
      <c r="T13">
        <v>127</v>
      </c>
      <c r="U13">
        <v>99</v>
      </c>
      <c r="V13">
        <v>79</v>
      </c>
      <c r="W13">
        <v>63</v>
      </c>
      <c r="X13">
        <v>49</v>
      </c>
      <c r="Y13">
        <v>40</v>
      </c>
      <c r="Z13">
        <v>32</v>
      </c>
      <c r="AA13">
        <v>25</v>
      </c>
      <c r="AB13">
        <v>20</v>
      </c>
      <c r="AC13">
        <v>16</v>
      </c>
      <c r="AD13">
        <v>13</v>
      </c>
      <c r="AG13" s="458"/>
      <c r="AH13" s="458"/>
      <c r="AI13" s="458"/>
    </row>
    <row r="14" spans="1:35">
      <c r="A14" s="455">
        <v>70</v>
      </c>
      <c r="M14">
        <v>417</v>
      </c>
      <c r="N14">
        <v>370</v>
      </c>
      <c r="O14">
        <v>333</v>
      </c>
      <c r="P14">
        <v>292</v>
      </c>
      <c r="Q14">
        <v>267</v>
      </c>
      <c r="R14">
        <v>233</v>
      </c>
      <c r="S14">
        <v>208</v>
      </c>
      <c r="T14">
        <v>187</v>
      </c>
      <c r="U14">
        <v>146</v>
      </c>
      <c r="V14">
        <v>117</v>
      </c>
      <c r="W14">
        <v>93</v>
      </c>
      <c r="X14">
        <v>73</v>
      </c>
      <c r="Y14">
        <v>58</v>
      </c>
      <c r="Z14">
        <v>47</v>
      </c>
      <c r="AA14">
        <v>37</v>
      </c>
      <c r="AB14">
        <v>29</v>
      </c>
      <c r="AC14">
        <v>23</v>
      </c>
      <c r="AD14">
        <v>19</v>
      </c>
      <c r="AG14" s="458"/>
      <c r="AH14" s="458"/>
      <c r="AI14" s="458"/>
    </row>
    <row r="15" spans="1:35">
      <c r="A15" s="455">
        <v>95</v>
      </c>
      <c r="O15">
        <v>452</v>
      </c>
      <c r="P15">
        <v>396</v>
      </c>
      <c r="Q15">
        <v>362</v>
      </c>
      <c r="R15">
        <v>317</v>
      </c>
      <c r="S15">
        <v>283</v>
      </c>
      <c r="T15">
        <v>263</v>
      </c>
      <c r="U15">
        <v>198</v>
      </c>
      <c r="V15">
        <v>158</v>
      </c>
      <c r="W15">
        <v>127</v>
      </c>
      <c r="X15">
        <v>99</v>
      </c>
      <c r="Y15">
        <v>79</v>
      </c>
      <c r="Z15">
        <v>63</v>
      </c>
      <c r="AA15">
        <v>50</v>
      </c>
      <c r="AB15">
        <v>40</v>
      </c>
      <c r="AC15">
        <v>32</v>
      </c>
      <c r="AD15">
        <v>25</v>
      </c>
      <c r="AG15" s="458"/>
      <c r="AH15" s="458"/>
      <c r="AI15" s="458"/>
    </row>
    <row r="16" spans="1:35">
      <c r="A16" s="455">
        <v>120</v>
      </c>
      <c r="Q16">
        <v>457</v>
      </c>
      <c r="R16">
        <v>400</v>
      </c>
      <c r="S16">
        <v>357</v>
      </c>
      <c r="T16">
        <v>320</v>
      </c>
      <c r="U16">
        <v>250</v>
      </c>
      <c r="V16">
        <v>200</v>
      </c>
      <c r="W16">
        <v>160</v>
      </c>
      <c r="X16">
        <v>125</v>
      </c>
      <c r="Y16">
        <v>100</v>
      </c>
      <c r="Z16">
        <v>80</v>
      </c>
      <c r="AA16">
        <v>63</v>
      </c>
      <c r="AB16">
        <v>50</v>
      </c>
      <c r="AC16">
        <v>40</v>
      </c>
      <c r="AD16">
        <v>32</v>
      </c>
      <c r="AG16" s="458"/>
      <c r="AH16" s="458"/>
      <c r="AI16" s="458"/>
    </row>
    <row r="17" spans="1:35">
      <c r="A17" s="455">
        <v>150</v>
      </c>
      <c r="R17">
        <v>435</v>
      </c>
      <c r="S17">
        <v>388</v>
      </c>
      <c r="T17">
        <v>348</v>
      </c>
      <c r="U17">
        <v>272</v>
      </c>
      <c r="V17">
        <v>217</v>
      </c>
      <c r="W17">
        <v>174</v>
      </c>
      <c r="X17">
        <v>136</v>
      </c>
      <c r="Y17">
        <v>109</v>
      </c>
      <c r="Z17">
        <v>87</v>
      </c>
      <c r="AA17">
        <v>69</v>
      </c>
      <c r="AB17">
        <v>54</v>
      </c>
      <c r="AC17">
        <v>43</v>
      </c>
      <c r="AD17">
        <v>35</v>
      </c>
      <c r="AG17" s="458"/>
      <c r="AH17" s="458"/>
      <c r="AI17" s="458"/>
    </row>
    <row r="18" spans="1:35">
      <c r="A18" s="455">
        <v>185</v>
      </c>
      <c r="S18">
        <v>459</v>
      </c>
      <c r="T18">
        <v>411</v>
      </c>
      <c r="U18">
        <v>321</v>
      </c>
      <c r="V18">
        <v>257</v>
      </c>
      <c r="W18">
        <v>206</v>
      </c>
      <c r="X18">
        <v>161</v>
      </c>
      <c r="Y18">
        <v>128</v>
      </c>
      <c r="Z18">
        <v>103</v>
      </c>
      <c r="AA18">
        <v>82</v>
      </c>
      <c r="AB18">
        <v>64</v>
      </c>
      <c r="AC18">
        <v>51</v>
      </c>
      <c r="AD18">
        <v>41</v>
      </c>
      <c r="AG18" s="458"/>
      <c r="AH18" s="458"/>
      <c r="AI18" s="458"/>
    </row>
    <row r="19" spans="1:35">
      <c r="A19" s="455">
        <v>240</v>
      </c>
      <c r="U19">
        <v>400</v>
      </c>
      <c r="V19">
        <v>320</v>
      </c>
      <c r="W19">
        <v>256</v>
      </c>
      <c r="X19">
        <v>200</v>
      </c>
      <c r="Y19">
        <v>160</v>
      </c>
      <c r="Z19">
        <v>128</v>
      </c>
      <c r="AA19">
        <v>102</v>
      </c>
      <c r="AB19">
        <v>80</v>
      </c>
      <c r="AC19">
        <v>64</v>
      </c>
      <c r="AD19">
        <v>51</v>
      </c>
      <c r="AG19" s="458"/>
      <c r="AH19" s="458"/>
      <c r="AI19" s="458"/>
    </row>
    <row r="20" spans="1:35">
      <c r="AG20" s="458"/>
      <c r="AH20" s="458"/>
      <c r="AI20" s="458"/>
    </row>
    <row r="21" spans="1:35">
      <c r="AG21" s="458"/>
      <c r="AH21" s="458"/>
      <c r="AI21" s="458"/>
    </row>
    <row r="22" spans="1:35">
      <c r="AG22" s="458"/>
      <c r="AH22" s="458"/>
      <c r="AI22" s="458"/>
    </row>
    <row r="23" spans="1:35" ht="27.75" customHeight="1">
      <c r="A23" s="455" t="s">
        <v>554</v>
      </c>
      <c r="B23" s="678" t="s">
        <v>555</v>
      </c>
      <c r="C23" s="708"/>
      <c r="D23" s="708"/>
      <c r="E23" s="708"/>
      <c r="F23" s="708"/>
      <c r="G23" s="708"/>
      <c r="H23" s="708"/>
      <c r="I23" s="708"/>
      <c r="J23" s="708"/>
      <c r="K23" s="708"/>
      <c r="L23" s="708"/>
      <c r="M23" s="708"/>
      <c r="N23" s="708"/>
      <c r="O23" s="708"/>
      <c r="P23" s="708"/>
      <c r="Q23" s="708"/>
      <c r="AG23" s="458"/>
      <c r="AH23" s="458"/>
      <c r="AI23" s="458"/>
    </row>
    <row r="24" spans="1:35" ht="14.25">
      <c r="A24" s="455" t="s">
        <v>551</v>
      </c>
      <c r="B24" s="455">
        <v>1</v>
      </c>
      <c r="C24">
        <v>2</v>
      </c>
      <c r="D24">
        <v>3</v>
      </c>
      <c r="E24">
        <v>4</v>
      </c>
      <c r="F24">
        <v>6</v>
      </c>
      <c r="G24">
        <v>10</v>
      </c>
      <c r="H24">
        <v>16</v>
      </c>
      <c r="I24">
        <v>20</v>
      </c>
      <c r="J24">
        <v>25</v>
      </c>
      <c r="K24">
        <v>32</v>
      </c>
      <c r="L24">
        <v>40</v>
      </c>
      <c r="M24">
        <v>50</v>
      </c>
      <c r="N24">
        <v>63</v>
      </c>
      <c r="O24">
        <v>80</v>
      </c>
      <c r="P24">
        <v>100</v>
      </c>
      <c r="Q24">
        <v>125</v>
      </c>
      <c r="AG24" s="458"/>
      <c r="AH24" s="458"/>
      <c r="AI24" s="458"/>
    </row>
    <row r="25" spans="1:35">
      <c r="A25" s="455">
        <v>1.5</v>
      </c>
      <c r="B25">
        <v>1200</v>
      </c>
      <c r="C25">
        <v>600</v>
      </c>
      <c r="D25">
        <v>400</v>
      </c>
      <c r="E25">
        <v>300</v>
      </c>
      <c r="F25">
        <v>200</v>
      </c>
      <c r="G25">
        <v>120</v>
      </c>
      <c r="H25">
        <v>75</v>
      </c>
      <c r="I25">
        <v>60</v>
      </c>
      <c r="J25">
        <v>48</v>
      </c>
      <c r="K25">
        <v>37</v>
      </c>
      <c r="L25">
        <v>30</v>
      </c>
      <c r="M25">
        <v>24</v>
      </c>
      <c r="N25">
        <v>19</v>
      </c>
      <c r="O25">
        <v>15</v>
      </c>
      <c r="P25">
        <v>12</v>
      </c>
      <c r="Q25">
        <v>10</v>
      </c>
    </row>
    <row r="26" spans="1:35">
      <c r="A26" s="455">
        <v>2.5</v>
      </c>
      <c r="C26">
        <v>1000</v>
      </c>
      <c r="D26">
        <v>666</v>
      </c>
      <c r="E26">
        <v>500</v>
      </c>
      <c r="F26">
        <v>333</v>
      </c>
      <c r="G26">
        <v>200</v>
      </c>
      <c r="H26">
        <v>125</v>
      </c>
      <c r="I26">
        <v>100</v>
      </c>
      <c r="J26">
        <v>80</v>
      </c>
      <c r="K26">
        <v>62</v>
      </c>
      <c r="L26">
        <v>50</v>
      </c>
      <c r="M26">
        <v>40</v>
      </c>
      <c r="N26">
        <v>32</v>
      </c>
      <c r="O26">
        <v>25</v>
      </c>
      <c r="P26">
        <v>20</v>
      </c>
      <c r="Q26">
        <v>16</v>
      </c>
    </row>
    <row r="27" spans="1:35">
      <c r="A27" s="455">
        <v>4</v>
      </c>
      <c r="D27">
        <v>1066</v>
      </c>
      <c r="E27">
        <v>800</v>
      </c>
      <c r="F27">
        <v>533</v>
      </c>
      <c r="G27">
        <v>320</v>
      </c>
      <c r="H27">
        <v>200</v>
      </c>
      <c r="I27">
        <v>160</v>
      </c>
      <c r="J27">
        <v>128</v>
      </c>
      <c r="K27">
        <v>100</v>
      </c>
      <c r="L27">
        <v>80</v>
      </c>
      <c r="M27">
        <v>64</v>
      </c>
      <c r="N27">
        <v>51</v>
      </c>
      <c r="O27">
        <v>40</v>
      </c>
      <c r="P27">
        <v>32</v>
      </c>
      <c r="Q27">
        <v>26</v>
      </c>
    </row>
    <row r="28" spans="1:35">
      <c r="A28" s="455">
        <v>6</v>
      </c>
      <c r="E28">
        <v>1200</v>
      </c>
      <c r="F28">
        <v>800</v>
      </c>
      <c r="G28">
        <v>480</v>
      </c>
      <c r="H28">
        <v>300</v>
      </c>
      <c r="I28">
        <v>240</v>
      </c>
      <c r="J28">
        <v>192</v>
      </c>
      <c r="K28">
        <v>150</v>
      </c>
      <c r="L28">
        <v>120</v>
      </c>
      <c r="M28">
        <v>96</v>
      </c>
      <c r="N28">
        <v>76</v>
      </c>
      <c r="O28">
        <v>60</v>
      </c>
      <c r="P28">
        <v>48</v>
      </c>
      <c r="Q28">
        <v>38</v>
      </c>
    </row>
    <row r="29" spans="1:35">
      <c r="A29" s="455">
        <v>10</v>
      </c>
      <c r="G29">
        <v>800</v>
      </c>
      <c r="H29">
        <v>500</v>
      </c>
      <c r="I29">
        <v>400</v>
      </c>
      <c r="J29">
        <v>320</v>
      </c>
      <c r="K29">
        <v>250</v>
      </c>
      <c r="L29">
        <v>200</v>
      </c>
      <c r="M29">
        <v>160</v>
      </c>
      <c r="N29">
        <v>127</v>
      </c>
      <c r="O29">
        <v>100</v>
      </c>
      <c r="P29">
        <v>80</v>
      </c>
      <c r="Q29">
        <v>64</v>
      </c>
    </row>
    <row r="30" spans="1:35">
      <c r="A30" s="455">
        <v>16</v>
      </c>
      <c r="H30">
        <v>800</v>
      </c>
      <c r="I30">
        <v>640</v>
      </c>
      <c r="J30">
        <v>512</v>
      </c>
      <c r="K30">
        <v>400</v>
      </c>
      <c r="L30">
        <v>320</v>
      </c>
      <c r="M30">
        <v>256</v>
      </c>
      <c r="N30">
        <v>203</v>
      </c>
      <c r="O30">
        <v>160</v>
      </c>
      <c r="P30">
        <v>128</v>
      </c>
      <c r="Q30">
        <v>102</v>
      </c>
    </row>
    <row r="31" spans="1:35">
      <c r="A31" s="455">
        <v>25</v>
      </c>
      <c r="J31">
        <v>800</v>
      </c>
      <c r="K31">
        <v>625</v>
      </c>
      <c r="L31">
        <v>500</v>
      </c>
      <c r="M31">
        <v>400</v>
      </c>
      <c r="N31">
        <v>317</v>
      </c>
      <c r="O31">
        <v>250</v>
      </c>
      <c r="P31">
        <v>200</v>
      </c>
      <c r="Q31">
        <v>160</v>
      </c>
    </row>
    <row r="32" spans="1:35">
      <c r="A32" s="455">
        <v>35</v>
      </c>
      <c r="K32">
        <v>875</v>
      </c>
      <c r="L32">
        <v>700</v>
      </c>
      <c r="M32">
        <v>560</v>
      </c>
      <c r="N32">
        <v>444</v>
      </c>
      <c r="O32">
        <v>350</v>
      </c>
      <c r="P32">
        <v>280</v>
      </c>
      <c r="Q32">
        <v>224</v>
      </c>
    </row>
    <row r="33" spans="1:17">
      <c r="A33" s="455">
        <v>50</v>
      </c>
      <c r="M33">
        <v>760</v>
      </c>
      <c r="N33">
        <v>603</v>
      </c>
      <c r="O33">
        <v>475</v>
      </c>
      <c r="P33">
        <v>380</v>
      </c>
      <c r="Q33">
        <v>304</v>
      </c>
    </row>
    <row r="36" spans="1:17" ht="30.75" customHeight="1">
      <c r="B36" s="678" t="s">
        <v>557</v>
      </c>
      <c r="C36" s="708"/>
      <c r="D36" s="708"/>
      <c r="E36" s="708"/>
      <c r="F36" s="708"/>
      <c r="G36" s="708"/>
      <c r="H36" s="708"/>
      <c r="I36" s="708"/>
      <c r="J36" s="708"/>
      <c r="K36" s="708"/>
      <c r="L36" s="708"/>
      <c r="M36" s="708"/>
      <c r="N36" s="708"/>
      <c r="O36" s="708"/>
      <c r="P36" s="708"/>
      <c r="Q36" s="708"/>
    </row>
    <row r="37" spans="1:17" ht="14.25">
      <c r="A37" s="455" t="s">
        <v>556</v>
      </c>
      <c r="B37" s="456">
        <v>1</v>
      </c>
      <c r="C37">
        <v>2</v>
      </c>
      <c r="D37">
        <v>3</v>
      </c>
      <c r="E37">
        <v>4</v>
      </c>
      <c r="F37">
        <v>6</v>
      </c>
      <c r="G37">
        <v>10</v>
      </c>
      <c r="H37">
        <v>16</v>
      </c>
      <c r="I37">
        <v>20</v>
      </c>
      <c r="J37">
        <v>25</v>
      </c>
      <c r="K37">
        <v>32</v>
      </c>
      <c r="L37">
        <v>40</v>
      </c>
      <c r="M37">
        <v>50</v>
      </c>
      <c r="N37">
        <v>63</v>
      </c>
      <c r="O37">
        <v>80</v>
      </c>
      <c r="P37">
        <v>100</v>
      </c>
      <c r="Q37">
        <v>125</v>
      </c>
    </row>
    <row r="38" spans="1:17">
      <c r="A38" s="455">
        <v>1.5</v>
      </c>
      <c r="B38">
        <v>600</v>
      </c>
      <c r="C38">
        <v>300</v>
      </c>
      <c r="D38">
        <v>200</v>
      </c>
      <c r="E38">
        <v>150</v>
      </c>
      <c r="F38">
        <v>100</v>
      </c>
      <c r="G38">
        <v>60</v>
      </c>
      <c r="H38">
        <v>37</v>
      </c>
      <c r="I38">
        <v>30</v>
      </c>
      <c r="J38">
        <v>24</v>
      </c>
      <c r="K38">
        <v>18</v>
      </c>
      <c r="L38">
        <v>15</v>
      </c>
      <c r="M38">
        <v>12</v>
      </c>
      <c r="N38">
        <v>9</v>
      </c>
      <c r="O38">
        <v>7</v>
      </c>
      <c r="P38">
        <v>6</v>
      </c>
      <c r="Q38">
        <v>5</v>
      </c>
    </row>
    <row r="39" spans="1:17">
      <c r="A39" s="455">
        <v>2.5</v>
      </c>
      <c r="C39">
        <v>500</v>
      </c>
      <c r="D39">
        <v>333</v>
      </c>
      <c r="E39">
        <v>250</v>
      </c>
      <c r="F39">
        <v>167</v>
      </c>
      <c r="G39">
        <v>100</v>
      </c>
      <c r="H39">
        <v>62</v>
      </c>
      <c r="I39">
        <v>50</v>
      </c>
      <c r="J39">
        <v>40</v>
      </c>
      <c r="K39">
        <v>31</v>
      </c>
      <c r="L39">
        <v>25</v>
      </c>
      <c r="M39">
        <v>20</v>
      </c>
      <c r="N39">
        <v>16</v>
      </c>
      <c r="O39">
        <v>12</v>
      </c>
      <c r="P39">
        <v>10</v>
      </c>
      <c r="Q39">
        <v>8</v>
      </c>
    </row>
    <row r="40" spans="1:17">
      <c r="A40" s="455">
        <v>4</v>
      </c>
      <c r="D40">
        <v>533</v>
      </c>
      <c r="E40">
        <v>400</v>
      </c>
      <c r="F40">
        <v>267</v>
      </c>
      <c r="G40">
        <v>160</v>
      </c>
      <c r="H40">
        <v>100</v>
      </c>
      <c r="I40">
        <v>80</v>
      </c>
      <c r="J40">
        <v>64</v>
      </c>
      <c r="K40">
        <v>50</v>
      </c>
      <c r="L40">
        <v>40</v>
      </c>
      <c r="M40">
        <v>32</v>
      </c>
      <c r="N40">
        <v>25</v>
      </c>
      <c r="O40">
        <v>20</v>
      </c>
      <c r="P40">
        <v>16</v>
      </c>
      <c r="Q40">
        <v>13</v>
      </c>
    </row>
    <row r="41" spans="1:17">
      <c r="A41" s="455">
        <v>6</v>
      </c>
      <c r="E41">
        <v>600</v>
      </c>
      <c r="F41">
        <v>400</v>
      </c>
      <c r="G41">
        <v>240</v>
      </c>
      <c r="H41">
        <v>150</v>
      </c>
      <c r="I41">
        <v>120</v>
      </c>
      <c r="J41">
        <v>96</v>
      </c>
      <c r="K41">
        <v>75</v>
      </c>
      <c r="L41">
        <v>60</v>
      </c>
      <c r="M41">
        <v>48</v>
      </c>
      <c r="N41">
        <v>38</v>
      </c>
      <c r="O41">
        <v>30</v>
      </c>
      <c r="P41">
        <v>24</v>
      </c>
      <c r="Q41">
        <v>19</v>
      </c>
    </row>
    <row r="42" spans="1:17">
      <c r="A42" s="455">
        <v>10</v>
      </c>
      <c r="F42">
        <v>667</v>
      </c>
      <c r="G42">
        <v>400</v>
      </c>
      <c r="H42">
        <v>250</v>
      </c>
      <c r="I42">
        <v>200</v>
      </c>
      <c r="J42">
        <v>160</v>
      </c>
      <c r="K42">
        <v>125</v>
      </c>
      <c r="L42">
        <v>100</v>
      </c>
      <c r="M42">
        <v>80</v>
      </c>
      <c r="N42">
        <v>63</v>
      </c>
      <c r="O42">
        <v>50</v>
      </c>
      <c r="P42">
        <v>40</v>
      </c>
      <c r="Q42">
        <v>32</v>
      </c>
    </row>
    <row r="43" spans="1:17">
      <c r="A43" s="455">
        <v>16</v>
      </c>
      <c r="G43">
        <v>640</v>
      </c>
      <c r="H43">
        <v>400</v>
      </c>
      <c r="I43">
        <v>320</v>
      </c>
      <c r="J43">
        <v>256</v>
      </c>
      <c r="K43">
        <v>200</v>
      </c>
      <c r="L43">
        <v>160</v>
      </c>
      <c r="M43">
        <v>128</v>
      </c>
      <c r="N43">
        <v>101</v>
      </c>
      <c r="O43">
        <v>80</v>
      </c>
      <c r="P43">
        <v>64</v>
      </c>
      <c r="Q43">
        <v>51</v>
      </c>
    </row>
    <row r="44" spans="1:17">
      <c r="A44" s="455">
        <v>25</v>
      </c>
      <c r="H44">
        <v>625</v>
      </c>
      <c r="I44">
        <v>500</v>
      </c>
      <c r="J44">
        <v>400</v>
      </c>
      <c r="K44">
        <v>312</v>
      </c>
      <c r="L44">
        <v>250</v>
      </c>
      <c r="M44">
        <v>200</v>
      </c>
      <c r="N44">
        <v>159</v>
      </c>
      <c r="O44">
        <v>125</v>
      </c>
      <c r="P44">
        <v>100</v>
      </c>
      <c r="Q44">
        <v>80</v>
      </c>
    </row>
    <row r="45" spans="1:17">
      <c r="A45" s="455">
        <v>35</v>
      </c>
      <c r="H45">
        <v>875</v>
      </c>
      <c r="I45">
        <v>700</v>
      </c>
      <c r="J45">
        <v>560</v>
      </c>
      <c r="K45">
        <v>437</v>
      </c>
      <c r="L45">
        <v>350</v>
      </c>
      <c r="M45">
        <v>280</v>
      </c>
      <c r="N45">
        <v>222</v>
      </c>
      <c r="O45">
        <v>175</v>
      </c>
      <c r="P45">
        <v>140</v>
      </c>
      <c r="Q45">
        <v>112</v>
      </c>
    </row>
    <row r="46" spans="1:17">
      <c r="A46" s="455">
        <v>50</v>
      </c>
      <c r="J46">
        <v>760</v>
      </c>
      <c r="K46">
        <v>594</v>
      </c>
      <c r="L46">
        <v>475</v>
      </c>
      <c r="M46">
        <v>380</v>
      </c>
      <c r="N46">
        <v>301</v>
      </c>
      <c r="O46">
        <v>237</v>
      </c>
      <c r="P46">
        <v>190</v>
      </c>
      <c r="Q46">
        <v>152</v>
      </c>
    </row>
    <row r="48" spans="1:17" ht="28.5" customHeight="1">
      <c r="B48" s="678" t="s">
        <v>558</v>
      </c>
      <c r="C48" s="708"/>
      <c r="D48" s="708"/>
      <c r="E48" s="708"/>
      <c r="F48" s="708"/>
      <c r="G48" s="708"/>
      <c r="H48" s="708"/>
      <c r="I48" s="708"/>
      <c r="J48" s="708"/>
      <c r="K48" s="708"/>
      <c r="L48" s="708"/>
      <c r="M48" s="708"/>
      <c r="N48" s="708"/>
      <c r="O48" s="708"/>
      <c r="P48" s="708"/>
      <c r="Q48" s="708"/>
    </row>
    <row r="49" spans="1:17">
      <c r="A49" s="455" t="s">
        <v>0</v>
      </c>
      <c r="B49">
        <v>1</v>
      </c>
      <c r="C49">
        <v>2</v>
      </c>
      <c r="D49">
        <v>3</v>
      </c>
      <c r="E49">
        <v>4</v>
      </c>
      <c r="F49">
        <v>6</v>
      </c>
      <c r="G49">
        <v>10</v>
      </c>
      <c r="H49">
        <v>16</v>
      </c>
      <c r="I49">
        <v>20</v>
      </c>
      <c r="J49">
        <v>25</v>
      </c>
      <c r="K49">
        <v>32</v>
      </c>
      <c r="L49">
        <v>40</v>
      </c>
      <c r="M49">
        <v>50</v>
      </c>
      <c r="N49">
        <v>63</v>
      </c>
      <c r="O49">
        <v>80</v>
      </c>
      <c r="P49">
        <v>100</v>
      </c>
      <c r="Q49">
        <v>125</v>
      </c>
    </row>
    <row r="50" spans="1:17">
      <c r="A50" s="455">
        <v>1.5</v>
      </c>
      <c r="B50">
        <v>429</v>
      </c>
      <c r="C50">
        <v>214</v>
      </c>
      <c r="D50">
        <v>143</v>
      </c>
      <c r="E50">
        <v>107</v>
      </c>
      <c r="F50">
        <v>71</v>
      </c>
      <c r="G50">
        <v>43</v>
      </c>
      <c r="H50">
        <v>27</v>
      </c>
      <c r="I50">
        <v>21</v>
      </c>
      <c r="J50">
        <v>17</v>
      </c>
      <c r="K50">
        <v>13</v>
      </c>
      <c r="L50">
        <v>11</v>
      </c>
      <c r="M50">
        <v>9</v>
      </c>
      <c r="N50">
        <v>7</v>
      </c>
      <c r="O50">
        <v>5</v>
      </c>
      <c r="P50">
        <v>4</v>
      </c>
      <c r="Q50">
        <v>3</v>
      </c>
    </row>
    <row r="51" spans="1:17">
      <c r="A51" s="455">
        <v>2.5</v>
      </c>
      <c r="B51">
        <v>714</v>
      </c>
      <c r="C51">
        <v>357</v>
      </c>
      <c r="D51">
        <v>238</v>
      </c>
      <c r="E51">
        <v>179</v>
      </c>
      <c r="F51">
        <v>119</v>
      </c>
      <c r="G51">
        <v>71</v>
      </c>
      <c r="H51">
        <v>45</v>
      </c>
      <c r="I51">
        <v>36</v>
      </c>
      <c r="J51">
        <v>29</v>
      </c>
      <c r="K51">
        <v>22</v>
      </c>
      <c r="L51">
        <v>18</v>
      </c>
      <c r="M51">
        <v>14</v>
      </c>
      <c r="N51">
        <v>11</v>
      </c>
      <c r="O51">
        <v>9</v>
      </c>
      <c r="P51">
        <v>7</v>
      </c>
      <c r="Q51">
        <v>6</v>
      </c>
    </row>
    <row r="52" spans="1:17">
      <c r="A52" s="455">
        <v>4</v>
      </c>
      <c r="C52">
        <v>571</v>
      </c>
      <c r="D52">
        <v>381</v>
      </c>
      <c r="E52">
        <v>286</v>
      </c>
      <c r="F52">
        <v>190</v>
      </c>
      <c r="G52">
        <v>114</v>
      </c>
      <c r="H52">
        <v>71</v>
      </c>
      <c r="I52">
        <v>80</v>
      </c>
      <c r="J52">
        <v>46</v>
      </c>
      <c r="K52">
        <v>36</v>
      </c>
      <c r="L52">
        <v>29</v>
      </c>
      <c r="M52">
        <v>23</v>
      </c>
      <c r="N52">
        <v>18</v>
      </c>
      <c r="O52">
        <v>14</v>
      </c>
      <c r="P52">
        <v>11</v>
      </c>
      <c r="Q52">
        <v>9</v>
      </c>
    </row>
    <row r="53" spans="1:17">
      <c r="A53" s="455">
        <v>6</v>
      </c>
      <c r="C53">
        <v>857</v>
      </c>
      <c r="D53">
        <v>571</v>
      </c>
      <c r="E53">
        <v>429</v>
      </c>
      <c r="F53">
        <v>286</v>
      </c>
      <c r="G53">
        <v>171</v>
      </c>
      <c r="H53">
        <v>107</v>
      </c>
      <c r="I53">
        <v>120</v>
      </c>
      <c r="J53">
        <v>69</v>
      </c>
      <c r="K53">
        <v>54</v>
      </c>
      <c r="L53">
        <v>43</v>
      </c>
      <c r="M53">
        <v>34</v>
      </c>
      <c r="N53">
        <v>27</v>
      </c>
      <c r="O53">
        <v>21</v>
      </c>
      <c r="P53">
        <v>17</v>
      </c>
      <c r="Q53">
        <v>14</v>
      </c>
    </row>
    <row r="54" spans="1:17">
      <c r="A54" s="455">
        <v>10</v>
      </c>
      <c r="D54">
        <v>952</v>
      </c>
      <c r="E54">
        <v>714</v>
      </c>
      <c r="F54">
        <v>476</v>
      </c>
      <c r="G54">
        <v>286</v>
      </c>
      <c r="H54">
        <v>179</v>
      </c>
      <c r="I54">
        <v>200</v>
      </c>
      <c r="J54">
        <v>114</v>
      </c>
      <c r="K54">
        <v>89</v>
      </c>
      <c r="L54">
        <v>71</v>
      </c>
      <c r="M54">
        <v>57</v>
      </c>
      <c r="N54">
        <v>45</v>
      </c>
      <c r="O54">
        <v>36</v>
      </c>
      <c r="P54">
        <v>29</v>
      </c>
      <c r="Q54">
        <v>23</v>
      </c>
    </row>
    <row r="55" spans="1:17">
      <c r="A55" s="455">
        <v>16</v>
      </c>
      <c r="F55">
        <v>762</v>
      </c>
      <c r="G55">
        <v>457</v>
      </c>
      <c r="H55">
        <v>286</v>
      </c>
      <c r="I55">
        <v>320</v>
      </c>
      <c r="J55">
        <v>183</v>
      </c>
      <c r="K55">
        <v>143</v>
      </c>
      <c r="L55">
        <v>114</v>
      </c>
      <c r="M55">
        <v>91</v>
      </c>
      <c r="N55">
        <v>73</v>
      </c>
      <c r="O55">
        <v>57</v>
      </c>
      <c r="P55">
        <v>46</v>
      </c>
      <c r="Q55">
        <v>37</v>
      </c>
    </row>
    <row r="56" spans="1:17">
      <c r="A56" s="455">
        <v>25</v>
      </c>
      <c r="G56">
        <v>714</v>
      </c>
      <c r="H56">
        <v>446</v>
      </c>
      <c r="I56">
        <v>500</v>
      </c>
      <c r="J56">
        <v>286</v>
      </c>
      <c r="K56">
        <v>223</v>
      </c>
      <c r="L56">
        <v>179</v>
      </c>
      <c r="M56">
        <v>143</v>
      </c>
      <c r="N56">
        <v>113</v>
      </c>
      <c r="O56">
        <v>89</v>
      </c>
      <c r="P56">
        <v>71</v>
      </c>
      <c r="Q56">
        <v>57</v>
      </c>
    </row>
    <row r="57" spans="1:17">
      <c r="A57" s="455">
        <v>35</v>
      </c>
      <c r="H57">
        <v>625</v>
      </c>
      <c r="I57">
        <v>700</v>
      </c>
      <c r="J57">
        <v>400</v>
      </c>
      <c r="K57">
        <v>313</v>
      </c>
      <c r="L57">
        <v>250</v>
      </c>
      <c r="M57">
        <v>200</v>
      </c>
      <c r="N57">
        <v>159</v>
      </c>
      <c r="O57">
        <v>125</v>
      </c>
      <c r="P57">
        <v>80</v>
      </c>
      <c r="Q57">
        <v>100</v>
      </c>
    </row>
    <row r="58" spans="1:17">
      <c r="A58" s="455">
        <v>50</v>
      </c>
      <c r="I58">
        <v>848</v>
      </c>
      <c r="J58">
        <v>543</v>
      </c>
      <c r="K58">
        <v>424</v>
      </c>
      <c r="L58">
        <v>339</v>
      </c>
      <c r="M58">
        <v>271</v>
      </c>
      <c r="N58">
        <v>215</v>
      </c>
      <c r="O58">
        <v>170</v>
      </c>
      <c r="P58">
        <v>136</v>
      </c>
      <c r="Q58">
        <v>109</v>
      </c>
    </row>
    <row r="64" spans="1:17">
      <c r="C64" t="s">
        <v>560</v>
      </c>
    </row>
    <row r="66" spans="2:9">
      <c r="C66" t="s">
        <v>561</v>
      </c>
      <c r="D66" t="s">
        <v>562</v>
      </c>
      <c r="E66" t="s">
        <v>480</v>
      </c>
      <c r="F66" t="s">
        <v>563</v>
      </c>
      <c r="G66" t="s">
        <v>564</v>
      </c>
      <c r="H66" t="s">
        <v>565</v>
      </c>
      <c r="I66" t="s">
        <v>566</v>
      </c>
    </row>
    <row r="67" spans="2:9" ht="49.5" customHeight="1">
      <c r="B67" s="427" t="s">
        <v>559</v>
      </c>
    </row>
    <row r="68" spans="2:9">
      <c r="B68">
        <v>1</v>
      </c>
      <c r="C68">
        <v>2</v>
      </c>
      <c r="D68">
        <v>3</v>
      </c>
      <c r="E68">
        <v>4</v>
      </c>
      <c r="F68">
        <v>5</v>
      </c>
      <c r="G68">
        <v>6</v>
      </c>
      <c r="H68">
        <v>7</v>
      </c>
      <c r="I68">
        <v>8</v>
      </c>
    </row>
    <row r="69" spans="2:9" ht="25.5">
      <c r="B69" s="427" t="s">
        <v>567</v>
      </c>
    </row>
    <row r="70" spans="2:9">
      <c r="B70" s="455">
        <v>1.5</v>
      </c>
      <c r="C70" s="455">
        <v>13.5</v>
      </c>
      <c r="D70">
        <v>13</v>
      </c>
      <c r="E70" s="455">
        <v>15.5</v>
      </c>
      <c r="F70">
        <v>15</v>
      </c>
      <c r="G70" s="455">
        <v>17.5</v>
      </c>
      <c r="H70">
        <v>18</v>
      </c>
      <c r="I70">
        <v>19</v>
      </c>
    </row>
    <row r="71" spans="2:9">
      <c r="B71" s="455">
        <v>2.5</v>
      </c>
      <c r="C71">
        <v>18</v>
      </c>
      <c r="D71" s="455">
        <v>17.5</v>
      </c>
      <c r="E71">
        <v>21</v>
      </c>
      <c r="F71">
        <v>20</v>
      </c>
      <c r="G71">
        <v>24</v>
      </c>
      <c r="H71">
        <v>24</v>
      </c>
      <c r="I71">
        <v>24</v>
      </c>
    </row>
    <row r="72" spans="2:9">
      <c r="B72">
        <v>4</v>
      </c>
      <c r="C72">
        <v>24</v>
      </c>
      <c r="D72">
        <v>23</v>
      </c>
      <c r="E72">
        <v>28</v>
      </c>
      <c r="F72">
        <v>27</v>
      </c>
      <c r="G72">
        <v>32</v>
      </c>
      <c r="H72">
        <v>30</v>
      </c>
      <c r="I72">
        <v>33</v>
      </c>
    </row>
    <row r="73" spans="2:9">
      <c r="B73">
        <v>6</v>
      </c>
      <c r="C73">
        <v>31</v>
      </c>
      <c r="D73">
        <v>29</v>
      </c>
      <c r="E73">
        <v>36</v>
      </c>
      <c r="F73">
        <v>34</v>
      </c>
      <c r="G73">
        <v>41</v>
      </c>
      <c r="H73">
        <v>38</v>
      </c>
      <c r="I73">
        <v>41</v>
      </c>
    </row>
    <row r="74" spans="2:9">
      <c r="B74">
        <v>10</v>
      </c>
      <c r="C74">
        <v>42</v>
      </c>
      <c r="D74">
        <v>39</v>
      </c>
      <c r="E74">
        <v>50</v>
      </c>
      <c r="F74">
        <v>46</v>
      </c>
      <c r="G74">
        <v>57</v>
      </c>
      <c r="H74">
        <v>50</v>
      </c>
      <c r="I74">
        <v>54</v>
      </c>
    </row>
    <row r="75" spans="2:9">
      <c r="B75">
        <v>16</v>
      </c>
      <c r="C75">
        <v>56</v>
      </c>
      <c r="D75">
        <v>52</v>
      </c>
      <c r="E75">
        <v>68</v>
      </c>
      <c r="F75">
        <v>62</v>
      </c>
      <c r="G75">
        <v>76</v>
      </c>
      <c r="H75">
        <v>64</v>
      </c>
      <c r="I75">
        <v>70</v>
      </c>
    </row>
    <row r="76" spans="2:9">
      <c r="B76">
        <v>25</v>
      </c>
      <c r="C76">
        <v>73</v>
      </c>
      <c r="D76">
        <v>68</v>
      </c>
      <c r="E76">
        <v>89</v>
      </c>
      <c r="F76">
        <v>80</v>
      </c>
      <c r="G76">
        <v>96</v>
      </c>
      <c r="H76">
        <v>82</v>
      </c>
      <c r="I76">
        <v>92</v>
      </c>
    </row>
    <row r="77" spans="2:9">
      <c r="B77">
        <v>35</v>
      </c>
      <c r="C77">
        <v>89</v>
      </c>
      <c r="D77">
        <v>83</v>
      </c>
      <c r="E77">
        <v>110</v>
      </c>
      <c r="F77">
        <v>99</v>
      </c>
      <c r="G77">
        <v>119</v>
      </c>
      <c r="H77">
        <v>98</v>
      </c>
      <c r="I77">
        <v>110</v>
      </c>
    </row>
    <row r="78" spans="2:9">
      <c r="B78">
        <v>50</v>
      </c>
      <c r="C78">
        <v>108</v>
      </c>
      <c r="D78">
        <v>99</v>
      </c>
      <c r="E78">
        <v>134</v>
      </c>
      <c r="F78">
        <v>118</v>
      </c>
      <c r="G78">
        <v>144</v>
      </c>
      <c r="H78">
        <v>116</v>
      </c>
      <c r="I78">
        <v>130</v>
      </c>
    </row>
    <row r="79" spans="2:9">
      <c r="B79">
        <v>70</v>
      </c>
      <c r="C79">
        <v>136</v>
      </c>
      <c r="D79">
        <v>125</v>
      </c>
      <c r="E79">
        <v>171</v>
      </c>
      <c r="F79">
        <v>149</v>
      </c>
      <c r="G79">
        <v>184</v>
      </c>
      <c r="H79">
        <v>143</v>
      </c>
      <c r="I79">
        <v>162</v>
      </c>
    </row>
    <row r="80" spans="2:9">
      <c r="B80">
        <v>95</v>
      </c>
      <c r="C80">
        <v>164</v>
      </c>
      <c r="D80">
        <v>150</v>
      </c>
      <c r="E80">
        <v>207</v>
      </c>
      <c r="F80">
        <v>179</v>
      </c>
      <c r="G80">
        <v>223</v>
      </c>
      <c r="H80">
        <v>169</v>
      </c>
      <c r="I80">
        <v>193</v>
      </c>
    </row>
    <row r="81" spans="2:10">
      <c r="B81">
        <v>120</v>
      </c>
      <c r="C81">
        <v>188</v>
      </c>
      <c r="D81">
        <v>172</v>
      </c>
      <c r="E81">
        <v>239</v>
      </c>
      <c r="F81">
        <v>206</v>
      </c>
      <c r="G81">
        <v>259</v>
      </c>
      <c r="H81">
        <v>192</v>
      </c>
      <c r="I81">
        <v>220</v>
      </c>
    </row>
    <row r="82" spans="2:10">
      <c r="B82">
        <v>150</v>
      </c>
      <c r="C82">
        <v>216</v>
      </c>
      <c r="D82">
        <v>196</v>
      </c>
      <c r="E82">
        <v>262</v>
      </c>
      <c r="F82">
        <v>225</v>
      </c>
      <c r="G82">
        <v>299</v>
      </c>
      <c r="H82">
        <v>217</v>
      </c>
      <c r="I82">
        <v>246</v>
      </c>
    </row>
    <row r="83" spans="2:10">
      <c r="B83">
        <v>185</v>
      </c>
      <c r="C83">
        <v>245</v>
      </c>
      <c r="D83">
        <v>223</v>
      </c>
      <c r="E83">
        <v>296</v>
      </c>
      <c r="F83">
        <v>255</v>
      </c>
      <c r="G83">
        <v>341</v>
      </c>
      <c r="H83">
        <v>243</v>
      </c>
      <c r="I83">
        <v>278</v>
      </c>
    </row>
    <row r="84" spans="2:10">
      <c r="B84">
        <v>240</v>
      </c>
      <c r="C84">
        <v>286</v>
      </c>
      <c r="D84">
        <v>261</v>
      </c>
      <c r="E84">
        <v>346</v>
      </c>
      <c r="F84">
        <v>297</v>
      </c>
      <c r="G84">
        <v>403</v>
      </c>
      <c r="H84">
        <v>280</v>
      </c>
      <c r="I84">
        <v>320</v>
      </c>
    </row>
    <row r="85" spans="2:10">
      <c r="B85">
        <v>300</v>
      </c>
      <c r="C85">
        <v>328</v>
      </c>
      <c r="D85">
        <v>298</v>
      </c>
      <c r="E85">
        <v>394</v>
      </c>
      <c r="F85">
        <v>339</v>
      </c>
      <c r="G85">
        <v>464</v>
      </c>
      <c r="H85">
        <v>316</v>
      </c>
      <c r="I85">
        <v>359</v>
      </c>
    </row>
    <row r="87" spans="2:10">
      <c r="B87" t="s">
        <v>568</v>
      </c>
    </row>
    <row r="88" spans="2:10">
      <c r="B88" s="455">
        <v>2.5</v>
      </c>
      <c r="C88" s="457">
        <v>14</v>
      </c>
      <c r="D88" s="455">
        <v>13.5</v>
      </c>
      <c r="E88" s="455">
        <v>16.5</v>
      </c>
      <c r="F88" s="455">
        <v>15.5</v>
      </c>
      <c r="G88" s="455">
        <v>18.5</v>
      </c>
      <c r="H88" s="455">
        <v>18.5</v>
      </c>
      <c r="I88" s="455"/>
      <c r="J88" s="455"/>
    </row>
    <row r="89" spans="2:10">
      <c r="B89" s="457">
        <v>4</v>
      </c>
      <c r="C89" s="455">
        <v>18.5</v>
      </c>
      <c r="D89" s="455">
        <v>17.5</v>
      </c>
      <c r="E89" s="457">
        <v>22</v>
      </c>
      <c r="F89" s="457">
        <v>21</v>
      </c>
      <c r="G89" s="457">
        <v>25</v>
      </c>
      <c r="H89" s="457">
        <v>24</v>
      </c>
      <c r="I89" s="455"/>
      <c r="J89" s="455"/>
    </row>
    <row r="90" spans="2:10">
      <c r="B90" s="457">
        <v>6</v>
      </c>
      <c r="C90" s="457">
        <v>24</v>
      </c>
      <c r="D90" s="457">
        <v>23</v>
      </c>
      <c r="E90" s="457">
        <v>28</v>
      </c>
      <c r="F90" s="457">
        <v>27</v>
      </c>
      <c r="G90" s="457">
        <v>32</v>
      </c>
      <c r="H90" s="457">
        <v>30</v>
      </c>
      <c r="I90" s="455"/>
      <c r="J90" s="455"/>
    </row>
    <row r="91" spans="2:10">
      <c r="B91" s="457">
        <v>10</v>
      </c>
      <c r="C91" s="457">
        <v>32</v>
      </c>
      <c r="D91" s="457">
        <v>31</v>
      </c>
      <c r="E91" s="457">
        <v>39</v>
      </c>
      <c r="F91" s="457">
        <v>36</v>
      </c>
      <c r="G91" s="457">
        <v>44</v>
      </c>
      <c r="H91" s="457">
        <v>39</v>
      </c>
      <c r="I91" s="455"/>
      <c r="J91" s="455"/>
    </row>
    <row r="92" spans="2:10">
      <c r="B92" s="457">
        <v>16</v>
      </c>
      <c r="C92" s="457">
        <v>43</v>
      </c>
      <c r="D92" s="457">
        <v>41</v>
      </c>
      <c r="E92" s="457">
        <v>53</v>
      </c>
      <c r="F92" s="457">
        <v>48</v>
      </c>
      <c r="G92" s="457">
        <v>59</v>
      </c>
      <c r="H92" s="457">
        <v>50</v>
      </c>
      <c r="I92" s="455">
        <v>53</v>
      </c>
      <c r="J92" s="455"/>
    </row>
    <row r="93" spans="2:10">
      <c r="B93" s="457">
        <v>25</v>
      </c>
      <c r="C93" s="457">
        <v>57</v>
      </c>
      <c r="D93" s="457">
        <v>53</v>
      </c>
      <c r="E93" s="457">
        <v>70</v>
      </c>
      <c r="F93" s="457">
        <v>62</v>
      </c>
      <c r="G93" s="457">
        <v>73</v>
      </c>
      <c r="H93" s="457">
        <v>64</v>
      </c>
      <c r="I93" s="455">
        <v>69</v>
      </c>
      <c r="J93" s="455"/>
    </row>
    <row r="94" spans="2:10">
      <c r="B94" s="457">
        <v>35</v>
      </c>
      <c r="C94" s="457">
        <v>70</v>
      </c>
      <c r="D94" s="457">
        <v>65</v>
      </c>
      <c r="E94" s="457">
        <v>86</v>
      </c>
      <c r="F94" s="457">
        <v>77</v>
      </c>
      <c r="G94" s="457">
        <v>90</v>
      </c>
      <c r="H94" s="457">
        <v>77</v>
      </c>
      <c r="I94" s="455">
        <v>83</v>
      </c>
      <c r="J94" s="455"/>
    </row>
    <row r="95" spans="2:10">
      <c r="B95" s="457">
        <v>50</v>
      </c>
      <c r="C95" s="457">
        <v>84</v>
      </c>
      <c r="D95" s="457">
        <v>78</v>
      </c>
      <c r="E95" s="457">
        <v>104</v>
      </c>
      <c r="F95" s="457">
        <v>92</v>
      </c>
      <c r="G95" s="457">
        <v>110</v>
      </c>
      <c r="H95" s="457">
        <v>91</v>
      </c>
      <c r="I95" s="455">
        <v>99</v>
      </c>
      <c r="J95" s="455"/>
    </row>
    <row r="96" spans="2:10">
      <c r="B96" s="457">
        <v>70</v>
      </c>
      <c r="C96" s="457">
        <v>107</v>
      </c>
      <c r="D96" s="457">
        <v>98</v>
      </c>
      <c r="E96" s="457">
        <v>133</v>
      </c>
      <c r="F96" s="457">
        <v>116</v>
      </c>
      <c r="G96" s="457">
        <v>140</v>
      </c>
      <c r="H96" s="457">
        <v>112</v>
      </c>
      <c r="I96" s="455">
        <v>122</v>
      </c>
      <c r="J96" s="455"/>
    </row>
    <row r="97" spans="2:13">
      <c r="B97" s="457">
        <v>95</v>
      </c>
      <c r="C97" s="457">
        <v>129</v>
      </c>
      <c r="D97" s="457">
        <v>118</v>
      </c>
      <c r="E97" s="457">
        <v>161</v>
      </c>
      <c r="F97" s="457">
        <v>139</v>
      </c>
      <c r="G97" s="457">
        <v>170</v>
      </c>
      <c r="H97" s="457">
        <v>132</v>
      </c>
      <c r="I97" s="455">
        <v>148</v>
      </c>
      <c r="J97" s="455"/>
    </row>
    <row r="98" spans="2:13">
      <c r="B98" s="457">
        <v>120</v>
      </c>
      <c r="C98" s="457">
        <v>149</v>
      </c>
      <c r="D98" s="457">
        <v>135</v>
      </c>
      <c r="E98" s="457">
        <v>186</v>
      </c>
      <c r="F98" s="457">
        <v>160</v>
      </c>
      <c r="G98" s="457">
        <v>197</v>
      </c>
      <c r="H98" s="457">
        <v>150</v>
      </c>
      <c r="I98" s="455">
        <v>169</v>
      </c>
      <c r="J98" s="455"/>
    </row>
    <row r="99" spans="2:13">
      <c r="B99" s="457">
        <v>150</v>
      </c>
      <c r="C99" s="457">
        <v>170</v>
      </c>
      <c r="D99" s="457">
        <v>155</v>
      </c>
      <c r="E99" s="457">
        <v>204</v>
      </c>
      <c r="F99" s="457">
        <v>176</v>
      </c>
      <c r="G99" s="457">
        <v>227</v>
      </c>
      <c r="H99" s="457">
        <v>169</v>
      </c>
      <c r="I99" s="455">
        <v>189</v>
      </c>
      <c r="J99" s="455"/>
    </row>
    <row r="100" spans="2:13">
      <c r="B100" s="457">
        <v>185</v>
      </c>
      <c r="C100" s="457">
        <v>194</v>
      </c>
      <c r="D100" s="457">
        <v>176</v>
      </c>
      <c r="E100" s="457">
        <v>230</v>
      </c>
      <c r="F100" s="457">
        <v>199</v>
      </c>
      <c r="G100" s="457">
        <v>259</v>
      </c>
      <c r="H100" s="457">
        <v>190</v>
      </c>
      <c r="I100" s="455">
        <v>214</v>
      </c>
      <c r="J100" s="455"/>
    </row>
    <row r="101" spans="2:13">
      <c r="B101" s="457">
        <v>240</v>
      </c>
      <c r="C101" s="457">
        <v>227</v>
      </c>
      <c r="D101" s="457">
        <v>207</v>
      </c>
      <c r="E101" s="457">
        <v>269</v>
      </c>
      <c r="F101" s="457">
        <v>232</v>
      </c>
      <c r="G101" s="457">
        <v>305</v>
      </c>
      <c r="H101" s="457">
        <v>218</v>
      </c>
      <c r="I101" s="455">
        <v>250</v>
      </c>
      <c r="J101" s="455"/>
    </row>
    <row r="102" spans="2:13">
      <c r="B102" s="457">
        <v>300</v>
      </c>
      <c r="C102" s="457">
        <v>261</v>
      </c>
      <c r="D102" s="457">
        <v>237</v>
      </c>
      <c r="E102" s="457">
        <v>306</v>
      </c>
      <c r="F102" s="457">
        <v>265</v>
      </c>
      <c r="G102" s="457">
        <v>351</v>
      </c>
      <c r="H102" s="457">
        <v>247</v>
      </c>
      <c r="I102" s="455">
        <v>282</v>
      </c>
      <c r="J102" s="455"/>
    </row>
    <row r="103" spans="2:13">
      <c r="B103" s="457"/>
      <c r="C103" s="457"/>
      <c r="D103" s="457"/>
      <c r="E103" s="457"/>
      <c r="F103" s="457"/>
      <c r="G103" s="457"/>
      <c r="H103" s="457"/>
      <c r="I103" s="455"/>
      <c r="J103" s="455"/>
    </row>
    <row r="104" spans="2:13">
      <c r="B104" s="798" t="s">
        <v>569</v>
      </c>
      <c r="C104" s="708"/>
      <c r="D104" s="708"/>
      <c r="E104" s="708"/>
      <c r="F104" s="708"/>
      <c r="G104" s="708"/>
      <c r="H104" s="708"/>
      <c r="I104" s="708"/>
      <c r="J104" s="708"/>
    </row>
    <row r="105" spans="2:13">
      <c r="B105" s="708"/>
      <c r="C105" s="708"/>
      <c r="D105" s="708"/>
      <c r="E105" s="708"/>
      <c r="F105" s="708"/>
      <c r="G105" s="708"/>
      <c r="H105" s="708"/>
      <c r="I105" s="708"/>
      <c r="J105" s="708"/>
    </row>
    <row r="106" spans="2:13" ht="13.15">
      <c r="B106" s="462" t="s">
        <v>613</v>
      </c>
      <c r="C106" s="460"/>
      <c r="D106" s="460"/>
      <c r="E106" s="460"/>
      <c r="F106" s="460"/>
      <c r="G106" s="460"/>
      <c r="H106" s="460"/>
      <c r="I106" s="461"/>
      <c r="J106" s="461"/>
      <c r="K106" s="461"/>
      <c r="L106" s="461"/>
      <c r="M106" s="461"/>
    </row>
    <row r="107" spans="2:13">
      <c r="B107" s="459" t="s">
        <v>570</v>
      </c>
      <c r="C107" s="797" t="s">
        <v>592</v>
      </c>
      <c r="D107" s="797"/>
      <c r="E107" s="797"/>
      <c r="F107" s="797"/>
      <c r="G107" s="797"/>
      <c r="H107" s="797"/>
      <c r="I107" s="797"/>
      <c r="J107" s="797"/>
      <c r="K107" s="797"/>
      <c r="L107" s="797"/>
      <c r="M107" s="797"/>
    </row>
    <row r="108" spans="2:13">
      <c r="B108" s="459" t="s">
        <v>571</v>
      </c>
      <c r="C108" s="797" t="s">
        <v>593</v>
      </c>
      <c r="D108" s="797"/>
      <c r="E108" s="797"/>
      <c r="F108" s="797"/>
      <c r="G108" s="797"/>
      <c r="H108" s="797"/>
      <c r="I108" s="797"/>
      <c r="J108" s="797"/>
      <c r="K108" s="797"/>
      <c r="L108" s="797"/>
      <c r="M108" s="797"/>
    </row>
    <row r="109" spans="2:13">
      <c r="B109" s="459" t="s">
        <v>564</v>
      </c>
      <c r="C109" s="797" t="s">
        <v>594</v>
      </c>
      <c r="D109" s="797"/>
      <c r="E109" s="797"/>
      <c r="F109" s="797"/>
      <c r="G109" s="797"/>
      <c r="H109" s="797"/>
      <c r="I109" s="797"/>
      <c r="J109" s="797"/>
      <c r="K109" s="797"/>
      <c r="L109" s="797"/>
      <c r="M109" s="797"/>
    </row>
    <row r="110" spans="2:13">
      <c r="B110" s="459" t="s">
        <v>572</v>
      </c>
      <c r="C110" s="797" t="s">
        <v>595</v>
      </c>
      <c r="D110" s="797"/>
      <c r="E110" s="797"/>
      <c r="F110" s="797"/>
      <c r="G110" s="797"/>
      <c r="H110" s="797"/>
      <c r="I110" s="797"/>
      <c r="J110" s="797"/>
      <c r="K110" s="797"/>
      <c r="L110" s="797"/>
      <c r="M110" s="797"/>
    </row>
    <row r="111" spans="2:13">
      <c r="B111" s="459" t="s">
        <v>573</v>
      </c>
      <c r="C111" s="797" t="s">
        <v>596</v>
      </c>
      <c r="D111" s="797"/>
      <c r="E111" s="797"/>
      <c r="F111" s="797"/>
      <c r="G111" s="797"/>
      <c r="H111" s="797"/>
      <c r="I111" s="797"/>
      <c r="J111" s="797"/>
      <c r="K111" s="797"/>
      <c r="L111" s="797"/>
      <c r="M111" s="797"/>
    </row>
    <row r="112" spans="2:13" ht="27" customHeight="1">
      <c r="B112" s="459" t="s">
        <v>574</v>
      </c>
      <c r="C112" s="797" t="s">
        <v>597</v>
      </c>
      <c r="D112" s="797"/>
      <c r="E112" s="797"/>
      <c r="F112" s="797"/>
      <c r="G112" s="797"/>
      <c r="H112" s="797"/>
      <c r="I112" s="797"/>
      <c r="J112" s="797"/>
      <c r="K112" s="797"/>
      <c r="L112" s="797"/>
      <c r="M112" s="797"/>
    </row>
    <row r="113" spans="2:13">
      <c r="B113" s="459" t="s">
        <v>575</v>
      </c>
      <c r="C113" s="797" t="s">
        <v>598</v>
      </c>
      <c r="D113" s="797"/>
      <c r="E113" s="797"/>
      <c r="F113" s="797"/>
      <c r="G113" s="797"/>
      <c r="H113" s="797"/>
      <c r="I113" s="797"/>
      <c r="J113" s="797"/>
      <c r="K113" s="797"/>
      <c r="L113" s="797"/>
      <c r="M113" s="797"/>
    </row>
    <row r="114" spans="2:13">
      <c r="B114" s="459" t="s">
        <v>576</v>
      </c>
      <c r="C114" s="797" t="s">
        <v>595</v>
      </c>
      <c r="D114" s="797"/>
      <c r="E114" s="797"/>
      <c r="F114" s="797"/>
      <c r="G114" s="797"/>
      <c r="H114" s="797"/>
      <c r="I114" s="797"/>
      <c r="J114" s="797"/>
      <c r="K114" s="797"/>
      <c r="L114" s="797"/>
      <c r="M114" s="797"/>
    </row>
    <row r="115" spans="2:13">
      <c r="B115" s="459" t="s">
        <v>577</v>
      </c>
      <c r="C115" s="797" t="s">
        <v>599</v>
      </c>
      <c r="D115" s="797"/>
      <c r="E115" s="797"/>
      <c r="F115" s="797"/>
      <c r="G115" s="797"/>
      <c r="H115" s="797"/>
      <c r="I115" s="797"/>
      <c r="J115" s="797"/>
      <c r="K115" s="797"/>
      <c r="L115" s="797"/>
      <c r="M115" s="797"/>
    </row>
    <row r="116" spans="2:13">
      <c r="B116" s="459" t="s">
        <v>578</v>
      </c>
      <c r="C116" s="797" t="s">
        <v>595</v>
      </c>
      <c r="D116" s="797"/>
      <c r="E116" s="797"/>
      <c r="F116" s="797"/>
      <c r="G116" s="797"/>
      <c r="H116" s="797"/>
      <c r="I116" s="797"/>
      <c r="J116" s="797"/>
      <c r="K116" s="797"/>
      <c r="L116" s="797"/>
      <c r="M116" s="797"/>
    </row>
    <row r="117" spans="2:13">
      <c r="B117" s="459" t="s">
        <v>579</v>
      </c>
      <c r="C117" s="797" t="s">
        <v>600</v>
      </c>
      <c r="D117" s="797"/>
      <c r="E117" s="797"/>
      <c r="F117" s="797"/>
      <c r="G117" s="797"/>
      <c r="H117" s="797"/>
      <c r="I117" s="797"/>
      <c r="J117" s="797"/>
      <c r="K117" s="797"/>
      <c r="L117" s="797"/>
      <c r="M117" s="797"/>
    </row>
    <row r="118" spans="2:13">
      <c r="B118" s="459" t="s">
        <v>580</v>
      </c>
      <c r="C118" s="797" t="s">
        <v>595</v>
      </c>
      <c r="D118" s="797"/>
      <c r="E118" s="797"/>
      <c r="F118" s="797"/>
      <c r="G118" s="797"/>
      <c r="H118" s="797"/>
      <c r="I118" s="797"/>
      <c r="J118" s="797"/>
      <c r="K118" s="797"/>
      <c r="L118" s="797"/>
      <c r="M118" s="797"/>
    </row>
    <row r="119" spans="2:13">
      <c r="B119" s="459" t="s">
        <v>581</v>
      </c>
      <c r="C119" s="797" t="s">
        <v>601</v>
      </c>
      <c r="D119" s="797"/>
      <c r="E119" s="797"/>
      <c r="F119" s="797"/>
      <c r="G119" s="797"/>
      <c r="H119" s="797"/>
      <c r="I119" s="797"/>
      <c r="J119" s="797"/>
      <c r="K119" s="797"/>
      <c r="L119" s="797"/>
      <c r="M119" s="797"/>
    </row>
    <row r="120" spans="2:13">
      <c r="B120" s="459" t="s">
        <v>582</v>
      </c>
      <c r="C120" s="797" t="s">
        <v>595</v>
      </c>
      <c r="D120" s="797"/>
      <c r="E120" s="797"/>
      <c r="F120" s="797"/>
      <c r="G120" s="797"/>
      <c r="H120" s="797"/>
      <c r="I120" s="797"/>
      <c r="J120" s="797"/>
      <c r="K120" s="797"/>
      <c r="L120" s="797"/>
      <c r="M120" s="797"/>
    </row>
    <row r="121" spans="2:13">
      <c r="B121" s="459" t="s">
        <v>583</v>
      </c>
      <c r="C121" s="797" t="s">
        <v>599</v>
      </c>
      <c r="D121" s="797"/>
      <c r="E121" s="797"/>
      <c r="F121" s="797"/>
      <c r="G121" s="797"/>
      <c r="H121" s="797"/>
      <c r="I121" s="797"/>
      <c r="J121" s="797"/>
      <c r="K121" s="797"/>
      <c r="L121" s="797"/>
      <c r="M121" s="797"/>
    </row>
    <row r="122" spans="2:13">
      <c r="B122" s="459" t="s">
        <v>584</v>
      </c>
      <c r="C122" s="797" t="s">
        <v>602</v>
      </c>
      <c r="D122" s="797"/>
      <c r="E122" s="797"/>
      <c r="F122" s="797"/>
      <c r="G122" s="797"/>
      <c r="H122" s="797"/>
      <c r="I122" s="797"/>
      <c r="J122" s="797"/>
      <c r="K122" s="797"/>
      <c r="L122" s="797"/>
      <c r="M122" s="797"/>
    </row>
    <row r="123" spans="2:13">
      <c r="B123" s="459" t="s">
        <v>604</v>
      </c>
      <c r="C123" s="797" t="s">
        <v>603</v>
      </c>
      <c r="D123" s="797"/>
      <c r="E123" s="797"/>
      <c r="F123" s="797"/>
      <c r="G123" s="797"/>
      <c r="H123" s="797"/>
      <c r="I123" s="797"/>
      <c r="J123" s="797"/>
      <c r="K123" s="797"/>
      <c r="L123" s="797"/>
      <c r="M123" s="797"/>
    </row>
    <row r="124" spans="2:13">
      <c r="B124" s="459" t="s">
        <v>585</v>
      </c>
      <c r="C124" s="797" t="s">
        <v>605</v>
      </c>
      <c r="D124" s="797"/>
      <c r="E124" s="797"/>
      <c r="F124" s="797"/>
      <c r="G124" s="797"/>
      <c r="H124" s="797"/>
      <c r="I124" s="797"/>
      <c r="J124" s="797"/>
      <c r="K124" s="797"/>
      <c r="L124" s="797"/>
      <c r="M124" s="797"/>
    </row>
    <row r="125" spans="2:13">
      <c r="B125" s="459" t="s">
        <v>586</v>
      </c>
      <c r="C125" s="797" t="s">
        <v>606</v>
      </c>
      <c r="D125" s="797"/>
      <c r="E125" s="797"/>
      <c r="F125" s="797"/>
      <c r="G125" s="797"/>
      <c r="H125" s="797"/>
      <c r="I125" s="797"/>
      <c r="J125" s="797"/>
      <c r="K125" s="797"/>
      <c r="L125" s="797"/>
      <c r="M125" s="797"/>
    </row>
    <row r="126" spans="2:13">
      <c r="B126" s="459" t="s">
        <v>587</v>
      </c>
      <c r="C126" s="797" t="s">
        <v>607</v>
      </c>
      <c r="D126" s="797"/>
      <c r="E126" s="797"/>
      <c r="F126" s="797"/>
      <c r="G126" s="797"/>
      <c r="H126" s="797"/>
      <c r="I126" s="797"/>
      <c r="J126" s="797"/>
      <c r="K126" s="797"/>
      <c r="L126" s="797"/>
      <c r="M126" s="797"/>
    </row>
    <row r="127" spans="2:13">
      <c r="B127" s="459" t="s">
        <v>588</v>
      </c>
      <c r="C127" s="797" t="s">
        <v>608</v>
      </c>
      <c r="D127" s="797"/>
      <c r="E127" s="797"/>
      <c r="F127" s="797"/>
      <c r="G127" s="797"/>
      <c r="H127" s="797"/>
      <c r="I127" s="797"/>
      <c r="J127" s="797"/>
      <c r="K127" s="797"/>
      <c r="L127" s="797"/>
      <c r="M127" s="797"/>
    </row>
    <row r="128" spans="2:13">
      <c r="B128" s="459" t="s">
        <v>609</v>
      </c>
      <c r="C128" s="797" t="s">
        <v>610</v>
      </c>
      <c r="D128" s="797"/>
      <c r="E128" s="797"/>
      <c r="F128" s="797"/>
      <c r="G128" s="797"/>
      <c r="H128" s="797"/>
      <c r="I128" s="797"/>
      <c r="J128" s="797"/>
      <c r="K128" s="797"/>
      <c r="L128" s="797"/>
      <c r="M128" s="797"/>
    </row>
    <row r="129" spans="2:14">
      <c r="B129" s="459" t="s">
        <v>2</v>
      </c>
      <c r="C129" s="797" t="s">
        <v>611</v>
      </c>
      <c r="D129" s="797"/>
      <c r="E129" s="797"/>
      <c r="F129" s="797"/>
      <c r="G129" s="797"/>
      <c r="H129" s="797"/>
      <c r="I129" s="797"/>
      <c r="J129" s="797"/>
      <c r="K129" s="797"/>
      <c r="L129" s="797"/>
      <c r="M129" s="797"/>
    </row>
    <row r="130" spans="2:14">
      <c r="B130" s="459" t="s">
        <v>589</v>
      </c>
      <c r="C130" s="797" t="s">
        <v>612</v>
      </c>
      <c r="D130" s="797"/>
      <c r="E130" s="797"/>
      <c r="F130" s="797"/>
      <c r="G130" s="797"/>
      <c r="H130" s="797"/>
      <c r="I130" s="797"/>
      <c r="J130" s="797"/>
      <c r="K130" s="797"/>
      <c r="L130" s="797"/>
      <c r="M130" s="797"/>
    </row>
    <row r="131" spans="2:14">
      <c r="B131" s="459" t="s">
        <v>590</v>
      </c>
      <c r="C131" s="797" t="s">
        <v>595</v>
      </c>
      <c r="D131" s="797"/>
      <c r="E131" s="797"/>
      <c r="F131" s="797"/>
      <c r="G131" s="797"/>
      <c r="H131" s="797"/>
      <c r="I131" s="797"/>
      <c r="J131" s="797"/>
      <c r="K131" s="797"/>
      <c r="L131" s="797"/>
      <c r="M131" s="797"/>
    </row>
    <row r="132" spans="2:14">
      <c r="B132" s="459" t="s">
        <v>591</v>
      </c>
      <c r="C132" s="797" t="s">
        <v>595</v>
      </c>
      <c r="D132" s="797"/>
      <c r="E132" s="797"/>
      <c r="F132" s="797"/>
      <c r="G132" s="797"/>
      <c r="H132" s="797"/>
      <c r="I132" s="797"/>
      <c r="J132" s="797"/>
      <c r="K132" s="797"/>
      <c r="L132" s="797"/>
      <c r="M132" s="797"/>
    </row>
    <row r="133" spans="2:14">
      <c r="B133" s="459"/>
      <c r="C133" s="459"/>
      <c r="D133" s="459"/>
      <c r="E133" s="459"/>
      <c r="F133" s="459"/>
      <c r="G133" s="459"/>
      <c r="H133" s="459"/>
      <c r="I133" s="459"/>
      <c r="J133" s="459"/>
      <c r="K133" s="459"/>
      <c r="L133" s="459"/>
      <c r="M133" s="459"/>
    </row>
    <row r="136" spans="2:14">
      <c r="B136" s="785" t="s">
        <v>792</v>
      </c>
      <c r="C136" s="786"/>
      <c r="D136" s="786"/>
      <c r="E136" s="786"/>
    </row>
    <row r="137" spans="2:14">
      <c r="B137" s="786"/>
      <c r="C137" s="786"/>
      <c r="D137" s="786"/>
      <c r="E137" s="786"/>
    </row>
    <row r="139" spans="2:14" ht="13.15" thickBot="1">
      <c r="B139" s="263" t="s">
        <v>793</v>
      </c>
      <c r="C139" s="480" t="s">
        <v>794</v>
      </c>
      <c r="D139" s="794" t="s">
        <v>795</v>
      </c>
      <c r="E139" s="794"/>
      <c r="F139" s="794"/>
      <c r="G139" s="794"/>
      <c r="H139" s="794"/>
      <c r="I139" s="794"/>
      <c r="J139" s="794"/>
      <c r="K139" s="794"/>
      <c r="L139" s="794"/>
      <c r="M139" s="794"/>
      <c r="N139" s="263" t="s">
        <v>796</v>
      </c>
    </row>
    <row r="140" spans="2:14" ht="13.15" thickTop="1">
      <c r="B140" s="795" t="s">
        <v>638</v>
      </c>
      <c r="C140" s="481" t="s">
        <v>797</v>
      </c>
      <c r="D140" s="745" t="s">
        <v>831</v>
      </c>
      <c r="E140" s="745"/>
      <c r="F140" s="745"/>
      <c r="G140" s="745"/>
      <c r="H140" s="745"/>
      <c r="I140" s="745"/>
      <c r="J140" s="745"/>
      <c r="K140" s="745"/>
      <c r="L140" s="745"/>
      <c r="M140" s="746"/>
      <c r="N140" s="789" t="s">
        <v>864</v>
      </c>
    </row>
    <row r="141" spans="2:14">
      <c r="B141" s="795"/>
      <c r="C141" s="482" t="s">
        <v>798</v>
      </c>
      <c r="D141" s="792" t="s">
        <v>832</v>
      </c>
      <c r="E141" s="792"/>
      <c r="F141" s="792"/>
      <c r="G141" s="792"/>
      <c r="H141" s="792"/>
      <c r="I141" s="792"/>
      <c r="J141" s="792"/>
      <c r="K141" s="792"/>
      <c r="L141" s="792"/>
      <c r="M141" s="793"/>
      <c r="N141" s="790"/>
    </row>
    <row r="142" spans="2:14" ht="29.25" customHeight="1">
      <c r="B142" s="795"/>
      <c r="C142" s="482" t="s">
        <v>799</v>
      </c>
      <c r="D142" s="792" t="s">
        <v>833</v>
      </c>
      <c r="E142" s="792"/>
      <c r="F142" s="792"/>
      <c r="G142" s="792"/>
      <c r="H142" s="792"/>
      <c r="I142" s="792"/>
      <c r="J142" s="792"/>
      <c r="K142" s="792"/>
      <c r="L142" s="792"/>
      <c r="M142" s="793"/>
      <c r="N142" s="790"/>
    </row>
    <row r="143" spans="2:14">
      <c r="B143" s="795"/>
      <c r="C143" s="482" t="s">
        <v>800</v>
      </c>
      <c r="D143" s="792" t="s">
        <v>834</v>
      </c>
      <c r="E143" s="792"/>
      <c r="F143" s="792"/>
      <c r="G143" s="792"/>
      <c r="H143" s="792"/>
      <c r="I143" s="792"/>
      <c r="J143" s="792"/>
      <c r="K143" s="792"/>
      <c r="L143" s="792"/>
      <c r="M143" s="793"/>
      <c r="N143" s="790"/>
    </row>
    <row r="144" spans="2:14">
      <c r="B144" s="795"/>
      <c r="C144" s="482" t="s">
        <v>801</v>
      </c>
      <c r="D144" s="792" t="s">
        <v>835</v>
      </c>
      <c r="E144" s="792"/>
      <c r="F144" s="792"/>
      <c r="G144" s="792"/>
      <c r="H144" s="792"/>
      <c r="I144" s="792"/>
      <c r="J144" s="792"/>
      <c r="K144" s="792"/>
      <c r="L144" s="792"/>
      <c r="M144" s="793"/>
      <c r="N144" s="790"/>
    </row>
    <row r="145" spans="2:14">
      <c r="B145" s="795"/>
      <c r="C145" s="482" t="s">
        <v>802</v>
      </c>
      <c r="D145" s="792" t="s">
        <v>836</v>
      </c>
      <c r="E145" s="792"/>
      <c r="F145" s="792"/>
      <c r="G145" s="792"/>
      <c r="H145" s="792"/>
      <c r="I145" s="792"/>
      <c r="J145" s="792"/>
      <c r="K145" s="792"/>
      <c r="L145" s="792"/>
      <c r="M145" s="793"/>
      <c r="N145" s="790"/>
    </row>
    <row r="146" spans="2:14">
      <c r="B146" s="795"/>
      <c r="C146" s="482" t="s">
        <v>803</v>
      </c>
      <c r="D146" s="792" t="s">
        <v>837</v>
      </c>
      <c r="E146" s="792"/>
      <c r="F146" s="792"/>
      <c r="G146" s="792"/>
      <c r="H146" s="792"/>
      <c r="I146" s="792"/>
      <c r="J146" s="792"/>
      <c r="K146" s="792"/>
      <c r="L146" s="792"/>
      <c r="M146" s="793"/>
      <c r="N146" s="790"/>
    </row>
    <row r="147" spans="2:14">
      <c r="B147" s="795"/>
      <c r="C147" s="482" t="s">
        <v>804</v>
      </c>
      <c r="D147" s="792" t="s">
        <v>838</v>
      </c>
      <c r="E147" s="792"/>
      <c r="F147" s="792"/>
      <c r="G147" s="792"/>
      <c r="H147" s="792"/>
      <c r="I147" s="792"/>
      <c r="J147" s="792"/>
      <c r="K147" s="792"/>
      <c r="L147" s="792"/>
      <c r="M147" s="793"/>
      <c r="N147" s="790"/>
    </row>
    <row r="148" spans="2:14">
      <c r="B148" s="795"/>
      <c r="C148" s="482" t="s">
        <v>805</v>
      </c>
      <c r="D148" s="792" t="s">
        <v>839</v>
      </c>
      <c r="E148" s="792"/>
      <c r="F148" s="792"/>
      <c r="G148" s="792"/>
      <c r="H148" s="792"/>
      <c r="I148" s="792"/>
      <c r="J148" s="792"/>
      <c r="K148" s="792"/>
      <c r="L148" s="792"/>
      <c r="M148" s="793"/>
      <c r="N148" s="790"/>
    </row>
    <row r="149" spans="2:14">
      <c r="B149" s="795"/>
      <c r="C149" s="482" t="s">
        <v>806</v>
      </c>
      <c r="D149" s="792" t="s">
        <v>840</v>
      </c>
      <c r="E149" s="792"/>
      <c r="F149" s="792"/>
      <c r="G149" s="792"/>
      <c r="H149" s="792"/>
      <c r="I149" s="792"/>
      <c r="J149" s="792"/>
      <c r="K149" s="792"/>
      <c r="L149" s="792"/>
      <c r="M149" s="793"/>
      <c r="N149" s="790"/>
    </row>
    <row r="150" spans="2:14">
      <c r="B150" s="795"/>
      <c r="C150" s="482" t="s">
        <v>807</v>
      </c>
      <c r="D150" s="792" t="s">
        <v>841</v>
      </c>
      <c r="E150" s="792"/>
      <c r="F150" s="792"/>
      <c r="G150" s="792"/>
      <c r="H150" s="792"/>
      <c r="I150" s="792"/>
      <c r="J150" s="792"/>
      <c r="K150" s="792"/>
      <c r="L150" s="792"/>
      <c r="M150" s="793"/>
      <c r="N150" s="790"/>
    </row>
    <row r="151" spans="2:14" ht="13.15" thickBot="1">
      <c r="B151" s="795"/>
      <c r="C151" s="483" t="s">
        <v>808</v>
      </c>
      <c r="D151" s="787" t="s">
        <v>842</v>
      </c>
      <c r="E151" s="787"/>
      <c r="F151" s="787"/>
      <c r="G151" s="787"/>
      <c r="H151" s="787"/>
      <c r="I151" s="787"/>
      <c r="J151" s="787"/>
      <c r="K151" s="787"/>
      <c r="L151" s="787"/>
      <c r="M151" s="788"/>
      <c r="N151" s="791"/>
    </row>
    <row r="152" spans="2:14" ht="13.15" thickTop="1">
      <c r="B152" s="795"/>
      <c r="C152" s="481" t="s">
        <v>809</v>
      </c>
      <c r="D152" s="745" t="s">
        <v>843</v>
      </c>
      <c r="E152" s="745"/>
      <c r="F152" s="745"/>
      <c r="G152" s="745"/>
      <c r="H152" s="745"/>
      <c r="I152" s="745"/>
      <c r="J152" s="745"/>
      <c r="K152" s="745"/>
      <c r="L152" s="745"/>
      <c r="M152" s="746"/>
      <c r="N152" s="789" t="s">
        <v>865</v>
      </c>
    </row>
    <row r="153" spans="2:14">
      <c r="B153" s="795"/>
      <c r="C153" s="482" t="s">
        <v>810</v>
      </c>
      <c r="D153" s="792" t="s">
        <v>844</v>
      </c>
      <c r="E153" s="792"/>
      <c r="F153" s="792"/>
      <c r="G153" s="792"/>
      <c r="H153" s="792"/>
      <c r="I153" s="792"/>
      <c r="J153" s="792"/>
      <c r="K153" s="792"/>
      <c r="L153" s="792"/>
      <c r="M153" s="793"/>
      <c r="N153" s="790"/>
    </row>
    <row r="154" spans="2:14" ht="13.15" thickBot="1">
      <c r="B154" s="795"/>
      <c r="C154" s="483" t="s">
        <v>811</v>
      </c>
      <c r="D154" s="787" t="s">
        <v>845</v>
      </c>
      <c r="E154" s="787"/>
      <c r="F154" s="787"/>
      <c r="G154" s="787"/>
      <c r="H154" s="787"/>
      <c r="I154" s="787"/>
      <c r="J154" s="787"/>
      <c r="K154" s="787"/>
      <c r="L154" s="787"/>
      <c r="M154" s="788"/>
      <c r="N154" s="791"/>
    </row>
    <row r="155" spans="2:14" ht="13.15" thickTop="1">
      <c r="B155" s="795"/>
      <c r="C155" s="481" t="s">
        <v>812</v>
      </c>
      <c r="D155" s="745" t="s">
        <v>846</v>
      </c>
      <c r="E155" s="745"/>
      <c r="F155" s="745"/>
      <c r="G155" s="745"/>
      <c r="H155" s="745"/>
      <c r="I155" s="745"/>
      <c r="J155" s="745"/>
      <c r="K155" s="745"/>
      <c r="L155" s="745"/>
      <c r="M155" s="746"/>
      <c r="N155" s="789" t="s">
        <v>866</v>
      </c>
    </row>
    <row r="156" spans="2:14">
      <c r="B156" s="795"/>
      <c r="C156" s="482" t="s">
        <v>813</v>
      </c>
      <c r="D156" s="792" t="s">
        <v>847</v>
      </c>
      <c r="E156" s="792"/>
      <c r="F156" s="792"/>
      <c r="G156" s="792"/>
      <c r="H156" s="792"/>
      <c r="I156" s="792"/>
      <c r="J156" s="792"/>
      <c r="K156" s="792"/>
      <c r="L156" s="792"/>
      <c r="M156" s="793"/>
      <c r="N156" s="790"/>
    </row>
    <row r="157" spans="2:14">
      <c r="B157" s="795"/>
      <c r="C157" s="482" t="s">
        <v>814</v>
      </c>
      <c r="D157" s="792" t="s">
        <v>848</v>
      </c>
      <c r="E157" s="792"/>
      <c r="F157" s="792"/>
      <c r="G157" s="792"/>
      <c r="H157" s="792"/>
      <c r="I157" s="792"/>
      <c r="J157" s="792"/>
      <c r="K157" s="792"/>
      <c r="L157" s="792"/>
      <c r="M157" s="793"/>
      <c r="N157" s="790"/>
    </row>
    <row r="158" spans="2:14">
      <c r="B158" s="795"/>
      <c r="C158" s="482" t="s">
        <v>815</v>
      </c>
      <c r="D158" s="792" t="s">
        <v>849</v>
      </c>
      <c r="E158" s="792"/>
      <c r="F158" s="792"/>
      <c r="G158" s="792"/>
      <c r="H158" s="792"/>
      <c r="I158" s="792"/>
      <c r="J158" s="792"/>
      <c r="K158" s="792"/>
      <c r="L158" s="792"/>
      <c r="M158" s="793"/>
      <c r="N158" s="790"/>
    </row>
    <row r="159" spans="2:14" ht="13.15" thickBot="1">
      <c r="B159" s="795"/>
      <c r="C159" s="483" t="s">
        <v>816</v>
      </c>
      <c r="D159" s="787" t="s">
        <v>850</v>
      </c>
      <c r="E159" s="787"/>
      <c r="F159" s="787"/>
      <c r="G159" s="787"/>
      <c r="H159" s="787"/>
      <c r="I159" s="787"/>
      <c r="J159" s="787"/>
      <c r="K159" s="787"/>
      <c r="L159" s="787"/>
      <c r="M159" s="788"/>
      <c r="N159" s="791"/>
    </row>
    <row r="160" spans="2:14" ht="13.15" thickTop="1">
      <c r="B160" s="796" t="s">
        <v>829</v>
      </c>
      <c r="C160" s="481" t="s">
        <v>570</v>
      </c>
      <c r="D160" s="745" t="s">
        <v>851</v>
      </c>
      <c r="E160" s="745"/>
      <c r="F160" s="745"/>
      <c r="G160" s="745"/>
      <c r="H160" s="745"/>
      <c r="I160" s="745"/>
      <c r="J160" s="745"/>
      <c r="K160" s="745"/>
      <c r="L160" s="745"/>
      <c r="M160" s="746"/>
      <c r="N160" s="789" t="s">
        <v>867</v>
      </c>
    </row>
    <row r="161" spans="2:14" ht="13.15" thickBot="1">
      <c r="B161" s="796"/>
      <c r="C161" s="483" t="s">
        <v>571</v>
      </c>
      <c r="D161" s="787" t="s">
        <v>852</v>
      </c>
      <c r="E161" s="787"/>
      <c r="F161" s="787"/>
      <c r="G161" s="787"/>
      <c r="H161" s="787"/>
      <c r="I161" s="787"/>
      <c r="J161" s="787"/>
      <c r="K161" s="787"/>
      <c r="L161" s="787"/>
      <c r="M161" s="788"/>
      <c r="N161" s="791"/>
    </row>
    <row r="162" spans="2:14" ht="13.15" thickTop="1">
      <c r="B162" s="795" t="s">
        <v>828</v>
      </c>
      <c r="C162" s="481" t="s">
        <v>817</v>
      </c>
      <c r="D162" s="745" t="s">
        <v>853</v>
      </c>
      <c r="E162" s="745"/>
      <c r="F162" s="745"/>
      <c r="G162" s="745"/>
      <c r="H162" s="745"/>
      <c r="I162" s="745"/>
      <c r="J162" s="745"/>
      <c r="K162" s="745"/>
      <c r="L162" s="745"/>
      <c r="M162" s="746"/>
      <c r="N162" s="789" t="s">
        <v>864</v>
      </c>
    </row>
    <row r="163" spans="2:14">
      <c r="B163" s="795"/>
      <c r="C163" s="482" t="s">
        <v>818</v>
      </c>
      <c r="D163" s="792" t="s">
        <v>854</v>
      </c>
      <c r="E163" s="792"/>
      <c r="F163" s="792"/>
      <c r="G163" s="792"/>
      <c r="H163" s="792"/>
      <c r="I163" s="792"/>
      <c r="J163" s="792"/>
      <c r="K163" s="792"/>
      <c r="L163" s="792"/>
      <c r="M163" s="793"/>
      <c r="N163" s="790"/>
    </row>
    <row r="164" spans="2:14">
      <c r="B164" s="795"/>
      <c r="C164" s="482" t="s">
        <v>819</v>
      </c>
      <c r="D164" s="792" t="s">
        <v>855</v>
      </c>
      <c r="E164" s="792"/>
      <c r="F164" s="792"/>
      <c r="G164" s="792"/>
      <c r="H164" s="792"/>
      <c r="I164" s="792"/>
      <c r="J164" s="792"/>
      <c r="K164" s="792"/>
      <c r="L164" s="792"/>
      <c r="M164" s="793"/>
      <c r="N164" s="790"/>
    </row>
    <row r="165" spans="2:14">
      <c r="B165" s="795"/>
      <c r="C165" s="482" t="s">
        <v>820</v>
      </c>
      <c r="D165" s="792" t="s">
        <v>856</v>
      </c>
      <c r="E165" s="792"/>
      <c r="F165" s="792"/>
      <c r="G165" s="792"/>
      <c r="H165" s="792"/>
      <c r="I165" s="792"/>
      <c r="J165" s="792"/>
      <c r="K165" s="792"/>
      <c r="L165" s="792"/>
      <c r="M165" s="793"/>
      <c r="N165" s="790"/>
    </row>
    <row r="166" spans="2:14" ht="13.15" thickBot="1">
      <c r="B166" s="795"/>
      <c r="C166" s="483" t="s">
        <v>821</v>
      </c>
      <c r="D166" s="787" t="s">
        <v>857</v>
      </c>
      <c r="E166" s="787"/>
      <c r="F166" s="787"/>
      <c r="G166" s="787"/>
      <c r="H166" s="787"/>
      <c r="I166" s="787"/>
      <c r="J166" s="787"/>
      <c r="K166" s="787"/>
      <c r="L166" s="787"/>
      <c r="M166" s="788"/>
      <c r="N166" s="791"/>
    </row>
    <row r="167" spans="2:14" ht="13.15" thickTop="1">
      <c r="B167" s="795"/>
      <c r="C167" s="481" t="s">
        <v>822</v>
      </c>
      <c r="D167" s="745" t="s">
        <v>858</v>
      </c>
      <c r="E167" s="745"/>
      <c r="F167" s="745"/>
      <c r="G167" s="745"/>
      <c r="H167" s="745"/>
      <c r="I167" s="745"/>
      <c r="J167" s="745"/>
      <c r="K167" s="745"/>
      <c r="L167" s="745"/>
      <c r="M167" s="746"/>
      <c r="N167" s="789" t="s">
        <v>865</v>
      </c>
    </row>
    <row r="168" spans="2:14">
      <c r="B168" s="795"/>
      <c r="C168" s="482" t="s">
        <v>823</v>
      </c>
      <c r="D168" s="792" t="s">
        <v>859</v>
      </c>
      <c r="E168" s="792"/>
      <c r="F168" s="792"/>
      <c r="G168" s="792"/>
      <c r="H168" s="792"/>
      <c r="I168" s="792"/>
      <c r="J168" s="792"/>
      <c r="K168" s="792"/>
      <c r="L168" s="792"/>
      <c r="M168" s="793"/>
      <c r="N168" s="790"/>
    </row>
    <row r="169" spans="2:14" ht="13.15" thickBot="1">
      <c r="B169" s="795"/>
      <c r="C169" s="483" t="s">
        <v>824</v>
      </c>
      <c r="D169" s="787" t="s">
        <v>860</v>
      </c>
      <c r="E169" s="787"/>
      <c r="F169" s="787"/>
      <c r="G169" s="787"/>
      <c r="H169" s="787"/>
      <c r="I169" s="787"/>
      <c r="J169" s="787"/>
      <c r="K169" s="787"/>
      <c r="L169" s="787"/>
      <c r="M169" s="788"/>
      <c r="N169" s="791"/>
    </row>
    <row r="170" spans="2:14" ht="13.15" thickTop="1">
      <c r="B170" s="795"/>
      <c r="C170" s="481" t="s">
        <v>825</v>
      </c>
      <c r="D170" s="745" t="s">
        <v>861</v>
      </c>
      <c r="E170" s="745"/>
      <c r="F170" s="745"/>
      <c r="G170" s="745"/>
      <c r="H170" s="745"/>
      <c r="I170" s="745"/>
      <c r="J170" s="745"/>
      <c r="K170" s="745"/>
      <c r="L170" s="745"/>
      <c r="M170" s="746"/>
      <c r="N170" s="789" t="s">
        <v>866</v>
      </c>
    </row>
    <row r="171" spans="2:14">
      <c r="B171" s="795"/>
      <c r="C171" s="482" t="s">
        <v>826</v>
      </c>
      <c r="D171" s="792" t="s">
        <v>862</v>
      </c>
      <c r="E171" s="792"/>
      <c r="F171" s="792"/>
      <c r="G171" s="792"/>
      <c r="H171" s="792"/>
      <c r="I171" s="792"/>
      <c r="J171" s="792"/>
      <c r="K171" s="792"/>
      <c r="L171" s="792"/>
      <c r="M171" s="793"/>
      <c r="N171" s="790"/>
    </row>
    <row r="172" spans="2:14" ht="13.15" thickBot="1">
      <c r="B172" s="795"/>
      <c r="C172" s="483" t="s">
        <v>827</v>
      </c>
      <c r="D172" s="787" t="s">
        <v>863</v>
      </c>
      <c r="E172" s="787"/>
      <c r="F172" s="787"/>
      <c r="G172" s="787"/>
      <c r="H172" s="787"/>
      <c r="I172" s="787"/>
      <c r="J172" s="787"/>
      <c r="K172" s="787"/>
      <c r="L172" s="787"/>
      <c r="M172" s="788"/>
      <c r="N172" s="791"/>
    </row>
    <row r="173" spans="2:14" ht="13.15" thickTop="1"/>
    <row r="175" spans="2:14">
      <c r="C175" s="479" t="s">
        <v>830</v>
      </c>
    </row>
    <row r="177" spans="2:4" ht="13.15" thickBot="1"/>
    <row r="178" spans="2:4" ht="69.400000000000006" thickBot="1">
      <c r="B178" s="486" t="s">
        <v>868</v>
      </c>
      <c r="C178" s="486" t="s">
        <v>869</v>
      </c>
      <c r="D178" s="486" t="s">
        <v>870</v>
      </c>
    </row>
    <row r="179" spans="2:4" ht="52.9" thickBot="1">
      <c r="B179" s="484" t="s">
        <v>871</v>
      </c>
      <c r="C179" s="485">
        <v>0.5</v>
      </c>
      <c r="D179" s="485" t="s">
        <v>872</v>
      </c>
    </row>
    <row r="180" spans="2:4" ht="52.9" thickBot="1">
      <c r="B180" s="484" t="s">
        <v>873</v>
      </c>
      <c r="C180" s="485">
        <v>0.3</v>
      </c>
      <c r="D180" s="485" t="s">
        <v>874</v>
      </c>
    </row>
    <row r="181" spans="2:4" ht="52.9" thickBot="1">
      <c r="B181" s="484" t="s">
        <v>875</v>
      </c>
      <c r="C181" s="485">
        <v>0.25</v>
      </c>
      <c r="D181" s="485" t="s">
        <v>876</v>
      </c>
    </row>
    <row r="182" spans="2:4" ht="36">
      <c r="B182" s="487" t="s">
        <v>877</v>
      </c>
      <c r="C182" s="488">
        <v>0.2</v>
      </c>
      <c r="D182" s="489" t="s">
        <v>878</v>
      </c>
    </row>
  </sheetData>
  <mergeCells count="77">
    <mergeCell ref="B104:J105"/>
    <mergeCell ref="A1:B3"/>
    <mergeCell ref="C1:AD3"/>
    <mergeCell ref="B23:Q23"/>
    <mergeCell ref="B36:Q36"/>
    <mergeCell ref="B48:Q48"/>
    <mergeCell ref="C107:M107"/>
    <mergeCell ref="C108:M108"/>
    <mergeCell ref="C109:M109"/>
    <mergeCell ref="C110:M110"/>
    <mergeCell ref="C111:M111"/>
    <mergeCell ref="C112:M112"/>
    <mergeCell ref="C113:M113"/>
    <mergeCell ref="C114:M114"/>
    <mergeCell ref="C115:M115"/>
    <mergeCell ref="C116:M116"/>
    <mergeCell ref="C117:M117"/>
    <mergeCell ref="C118:M118"/>
    <mergeCell ref="C119:M119"/>
    <mergeCell ref="C120:M120"/>
    <mergeCell ref="C121:M121"/>
    <mergeCell ref="C122:M122"/>
    <mergeCell ref="C123:M123"/>
    <mergeCell ref="C125:M125"/>
    <mergeCell ref="C126:M126"/>
    <mergeCell ref="C127:M127"/>
    <mergeCell ref="C124:M124"/>
    <mergeCell ref="C128:M128"/>
    <mergeCell ref="C129:M129"/>
    <mergeCell ref="C130:M130"/>
    <mergeCell ref="C131:M131"/>
    <mergeCell ref="C132:M132"/>
    <mergeCell ref="D139:M139"/>
    <mergeCell ref="B162:B172"/>
    <mergeCell ref="B160:B161"/>
    <mergeCell ref="B140:B159"/>
    <mergeCell ref="D140:M140"/>
    <mergeCell ref="D141:M141"/>
    <mergeCell ref="D142:M142"/>
    <mergeCell ref="D143:M143"/>
    <mergeCell ref="D144:M144"/>
    <mergeCell ref="D145:M145"/>
    <mergeCell ref="D146:M146"/>
    <mergeCell ref="D147:M147"/>
    <mergeCell ref="D148:M148"/>
    <mergeCell ref="D149:M149"/>
    <mergeCell ref="D150:M150"/>
    <mergeCell ref="D151:M151"/>
    <mergeCell ref="D152:M152"/>
    <mergeCell ref="D153:M153"/>
    <mergeCell ref="D154:M154"/>
    <mergeCell ref="D155:M155"/>
    <mergeCell ref="D156:M156"/>
    <mergeCell ref="D164:M164"/>
    <mergeCell ref="D165:M165"/>
    <mergeCell ref="D166:M166"/>
    <mergeCell ref="D157:M157"/>
    <mergeCell ref="D158:M158"/>
    <mergeCell ref="D159:M159"/>
    <mergeCell ref="D160:M160"/>
    <mergeCell ref="D161:M161"/>
    <mergeCell ref="B136:E137"/>
    <mergeCell ref="D172:M172"/>
    <mergeCell ref="N140:N151"/>
    <mergeCell ref="N152:N154"/>
    <mergeCell ref="N155:N159"/>
    <mergeCell ref="N160:N161"/>
    <mergeCell ref="N162:N166"/>
    <mergeCell ref="N167:N169"/>
    <mergeCell ref="N170:N172"/>
    <mergeCell ref="D167:M167"/>
    <mergeCell ref="D168:M168"/>
    <mergeCell ref="D169:M169"/>
    <mergeCell ref="D170:M170"/>
    <mergeCell ref="D171:M171"/>
    <mergeCell ref="D162:M162"/>
    <mergeCell ref="D163:M163"/>
  </mergeCells>
  <phoneticPr fontId="21" type="noConversion"/>
  <hyperlinks>
    <hyperlink ref="C175" r:id="rId1" xr:uid="{73E768DE-B6EB-4531-80DA-2B27986AB03A}"/>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F6A1B-3713-4764-9BEB-82A8A94FFB11}">
  <dimension ref="B1:P120"/>
  <sheetViews>
    <sheetView topLeftCell="A71" workbookViewId="0">
      <selection activeCell="D115" sqref="D115"/>
    </sheetView>
  </sheetViews>
  <sheetFormatPr defaultRowHeight="12.75"/>
  <cols>
    <col min="2" max="2" width="12.59765625" customWidth="1"/>
    <col min="3" max="3" width="34.73046875" customWidth="1"/>
    <col min="4" max="4" width="14.59765625" customWidth="1"/>
  </cols>
  <sheetData>
    <row r="1" spans="2:4" ht="13.15" thickBot="1"/>
    <row r="2" spans="2:4" ht="28.15" thickBot="1">
      <c r="B2" s="555" t="s">
        <v>1565</v>
      </c>
      <c r="C2" s="555" t="s">
        <v>1566</v>
      </c>
      <c r="D2" s="555" t="s">
        <v>1567</v>
      </c>
    </row>
    <row r="3" spans="2:4" ht="25.9" thickBot="1">
      <c r="B3" s="555" t="s">
        <v>797</v>
      </c>
      <c r="C3" s="603" t="s">
        <v>1568</v>
      </c>
      <c r="D3" s="602" t="s">
        <v>1569</v>
      </c>
    </row>
    <row r="4" spans="2:4" ht="25.9" thickBot="1">
      <c r="B4" s="555" t="s">
        <v>798</v>
      </c>
      <c r="C4" s="603" t="s">
        <v>1570</v>
      </c>
      <c r="D4" s="602" t="s">
        <v>1569</v>
      </c>
    </row>
    <row r="5" spans="2:4" ht="25.9" thickBot="1">
      <c r="B5" s="555" t="s">
        <v>799</v>
      </c>
      <c r="C5" s="603" t="s">
        <v>1571</v>
      </c>
      <c r="D5" s="602" t="s">
        <v>1569</v>
      </c>
    </row>
    <row r="6" spans="2:4" ht="38.65" thickBot="1">
      <c r="B6" s="555" t="s">
        <v>800</v>
      </c>
      <c r="C6" s="603" t="s">
        <v>1572</v>
      </c>
      <c r="D6" s="602" t="s">
        <v>1569</v>
      </c>
    </row>
    <row r="7" spans="2:4" ht="14.25" thickBot="1">
      <c r="B7" s="555" t="s">
        <v>801</v>
      </c>
      <c r="C7" s="603" t="s">
        <v>1573</v>
      </c>
      <c r="D7" s="602" t="s">
        <v>1569</v>
      </c>
    </row>
    <row r="8" spans="2:4" ht="14.25" thickBot="1">
      <c r="B8" s="555" t="s">
        <v>802</v>
      </c>
      <c r="C8" s="603" t="s">
        <v>1574</v>
      </c>
      <c r="D8" s="602" t="s">
        <v>1569</v>
      </c>
    </row>
    <row r="9" spans="2:4" ht="14.25" thickBot="1">
      <c r="B9" s="555" t="s">
        <v>803</v>
      </c>
      <c r="C9" s="603" t="s">
        <v>1575</v>
      </c>
      <c r="D9" s="602" t="s">
        <v>1569</v>
      </c>
    </row>
    <row r="10" spans="2:4" ht="14.25" thickBot="1">
      <c r="B10" s="555" t="s">
        <v>804</v>
      </c>
      <c r="C10" s="603" t="s">
        <v>1576</v>
      </c>
      <c r="D10" s="602" t="s">
        <v>1569</v>
      </c>
    </row>
    <row r="11" spans="2:4" ht="99" customHeight="1">
      <c r="B11" s="800" t="s">
        <v>805</v>
      </c>
      <c r="C11" s="805" t="s">
        <v>1577</v>
      </c>
      <c r="D11" s="606" t="s">
        <v>1569</v>
      </c>
    </row>
    <row r="12" spans="2:4" ht="13.9" thickBot="1">
      <c r="B12" s="801"/>
      <c r="C12" s="806"/>
      <c r="D12" s="607">
        <v>61095</v>
      </c>
    </row>
    <row r="13" spans="2:4" ht="56.25" customHeight="1">
      <c r="B13" s="800" t="s">
        <v>806</v>
      </c>
      <c r="C13" s="805" t="s">
        <v>1578</v>
      </c>
      <c r="D13" s="606" t="s">
        <v>1569</v>
      </c>
    </row>
    <row r="14" spans="2:4" ht="13.9" thickBot="1">
      <c r="B14" s="801"/>
      <c r="C14" s="806"/>
      <c r="D14" s="607">
        <v>61095</v>
      </c>
    </row>
    <row r="15" spans="2:4" ht="27.4" thickBot="1">
      <c r="B15" s="555" t="s">
        <v>1579</v>
      </c>
      <c r="C15" s="602" t="s">
        <v>1580</v>
      </c>
      <c r="D15" s="602">
        <v>61095</v>
      </c>
    </row>
    <row r="16" spans="2:4" ht="54.4" thickBot="1">
      <c r="B16" s="555" t="s">
        <v>807</v>
      </c>
      <c r="C16" s="602" t="s">
        <v>1581</v>
      </c>
      <c r="D16" s="602" t="s">
        <v>1569</v>
      </c>
    </row>
    <row r="17" spans="2:4" ht="67.900000000000006" thickBot="1">
      <c r="B17" s="555" t="s">
        <v>808</v>
      </c>
      <c r="C17" s="602" t="s">
        <v>1582</v>
      </c>
      <c r="D17" s="602" t="s">
        <v>1569</v>
      </c>
    </row>
    <row r="18" spans="2:4" ht="13.5">
      <c r="B18" s="800" t="s">
        <v>1583</v>
      </c>
      <c r="C18" s="805" t="s">
        <v>1584</v>
      </c>
      <c r="D18" s="606" t="s">
        <v>1585</v>
      </c>
    </row>
    <row r="19" spans="2:4" ht="13.9" thickBot="1">
      <c r="B19" s="801"/>
      <c r="C19" s="806"/>
      <c r="D19" s="607" t="s">
        <v>1569</v>
      </c>
    </row>
    <row r="20" spans="2:4" ht="127.5" customHeight="1">
      <c r="B20" s="800" t="s">
        <v>809</v>
      </c>
      <c r="C20" s="805" t="s">
        <v>1586</v>
      </c>
      <c r="D20" s="606" t="s">
        <v>1587</v>
      </c>
    </row>
    <row r="21" spans="2:4" ht="13.9" thickBot="1">
      <c r="B21" s="801"/>
      <c r="C21" s="806"/>
      <c r="D21" s="607" t="s">
        <v>1588</v>
      </c>
    </row>
    <row r="22" spans="2:4" ht="27.4" thickBot="1">
      <c r="B22" s="555" t="s">
        <v>810</v>
      </c>
      <c r="C22" s="602" t="s">
        <v>1589</v>
      </c>
      <c r="D22" s="602" t="s">
        <v>1587</v>
      </c>
    </row>
    <row r="23" spans="2:4" ht="27.4" thickBot="1">
      <c r="B23" s="555" t="s">
        <v>811</v>
      </c>
      <c r="C23" s="602" t="s">
        <v>1590</v>
      </c>
      <c r="D23" s="602" t="s">
        <v>1587</v>
      </c>
    </row>
    <row r="24" spans="2:4" ht="27.4" thickBot="1">
      <c r="B24" s="555" t="s">
        <v>812</v>
      </c>
      <c r="C24" s="602" t="s">
        <v>1591</v>
      </c>
      <c r="D24" s="602" t="s">
        <v>1587</v>
      </c>
    </row>
    <row r="25" spans="2:4" ht="26.25" customHeight="1">
      <c r="B25" s="605" t="s">
        <v>1592</v>
      </c>
      <c r="C25" s="805" t="s">
        <v>1594</v>
      </c>
      <c r="D25" s="805" t="s">
        <v>1595</v>
      </c>
    </row>
    <row r="26" spans="2:4" ht="14.25" thickBot="1">
      <c r="B26" s="608" t="s">
        <v>1593</v>
      </c>
      <c r="C26" s="806"/>
      <c r="D26" s="806"/>
    </row>
    <row r="27" spans="2:4" ht="69" customHeight="1">
      <c r="B27" s="605" t="s">
        <v>1596</v>
      </c>
      <c r="C27" s="805" t="s">
        <v>1598</v>
      </c>
      <c r="D27" s="805" t="s">
        <v>1595</v>
      </c>
    </row>
    <row r="28" spans="2:4" ht="14.25" thickBot="1">
      <c r="B28" s="608" t="s">
        <v>1597</v>
      </c>
      <c r="C28" s="806"/>
      <c r="D28" s="806"/>
    </row>
    <row r="29" spans="2:4" ht="126" customHeight="1">
      <c r="B29" s="605" t="s">
        <v>1599</v>
      </c>
      <c r="C29" s="805" t="s">
        <v>1601</v>
      </c>
      <c r="D29" s="805" t="s">
        <v>1595</v>
      </c>
    </row>
    <row r="30" spans="2:4" ht="14.25" thickBot="1">
      <c r="B30" s="608" t="s">
        <v>1600</v>
      </c>
      <c r="C30" s="806"/>
      <c r="D30" s="806"/>
    </row>
    <row r="31" spans="2:4" ht="83.25" customHeight="1">
      <c r="B31" s="605" t="s">
        <v>1602</v>
      </c>
      <c r="C31" s="805" t="s">
        <v>1604</v>
      </c>
      <c r="D31" s="805" t="s">
        <v>1595</v>
      </c>
    </row>
    <row r="32" spans="2:4" ht="14.25" thickBot="1">
      <c r="B32" s="608" t="s">
        <v>1603</v>
      </c>
      <c r="C32" s="806"/>
      <c r="D32" s="806"/>
    </row>
    <row r="33" spans="2:4" ht="54.75" customHeight="1">
      <c r="B33" s="605" t="s">
        <v>1605</v>
      </c>
      <c r="C33" s="805" t="s">
        <v>1607</v>
      </c>
      <c r="D33" s="805" t="s">
        <v>1608</v>
      </c>
    </row>
    <row r="34" spans="2:4" ht="14.25" thickBot="1">
      <c r="B34" s="608" t="s">
        <v>1606</v>
      </c>
      <c r="C34" s="806"/>
      <c r="D34" s="806"/>
    </row>
    <row r="35" spans="2:4" ht="183.75" customHeight="1">
      <c r="B35" s="605" t="s">
        <v>1609</v>
      </c>
      <c r="C35" s="805" t="s">
        <v>1611</v>
      </c>
      <c r="D35" s="805" t="s">
        <v>1608</v>
      </c>
    </row>
    <row r="36" spans="2:4" ht="14.25" thickBot="1">
      <c r="B36" s="608" t="s">
        <v>1610</v>
      </c>
      <c r="C36" s="806"/>
      <c r="D36" s="806"/>
    </row>
    <row r="37" spans="2:4" ht="26.25" customHeight="1">
      <c r="B37" s="605" t="s">
        <v>1612</v>
      </c>
      <c r="C37" s="805" t="s">
        <v>1614</v>
      </c>
      <c r="D37" s="805" t="s">
        <v>1608</v>
      </c>
    </row>
    <row r="38" spans="2:4" ht="14.25" thickBot="1">
      <c r="B38" s="608" t="s">
        <v>1613</v>
      </c>
      <c r="C38" s="806"/>
      <c r="D38" s="806"/>
    </row>
    <row r="39" spans="2:4" ht="13.9">
      <c r="B39" s="605" t="s">
        <v>1615</v>
      </c>
      <c r="C39" s="805" t="s">
        <v>1617</v>
      </c>
      <c r="D39" s="805" t="s">
        <v>1608</v>
      </c>
    </row>
    <row r="40" spans="2:4" ht="14.25" thickBot="1">
      <c r="B40" s="608" t="s">
        <v>1616</v>
      </c>
      <c r="C40" s="806"/>
      <c r="D40" s="806"/>
    </row>
    <row r="41" spans="2:4" ht="40.9" thickBot="1">
      <c r="B41" s="555" t="s">
        <v>1618</v>
      </c>
      <c r="C41" s="602" t="s">
        <v>1619</v>
      </c>
      <c r="D41" s="602" t="s">
        <v>1620</v>
      </c>
    </row>
    <row r="42" spans="2:4" ht="27.4" thickBot="1">
      <c r="B42" s="555" t="s">
        <v>1621</v>
      </c>
      <c r="C42" s="602" t="s">
        <v>1622</v>
      </c>
      <c r="D42" s="602" t="s">
        <v>1620</v>
      </c>
    </row>
    <row r="43" spans="2:4" ht="27.4" thickBot="1">
      <c r="B43" s="555" t="s">
        <v>1623</v>
      </c>
      <c r="C43" s="602" t="s">
        <v>1624</v>
      </c>
      <c r="D43" s="602" t="s">
        <v>1620</v>
      </c>
    </row>
    <row r="44" spans="2:4" ht="27.4" thickBot="1">
      <c r="B44" s="555" t="s">
        <v>1625</v>
      </c>
      <c r="C44" s="602" t="s">
        <v>1626</v>
      </c>
      <c r="D44" s="602" t="s">
        <v>1620</v>
      </c>
    </row>
    <row r="45" spans="2:4" ht="40.9" thickBot="1">
      <c r="B45" s="555" t="s">
        <v>1627</v>
      </c>
      <c r="C45" s="602" t="s">
        <v>1628</v>
      </c>
      <c r="D45" s="602" t="s">
        <v>1620</v>
      </c>
    </row>
    <row r="46" spans="2:4" ht="14.25" thickBot="1">
      <c r="B46" s="555" t="s">
        <v>1629</v>
      </c>
      <c r="C46" s="602" t="s">
        <v>1630</v>
      </c>
      <c r="D46" s="602" t="s">
        <v>1620</v>
      </c>
    </row>
    <row r="47" spans="2:4" ht="14.25" thickBot="1">
      <c r="B47" s="555" t="s">
        <v>1631</v>
      </c>
      <c r="C47" s="602" t="s">
        <v>1632</v>
      </c>
      <c r="D47" s="602" t="s">
        <v>1620</v>
      </c>
    </row>
    <row r="48" spans="2:4" ht="27.4" thickBot="1">
      <c r="B48" s="555" t="s">
        <v>1633</v>
      </c>
      <c r="C48" s="602" t="s">
        <v>1634</v>
      </c>
      <c r="D48" s="602" t="s">
        <v>1635</v>
      </c>
    </row>
    <row r="49" spans="2:4" ht="54.4" thickBot="1">
      <c r="B49" s="555" t="s">
        <v>1636</v>
      </c>
      <c r="C49" s="602" t="s">
        <v>1637</v>
      </c>
      <c r="D49" s="602" t="s">
        <v>1638</v>
      </c>
    </row>
    <row r="50" spans="2:4" ht="40.9" thickBot="1">
      <c r="B50" s="555" t="s">
        <v>1639</v>
      </c>
      <c r="C50" s="602" t="s">
        <v>1640</v>
      </c>
      <c r="D50" s="602" t="s">
        <v>1638</v>
      </c>
    </row>
    <row r="51" spans="2:4" ht="40.9" thickBot="1">
      <c r="B51" s="555" t="s">
        <v>1641</v>
      </c>
      <c r="C51" s="602" t="s">
        <v>1642</v>
      </c>
      <c r="D51" s="602" t="s">
        <v>1638</v>
      </c>
    </row>
    <row r="52" spans="2:4" ht="27.4" thickBot="1">
      <c r="B52" s="555" t="s">
        <v>1643</v>
      </c>
      <c r="C52" s="602" t="s">
        <v>1644</v>
      </c>
      <c r="D52" s="602" t="s">
        <v>1638</v>
      </c>
    </row>
    <row r="53" spans="2:4" ht="27.4" thickBot="1">
      <c r="B53" s="555" t="s">
        <v>1645</v>
      </c>
      <c r="C53" s="602" t="s">
        <v>1646</v>
      </c>
      <c r="D53" s="602" t="s">
        <v>1635</v>
      </c>
    </row>
    <row r="54" spans="2:4" ht="14.25" thickBot="1">
      <c r="B54" s="555" t="s">
        <v>1647</v>
      </c>
      <c r="C54" s="602" t="s">
        <v>1632</v>
      </c>
      <c r="D54" s="602" t="s">
        <v>1635</v>
      </c>
    </row>
    <row r="55" spans="2:4" ht="14.25" thickBot="1">
      <c r="B55" s="555" t="s">
        <v>1648</v>
      </c>
      <c r="C55" s="602" t="s">
        <v>1649</v>
      </c>
      <c r="D55" s="602" t="s">
        <v>1635</v>
      </c>
    </row>
    <row r="56" spans="2:4" ht="14.25" thickBot="1">
      <c r="B56" s="555" t="s">
        <v>1650</v>
      </c>
      <c r="C56" s="602" t="s">
        <v>1651</v>
      </c>
      <c r="D56" s="602" t="s">
        <v>1635</v>
      </c>
    </row>
    <row r="57" spans="2:4" ht="81.400000000000006" thickBot="1">
      <c r="B57" s="555" t="s">
        <v>1652</v>
      </c>
      <c r="C57" s="602" t="s">
        <v>1653</v>
      </c>
      <c r="D57" s="602" t="s">
        <v>1638</v>
      </c>
    </row>
    <row r="58" spans="2:4" ht="54.4" thickBot="1">
      <c r="B58" s="555" t="s">
        <v>1654</v>
      </c>
      <c r="C58" s="602" t="s">
        <v>1655</v>
      </c>
      <c r="D58" s="602" t="s">
        <v>1638</v>
      </c>
    </row>
    <row r="59" spans="2:4" ht="40.9" thickBot="1">
      <c r="B59" s="555" t="s">
        <v>1656</v>
      </c>
      <c r="C59" s="602" t="s">
        <v>1657</v>
      </c>
      <c r="D59" s="602" t="s">
        <v>1588</v>
      </c>
    </row>
    <row r="61" spans="2:4">
      <c r="B61" s="611" t="s">
        <v>1658</v>
      </c>
    </row>
    <row r="62" spans="2:4" ht="13.5">
      <c r="B62" s="610" t="s">
        <v>1659</v>
      </c>
    </row>
    <row r="63" spans="2:4" ht="13.5">
      <c r="B63" s="610" t="s">
        <v>1660</v>
      </c>
    </row>
    <row r="66" spans="2:4" ht="13.15" thickBot="1"/>
    <row r="67" spans="2:4" ht="28.15" thickBot="1">
      <c r="B67" s="555" t="s">
        <v>1565</v>
      </c>
      <c r="C67" s="555" t="s">
        <v>1566</v>
      </c>
      <c r="D67" s="555" t="s">
        <v>1567</v>
      </c>
    </row>
    <row r="68" spans="2:4" ht="27.4" thickBot="1">
      <c r="B68" s="555" t="s">
        <v>570</v>
      </c>
      <c r="C68" s="602" t="s">
        <v>1661</v>
      </c>
      <c r="D68" s="602" t="s">
        <v>1662</v>
      </c>
    </row>
    <row r="69" spans="2:4" ht="27.4" thickBot="1">
      <c r="B69" s="555" t="s">
        <v>571</v>
      </c>
      <c r="C69" s="602" t="s">
        <v>1663</v>
      </c>
      <c r="D69" s="602" t="s">
        <v>1662</v>
      </c>
    </row>
    <row r="71" spans="2:4" ht="13.15" thickBot="1"/>
    <row r="72" spans="2:4" ht="28.15" thickBot="1">
      <c r="B72" s="555" t="s">
        <v>1565</v>
      </c>
      <c r="C72" s="555" t="s">
        <v>1566</v>
      </c>
      <c r="D72" s="555" t="s">
        <v>1567</v>
      </c>
    </row>
    <row r="73" spans="2:4" ht="27.4" thickBot="1">
      <c r="B73" s="555" t="s">
        <v>817</v>
      </c>
      <c r="C73" s="602" t="s">
        <v>1664</v>
      </c>
      <c r="D73" s="602" t="s">
        <v>1569</v>
      </c>
    </row>
    <row r="74" spans="2:4" ht="51.4" thickBot="1">
      <c r="B74" s="555" t="s">
        <v>818</v>
      </c>
      <c r="C74" s="603" t="s">
        <v>1665</v>
      </c>
      <c r="D74" s="602" t="s">
        <v>1569</v>
      </c>
    </row>
    <row r="75" spans="2:4" ht="51.4" thickBot="1">
      <c r="B75" s="555" t="s">
        <v>819</v>
      </c>
      <c r="C75" s="603" t="s">
        <v>1666</v>
      </c>
      <c r="D75" s="602" t="s">
        <v>1569</v>
      </c>
    </row>
    <row r="76" spans="2:4" ht="14.25" thickBot="1">
      <c r="B76" s="555" t="s">
        <v>820</v>
      </c>
      <c r="C76" s="602" t="s">
        <v>1632</v>
      </c>
      <c r="D76" s="602" t="s">
        <v>1569</v>
      </c>
    </row>
    <row r="77" spans="2:4" ht="27.75" customHeight="1">
      <c r="B77" s="800" t="s">
        <v>821</v>
      </c>
      <c r="C77" s="805" t="s">
        <v>1586</v>
      </c>
      <c r="D77" s="606" t="s">
        <v>1587</v>
      </c>
    </row>
    <row r="78" spans="2:4" ht="13.9" thickBot="1">
      <c r="B78" s="801"/>
      <c r="C78" s="806"/>
      <c r="D78" s="607" t="s">
        <v>1588</v>
      </c>
    </row>
    <row r="79" spans="2:4" ht="13.5">
      <c r="B79" s="800" t="s">
        <v>822</v>
      </c>
      <c r="C79" s="805" t="s">
        <v>1667</v>
      </c>
      <c r="D79" s="606" t="s">
        <v>1587</v>
      </c>
    </row>
    <row r="80" spans="2:4" ht="13.9" thickBot="1">
      <c r="B80" s="801"/>
      <c r="C80" s="806"/>
      <c r="D80" s="607" t="s">
        <v>1588</v>
      </c>
    </row>
    <row r="81" spans="2:4" ht="40.9" thickBot="1">
      <c r="B81" s="555" t="s">
        <v>823</v>
      </c>
      <c r="C81" s="602" t="s">
        <v>1668</v>
      </c>
      <c r="D81" s="602" t="s">
        <v>1587</v>
      </c>
    </row>
    <row r="82" spans="2:4" ht="14.25" thickBot="1">
      <c r="B82" s="555" t="s">
        <v>1669</v>
      </c>
      <c r="C82" s="602" t="s">
        <v>1670</v>
      </c>
      <c r="D82" s="602" t="s">
        <v>1608</v>
      </c>
    </row>
    <row r="83" spans="2:4" ht="27.4" thickBot="1">
      <c r="B83" s="555" t="s">
        <v>1671</v>
      </c>
      <c r="C83" s="602" t="s">
        <v>1672</v>
      </c>
      <c r="D83" s="602" t="s">
        <v>1608</v>
      </c>
    </row>
    <row r="84" spans="2:4" ht="14.25" thickBot="1">
      <c r="B84" s="555" t="s">
        <v>1673</v>
      </c>
      <c r="C84" s="602" t="s">
        <v>1617</v>
      </c>
      <c r="D84" s="602" t="s">
        <v>1608</v>
      </c>
    </row>
    <row r="85" spans="2:4" ht="40.9" thickBot="1">
      <c r="B85" s="555" t="s">
        <v>1674</v>
      </c>
      <c r="C85" s="602" t="s">
        <v>1619</v>
      </c>
      <c r="D85" s="602" t="s">
        <v>1620</v>
      </c>
    </row>
    <row r="86" spans="2:4" ht="27.4" thickBot="1">
      <c r="B86" s="555" t="s">
        <v>1675</v>
      </c>
      <c r="C86" s="602" t="s">
        <v>1622</v>
      </c>
      <c r="D86" s="602" t="s">
        <v>1620</v>
      </c>
    </row>
    <row r="87" spans="2:4" ht="27.4" thickBot="1">
      <c r="B87" s="555" t="s">
        <v>1676</v>
      </c>
      <c r="C87" s="602" t="s">
        <v>1677</v>
      </c>
      <c r="D87" s="602" t="s">
        <v>1620</v>
      </c>
    </row>
    <row r="88" spans="2:4" ht="54.4" thickBot="1">
      <c r="B88" s="555" t="s">
        <v>1678</v>
      </c>
      <c r="C88" s="602" t="s">
        <v>1679</v>
      </c>
      <c r="D88" s="602" t="s">
        <v>1620</v>
      </c>
    </row>
    <row r="89" spans="2:4" ht="27">
      <c r="B89" s="800" t="s">
        <v>1680</v>
      </c>
      <c r="C89" s="606" t="s">
        <v>1681</v>
      </c>
      <c r="D89" s="805" t="s">
        <v>1620</v>
      </c>
    </row>
    <row r="90" spans="2:4" ht="13.9" thickBot="1">
      <c r="B90" s="801"/>
      <c r="C90" s="607" t="s">
        <v>1632</v>
      </c>
      <c r="D90" s="806"/>
    </row>
    <row r="92" spans="2:4" ht="13.5">
      <c r="B92" s="610" t="s">
        <v>1682</v>
      </c>
    </row>
    <row r="93" spans="2:4" ht="13.5">
      <c r="B93" s="610" t="s">
        <v>1659</v>
      </c>
    </row>
    <row r="94" spans="2:4" ht="13.5">
      <c r="B94" s="610" t="s">
        <v>1660</v>
      </c>
    </row>
    <row r="95" spans="2:4">
      <c r="B95" s="609" t="s">
        <v>1683</v>
      </c>
    </row>
    <row r="96" spans="2:4" ht="13.15" thickBot="1"/>
    <row r="97" spans="2:16" ht="14.25" thickBot="1">
      <c r="B97" s="555" t="s">
        <v>1684</v>
      </c>
      <c r="C97" s="802" t="s">
        <v>1685</v>
      </c>
      <c r="D97" s="803"/>
      <c r="E97" s="803"/>
      <c r="F97" s="803"/>
      <c r="G97" s="803"/>
      <c r="H97" s="803"/>
      <c r="I97" s="804"/>
      <c r="J97" s="802" t="s">
        <v>1686</v>
      </c>
      <c r="K97" s="803"/>
      <c r="L97" s="803"/>
      <c r="M97" s="803"/>
      <c r="N97" s="803"/>
      <c r="O97" s="803"/>
      <c r="P97" s="804"/>
    </row>
    <row r="98" spans="2:16" ht="14.25" thickBot="1">
      <c r="B98" s="555"/>
      <c r="C98" s="802" t="s">
        <v>1687</v>
      </c>
      <c r="D98" s="803"/>
      <c r="E98" s="803"/>
      <c r="F98" s="804"/>
      <c r="G98" s="802" t="s">
        <v>1688</v>
      </c>
      <c r="H98" s="803"/>
      <c r="I98" s="804"/>
      <c r="J98" s="802" t="s">
        <v>1687</v>
      </c>
      <c r="K98" s="803"/>
      <c r="L98" s="803"/>
      <c r="M98" s="804"/>
      <c r="N98" s="802" t="s">
        <v>1688</v>
      </c>
      <c r="O98" s="803"/>
      <c r="P98" s="804"/>
    </row>
    <row r="99" spans="2:16" ht="42" customHeight="1" thickBot="1">
      <c r="B99" s="555"/>
      <c r="D99" s="555"/>
      <c r="E99" s="555"/>
      <c r="F99" s="555"/>
      <c r="G99" s="555"/>
      <c r="H99" s="555"/>
      <c r="I99" s="555"/>
      <c r="J99" s="555"/>
      <c r="K99" s="555"/>
      <c r="L99" s="555"/>
      <c r="M99" s="555"/>
      <c r="N99" s="555"/>
      <c r="O99" s="555"/>
      <c r="P99" s="612"/>
    </row>
    <row r="100" spans="2:16" ht="14.25" thickBot="1">
      <c r="B100" s="555" t="s">
        <v>797</v>
      </c>
      <c r="C100" s="602" t="s">
        <v>1689</v>
      </c>
      <c r="D100" s="602">
        <v>1</v>
      </c>
      <c r="E100" s="602">
        <v>1</v>
      </c>
      <c r="F100" s="602">
        <v>0.95</v>
      </c>
      <c r="G100" s="602">
        <v>1</v>
      </c>
      <c r="H100" s="602">
        <v>1</v>
      </c>
      <c r="I100" s="602">
        <v>0.95</v>
      </c>
      <c r="J100" s="602" t="s">
        <v>1689</v>
      </c>
      <c r="K100" s="602">
        <v>1.5</v>
      </c>
      <c r="L100" s="602">
        <v>1.05</v>
      </c>
      <c r="M100" s="602">
        <v>0.8</v>
      </c>
      <c r="N100" s="602">
        <v>1.5</v>
      </c>
      <c r="O100" s="602">
        <v>1.05</v>
      </c>
      <c r="P100" s="602">
        <v>0.8</v>
      </c>
    </row>
    <row r="101" spans="2:16" ht="14.25" thickBot="1">
      <c r="B101" s="555" t="s">
        <v>798</v>
      </c>
      <c r="C101" s="602" t="s">
        <v>1689</v>
      </c>
      <c r="D101" s="602">
        <v>2.5</v>
      </c>
      <c r="E101" s="602">
        <v>1</v>
      </c>
      <c r="F101" s="602">
        <v>0.65</v>
      </c>
      <c r="G101" s="602">
        <v>2.5</v>
      </c>
      <c r="H101" s="602">
        <v>1</v>
      </c>
      <c r="I101" s="602">
        <v>0.65</v>
      </c>
      <c r="J101" s="602" t="s">
        <v>1689</v>
      </c>
      <c r="K101" s="602">
        <v>4</v>
      </c>
      <c r="L101" s="602">
        <v>1.05</v>
      </c>
      <c r="M101" s="602">
        <v>0.65</v>
      </c>
      <c r="N101" s="602">
        <v>4</v>
      </c>
      <c r="O101" s="602">
        <v>1.05</v>
      </c>
      <c r="P101" s="602">
        <v>0.8</v>
      </c>
    </row>
    <row r="102" spans="2:16" ht="13.9" thickBot="1">
      <c r="B102" s="800" t="s">
        <v>799</v>
      </c>
      <c r="C102" s="602" t="s">
        <v>1690</v>
      </c>
      <c r="D102" s="602">
        <v>6</v>
      </c>
      <c r="E102" s="602">
        <v>1</v>
      </c>
      <c r="F102" s="602">
        <v>0.65</v>
      </c>
      <c r="G102" s="602">
        <v>1</v>
      </c>
      <c r="H102" s="602">
        <v>0.17</v>
      </c>
      <c r="I102" s="602">
        <v>0.65</v>
      </c>
      <c r="J102" s="602" t="s">
        <v>1691</v>
      </c>
      <c r="K102" s="602">
        <v>8</v>
      </c>
      <c r="L102" s="602">
        <v>1.05</v>
      </c>
      <c r="M102" s="602">
        <v>0.45</v>
      </c>
      <c r="N102" s="602">
        <v>8</v>
      </c>
      <c r="O102" s="602">
        <v>1.05</v>
      </c>
      <c r="P102" s="602">
        <v>0.45</v>
      </c>
    </row>
    <row r="103" spans="2:16" ht="13.9" thickBot="1">
      <c r="B103" s="801"/>
      <c r="C103" s="602" t="s">
        <v>1692</v>
      </c>
      <c r="D103" s="602">
        <v>6</v>
      </c>
      <c r="E103" s="602">
        <v>1</v>
      </c>
      <c r="F103" s="602">
        <v>0.35</v>
      </c>
      <c r="G103" s="602">
        <v>1</v>
      </c>
      <c r="H103" s="602">
        <v>0.17</v>
      </c>
      <c r="I103" s="602">
        <v>0.35</v>
      </c>
      <c r="J103" s="602" t="s">
        <v>1693</v>
      </c>
      <c r="K103" s="602">
        <v>8</v>
      </c>
      <c r="L103" s="602">
        <v>1.05</v>
      </c>
      <c r="M103" s="602">
        <v>0.35</v>
      </c>
      <c r="N103" s="602">
        <v>8</v>
      </c>
      <c r="O103" s="602">
        <v>1.05</v>
      </c>
      <c r="P103" s="602">
        <v>0.35</v>
      </c>
    </row>
    <row r="104" spans="2:16" ht="13.9" thickBot="1">
      <c r="B104" s="800" t="s">
        <v>800</v>
      </c>
      <c r="C104" s="602" t="s">
        <v>1690</v>
      </c>
      <c r="D104" s="602">
        <v>6</v>
      </c>
      <c r="E104" s="602">
        <v>1</v>
      </c>
      <c r="F104" s="602">
        <v>0.65</v>
      </c>
      <c r="G104" s="602">
        <v>6</v>
      </c>
      <c r="H104" s="602">
        <v>1</v>
      </c>
      <c r="I104" s="602">
        <v>0.65</v>
      </c>
      <c r="J104" s="602" t="s">
        <v>1691</v>
      </c>
      <c r="K104" s="602">
        <v>10</v>
      </c>
      <c r="L104" s="602">
        <v>1.05</v>
      </c>
      <c r="M104" s="602">
        <v>0.45</v>
      </c>
      <c r="N104" s="602">
        <v>10</v>
      </c>
      <c r="O104" s="602">
        <v>1.05</v>
      </c>
      <c r="P104" s="602">
        <v>0.45</v>
      </c>
    </row>
    <row r="105" spans="2:16" ht="13.9" thickBot="1">
      <c r="B105" s="801"/>
      <c r="C105" s="602" t="s">
        <v>1692</v>
      </c>
      <c r="D105" s="602">
        <v>6</v>
      </c>
      <c r="E105" s="602">
        <v>1</v>
      </c>
      <c r="F105" s="602">
        <v>0.35</v>
      </c>
      <c r="G105" s="602">
        <v>1</v>
      </c>
      <c r="H105" s="602">
        <v>1</v>
      </c>
      <c r="I105" s="602">
        <v>0.35</v>
      </c>
      <c r="J105" s="602" t="s">
        <v>1693</v>
      </c>
      <c r="K105" s="602">
        <v>10</v>
      </c>
      <c r="L105" s="602">
        <v>1.05</v>
      </c>
      <c r="M105" s="602">
        <v>0.35</v>
      </c>
      <c r="N105" s="602">
        <v>10</v>
      </c>
      <c r="O105" s="602">
        <v>1.05</v>
      </c>
      <c r="P105" s="602">
        <v>0.35</v>
      </c>
    </row>
    <row r="106" spans="2:16" ht="36.75" customHeight="1" thickBot="1">
      <c r="B106" s="602"/>
      <c r="C106" s="555"/>
      <c r="D106" s="555"/>
      <c r="E106" s="555"/>
      <c r="F106" s="555"/>
      <c r="G106" s="555"/>
      <c r="H106" s="555"/>
      <c r="I106" s="555"/>
      <c r="J106" s="555"/>
      <c r="K106" s="555"/>
      <c r="L106" s="555"/>
      <c r="M106" s="555"/>
      <c r="N106" s="555"/>
      <c r="O106" s="555"/>
      <c r="P106" s="555"/>
    </row>
    <row r="107" spans="2:16" ht="14.25" thickBot="1">
      <c r="B107" s="555" t="s">
        <v>817</v>
      </c>
      <c r="C107" s="602" t="s">
        <v>1689</v>
      </c>
      <c r="D107" s="602">
        <v>1</v>
      </c>
      <c r="E107" s="602">
        <v>1</v>
      </c>
      <c r="F107" s="602">
        <v>1</v>
      </c>
      <c r="G107" s="602">
        <v>1</v>
      </c>
      <c r="H107" s="602">
        <v>1</v>
      </c>
      <c r="I107" s="602">
        <v>1</v>
      </c>
      <c r="J107" s="602" t="s">
        <v>1689</v>
      </c>
      <c r="K107" s="602">
        <v>1.5</v>
      </c>
      <c r="L107" s="602">
        <v>1.05</v>
      </c>
      <c r="M107" s="602">
        <v>1</v>
      </c>
      <c r="N107" s="602">
        <v>1.5</v>
      </c>
      <c r="O107" s="602">
        <v>1.05</v>
      </c>
      <c r="P107" s="602">
        <v>1</v>
      </c>
    </row>
    <row r="108" spans="2:16" ht="14.25" thickBot="1">
      <c r="B108" s="555" t="s">
        <v>1694</v>
      </c>
      <c r="C108" s="602" t="s">
        <v>1689</v>
      </c>
      <c r="D108" s="602">
        <v>2.5</v>
      </c>
      <c r="E108" s="602">
        <v>1</v>
      </c>
      <c r="F108" s="602">
        <v>2</v>
      </c>
      <c r="G108" s="602">
        <v>2.5</v>
      </c>
      <c r="H108" s="602">
        <v>1</v>
      </c>
      <c r="I108" s="602">
        <v>2</v>
      </c>
      <c r="J108" s="602" t="s">
        <v>1689</v>
      </c>
      <c r="K108" s="602">
        <v>4</v>
      </c>
      <c r="L108" s="602">
        <v>1.05</v>
      </c>
      <c r="M108" s="602">
        <v>2.5</v>
      </c>
      <c r="N108" s="602">
        <v>4</v>
      </c>
      <c r="O108" s="602">
        <v>1.05</v>
      </c>
      <c r="P108" s="602">
        <v>2.5</v>
      </c>
    </row>
    <row r="109" spans="2:16" ht="14.25" thickBot="1">
      <c r="B109" s="555" t="s">
        <v>819</v>
      </c>
      <c r="C109" s="602" t="s">
        <v>1689</v>
      </c>
      <c r="D109" s="602">
        <v>2.5</v>
      </c>
      <c r="E109" s="602">
        <v>1</v>
      </c>
      <c r="F109" s="602">
        <v>7.5</v>
      </c>
      <c r="G109" s="602">
        <v>2.5</v>
      </c>
      <c r="H109" s="602">
        <v>1</v>
      </c>
      <c r="I109" s="602">
        <v>7.5</v>
      </c>
      <c r="J109" s="602" t="s">
        <v>1689</v>
      </c>
      <c r="K109" s="602">
        <v>4</v>
      </c>
      <c r="L109" s="602">
        <v>1.05</v>
      </c>
      <c r="M109" s="602">
        <v>15</v>
      </c>
      <c r="N109" s="602">
        <v>4</v>
      </c>
      <c r="O109" s="602">
        <v>1.05</v>
      </c>
      <c r="P109" s="602">
        <v>15</v>
      </c>
    </row>
    <row r="110" spans="2:16" ht="13.9">
      <c r="B110" s="613"/>
    </row>
    <row r="111" spans="2:16" ht="13.9">
      <c r="B111" s="614" t="s">
        <v>1702</v>
      </c>
    </row>
    <row r="112" spans="2:16" ht="13.5">
      <c r="B112" s="610" t="s">
        <v>1696</v>
      </c>
    </row>
    <row r="113" spans="2:2" ht="13.5">
      <c r="B113" s="610" t="s">
        <v>1697</v>
      </c>
    </row>
    <row r="114" spans="2:2" ht="13.5">
      <c r="B114" s="610" t="s">
        <v>1698</v>
      </c>
    </row>
    <row r="115" spans="2:2" ht="13.5">
      <c r="B115" s="610" t="s">
        <v>1699</v>
      </c>
    </row>
    <row r="116" spans="2:2" ht="13.5">
      <c r="B116" s="610" t="s">
        <v>1700</v>
      </c>
    </row>
    <row r="117" spans="2:2" ht="13.5">
      <c r="B117" s="610" t="s">
        <v>1703</v>
      </c>
    </row>
    <row r="118" spans="2:2" ht="14.25">
      <c r="B118" s="610" t="s">
        <v>1701</v>
      </c>
    </row>
    <row r="119" spans="2:2" ht="13.5">
      <c r="B119" s="610"/>
    </row>
    <row r="120" spans="2:2" ht="15.4">
      <c r="B120" s="610" t="s">
        <v>1695</v>
      </c>
    </row>
  </sheetData>
  <mergeCells count="38">
    <mergeCell ref="B11:B12"/>
    <mergeCell ref="C11:C12"/>
    <mergeCell ref="B13:B14"/>
    <mergeCell ref="C13:C14"/>
    <mergeCell ref="B18:B19"/>
    <mergeCell ref="C18:C19"/>
    <mergeCell ref="B20:B21"/>
    <mergeCell ref="C20:C21"/>
    <mergeCell ref="C25:C26"/>
    <mergeCell ref="D25:D26"/>
    <mergeCell ref="C27:C28"/>
    <mergeCell ref="D27:D28"/>
    <mergeCell ref="C29:C30"/>
    <mergeCell ref="D29:D30"/>
    <mergeCell ref="C31:C32"/>
    <mergeCell ref="D31:D32"/>
    <mergeCell ref="C33:C34"/>
    <mergeCell ref="D33:D34"/>
    <mergeCell ref="D89:D90"/>
    <mergeCell ref="C35:C36"/>
    <mergeCell ref="D35:D36"/>
    <mergeCell ref="C37:C38"/>
    <mergeCell ref="D37:D38"/>
    <mergeCell ref="C39:C40"/>
    <mergeCell ref="D39:D40"/>
    <mergeCell ref="B77:B78"/>
    <mergeCell ref="C77:C78"/>
    <mergeCell ref="B79:B80"/>
    <mergeCell ref="C79:C80"/>
    <mergeCell ref="B89:B90"/>
    <mergeCell ref="B102:B103"/>
    <mergeCell ref="B104:B105"/>
    <mergeCell ref="C97:I97"/>
    <mergeCell ref="J97:P97"/>
    <mergeCell ref="C98:F98"/>
    <mergeCell ref="G98:I98"/>
    <mergeCell ref="J98:M98"/>
    <mergeCell ref="N98:P98"/>
  </mergeCells>
  <hyperlinks>
    <hyperlink ref="C3" r:id="rId1" tooltip="Elektromagnetische Induktion" display="https://de.wikipedia.org/wiki/Elektromagnetische_Induktion" xr:uid="{8E2D19A5-B2F6-41F8-A64D-D3109175DD0D}"/>
    <hyperlink ref="C4" r:id="rId2" tooltip="Anlassverfahren" display="https://de.wikipedia.org/wiki/Anlassverfahren" xr:uid="{D93938CB-AA76-40E5-8D27-69165F63045F}"/>
    <hyperlink ref="C5" r:id="rId3" tooltip="Kurzschlussläufer" display="https://de.wikipedia.org/wiki/Kurzschlussl%C3%A4ufer" xr:uid="{1356B5F8-1E57-4BE6-9DDA-E7703B3DA243}"/>
    <hyperlink ref="C6" r:id="rId4" tooltip="Gegenstrombremsung" display="https://de.wikipedia.org/wiki/Gegenstrombremsung" xr:uid="{4D9F6C09-0D3B-4005-A864-623D9DAB3D2B}"/>
    <hyperlink ref="C7" r:id="rId5" tooltip="Gasentladungslampe" display="https://de.wikipedia.org/wiki/Gasentladungslampe" xr:uid="{2D90E2E2-E786-46D4-95D1-BE533B5F2A39}"/>
    <hyperlink ref="C8" r:id="rId6" tooltip="Glühlampe" display="https://de.wikipedia.org/wiki/Gl%C3%BChlampe" xr:uid="{57D9F9B2-B94F-498D-802D-40D6EE1A7D76}"/>
    <hyperlink ref="C9" r:id="rId7" tooltip="Transformator" display="https://de.wikipedia.org/wiki/Transformator" xr:uid="{7E767D02-C1C0-4B96-AB35-6D09581AF2A5}"/>
    <hyperlink ref="C10" r:id="rId8" tooltip="Kondensator (Elektrotechnik)" display="https://de.wikipedia.org/wiki/Kondensator_(Elektrotechnik)" xr:uid="{39718C84-05AB-4E39-B6B6-B0DF1D43F542}"/>
    <hyperlink ref="B61" r:id="rId9" tooltip="Außenleiter" display="https://de.wikipedia.org/wiki/Au%C3%9Fenleiter" xr:uid="{36BB14BC-A9B9-436C-8EB5-ACD3B0BD9B82}"/>
    <hyperlink ref="C74" r:id="rId10" tooltip="Nebenschlussmotor" display="https://de.wikipedia.org/wiki/Nebenschlussmotor" xr:uid="{93E99F2B-CFB1-4643-9DBB-538D68778308}"/>
    <hyperlink ref="C75" r:id="rId11" tooltip="Reihenschlussmotor" display="https://de.wikipedia.org/wiki/Reihenschlussmotor" xr:uid="{4D742468-3626-4EAE-957D-6692DFB4481C}"/>
    <hyperlink ref="B95" r:id="rId12" location="cite_note-Rockwell-2" display="https://de.wikipedia.org/wiki/Gebrauchskategorie - cite_note-Rockwell-2" xr:uid="{C0DA89E9-80A7-4621-8E64-4B458B19831A}"/>
  </hyperlinks>
  <pageMargins left="0.7" right="0.7" top="0.75" bottom="0.75" header="0.3" footer="0.3"/>
  <drawing r:id="rId1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C14"/>
  <sheetViews>
    <sheetView workbookViewId="0">
      <selection activeCell="E38" sqref="D38:E38"/>
    </sheetView>
  </sheetViews>
  <sheetFormatPr defaultRowHeight="12.75"/>
  <cols>
    <col min="1" max="1" width="30" customWidth="1"/>
  </cols>
  <sheetData>
    <row r="2" spans="1:3" ht="13.15">
      <c r="A2" s="51" t="s">
        <v>628</v>
      </c>
    </row>
    <row r="4" spans="1:3" ht="13.15">
      <c r="A4" s="51" t="s">
        <v>629</v>
      </c>
      <c r="B4" s="708" t="s">
        <v>637</v>
      </c>
      <c r="C4" s="708"/>
    </row>
    <row r="5" spans="1:3" ht="13.15">
      <c r="A5" s="465" t="s">
        <v>630</v>
      </c>
      <c r="B5" t="s">
        <v>638</v>
      </c>
      <c r="C5" t="s">
        <v>639</v>
      </c>
    </row>
    <row r="6" spans="1:3">
      <c r="A6" t="s">
        <v>631</v>
      </c>
      <c r="B6" t="s">
        <v>640</v>
      </c>
      <c r="C6" t="s">
        <v>641</v>
      </c>
    </row>
    <row r="7" spans="1:3">
      <c r="A7" t="s">
        <v>632</v>
      </c>
      <c r="B7" t="s">
        <v>642</v>
      </c>
      <c r="C7" t="s">
        <v>643</v>
      </c>
    </row>
    <row r="8" spans="1:3">
      <c r="A8" t="s">
        <v>633</v>
      </c>
      <c r="B8" t="s">
        <v>644</v>
      </c>
      <c r="C8" t="s">
        <v>645</v>
      </c>
    </row>
    <row r="9" spans="1:3">
      <c r="A9" t="s">
        <v>634</v>
      </c>
      <c r="B9" t="s">
        <v>646</v>
      </c>
      <c r="C9" t="s">
        <v>647</v>
      </c>
    </row>
    <row r="10" spans="1:3">
      <c r="A10" t="s">
        <v>635</v>
      </c>
      <c r="B10" t="s">
        <v>648</v>
      </c>
      <c r="C10" t="s">
        <v>649</v>
      </c>
    </row>
    <row r="11" spans="1:3">
      <c r="A11" t="s">
        <v>636</v>
      </c>
      <c r="B11">
        <f>-G21</f>
        <v>0</v>
      </c>
      <c r="C11" t="s">
        <v>650</v>
      </c>
    </row>
    <row r="13" spans="1:3">
      <c r="A13" t="s">
        <v>651</v>
      </c>
    </row>
    <row r="14" spans="1:3">
      <c r="A14" t="s">
        <v>652</v>
      </c>
    </row>
  </sheetData>
  <mergeCells count="1">
    <mergeCell ref="B4:C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99"/>
  <sheetViews>
    <sheetView workbookViewId="0">
      <pane xSplit="2" ySplit="3" topLeftCell="C4" activePane="bottomRight" state="frozen"/>
      <selection pane="topRight" activeCell="C1" sqref="C1"/>
      <selection pane="bottomLeft" activeCell="A4" sqref="A4"/>
      <selection pane="bottomRight" activeCell="W19" sqref="W19"/>
    </sheetView>
  </sheetViews>
  <sheetFormatPr defaultRowHeight="12.75"/>
  <cols>
    <col min="2" max="2" width="9.1328125" style="508"/>
  </cols>
  <sheetData>
    <row r="1" spans="1:22" ht="15" customHeight="1">
      <c r="A1" s="520" t="s">
        <v>890</v>
      </c>
      <c r="B1" s="521" t="s">
        <v>891</v>
      </c>
      <c r="C1" s="522" t="s">
        <v>892</v>
      </c>
      <c r="D1" s="523" t="s">
        <v>893</v>
      </c>
      <c r="E1" s="523" t="s">
        <v>895</v>
      </c>
      <c r="F1" s="523" t="s">
        <v>896</v>
      </c>
      <c r="G1" s="523" t="s">
        <v>898</v>
      </c>
      <c r="H1" s="524" t="s">
        <v>899</v>
      </c>
    </row>
    <row r="2" spans="1:22" ht="13.15" thickBot="1">
      <c r="A2" s="525"/>
      <c r="B2" s="526"/>
      <c r="C2" s="527"/>
      <c r="D2" s="527" t="s">
        <v>894</v>
      </c>
      <c r="E2" s="527"/>
      <c r="F2" s="527" t="s">
        <v>897</v>
      </c>
      <c r="G2" s="527"/>
      <c r="H2" s="528"/>
      <c r="Q2" s="807" t="s">
        <v>1176</v>
      </c>
      <c r="R2" s="807"/>
      <c r="S2" s="807"/>
      <c r="T2" s="807"/>
      <c r="U2" s="807"/>
      <c r="V2" s="807"/>
    </row>
    <row r="3" spans="1:22" ht="13.15" thickBot="1">
      <c r="C3" s="519" t="s">
        <v>570</v>
      </c>
      <c r="D3" s="519" t="s">
        <v>570</v>
      </c>
      <c r="E3" s="519" t="s">
        <v>570</v>
      </c>
      <c r="F3" s="519" t="s">
        <v>570</v>
      </c>
      <c r="G3" s="519" t="s">
        <v>570</v>
      </c>
      <c r="H3" s="519" t="s">
        <v>570</v>
      </c>
      <c r="Q3" s="807"/>
      <c r="R3" s="807"/>
      <c r="S3" s="807"/>
      <c r="T3" s="807"/>
      <c r="U3" s="807"/>
      <c r="V3" s="807"/>
    </row>
    <row r="4" spans="1:22">
      <c r="A4" s="493">
        <v>0.18</v>
      </c>
      <c r="B4" s="509"/>
      <c r="C4" s="495">
        <v>1</v>
      </c>
      <c r="D4" s="494"/>
      <c r="E4" s="495">
        <v>0.6</v>
      </c>
      <c r="F4" s="494"/>
      <c r="G4" s="495">
        <v>0.48</v>
      </c>
      <c r="H4" s="496">
        <v>0.35</v>
      </c>
      <c r="J4" t="s">
        <v>902</v>
      </c>
      <c r="N4" t="s">
        <v>903</v>
      </c>
      <c r="Q4" s="792" t="s">
        <v>1177</v>
      </c>
      <c r="R4" s="792"/>
      <c r="S4" s="792"/>
      <c r="T4" s="792" t="s">
        <v>1178</v>
      </c>
      <c r="U4" s="792"/>
      <c r="V4" s="792"/>
    </row>
    <row r="5" spans="1:22" ht="13.15">
      <c r="A5" s="497">
        <v>0.25</v>
      </c>
      <c r="B5" s="510"/>
      <c r="C5" s="88">
        <v>1.5</v>
      </c>
      <c r="D5" s="492"/>
      <c r="E5" s="88">
        <v>0.85</v>
      </c>
      <c r="F5" s="492"/>
      <c r="G5" s="88">
        <v>0.68</v>
      </c>
      <c r="H5" s="498">
        <v>0.49</v>
      </c>
      <c r="J5" t="s">
        <v>904</v>
      </c>
      <c r="N5" t="s">
        <v>905</v>
      </c>
      <c r="Q5" s="811" t="s">
        <v>1190</v>
      </c>
      <c r="R5" s="811"/>
      <c r="S5" s="811"/>
      <c r="T5" s="809" t="s">
        <v>1179</v>
      </c>
      <c r="U5" s="809"/>
      <c r="V5" s="809"/>
    </row>
    <row r="6" spans="1:22" ht="13.5" thickBot="1">
      <c r="A6" s="504">
        <v>0.37</v>
      </c>
      <c r="B6" s="511"/>
      <c r="C6" s="506">
        <v>1.9</v>
      </c>
      <c r="D6" s="505"/>
      <c r="E6" s="506">
        <v>1.1000000000000001</v>
      </c>
      <c r="F6" s="505"/>
      <c r="G6" s="506">
        <v>0.88</v>
      </c>
      <c r="H6" s="507">
        <v>0.64</v>
      </c>
      <c r="Q6" s="811" t="s">
        <v>1188</v>
      </c>
      <c r="R6" s="811"/>
      <c r="S6" s="811"/>
      <c r="T6" s="809" t="s">
        <v>1180</v>
      </c>
      <c r="U6" s="809"/>
      <c r="V6" s="809"/>
    </row>
    <row r="7" spans="1:22" ht="13.5" thickTop="1">
      <c r="A7" s="515"/>
      <c r="B7" s="512">
        <v>0.5</v>
      </c>
      <c r="C7" s="529"/>
      <c r="D7" s="259">
        <v>1.3</v>
      </c>
      <c r="E7" s="529"/>
      <c r="F7" s="259">
        <v>1.1000000000000001</v>
      </c>
      <c r="G7" s="529"/>
      <c r="H7" s="530"/>
      <c r="Q7" s="811" t="s">
        <v>1181</v>
      </c>
      <c r="R7" s="811"/>
      <c r="S7" s="811"/>
      <c r="T7" s="809" t="s">
        <v>1182</v>
      </c>
      <c r="U7" s="809"/>
      <c r="V7" s="809"/>
    </row>
    <row r="8" spans="1:22" ht="13.15">
      <c r="A8" s="497">
        <v>0.55000000000000004</v>
      </c>
      <c r="B8" s="510"/>
      <c r="C8" s="88">
        <v>2.6</v>
      </c>
      <c r="D8" s="492"/>
      <c r="E8" s="88">
        <v>1.5</v>
      </c>
      <c r="F8" s="492"/>
      <c r="G8" s="88">
        <v>1.2</v>
      </c>
      <c r="H8" s="498">
        <v>0.87</v>
      </c>
      <c r="Q8" s="811" t="s">
        <v>1189</v>
      </c>
      <c r="R8" s="811"/>
      <c r="S8" s="811"/>
      <c r="T8" s="809" t="s">
        <v>1183</v>
      </c>
      <c r="U8" s="809"/>
      <c r="V8" s="809"/>
    </row>
    <row r="9" spans="1:22" ht="13.5" thickBot="1">
      <c r="A9" s="517"/>
      <c r="B9" s="518">
        <v>0.75</v>
      </c>
      <c r="C9" s="505"/>
      <c r="D9" s="506">
        <v>1.8</v>
      </c>
      <c r="E9" s="505"/>
      <c r="F9" s="506">
        <v>1.6</v>
      </c>
      <c r="G9" s="505"/>
      <c r="H9" s="531"/>
      <c r="Q9" s="811" t="s">
        <v>1184</v>
      </c>
      <c r="R9" s="811"/>
      <c r="S9" s="811"/>
      <c r="T9" s="809" t="s">
        <v>1185</v>
      </c>
      <c r="U9" s="809"/>
      <c r="V9" s="809"/>
    </row>
    <row r="10" spans="1:22" ht="13.5" thickTop="1">
      <c r="A10" s="515"/>
      <c r="B10" s="512">
        <v>1</v>
      </c>
      <c r="C10" s="529"/>
      <c r="D10" s="259">
        <v>2.2999999999999998</v>
      </c>
      <c r="E10" s="529"/>
      <c r="F10" s="259">
        <v>2.1</v>
      </c>
      <c r="G10" s="529"/>
      <c r="H10" s="530"/>
      <c r="Q10" s="811" t="s">
        <v>1186</v>
      </c>
      <c r="R10" s="811"/>
      <c r="S10" s="811"/>
      <c r="T10" s="809" t="s">
        <v>1187</v>
      </c>
      <c r="U10" s="809"/>
      <c r="V10" s="809"/>
    </row>
    <row r="11" spans="1:22">
      <c r="A11" s="497">
        <v>0.75</v>
      </c>
      <c r="B11" s="510"/>
      <c r="C11" s="88">
        <v>3.3</v>
      </c>
      <c r="D11" s="492"/>
      <c r="E11" s="88">
        <v>1.9</v>
      </c>
      <c r="F11" s="492"/>
      <c r="G11" s="88">
        <v>1.5</v>
      </c>
      <c r="H11" s="498">
        <v>1.1000000000000001</v>
      </c>
      <c r="Q11" s="810"/>
      <c r="R11" s="810"/>
      <c r="S11" s="810"/>
      <c r="T11" s="807"/>
      <c r="U11" s="807"/>
      <c r="V11" s="807"/>
    </row>
    <row r="12" spans="1:22" ht="13.15" thickBot="1">
      <c r="A12" s="504">
        <v>1.1000000000000001</v>
      </c>
      <c r="B12" s="511"/>
      <c r="C12" s="506">
        <v>4.7</v>
      </c>
      <c r="D12" s="505"/>
      <c r="E12" s="506">
        <v>2.7</v>
      </c>
      <c r="F12" s="505"/>
      <c r="G12" s="506">
        <v>2.2000000000000002</v>
      </c>
      <c r="H12" s="507">
        <v>1.6</v>
      </c>
      <c r="Q12" s="810"/>
      <c r="R12" s="810"/>
      <c r="S12" s="810"/>
      <c r="T12" s="807"/>
      <c r="U12" s="807"/>
      <c r="V12" s="807"/>
    </row>
    <row r="13" spans="1:22" ht="13.15" thickTop="1">
      <c r="A13" s="491"/>
      <c r="B13" s="532" t="s">
        <v>900</v>
      </c>
      <c r="C13" s="529"/>
      <c r="D13" s="259">
        <v>3.3</v>
      </c>
      <c r="E13" s="529"/>
      <c r="F13" s="259">
        <v>3</v>
      </c>
      <c r="G13" s="529"/>
      <c r="H13" s="530"/>
      <c r="Q13" s="810"/>
      <c r="R13" s="810"/>
      <c r="S13" s="810"/>
      <c r="T13" s="807"/>
      <c r="U13" s="807"/>
      <c r="V13" s="807"/>
    </row>
    <row r="14" spans="1:22">
      <c r="A14" s="516"/>
      <c r="B14" s="513">
        <v>2</v>
      </c>
      <c r="C14" s="492"/>
      <c r="D14" s="88">
        <v>4.3</v>
      </c>
      <c r="E14" s="492"/>
      <c r="F14" s="88">
        <v>3.4</v>
      </c>
      <c r="G14" s="492"/>
      <c r="H14" s="533"/>
      <c r="Q14" s="810"/>
      <c r="R14" s="810"/>
      <c r="S14" s="810"/>
      <c r="T14" s="807"/>
      <c r="U14" s="807"/>
      <c r="V14" s="807"/>
    </row>
    <row r="15" spans="1:22" ht="13.15" thickBot="1">
      <c r="A15" s="504">
        <v>1.5</v>
      </c>
      <c r="B15" s="511"/>
      <c r="C15" s="506">
        <v>6.3</v>
      </c>
      <c r="D15" s="505"/>
      <c r="E15" s="506">
        <v>3.6</v>
      </c>
      <c r="F15" s="505"/>
      <c r="G15" s="506">
        <v>2.9</v>
      </c>
      <c r="H15" s="507">
        <v>2.1</v>
      </c>
      <c r="Q15" s="810"/>
      <c r="R15" s="810"/>
      <c r="S15" s="810"/>
      <c r="T15" s="807"/>
      <c r="U15" s="807"/>
      <c r="V15" s="807"/>
    </row>
    <row r="16" spans="1:22" ht="13.15" thickTop="1">
      <c r="A16" s="502">
        <v>2.2000000000000002</v>
      </c>
      <c r="B16" s="534"/>
      <c r="C16" s="259">
        <v>8.5</v>
      </c>
      <c r="D16" s="529"/>
      <c r="E16" s="259">
        <v>4.9000000000000004</v>
      </c>
      <c r="F16" s="529"/>
      <c r="G16" s="259">
        <v>3.9</v>
      </c>
      <c r="H16" s="503">
        <v>2.8</v>
      </c>
      <c r="Q16" s="810"/>
      <c r="R16" s="810"/>
      <c r="S16" s="810"/>
      <c r="T16" s="807"/>
      <c r="U16" s="807"/>
      <c r="V16" s="807"/>
    </row>
    <row r="17" spans="1:22">
      <c r="A17" s="516"/>
      <c r="B17" s="513">
        <v>3</v>
      </c>
      <c r="C17" s="492"/>
      <c r="D17" s="88">
        <v>6.1</v>
      </c>
      <c r="E17" s="492"/>
      <c r="F17" s="88">
        <v>4.8</v>
      </c>
      <c r="G17" s="492"/>
      <c r="H17" s="533"/>
      <c r="Q17" s="810"/>
      <c r="R17" s="810"/>
      <c r="S17" s="810"/>
      <c r="T17" s="807"/>
      <c r="U17" s="807"/>
      <c r="V17" s="807"/>
    </row>
    <row r="18" spans="1:22" ht="13.15" thickBot="1">
      <c r="A18" s="504">
        <v>3</v>
      </c>
      <c r="B18" s="511"/>
      <c r="C18" s="506">
        <v>11.3</v>
      </c>
      <c r="D18" s="505"/>
      <c r="E18" s="506">
        <v>6.5</v>
      </c>
      <c r="F18" s="505"/>
      <c r="G18" s="506">
        <v>5.2</v>
      </c>
      <c r="H18" s="507">
        <v>3.8</v>
      </c>
      <c r="Q18" s="810"/>
      <c r="R18" s="810"/>
      <c r="S18" s="810"/>
      <c r="T18" s="807"/>
      <c r="U18" s="807"/>
      <c r="V18" s="807"/>
    </row>
    <row r="19" spans="1:22" ht="13.15" thickTop="1">
      <c r="A19" s="502">
        <v>4</v>
      </c>
      <c r="B19" s="534"/>
      <c r="C19" s="259">
        <v>15</v>
      </c>
      <c r="D19" s="259">
        <v>9.6999999999999993</v>
      </c>
      <c r="E19" s="259">
        <v>8.5</v>
      </c>
      <c r="F19" s="259">
        <v>7.6</v>
      </c>
      <c r="G19" s="259">
        <v>6.8</v>
      </c>
      <c r="H19" s="503">
        <v>4.9000000000000004</v>
      </c>
      <c r="Q19" s="810"/>
      <c r="R19" s="810"/>
      <c r="S19" s="810"/>
      <c r="T19" s="807"/>
      <c r="U19" s="807"/>
      <c r="V19" s="807"/>
    </row>
    <row r="20" spans="1:22">
      <c r="A20" s="516"/>
      <c r="B20" s="513">
        <v>5</v>
      </c>
      <c r="C20" s="492"/>
      <c r="D20" s="88">
        <v>9.6999999999999993</v>
      </c>
      <c r="E20" s="492"/>
      <c r="F20" s="88">
        <v>7.6</v>
      </c>
      <c r="G20" s="492"/>
      <c r="H20" s="533"/>
      <c r="Q20" s="808"/>
      <c r="R20" s="808"/>
      <c r="S20" s="808"/>
    </row>
    <row r="21" spans="1:22" ht="13.15" thickBot="1">
      <c r="A21" s="504">
        <v>5.5</v>
      </c>
      <c r="B21" s="511"/>
      <c r="C21" s="506">
        <v>20</v>
      </c>
      <c r="D21" s="505"/>
      <c r="E21" s="506">
        <v>11.5</v>
      </c>
      <c r="F21" s="505"/>
      <c r="G21" s="506">
        <v>9.1999999999999993</v>
      </c>
      <c r="H21" s="507">
        <v>6.7</v>
      </c>
    </row>
    <row r="22" spans="1:22" ht="13.15" thickTop="1">
      <c r="A22" s="515"/>
      <c r="B22" s="512" t="s">
        <v>901</v>
      </c>
      <c r="C22" s="529"/>
      <c r="D22" s="259">
        <v>14</v>
      </c>
      <c r="E22" s="529"/>
      <c r="F22" s="259">
        <v>11</v>
      </c>
      <c r="G22" s="529"/>
      <c r="H22" s="530"/>
    </row>
    <row r="23" spans="1:22">
      <c r="A23" s="516"/>
      <c r="B23" s="513">
        <v>10</v>
      </c>
      <c r="C23" s="492"/>
      <c r="D23" s="88">
        <v>18</v>
      </c>
      <c r="E23" s="492"/>
      <c r="F23" s="88">
        <v>14</v>
      </c>
      <c r="G23" s="492"/>
      <c r="H23" s="533"/>
    </row>
    <row r="24" spans="1:22" ht="13.15" thickBot="1">
      <c r="A24" s="504">
        <v>7.5</v>
      </c>
      <c r="B24" s="511"/>
      <c r="C24" s="506">
        <v>27</v>
      </c>
      <c r="D24" s="505"/>
      <c r="E24" s="506">
        <v>15.5</v>
      </c>
      <c r="F24" s="505"/>
      <c r="G24" s="506">
        <v>9.1999999999999993</v>
      </c>
      <c r="H24" s="507">
        <v>6.7</v>
      </c>
    </row>
    <row r="25" spans="1:22" ht="13.15" thickTop="1">
      <c r="A25" s="502">
        <v>11</v>
      </c>
      <c r="B25" s="534"/>
      <c r="C25" s="259">
        <v>38</v>
      </c>
      <c r="D25" s="529"/>
      <c r="E25" s="259">
        <v>22</v>
      </c>
      <c r="F25" s="529"/>
      <c r="G25" s="259">
        <v>17.600000000000001</v>
      </c>
      <c r="H25" s="503">
        <v>12.8</v>
      </c>
    </row>
    <row r="26" spans="1:22">
      <c r="A26" s="516"/>
      <c r="B26" s="513">
        <v>15</v>
      </c>
      <c r="C26" s="492"/>
      <c r="D26" s="88">
        <v>27</v>
      </c>
      <c r="E26" s="492"/>
      <c r="F26" s="88">
        <v>21</v>
      </c>
      <c r="G26" s="492"/>
      <c r="H26" s="533"/>
    </row>
    <row r="27" spans="1:22" ht="13.15" thickBot="1">
      <c r="A27" s="517"/>
      <c r="B27" s="518">
        <v>20</v>
      </c>
      <c r="C27" s="505"/>
      <c r="D27" s="506">
        <v>34</v>
      </c>
      <c r="E27" s="505"/>
      <c r="F27" s="506">
        <v>27</v>
      </c>
      <c r="G27" s="505"/>
      <c r="H27" s="531"/>
    </row>
    <row r="28" spans="1:22" ht="13.15" thickTop="1">
      <c r="A28" s="502">
        <v>15</v>
      </c>
      <c r="B28" s="534"/>
      <c r="C28" s="259">
        <v>51</v>
      </c>
      <c r="D28" s="529"/>
      <c r="E28" s="259">
        <v>29</v>
      </c>
      <c r="F28" s="529"/>
      <c r="G28" s="259">
        <v>23</v>
      </c>
      <c r="H28" s="503">
        <v>17</v>
      </c>
    </row>
    <row r="29" spans="1:22">
      <c r="A29" s="497">
        <v>18.5</v>
      </c>
      <c r="B29" s="510"/>
      <c r="C29" s="88">
        <v>61</v>
      </c>
      <c r="D29" s="88"/>
      <c r="E29" s="88">
        <v>35</v>
      </c>
      <c r="F29" s="492"/>
      <c r="G29" s="88">
        <v>28</v>
      </c>
      <c r="H29" s="498">
        <v>21</v>
      </c>
    </row>
    <row r="30" spans="1:22" ht="13.15" thickBot="1">
      <c r="A30" s="517"/>
      <c r="B30" s="518">
        <v>25</v>
      </c>
      <c r="C30" s="505"/>
      <c r="D30" s="505">
        <v>44</v>
      </c>
      <c r="E30" s="505"/>
      <c r="F30" s="506">
        <v>34</v>
      </c>
      <c r="G30" s="505"/>
      <c r="H30" s="531"/>
    </row>
    <row r="31" spans="1:22" ht="13.15" thickTop="1">
      <c r="A31" s="502">
        <v>22</v>
      </c>
      <c r="B31" s="534"/>
      <c r="C31" s="259">
        <v>72</v>
      </c>
      <c r="D31" s="529"/>
      <c r="E31" s="259">
        <v>41</v>
      </c>
      <c r="F31" s="529"/>
      <c r="G31" s="259">
        <v>33</v>
      </c>
      <c r="H31" s="503">
        <v>24</v>
      </c>
    </row>
    <row r="32" spans="1:22">
      <c r="A32" s="516"/>
      <c r="B32" s="513">
        <v>30</v>
      </c>
      <c r="C32" s="492"/>
      <c r="D32" s="88">
        <v>51</v>
      </c>
      <c r="E32" s="492"/>
      <c r="F32" s="88">
        <v>40</v>
      </c>
      <c r="G32" s="492"/>
      <c r="H32" s="533"/>
    </row>
    <row r="33" spans="1:8" ht="13.15" thickBot="1">
      <c r="A33" s="517"/>
      <c r="B33" s="518">
        <v>40</v>
      </c>
      <c r="C33" s="505"/>
      <c r="D33" s="506">
        <v>66</v>
      </c>
      <c r="E33" s="505"/>
      <c r="F33" s="506">
        <v>52</v>
      </c>
      <c r="G33" s="505"/>
      <c r="H33" s="531"/>
    </row>
    <row r="34" spans="1:8" ht="13.15" thickTop="1">
      <c r="A34" s="502">
        <v>30</v>
      </c>
      <c r="B34" s="534"/>
      <c r="C34" s="259">
        <v>96</v>
      </c>
      <c r="D34" s="529"/>
      <c r="E34" s="259">
        <v>55</v>
      </c>
      <c r="F34" s="529"/>
      <c r="G34" s="259">
        <v>44</v>
      </c>
      <c r="H34" s="503">
        <v>32</v>
      </c>
    </row>
    <row r="35" spans="1:8">
      <c r="A35" s="497">
        <v>37</v>
      </c>
      <c r="B35" s="510"/>
      <c r="C35" s="88">
        <v>115</v>
      </c>
      <c r="D35" s="492"/>
      <c r="E35" s="88">
        <v>66</v>
      </c>
      <c r="F35" s="492"/>
      <c r="G35" s="88">
        <v>53</v>
      </c>
      <c r="H35" s="498">
        <v>39</v>
      </c>
    </row>
    <row r="36" spans="1:8" ht="13.15" thickBot="1">
      <c r="A36" s="517"/>
      <c r="B36" s="518">
        <v>50</v>
      </c>
      <c r="C36" s="505"/>
      <c r="D36" s="506">
        <v>83</v>
      </c>
      <c r="E36" s="505"/>
      <c r="F36" s="506">
        <v>65</v>
      </c>
      <c r="G36" s="505"/>
      <c r="H36" s="531"/>
    </row>
    <row r="37" spans="1:8" ht="13.15" thickTop="1">
      <c r="A37" s="535"/>
      <c r="B37" s="536">
        <v>60</v>
      </c>
      <c r="C37" s="537"/>
      <c r="D37" s="537">
        <v>103</v>
      </c>
      <c r="E37" s="537"/>
      <c r="F37" s="537">
        <v>77</v>
      </c>
      <c r="G37" s="537"/>
      <c r="H37" s="538"/>
    </row>
    <row r="38" spans="1:8">
      <c r="A38" s="497">
        <v>45</v>
      </c>
      <c r="B38" s="513"/>
      <c r="C38" s="88">
        <v>140</v>
      </c>
      <c r="D38" s="88"/>
      <c r="E38" s="88">
        <v>80</v>
      </c>
      <c r="F38" s="88"/>
      <c r="G38" s="88">
        <v>64</v>
      </c>
      <c r="H38" s="498">
        <v>47</v>
      </c>
    </row>
    <row r="39" spans="1:8" ht="13.15" thickBot="1">
      <c r="A39" s="504">
        <v>55</v>
      </c>
      <c r="B39" s="518"/>
      <c r="C39" s="506">
        <v>169</v>
      </c>
      <c r="D39" s="506"/>
      <c r="E39" s="506">
        <v>97</v>
      </c>
      <c r="F39" s="506"/>
      <c r="G39" s="506">
        <v>78</v>
      </c>
      <c r="H39" s="507">
        <v>57</v>
      </c>
    </row>
    <row r="40" spans="1:8" ht="13.15" thickTop="1">
      <c r="A40" s="535"/>
      <c r="B40" s="536">
        <v>75</v>
      </c>
      <c r="C40" s="537"/>
      <c r="D40" s="537">
        <v>128</v>
      </c>
      <c r="E40" s="537"/>
      <c r="F40" s="537">
        <v>96</v>
      </c>
      <c r="G40" s="537"/>
      <c r="H40" s="538"/>
    </row>
    <row r="41" spans="1:8">
      <c r="A41" s="497"/>
      <c r="B41" s="513">
        <v>100</v>
      </c>
      <c r="C41" s="88"/>
      <c r="D41" s="88">
        <v>165</v>
      </c>
      <c r="E41" s="88"/>
      <c r="F41" s="88">
        <v>124</v>
      </c>
      <c r="G41" s="88"/>
      <c r="H41" s="498"/>
    </row>
    <row r="42" spans="1:8" ht="13.15" thickBot="1">
      <c r="A42" s="504">
        <v>75</v>
      </c>
      <c r="B42" s="518"/>
      <c r="C42" s="506">
        <v>230</v>
      </c>
      <c r="D42" s="506"/>
      <c r="E42" s="506">
        <v>132</v>
      </c>
      <c r="F42" s="506"/>
      <c r="G42" s="506">
        <v>106</v>
      </c>
      <c r="H42" s="507">
        <v>77</v>
      </c>
    </row>
    <row r="43" spans="1:8" ht="13.15" thickTop="1">
      <c r="A43" s="535">
        <v>90</v>
      </c>
      <c r="B43" s="536"/>
      <c r="C43" s="537">
        <v>278</v>
      </c>
      <c r="D43" s="537"/>
      <c r="E43" s="537">
        <v>160</v>
      </c>
      <c r="F43" s="537"/>
      <c r="G43" s="537">
        <v>128</v>
      </c>
      <c r="H43" s="538">
        <v>93</v>
      </c>
    </row>
    <row r="44" spans="1:8">
      <c r="A44" s="497"/>
      <c r="B44" s="513">
        <v>125</v>
      </c>
      <c r="C44" s="88"/>
      <c r="D44" s="88">
        <v>208</v>
      </c>
      <c r="E44" s="88"/>
      <c r="F44" s="88">
        <v>156</v>
      </c>
      <c r="G44" s="88"/>
      <c r="H44" s="498"/>
    </row>
    <row r="45" spans="1:8" ht="13.15" thickBot="1">
      <c r="A45" s="504">
        <v>110</v>
      </c>
      <c r="B45" s="518"/>
      <c r="C45" s="506">
        <v>340</v>
      </c>
      <c r="D45" s="506"/>
      <c r="E45" s="506">
        <v>195</v>
      </c>
      <c r="F45" s="506"/>
      <c r="G45" s="506">
        <v>156</v>
      </c>
      <c r="H45" s="507">
        <v>113</v>
      </c>
    </row>
    <row r="46" spans="1:8" ht="13.15" thickTop="1">
      <c r="A46" s="535"/>
      <c r="B46" s="536">
        <v>150</v>
      </c>
      <c r="C46" s="537"/>
      <c r="D46" s="537">
        <v>240</v>
      </c>
      <c r="E46" s="537"/>
      <c r="F46" s="537">
        <v>180</v>
      </c>
      <c r="G46" s="537"/>
      <c r="H46" s="538"/>
    </row>
    <row r="47" spans="1:8">
      <c r="A47" s="497">
        <v>132</v>
      </c>
      <c r="B47" s="513"/>
      <c r="C47" s="88">
        <v>400</v>
      </c>
      <c r="D47" s="88"/>
      <c r="E47" s="88">
        <v>230</v>
      </c>
      <c r="F47" s="88"/>
      <c r="G47" s="88">
        <v>184</v>
      </c>
      <c r="H47" s="498">
        <v>134</v>
      </c>
    </row>
    <row r="48" spans="1:8" ht="13.15" thickBot="1">
      <c r="A48" s="504"/>
      <c r="B48" s="518">
        <v>200</v>
      </c>
      <c r="C48" s="506"/>
      <c r="D48" s="506">
        <v>320</v>
      </c>
      <c r="E48" s="506"/>
      <c r="F48" s="506">
        <v>240</v>
      </c>
      <c r="G48" s="506"/>
      <c r="H48" s="507"/>
    </row>
    <row r="49" spans="1:8" ht="13.15" thickTop="1">
      <c r="A49" s="535">
        <v>150</v>
      </c>
      <c r="B49" s="536"/>
      <c r="C49" s="537"/>
      <c r="D49" s="537"/>
      <c r="E49" s="537"/>
      <c r="F49" s="537"/>
      <c r="G49" s="537"/>
      <c r="H49" s="538"/>
    </row>
    <row r="50" spans="1:8">
      <c r="A50" s="497">
        <v>160</v>
      </c>
      <c r="B50" s="513"/>
      <c r="C50" s="88">
        <v>487</v>
      </c>
      <c r="D50" s="88"/>
      <c r="E50" s="88">
        <v>280</v>
      </c>
      <c r="F50" s="88"/>
      <c r="G50" s="88">
        <v>224</v>
      </c>
      <c r="H50" s="498">
        <v>162</v>
      </c>
    </row>
    <row r="51" spans="1:8" ht="13.15" thickBot="1">
      <c r="A51" s="504">
        <v>1855</v>
      </c>
      <c r="B51" s="518"/>
      <c r="C51" s="506"/>
      <c r="D51" s="506"/>
      <c r="E51" s="506"/>
      <c r="F51" s="506"/>
      <c r="G51" s="506"/>
      <c r="H51" s="507"/>
    </row>
    <row r="52" spans="1:8" ht="13.15" thickTop="1">
      <c r="A52" s="535"/>
      <c r="B52" s="536">
        <v>250</v>
      </c>
      <c r="C52" s="537"/>
      <c r="D52" s="537">
        <v>403</v>
      </c>
      <c r="E52" s="537"/>
      <c r="F52" s="537">
        <v>302</v>
      </c>
      <c r="G52" s="537"/>
      <c r="H52" s="538"/>
    </row>
    <row r="53" spans="1:8">
      <c r="A53" s="497">
        <v>200</v>
      </c>
      <c r="B53" s="513"/>
      <c r="C53" s="88">
        <v>609</v>
      </c>
      <c r="D53" s="88"/>
      <c r="E53" s="88">
        <v>350</v>
      </c>
      <c r="F53" s="88"/>
      <c r="G53" s="88">
        <v>280</v>
      </c>
      <c r="H53" s="498">
        <v>203</v>
      </c>
    </row>
    <row r="54" spans="1:8" ht="13.15" thickBot="1">
      <c r="A54" s="504"/>
      <c r="B54" s="518"/>
      <c r="C54" s="506"/>
      <c r="D54" s="506"/>
      <c r="E54" s="506"/>
      <c r="F54" s="506"/>
      <c r="G54" s="506"/>
      <c r="H54" s="507"/>
    </row>
    <row r="55" spans="1:8" ht="13.15" thickTop="1">
      <c r="A55" s="535"/>
      <c r="B55" s="536">
        <v>300</v>
      </c>
      <c r="C55" s="537"/>
      <c r="D55" s="537">
        <v>482</v>
      </c>
      <c r="E55" s="537"/>
      <c r="F55" s="537">
        <v>361</v>
      </c>
      <c r="G55" s="537"/>
      <c r="H55" s="538"/>
    </row>
    <row r="56" spans="1:8">
      <c r="A56" s="497">
        <v>250</v>
      </c>
      <c r="B56" s="513"/>
      <c r="C56" s="88">
        <v>748</v>
      </c>
      <c r="D56" s="88"/>
      <c r="E56" s="88">
        <v>430</v>
      </c>
      <c r="F56" s="88"/>
      <c r="G56" s="88">
        <v>344</v>
      </c>
      <c r="H56" s="498">
        <v>250</v>
      </c>
    </row>
    <row r="57" spans="1:8" ht="13.15" thickBot="1">
      <c r="A57" s="504">
        <v>280</v>
      </c>
      <c r="B57" s="518"/>
      <c r="C57" s="506"/>
      <c r="D57" s="506"/>
      <c r="E57" s="506"/>
      <c r="F57" s="506"/>
      <c r="G57" s="506"/>
      <c r="H57" s="507"/>
    </row>
    <row r="58" spans="1:8" ht="13.15" thickTop="1">
      <c r="A58" s="535"/>
      <c r="B58" s="536">
        <v>350</v>
      </c>
      <c r="C58" s="537"/>
      <c r="D58" s="537">
        <v>560</v>
      </c>
      <c r="E58" s="537"/>
      <c r="F58" s="537">
        <v>414</v>
      </c>
      <c r="G58" s="537"/>
      <c r="H58" s="538"/>
    </row>
    <row r="59" spans="1:8">
      <c r="A59" s="497"/>
      <c r="B59" s="513">
        <v>400</v>
      </c>
      <c r="C59" s="88"/>
      <c r="D59" s="88">
        <v>636</v>
      </c>
      <c r="E59" s="88"/>
      <c r="F59" s="88">
        <v>474</v>
      </c>
      <c r="G59" s="88"/>
      <c r="H59" s="498"/>
    </row>
    <row r="60" spans="1:8" ht="13.15" thickBot="1">
      <c r="A60" s="504">
        <v>300</v>
      </c>
      <c r="B60" s="518"/>
      <c r="C60" s="506"/>
      <c r="D60" s="506"/>
      <c r="E60" s="506"/>
      <c r="F60" s="506"/>
      <c r="G60" s="506"/>
      <c r="H60" s="507"/>
    </row>
    <row r="61" spans="1:8" ht="13.15" thickTop="1">
      <c r="A61" s="535">
        <v>315</v>
      </c>
      <c r="B61" s="536"/>
      <c r="C61" s="537">
        <v>940</v>
      </c>
      <c r="D61" s="537"/>
      <c r="E61" s="537">
        <v>540</v>
      </c>
      <c r="F61" s="537"/>
      <c r="G61" s="537">
        <v>432</v>
      </c>
      <c r="H61" s="538">
        <v>313</v>
      </c>
    </row>
    <row r="62" spans="1:8">
      <c r="A62" s="497"/>
      <c r="B62" s="513">
        <v>450</v>
      </c>
      <c r="C62" s="88"/>
      <c r="D62" s="88"/>
      <c r="E62" s="88"/>
      <c r="F62" s="88">
        <v>515</v>
      </c>
      <c r="G62" s="88"/>
      <c r="H62" s="498"/>
    </row>
    <row r="63" spans="1:8" ht="13.15" thickBot="1">
      <c r="A63" s="504">
        <v>335</v>
      </c>
      <c r="B63" s="518"/>
      <c r="C63" s="506"/>
      <c r="D63" s="506"/>
      <c r="E63" s="506"/>
      <c r="F63" s="506"/>
      <c r="G63" s="506"/>
      <c r="H63" s="507"/>
    </row>
    <row r="64" spans="1:8" ht="13.15" thickTop="1">
      <c r="A64" s="535">
        <v>355</v>
      </c>
      <c r="B64" s="536"/>
      <c r="C64" s="537">
        <v>1061</v>
      </c>
      <c r="D64" s="537"/>
      <c r="E64" s="537">
        <v>610</v>
      </c>
      <c r="F64" s="537"/>
      <c r="G64" s="537">
        <v>488</v>
      </c>
      <c r="H64" s="538">
        <v>354</v>
      </c>
    </row>
    <row r="65" spans="1:8">
      <c r="A65" s="497"/>
      <c r="B65" s="513">
        <v>500</v>
      </c>
      <c r="C65" s="88"/>
      <c r="D65" s="88">
        <v>786</v>
      </c>
      <c r="E65" s="88"/>
      <c r="F65" s="88">
        <v>590</v>
      </c>
      <c r="G65" s="88"/>
      <c r="H65" s="498"/>
    </row>
    <row r="66" spans="1:8" ht="13.15" thickBot="1">
      <c r="A66" s="504">
        <v>375</v>
      </c>
      <c r="B66" s="518"/>
      <c r="C66" s="506"/>
      <c r="D66" s="506"/>
      <c r="E66" s="506"/>
      <c r="F66" s="506"/>
      <c r="G66" s="506"/>
      <c r="H66" s="507"/>
    </row>
    <row r="67" spans="1:8" ht="13.15" thickTop="1">
      <c r="A67" s="535">
        <v>400</v>
      </c>
      <c r="B67" s="536"/>
      <c r="C67" s="537">
        <v>1200</v>
      </c>
      <c r="D67" s="537"/>
      <c r="E67" s="537">
        <v>690</v>
      </c>
      <c r="F67" s="537"/>
      <c r="G67" s="537">
        <v>552</v>
      </c>
      <c r="H67" s="538">
        <v>400</v>
      </c>
    </row>
    <row r="68" spans="1:8">
      <c r="A68" s="497">
        <v>425</v>
      </c>
      <c r="B68" s="513"/>
      <c r="C68" s="88"/>
      <c r="D68" s="88"/>
      <c r="E68" s="88"/>
      <c r="F68" s="88"/>
      <c r="G68" s="88"/>
      <c r="H68" s="498"/>
    </row>
    <row r="69" spans="1:8" ht="13.15" thickBot="1">
      <c r="A69" s="504">
        <v>450</v>
      </c>
      <c r="B69" s="518"/>
      <c r="C69" s="506"/>
      <c r="D69" s="506"/>
      <c r="E69" s="506"/>
      <c r="F69" s="506"/>
      <c r="G69" s="506"/>
      <c r="H69" s="507"/>
    </row>
    <row r="70" spans="1:8" ht="13.15" thickTop="1">
      <c r="A70" s="535">
        <v>475</v>
      </c>
      <c r="B70" s="536"/>
      <c r="C70" s="537"/>
      <c r="D70" s="537"/>
      <c r="E70" s="537"/>
      <c r="F70" s="537"/>
      <c r="G70" s="537"/>
      <c r="H70" s="538"/>
    </row>
    <row r="71" spans="1:8">
      <c r="A71" s="497">
        <v>500</v>
      </c>
      <c r="B71" s="513"/>
      <c r="C71" s="88">
        <v>1478</v>
      </c>
      <c r="D71" s="88"/>
      <c r="E71" s="88">
        <v>850</v>
      </c>
      <c r="F71" s="88"/>
      <c r="G71" s="88">
        <v>680</v>
      </c>
      <c r="H71" s="498">
        <v>493</v>
      </c>
    </row>
    <row r="72" spans="1:8" ht="13.15" thickBot="1">
      <c r="A72" s="504">
        <v>530</v>
      </c>
      <c r="B72" s="518"/>
      <c r="C72" s="506"/>
      <c r="D72" s="506"/>
      <c r="E72" s="506"/>
      <c r="F72" s="506"/>
      <c r="G72" s="506"/>
      <c r="H72" s="507"/>
    </row>
    <row r="73" spans="1:8" ht="13.15" thickTop="1">
      <c r="A73" s="535">
        <v>560</v>
      </c>
      <c r="B73" s="536"/>
      <c r="C73" s="537">
        <v>1652</v>
      </c>
      <c r="D73" s="537"/>
      <c r="E73" s="537">
        <v>950</v>
      </c>
      <c r="F73" s="537"/>
      <c r="G73" s="537">
        <v>760</v>
      </c>
      <c r="H73" s="538">
        <v>551</v>
      </c>
    </row>
    <row r="74" spans="1:8">
      <c r="A74" s="497">
        <v>600</v>
      </c>
      <c r="B74" s="513"/>
      <c r="C74" s="88"/>
      <c r="D74" s="88"/>
      <c r="E74" s="88"/>
      <c r="F74" s="88"/>
      <c r="G74" s="88"/>
      <c r="H74" s="498"/>
    </row>
    <row r="75" spans="1:8" ht="13.15" thickBot="1">
      <c r="A75" s="504">
        <v>630</v>
      </c>
      <c r="B75" s="518"/>
      <c r="C75" s="506">
        <v>1844</v>
      </c>
      <c r="D75" s="506"/>
      <c r="E75" s="506">
        <v>1060</v>
      </c>
      <c r="F75" s="506"/>
      <c r="G75" s="506">
        <v>848</v>
      </c>
      <c r="H75" s="507">
        <v>615</v>
      </c>
    </row>
    <row r="76" spans="1:8" ht="13.15" thickTop="1">
      <c r="A76" s="535">
        <v>670</v>
      </c>
      <c r="B76" s="536"/>
      <c r="C76" s="537"/>
      <c r="D76" s="537"/>
      <c r="E76" s="537"/>
      <c r="F76" s="537"/>
      <c r="G76" s="537"/>
      <c r="H76" s="538"/>
    </row>
    <row r="77" spans="1:8">
      <c r="A77" s="497">
        <v>710</v>
      </c>
      <c r="B77" s="513"/>
      <c r="C77" s="88">
        <v>2070</v>
      </c>
      <c r="D77" s="88"/>
      <c r="E77" s="88">
        <v>1190</v>
      </c>
      <c r="F77" s="88"/>
      <c r="G77" s="88">
        <v>952</v>
      </c>
      <c r="H77" s="498">
        <v>690</v>
      </c>
    </row>
    <row r="78" spans="1:8" ht="13.15" thickBot="1">
      <c r="A78" s="504">
        <v>750</v>
      </c>
      <c r="B78" s="518"/>
      <c r="C78" s="506"/>
      <c r="D78" s="506"/>
      <c r="E78" s="506"/>
      <c r="F78" s="506"/>
      <c r="G78" s="506"/>
      <c r="H78" s="507"/>
    </row>
    <row r="79" spans="1:8" ht="13.15" thickTop="1">
      <c r="A79" s="535">
        <v>800</v>
      </c>
      <c r="B79" s="536"/>
      <c r="C79" s="537">
        <v>2340</v>
      </c>
      <c r="D79" s="537"/>
      <c r="E79" s="537">
        <v>1346</v>
      </c>
      <c r="F79" s="537"/>
      <c r="G79" s="537">
        <v>1076</v>
      </c>
      <c r="H79" s="538">
        <v>780</v>
      </c>
    </row>
    <row r="80" spans="1:8">
      <c r="A80" s="497">
        <v>850</v>
      </c>
      <c r="B80" s="513"/>
      <c r="C80" s="88"/>
      <c r="D80" s="88"/>
      <c r="E80" s="88"/>
      <c r="F80" s="88"/>
      <c r="G80" s="88"/>
      <c r="H80" s="498"/>
    </row>
    <row r="81" spans="1:8" ht="13.15" thickBot="1">
      <c r="A81" s="504">
        <v>900</v>
      </c>
      <c r="B81" s="518"/>
      <c r="C81" s="506">
        <v>2640</v>
      </c>
      <c r="D81" s="506"/>
      <c r="E81" s="506">
        <v>1518</v>
      </c>
      <c r="F81" s="506"/>
      <c r="G81" s="506">
        <v>1214</v>
      </c>
      <c r="H81" s="507">
        <v>880</v>
      </c>
    </row>
    <row r="82" spans="1:8" ht="13.15" thickTop="1">
      <c r="A82" s="535">
        <v>950</v>
      </c>
      <c r="B82" s="536"/>
      <c r="C82" s="537"/>
      <c r="D82" s="537"/>
      <c r="E82" s="537"/>
      <c r="F82" s="537"/>
      <c r="G82" s="537"/>
      <c r="H82" s="538"/>
    </row>
    <row r="83" spans="1:8">
      <c r="A83" s="497">
        <v>1000</v>
      </c>
      <c r="B83" s="513"/>
      <c r="C83" s="88">
        <v>2910</v>
      </c>
      <c r="D83" s="88"/>
      <c r="E83" s="88">
        <v>1673</v>
      </c>
      <c r="F83" s="88"/>
      <c r="G83" s="88">
        <v>1339</v>
      </c>
      <c r="H83" s="498">
        <v>970</v>
      </c>
    </row>
    <row r="84" spans="1:8" ht="13.15" thickBot="1">
      <c r="A84" s="504"/>
      <c r="B84" s="518"/>
      <c r="C84" s="506"/>
      <c r="D84" s="506"/>
      <c r="E84" s="506"/>
      <c r="F84" s="506"/>
      <c r="G84" s="506"/>
      <c r="H84" s="507"/>
    </row>
    <row r="85" spans="1:8" ht="13.15" thickTop="1">
      <c r="A85" s="535"/>
      <c r="B85" s="536"/>
      <c r="C85" s="537"/>
      <c r="D85" s="537"/>
      <c r="E85" s="537"/>
      <c r="F85" s="537"/>
      <c r="G85" s="537"/>
      <c r="H85" s="538"/>
    </row>
    <row r="86" spans="1:8">
      <c r="A86" s="497"/>
      <c r="B86" s="513"/>
      <c r="C86" s="88"/>
      <c r="D86" s="88"/>
      <c r="E86" s="88"/>
      <c r="F86" s="88"/>
      <c r="G86" s="88"/>
      <c r="H86" s="498"/>
    </row>
    <row r="87" spans="1:8" ht="13.15" thickBot="1">
      <c r="A87" s="504"/>
      <c r="B87" s="518"/>
      <c r="C87" s="506"/>
      <c r="D87" s="506"/>
      <c r="E87" s="506"/>
      <c r="F87" s="506"/>
      <c r="G87" s="506"/>
      <c r="H87" s="507"/>
    </row>
    <row r="88" spans="1:8" ht="13.15" thickTop="1">
      <c r="A88" s="497"/>
      <c r="B88" s="513"/>
      <c r="C88" s="88"/>
      <c r="D88" s="88"/>
      <c r="E88" s="88"/>
      <c r="F88" s="88"/>
      <c r="G88" s="88"/>
      <c r="H88" s="498"/>
    </row>
    <row r="89" spans="1:8">
      <c r="A89" s="497"/>
      <c r="B89" s="513"/>
      <c r="C89" s="88"/>
      <c r="D89" s="88"/>
      <c r="E89" s="88"/>
      <c r="F89" s="88"/>
      <c r="G89" s="88"/>
      <c r="H89" s="498"/>
    </row>
    <row r="90" spans="1:8">
      <c r="A90" s="497"/>
      <c r="B90" s="513"/>
      <c r="C90" s="88"/>
      <c r="D90" s="88"/>
      <c r="E90" s="88"/>
      <c r="F90" s="88"/>
      <c r="G90" s="88"/>
      <c r="H90" s="498"/>
    </row>
    <row r="91" spans="1:8">
      <c r="A91" s="497"/>
      <c r="B91" s="513"/>
      <c r="C91" s="88"/>
      <c r="D91" s="88"/>
      <c r="E91" s="88"/>
      <c r="F91" s="88"/>
      <c r="G91" s="88"/>
      <c r="H91" s="498"/>
    </row>
    <row r="92" spans="1:8">
      <c r="A92" s="497"/>
      <c r="B92" s="513"/>
      <c r="C92" s="88"/>
      <c r="D92" s="88"/>
      <c r="E92" s="88"/>
      <c r="F92" s="88"/>
      <c r="G92" s="88"/>
      <c r="H92" s="498"/>
    </row>
    <row r="93" spans="1:8">
      <c r="A93" s="497"/>
      <c r="B93" s="513"/>
      <c r="C93" s="88"/>
      <c r="D93" s="88"/>
      <c r="E93" s="88"/>
      <c r="F93" s="88"/>
      <c r="G93" s="88"/>
      <c r="H93" s="498"/>
    </row>
    <row r="94" spans="1:8">
      <c r="A94" s="497"/>
      <c r="B94" s="513"/>
      <c r="C94" s="88"/>
      <c r="D94" s="88"/>
      <c r="E94" s="88"/>
      <c r="F94" s="88"/>
      <c r="G94" s="88"/>
      <c r="H94" s="498"/>
    </row>
    <row r="95" spans="1:8">
      <c r="A95" s="497"/>
      <c r="B95" s="513"/>
      <c r="C95" s="88"/>
      <c r="D95" s="88"/>
      <c r="E95" s="88"/>
      <c r="F95" s="88"/>
      <c r="G95" s="88"/>
      <c r="H95" s="498"/>
    </row>
    <row r="96" spans="1:8">
      <c r="A96" s="497"/>
      <c r="B96" s="513"/>
      <c r="C96" s="88"/>
      <c r="D96" s="88"/>
      <c r="E96" s="88"/>
      <c r="F96" s="88"/>
      <c r="G96" s="88"/>
      <c r="H96" s="498"/>
    </row>
    <row r="97" spans="1:8">
      <c r="A97" s="497"/>
      <c r="B97" s="513"/>
      <c r="C97" s="88"/>
      <c r="D97" s="88"/>
      <c r="E97" s="88"/>
      <c r="F97" s="88"/>
      <c r="G97" s="88"/>
      <c r="H97" s="498"/>
    </row>
    <row r="98" spans="1:8">
      <c r="A98" s="497"/>
      <c r="B98" s="513"/>
      <c r="C98" s="88"/>
      <c r="D98" s="88"/>
      <c r="E98" s="88"/>
      <c r="F98" s="88"/>
      <c r="G98" s="88"/>
      <c r="H98" s="498"/>
    </row>
    <row r="99" spans="1:8">
      <c r="A99" s="497"/>
      <c r="B99" s="513"/>
      <c r="C99" s="88"/>
      <c r="D99" s="88"/>
      <c r="E99" s="88"/>
      <c r="F99" s="88"/>
      <c r="G99" s="88"/>
      <c r="H99" s="498"/>
    </row>
    <row r="100" spans="1:8">
      <c r="A100" s="497"/>
      <c r="B100" s="513"/>
      <c r="C100" s="88"/>
      <c r="D100" s="88"/>
      <c r="E100" s="88"/>
      <c r="F100" s="88"/>
      <c r="G100" s="88"/>
      <c r="H100" s="498"/>
    </row>
    <row r="101" spans="1:8">
      <c r="A101" s="497"/>
      <c r="B101" s="513"/>
      <c r="C101" s="88"/>
      <c r="D101" s="88"/>
      <c r="E101" s="88"/>
      <c r="F101" s="88"/>
      <c r="G101" s="88"/>
      <c r="H101" s="498"/>
    </row>
    <row r="102" spans="1:8">
      <c r="A102" s="497"/>
      <c r="B102" s="513"/>
      <c r="C102" s="88"/>
      <c r="D102" s="88"/>
      <c r="E102" s="88"/>
      <c r="F102" s="88"/>
      <c r="G102" s="88"/>
      <c r="H102" s="498"/>
    </row>
    <row r="103" spans="1:8">
      <c r="A103" s="497"/>
      <c r="B103" s="513"/>
      <c r="C103" s="88"/>
      <c r="D103" s="88"/>
      <c r="E103" s="88"/>
      <c r="F103" s="88"/>
      <c r="G103" s="88"/>
      <c r="H103" s="498"/>
    </row>
    <row r="104" spans="1:8">
      <c r="A104" s="497"/>
      <c r="B104" s="513"/>
      <c r="C104" s="88"/>
      <c r="D104" s="88"/>
      <c r="E104" s="88"/>
      <c r="F104" s="88"/>
      <c r="G104" s="88"/>
      <c r="H104" s="498"/>
    </row>
    <row r="105" spans="1:8">
      <c r="A105" s="497"/>
      <c r="B105" s="513"/>
      <c r="C105" s="88"/>
      <c r="D105" s="88"/>
      <c r="E105" s="88"/>
      <c r="F105" s="88"/>
      <c r="G105" s="88"/>
      <c r="H105" s="498"/>
    </row>
    <row r="106" spans="1:8">
      <c r="A106" s="497"/>
      <c r="B106" s="513"/>
      <c r="C106" s="88"/>
      <c r="D106" s="88"/>
      <c r="E106" s="88"/>
      <c r="F106" s="88"/>
      <c r="G106" s="88"/>
      <c r="H106" s="498"/>
    </row>
    <row r="107" spans="1:8">
      <c r="A107" s="497"/>
      <c r="B107" s="513"/>
      <c r="C107" s="88"/>
      <c r="D107" s="88"/>
      <c r="E107" s="88"/>
      <c r="F107" s="88"/>
      <c r="G107" s="88"/>
      <c r="H107" s="498"/>
    </row>
    <row r="108" spans="1:8">
      <c r="A108" s="497"/>
      <c r="B108" s="513"/>
      <c r="C108" s="88"/>
      <c r="D108" s="88"/>
      <c r="E108" s="88"/>
      <c r="F108" s="88"/>
      <c r="G108" s="88"/>
      <c r="H108" s="498"/>
    </row>
    <row r="109" spans="1:8">
      <c r="A109" s="497"/>
      <c r="B109" s="513"/>
      <c r="C109" s="88"/>
      <c r="D109" s="88"/>
      <c r="E109" s="88"/>
      <c r="F109" s="88"/>
      <c r="G109" s="88"/>
      <c r="H109" s="498"/>
    </row>
    <row r="110" spans="1:8">
      <c r="A110" s="497"/>
      <c r="B110" s="513"/>
      <c r="C110" s="88"/>
      <c r="D110" s="88"/>
      <c r="E110" s="88"/>
      <c r="F110" s="88"/>
      <c r="G110" s="88"/>
      <c r="H110" s="498"/>
    </row>
    <row r="111" spans="1:8">
      <c r="A111" s="497"/>
      <c r="B111" s="513"/>
      <c r="C111" s="88"/>
      <c r="D111" s="88"/>
      <c r="E111" s="88"/>
      <c r="F111" s="88"/>
      <c r="G111" s="88"/>
      <c r="H111" s="498"/>
    </row>
    <row r="112" spans="1:8">
      <c r="A112" s="497"/>
      <c r="B112" s="513"/>
      <c r="C112" s="88"/>
      <c r="D112" s="88"/>
      <c r="E112" s="88"/>
      <c r="F112" s="88"/>
      <c r="G112" s="88"/>
      <c r="H112" s="498"/>
    </row>
    <row r="113" spans="1:8">
      <c r="A113" s="497"/>
      <c r="B113" s="513"/>
      <c r="C113" s="88"/>
      <c r="D113" s="88"/>
      <c r="E113" s="88"/>
      <c r="F113" s="88"/>
      <c r="G113" s="88"/>
      <c r="H113" s="498"/>
    </row>
    <row r="114" spans="1:8">
      <c r="A114" s="497"/>
      <c r="B114" s="513"/>
      <c r="C114" s="88"/>
      <c r="D114" s="88"/>
      <c r="E114" s="88"/>
      <c r="F114" s="88"/>
      <c r="G114" s="88"/>
      <c r="H114" s="498"/>
    </row>
    <row r="115" spans="1:8">
      <c r="A115" s="497"/>
      <c r="B115" s="513"/>
      <c r="C115" s="88"/>
      <c r="D115" s="88"/>
      <c r="E115" s="88"/>
      <c r="F115" s="88"/>
      <c r="G115" s="88"/>
      <c r="H115" s="498"/>
    </row>
    <row r="116" spans="1:8">
      <c r="A116" s="497"/>
      <c r="B116" s="513"/>
      <c r="C116" s="88"/>
      <c r="D116" s="88"/>
      <c r="E116" s="88"/>
      <c r="F116" s="88"/>
      <c r="G116" s="88"/>
      <c r="H116" s="498"/>
    </row>
    <row r="117" spans="1:8">
      <c r="A117" s="497"/>
      <c r="B117" s="513"/>
      <c r="C117" s="88"/>
      <c r="D117" s="88"/>
      <c r="E117" s="88"/>
      <c r="F117" s="88"/>
      <c r="G117" s="88"/>
      <c r="H117" s="498"/>
    </row>
    <row r="118" spans="1:8">
      <c r="A118" s="497"/>
      <c r="B118" s="513"/>
      <c r="C118" s="88"/>
      <c r="D118" s="88"/>
      <c r="E118" s="88"/>
      <c r="F118" s="88"/>
      <c r="G118" s="88"/>
      <c r="H118" s="498"/>
    </row>
    <row r="119" spans="1:8">
      <c r="A119" s="497"/>
      <c r="B119" s="513"/>
      <c r="C119" s="88"/>
      <c r="D119" s="88"/>
      <c r="E119" s="88"/>
      <c r="F119" s="88"/>
      <c r="G119" s="88"/>
      <c r="H119" s="498"/>
    </row>
    <row r="120" spans="1:8">
      <c r="A120" s="497"/>
      <c r="B120" s="513"/>
      <c r="C120" s="88"/>
      <c r="D120" s="88"/>
      <c r="E120" s="88"/>
      <c r="F120" s="88"/>
      <c r="G120" s="88"/>
      <c r="H120" s="498"/>
    </row>
    <row r="121" spans="1:8">
      <c r="A121" s="497"/>
      <c r="B121" s="513"/>
      <c r="C121" s="88"/>
      <c r="D121" s="88"/>
      <c r="E121" s="88"/>
      <c r="F121" s="88"/>
      <c r="G121" s="88"/>
      <c r="H121" s="498"/>
    </row>
    <row r="122" spans="1:8">
      <c r="A122" s="497"/>
      <c r="B122" s="513"/>
      <c r="C122" s="88"/>
      <c r="D122" s="88"/>
      <c r="E122" s="88"/>
      <c r="F122" s="88"/>
      <c r="G122" s="88"/>
      <c r="H122" s="498"/>
    </row>
    <row r="123" spans="1:8">
      <c r="A123" s="497"/>
      <c r="B123" s="513"/>
      <c r="C123" s="88"/>
      <c r="D123" s="88"/>
      <c r="E123" s="88"/>
      <c r="F123" s="88"/>
      <c r="G123" s="88"/>
      <c r="H123" s="498"/>
    </row>
    <row r="124" spans="1:8">
      <c r="A124" s="497"/>
      <c r="B124" s="513"/>
      <c r="C124" s="88"/>
      <c r="D124" s="88"/>
      <c r="E124" s="88"/>
      <c r="F124" s="88"/>
      <c r="G124" s="88"/>
      <c r="H124" s="498"/>
    </row>
    <row r="125" spans="1:8">
      <c r="A125" s="497"/>
      <c r="B125" s="513"/>
      <c r="C125" s="88"/>
      <c r="D125" s="88"/>
      <c r="E125" s="88"/>
      <c r="F125" s="88"/>
      <c r="G125" s="88"/>
      <c r="H125" s="498"/>
    </row>
    <row r="126" spans="1:8">
      <c r="A126" s="497"/>
      <c r="B126" s="513"/>
      <c r="C126" s="88"/>
      <c r="D126" s="88"/>
      <c r="E126" s="88"/>
      <c r="F126" s="88"/>
      <c r="G126" s="88"/>
      <c r="H126" s="498"/>
    </row>
    <row r="127" spans="1:8">
      <c r="A127" s="497"/>
      <c r="B127" s="513"/>
      <c r="C127" s="88"/>
      <c r="D127" s="88"/>
      <c r="E127" s="88"/>
      <c r="F127" s="88"/>
      <c r="G127" s="88"/>
      <c r="H127" s="498"/>
    </row>
    <row r="128" spans="1:8">
      <c r="A128" s="497"/>
      <c r="B128" s="513"/>
      <c r="C128" s="88"/>
      <c r="D128" s="88"/>
      <c r="E128" s="88"/>
      <c r="F128" s="88"/>
      <c r="G128" s="88"/>
      <c r="H128" s="498"/>
    </row>
    <row r="129" spans="1:8">
      <c r="A129" s="497"/>
      <c r="B129" s="513"/>
      <c r="C129" s="88"/>
      <c r="D129" s="88"/>
      <c r="E129" s="88"/>
      <c r="F129" s="88"/>
      <c r="G129" s="88"/>
      <c r="H129" s="498"/>
    </row>
    <row r="130" spans="1:8">
      <c r="A130" s="497"/>
      <c r="B130" s="513"/>
      <c r="C130" s="88"/>
      <c r="D130" s="88"/>
      <c r="E130" s="88"/>
      <c r="F130" s="88"/>
      <c r="G130" s="88"/>
      <c r="H130" s="498"/>
    </row>
    <row r="131" spans="1:8">
      <c r="A131" s="497"/>
      <c r="B131" s="513"/>
      <c r="C131" s="88"/>
      <c r="D131" s="88"/>
      <c r="E131" s="88"/>
      <c r="F131" s="88"/>
      <c r="G131" s="88"/>
      <c r="H131" s="498"/>
    </row>
    <row r="132" spans="1:8">
      <c r="A132" s="497"/>
      <c r="B132" s="513"/>
      <c r="C132" s="88"/>
      <c r="D132" s="88"/>
      <c r="E132" s="88"/>
      <c r="F132" s="88"/>
      <c r="G132" s="88"/>
      <c r="H132" s="498"/>
    </row>
    <row r="133" spans="1:8">
      <c r="A133" s="497"/>
      <c r="B133" s="513"/>
      <c r="C133" s="88"/>
      <c r="D133" s="88"/>
      <c r="E133" s="88"/>
      <c r="F133" s="88"/>
      <c r="G133" s="88"/>
      <c r="H133" s="498"/>
    </row>
    <row r="134" spans="1:8">
      <c r="A134" s="497"/>
      <c r="B134" s="513"/>
      <c r="C134" s="88"/>
      <c r="D134" s="88"/>
      <c r="E134" s="88"/>
      <c r="F134" s="88"/>
      <c r="G134" s="88"/>
      <c r="H134" s="498"/>
    </row>
    <row r="135" spans="1:8">
      <c r="A135" s="497"/>
      <c r="B135" s="513"/>
      <c r="C135" s="88"/>
      <c r="D135" s="88"/>
      <c r="E135" s="88"/>
      <c r="F135" s="88"/>
      <c r="G135" s="88"/>
      <c r="H135" s="498"/>
    </row>
    <row r="136" spans="1:8">
      <c r="A136" s="497"/>
      <c r="B136" s="513"/>
      <c r="C136" s="88"/>
      <c r="D136" s="88"/>
      <c r="E136" s="88"/>
      <c r="F136" s="88"/>
      <c r="G136" s="88"/>
      <c r="H136" s="498"/>
    </row>
    <row r="137" spans="1:8">
      <c r="A137" s="497"/>
      <c r="B137" s="513"/>
      <c r="C137" s="88"/>
      <c r="D137" s="88"/>
      <c r="E137" s="88"/>
      <c r="F137" s="88"/>
      <c r="G137" s="88"/>
      <c r="H137" s="498"/>
    </row>
    <row r="138" spans="1:8">
      <c r="A138" s="497"/>
      <c r="B138" s="513"/>
      <c r="C138" s="88"/>
      <c r="D138" s="88"/>
      <c r="E138" s="88"/>
      <c r="F138" s="88"/>
      <c r="G138" s="88"/>
      <c r="H138" s="498"/>
    </row>
    <row r="139" spans="1:8">
      <c r="A139" s="497"/>
      <c r="B139" s="513"/>
      <c r="C139" s="88"/>
      <c r="D139" s="88"/>
      <c r="E139" s="88"/>
      <c r="F139" s="88"/>
      <c r="G139" s="88"/>
      <c r="H139" s="498"/>
    </row>
    <row r="140" spans="1:8">
      <c r="A140" s="497"/>
      <c r="B140" s="513"/>
      <c r="C140" s="88"/>
      <c r="D140" s="88"/>
      <c r="E140" s="88"/>
      <c r="F140" s="88"/>
      <c r="G140" s="88"/>
      <c r="H140" s="498"/>
    </row>
    <row r="141" spans="1:8">
      <c r="A141" s="497"/>
      <c r="B141" s="513"/>
      <c r="C141" s="88"/>
      <c r="D141" s="88"/>
      <c r="E141" s="88"/>
      <c r="F141" s="88"/>
      <c r="G141" s="88"/>
      <c r="H141" s="498"/>
    </row>
    <row r="142" spans="1:8">
      <c r="A142" s="497"/>
      <c r="B142" s="513"/>
      <c r="C142" s="88"/>
      <c r="D142" s="88"/>
      <c r="E142" s="88"/>
      <c r="F142" s="88"/>
      <c r="G142" s="88"/>
      <c r="H142" s="498"/>
    </row>
    <row r="143" spans="1:8">
      <c r="A143" s="497"/>
      <c r="B143" s="513"/>
      <c r="C143" s="88"/>
      <c r="D143" s="88"/>
      <c r="E143" s="88"/>
      <c r="F143" s="88"/>
      <c r="G143" s="88"/>
      <c r="H143" s="498"/>
    </row>
    <row r="144" spans="1:8">
      <c r="A144" s="497"/>
      <c r="B144" s="513"/>
      <c r="C144" s="88"/>
      <c r="D144" s="88"/>
      <c r="E144" s="88"/>
      <c r="F144" s="88"/>
      <c r="G144" s="88"/>
      <c r="H144" s="498"/>
    </row>
    <row r="145" spans="1:8">
      <c r="A145" s="497"/>
      <c r="B145" s="513"/>
      <c r="C145" s="88"/>
      <c r="D145" s="88"/>
      <c r="E145" s="88"/>
      <c r="F145" s="88"/>
      <c r="G145" s="88"/>
      <c r="H145" s="498"/>
    </row>
    <row r="146" spans="1:8">
      <c r="A146" s="497"/>
      <c r="B146" s="513"/>
      <c r="C146" s="88"/>
      <c r="D146" s="88"/>
      <c r="E146" s="88"/>
      <c r="F146" s="88"/>
      <c r="G146" s="88"/>
      <c r="H146" s="498"/>
    </row>
    <row r="147" spans="1:8">
      <c r="A147" s="497"/>
      <c r="B147" s="513"/>
      <c r="C147" s="88"/>
      <c r="D147" s="88"/>
      <c r="E147" s="88"/>
      <c r="F147" s="88"/>
      <c r="G147" s="88"/>
      <c r="H147" s="498"/>
    </row>
    <row r="148" spans="1:8">
      <c r="A148" s="497"/>
      <c r="B148" s="513"/>
      <c r="C148" s="88"/>
      <c r="D148" s="88"/>
      <c r="E148" s="88"/>
      <c r="F148" s="88"/>
      <c r="G148" s="88"/>
      <c r="H148" s="498"/>
    </row>
    <row r="149" spans="1:8">
      <c r="A149" s="497"/>
      <c r="B149" s="513"/>
      <c r="C149" s="88"/>
      <c r="D149" s="88"/>
      <c r="E149" s="88"/>
      <c r="F149" s="88"/>
      <c r="G149" s="88"/>
      <c r="H149" s="498"/>
    </row>
    <row r="150" spans="1:8">
      <c r="A150" s="497"/>
      <c r="B150" s="513"/>
      <c r="C150" s="88"/>
      <c r="D150" s="88"/>
      <c r="E150" s="88"/>
      <c r="F150" s="88"/>
      <c r="G150" s="88"/>
      <c r="H150" s="498"/>
    </row>
    <row r="151" spans="1:8">
      <c r="A151" s="497"/>
      <c r="B151" s="513"/>
      <c r="C151" s="88"/>
      <c r="D151" s="88"/>
      <c r="E151" s="88"/>
      <c r="F151" s="88"/>
      <c r="G151" s="88"/>
      <c r="H151" s="498"/>
    </row>
    <row r="152" spans="1:8">
      <c r="A152" s="497"/>
      <c r="B152" s="513"/>
      <c r="C152" s="88"/>
      <c r="D152" s="88"/>
      <c r="E152" s="88"/>
      <c r="F152" s="88"/>
      <c r="G152" s="88"/>
      <c r="H152" s="498"/>
    </row>
    <row r="153" spans="1:8">
      <c r="A153" s="497"/>
      <c r="B153" s="513"/>
      <c r="C153" s="88"/>
      <c r="D153" s="88"/>
      <c r="E153" s="88"/>
      <c r="F153" s="88"/>
      <c r="G153" s="88"/>
      <c r="H153" s="498"/>
    </row>
    <row r="154" spans="1:8">
      <c r="A154" s="497"/>
      <c r="B154" s="513"/>
      <c r="C154" s="88"/>
      <c r="D154" s="88"/>
      <c r="E154" s="88"/>
      <c r="F154" s="88"/>
      <c r="G154" s="88"/>
      <c r="H154" s="498"/>
    </row>
    <row r="155" spans="1:8">
      <c r="A155" s="497"/>
      <c r="B155" s="513"/>
      <c r="C155" s="88"/>
      <c r="D155" s="88"/>
      <c r="E155" s="88"/>
      <c r="F155" s="88"/>
      <c r="G155" s="88"/>
      <c r="H155" s="498"/>
    </row>
    <row r="156" spans="1:8">
      <c r="A156" s="497"/>
      <c r="B156" s="513"/>
      <c r="C156" s="88"/>
      <c r="D156" s="88"/>
      <c r="E156" s="88"/>
      <c r="F156" s="88"/>
      <c r="G156" s="88"/>
      <c r="H156" s="498"/>
    </row>
    <row r="157" spans="1:8">
      <c r="A157" s="497"/>
      <c r="B157" s="513"/>
      <c r="C157" s="88"/>
      <c r="D157" s="88"/>
      <c r="E157" s="88"/>
      <c r="F157" s="88"/>
      <c r="G157" s="88"/>
      <c r="H157" s="498"/>
    </row>
    <row r="158" spans="1:8">
      <c r="A158" s="497"/>
      <c r="B158" s="513"/>
      <c r="C158" s="88"/>
      <c r="D158" s="88"/>
      <c r="E158" s="88"/>
      <c r="F158" s="88"/>
      <c r="G158" s="88"/>
      <c r="H158" s="498"/>
    </row>
    <row r="159" spans="1:8">
      <c r="A159" s="497"/>
      <c r="B159" s="513"/>
      <c r="C159" s="88"/>
      <c r="D159" s="88"/>
      <c r="E159" s="88"/>
      <c r="F159" s="88"/>
      <c r="G159" s="88"/>
      <c r="H159" s="498"/>
    </row>
    <row r="160" spans="1:8">
      <c r="A160" s="497"/>
      <c r="B160" s="513"/>
      <c r="C160" s="88"/>
      <c r="D160" s="88"/>
      <c r="E160" s="88"/>
      <c r="F160" s="88"/>
      <c r="G160" s="88"/>
      <c r="H160" s="498"/>
    </row>
    <row r="161" spans="1:8">
      <c r="A161" s="497"/>
      <c r="B161" s="513"/>
      <c r="C161" s="88"/>
      <c r="D161" s="88"/>
      <c r="E161" s="88"/>
      <c r="F161" s="88"/>
      <c r="G161" s="88"/>
      <c r="H161" s="498"/>
    </row>
    <row r="162" spans="1:8">
      <c r="A162" s="497"/>
      <c r="B162" s="513"/>
      <c r="C162" s="88"/>
      <c r="D162" s="88"/>
      <c r="E162" s="88"/>
      <c r="F162" s="88"/>
      <c r="G162" s="88"/>
      <c r="H162" s="498"/>
    </row>
    <row r="163" spans="1:8">
      <c r="A163" s="497"/>
      <c r="B163" s="513"/>
      <c r="C163" s="88"/>
      <c r="D163" s="88"/>
      <c r="E163" s="88"/>
      <c r="F163" s="88"/>
      <c r="G163" s="88"/>
      <c r="H163" s="498"/>
    </row>
    <row r="164" spans="1:8">
      <c r="A164" s="497"/>
      <c r="B164" s="513"/>
      <c r="C164" s="88"/>
      <c r="D164" s="88"/>
      <c r="E164" s="88"/>
      <c r="F164" s="88"/>
      <c r="G164" s="88"/>
      <c r="H164" s="498"/>
    </row>
    <row r="165" spans="1:8">
      <c r="A165" s="497"/>
      <c r="B165" s="513"/>
      <c r="C165" s="88"/>
      <c r="D165" s="88"/>
      <c r="E165" s="88"/>
      <c r="F165" s="88"/>
      <c r="G165" s="88"/>
      <c r="H165" s="498"/>
    </row>
    <row r="166" spans="1:8">
      <c r="A166" s="497"/>
      <c r="B166" s="513"/>
      <c r="C166" s="88"/>
      <c r="D166" s="88"/>
      <c r="E166" s="88"/>
      <c r="F166" s="88"/>
      <c r="G166" s="88"/>
      <c r="H166" s="498"/>
    </row>
    <row r="167" spans="1:8">
      <c r="A167" s="497"/>
      <c r="B167" s="513"/>
      <c r="C167" s="88"/>
      <c r="D167" s="88"/>
      <c r="E167" s="88"/>
      <c r="F167" s="88"/>
      <c r="G167" s="88"/>
      <c r="H167" s="498"/>
    </row>
    <row r="168" spans="1:8">
      <c r="A168" s="497"/>
      <c r="B168" s="513"/>
      <c r="C168" s="88"/>
      <c r="D168" s="88"/>
      <c r="E168" s="88"/>
      <c r="F168" s="88"/>
      <c r="G168" s="88"/>
      <c r="H168" s="498"/>
    </row>
    <row r="169" spans="1:8">
      <c r="A169" s="497"/>
      <c r="B169" s="513"/>
      <c r="C169" s="88"/>
      <c r="D169" s="88"/>
      <c r="E169" s="88"/>
      <c r="F169" s="88"/>
      <c r="G169" s="88"/>
      <c r="H169" s="498"/>
    </row>
    <row r="170" spans="1:8">
      <c r="A170" s="497"/>
      <c r="B170" s="513"/>
      <c r="C170" s="88"/>
      <c r="D170" s="88"/>
      <c r="E170" s="88"/>
      <c r="F170" s="88"/>
      <c r="G170" s="88"/>
      <c r="H170" s="498"/>
    </row>
    <row r="171" spans="1:8">
      <c r="A171" s="497"/>
      <c r="B171" s="513"/>
      <c r="C171" s="88"/>
      <c r="D171" s="88"/>
      <c r="E171" s="88"/>
      <c r="F171" s="88"/>
      <c r="G171" s="88"/>
      <c r="H171" s="498"/>
    </row>
    <row r="172" spans="1:8">
      <c r="A172" s="497"/>
      <c r="B172" s="513"/>
      <c r="C172" s="88"/>
      <c r="D172" s="88"/>
      <c r="E172" s="88"/>
      <c r="F172" s="88"/>
      <c r="G172" s="88"/>
      <c r="H172" s="498"/>
    </row>
    <row r="173" spans="1:8">
      <c r="A173" s="497"/>
      <c r="B173" s="513"/>
      <c r="C173" s="88"/>
      <c r="D173" s="88"/>
      <c r="E173" s="88"/>
      <c r="F173" s="88"/>
      <c r="G173" s="88"/>
      <c r="H173" s="498"/>
    </row>
    <row r="174" spans="1:8">
      <c r="A174" s="497"/>
      <c r="B174" s="513"/>
      <c r="C174" s="88"/>
      <c r="D174" s="88"/>
      <c r="E174" s="88"/>
      <c r="F174" s="88"/>
      <c r="G174" s="88"/>
      <c r="H174" s="498"/>
    </row>
    <row r="175" spans="1:8">
      <c r="A175" s="497"/>
      <c r="B175" s="513"/>
      <c r="C175" s="88"/>
      <c r="D175" s="88"/>
      <c r="E175" s="88"/>
      <c r="F175" s="88"/>
      <c r="G175" s="88"/>
      <c r="H175" s="498"/>
    </row>
    <row r="176" spans="1:8">
      <c r="A176" s="497"/>
      <c r="B176" s="513"/>
      <c r="C176" s="88"/>
      <c r="D176" s="88"/>
      <c r="E176" s="88"/>
      <c r="F176" s="88"/>
      <c r="G176" s="88"/>
      <c r="H176" s="498"/>
    </row>
    <row r="177" spans="1:8">
      <c r="A177" s="497"/>
      <c r="B177" s="513"/>
      <c r="C177" s="88"/>
      <c r="D177" s="88"/>
      <c r="E177" s="88"/>
      <c r="F177" s="88"/>
      <c r="G177" s="88"/>
      <c r="H177" s="498"/>
    </row>
    <row r="178" spans="1:8">
      <c r="A178" s="497"/>
      <c r="B178" s="513"/>
      <c r="C178" s="88"/>
      <c r="D178" s="88"/>
      <c r="E178" s="88"/>
      <c r="F178" s="88"/>
      <c r="G178" s="88"/>
      <c r="H178" s="498"/>
    </row>
    <row r="179" spans="1:8">
      <c r="A179" s="497"/>
      <c r="B179" s="513"/>
      <c r="C179" s="88"/>
      <c r="D179" s="88"/>
      <c r="E179" s="88"/>
      <c r="F179" s="88"/>
      <c r="G179" s="88"/>
      <c r="H179" s="498"/>
    </row>
    <row r="180" spans="1:8">
      <c r="A180" s="497"/>
      <c r="B180" s="513"/>
      <c r="C180" s="88"/>
      <c r="D180" s="88"/>
      <c r="E180" s="88"/>
      <c r="F180" s="88"/>
      <c r="G180" s="88"/>
      <c r="H180" s="498"/>
    </row>
    <row r="181" spans="1:8">
      <c r="A181" s="497"/>
      <c r="B181" s="513"/>
      <c r="C181" s="88"/>
      <c r="D181" s="88"/>
      <c r="E181" s="88"/>
      <c r="F181" s="88"/>
      <c r="G181" s="88"/>
      <c r="H181" s="498"/>
    </row>
    <row r="182" spans="1:8">
      <c r="A182" s="497"/>
      <c r="B182" s="513"/>
      <c r="C182" s="88"/>
      <c r="D182" s="88"/>
      <c r="E182" s="88"/>
      <c r="F182" s="88"/>
      <c r="G182" s="88"/>
      <c r="H182" s="498"/>
    </row>
    <row r="183" spans="1:8">
      <c r="A183" s="497"/>
      <c r="B183" s="513"/>
      <c r="C183" s="88"/>
      <c r="D183" s="88"/>
      <c r="E183" s="88"/>
      <c r="F183" s="88"/>
      <c r="G183" s="88"/>
      <c r="H183" s="498"/>
    </row>
    <row r="184" spans="1:8">
      <c r="A184" s="497"/>
      <c r="B184" s="513"/>
      <c r="C184" s="88"/>
      <c r="D184" s="88"/>
      <c r="E184" s="88"/>
      <c r="F184" s="88"/>
      <c r="G184" s="88"/>
      <c r="H184" s="498"/>
    </row>
    <row r="185" spans="1:8">
      <c r="A185" s="497"/>
      <c r="B185" s="513"/>
      <c r="C185" s="88"/>
      <c r="D185" s="88"/>
      <c r="E185" s="88"/>
      <c r="F185" s="88"/>
      <c r="G185" s="88"/>
      <c r="H185" s="498"/>
    </row>
    <row r="186" spans="1:8">
      <c r="A186" s="497"/>
      <c r="B186" s="513"/>
      <c r="C186" s="88"/>
      <c r="D186" s="88"/>
      <c r="E186" s="88"/>
      <c r="F186" s="88"/>
      <c r="G186" s="88"/>
      <c r="H186" s="498"/>
    </row>
    <row r="187" spans="1:8">
      <c r="A187" s="497"/>
      <c r="B187" s="513"/>
      <c r="C187" s="88"/>
      <c r="D187" s="88"/>
      <c r="E187" s="88"/>
      <c r="F187" s="88"/>
      <c r="G187" s="88"/>
      <c r="H187" s="498"/>
    </row>
    <row r="188" spans="1:8">
      <c r="A188" s="497"/>
      <c r="B188" s="513"/>
      <c r="C188" s="88"/>
      <c r="D188" s="88"/>
      <c r="E188" s="88"/>
      <c r="F188" s="88"/>
      <c r="G188" s="88"/>
      <c r="H188" s="498"/>
    </row>
    <row r="189" spans="1:8">
      <c r="A189" s="497"/>
      <c r="B189" s="513"/>
      <c r="C189" s="88"/>
      <c r="D189" s="88"/>
      <c r="E189" s="88"/>
      <c r="F189" s="88"/>
      <c r="G189" s="88"/>
      <c r="H189" s="498"/>
    </row>
    <row r="190" spans="1:8">
      <c r="A190" s="497"/>
      <c r="B190" s="513"/>
      <c r="C190" s="88"/>
      <c r="D190" s="88"/>
      <c r="E190" s="88"/>
      <c r="F190" s="88"/>
      <c r="G190" s="88"/>
      <c r="H190" s="498"/>
    </row>
    <row r="191" spans="1:8">
      <c r="A191" s="497"/>
      <c r="B191" s="513"/>
      <c r="C191" s="88"/>
      <c r="D191" s="88"/>
      <c r="E191" s="88"/>
      <c r="F191" s="88"/>
      <c r="G191" s="88"/>
      <c r="H191" s="498"/>
    </row>
    <row r="192" spans="1:8">
      <c r="A192" s="497"/>
      <c r="B192" s="513"/>
      <c r="C192" s="88"/>
      <c r="D192" s="88"/>
      <c r="E192" s="88"/>
      <c r="F192" s="88"/>
      <c r="G192" s="88"/>
      <c r="H192" s="498"/>
    </row>
    <row r="193" spans="1:8">
      <c r="A193" s="497"/>
      <c r="B193" s="513"/>
      <c r="C193" s="88"/>
      <c r="D193" s="88"/>
      <c r="E193" s="88"/>
      <c r="F193" s="88"/>
      <c r="G193" s="88"/>
      <c r="H193" s="498"/>
    </row>
    <row r="194" spans="1:8">
      <c r="A194" s="497"/>
      <c r="B194" s="513"/>
      <c r="C194" s="88"/>
      <c r="D194" s="88"/>
      <c r="E194" s="88"/>
      <c r="F194" s="88"/>
      <c r="G194" s="88"/>
      <c r="H194" s="498"/>
    </row>
    <row r="195" spans="1:8">
      <c r="A195" s="497"/>
      <c r="B195" s="513"/>
      <c r="C195" s="88"/>
      <c r="D195" s="88"/>
      <c r="E195" s="88"/>
      <c r="F195" s="88"/>
      <c r="G195" s="88"/>
      <c r="H195" s="498"/>
    </row>
    <row r="196" spans="1:8">
      <c r="A196" s="497"/>
      <c r="B196" s="513"/>
      <c r="C196" s="88"/>
      <c r="D196" s="88"/>
      <c r="E196" s="88"/>
      <c r="F196" s="88"/>
      <c r="G196" s="88"/>
      <c r="H196" s="498"/>
    </row>
    <row r="197" spans="1:8">
      <c r="A197" s="497"/>
      <c r="B197" s="513"/>
      <c r="C197" s="88"/>
      <c r="D197" s="88"/>
      <c r="E197" s="88"/>
      <c r="F197" s="88"/>
      <c r="G197" s="88"/>
      <c r="H197" s="498"/>
    </row>
    <row r="198" spans="1:8">
      <c r="A198" s="497"/>
      <c r="B198" s="513"/>
      <c r="C198" s="88"/>
      <c r="D198" s="88"/>
      <c r="E198" s="88"/>
      <c r="F198" s="88"/>
      <c r="G198" s="88"/>
      <c r="H198" s="498"/>
    </row>
    <row r="199" spans="1:8" ht="13.15" thickBot="1">
      <c r="A199" s="499"/>
      <c r="B199" s="514"/>
      <c r="C199" s="500"/>
      <c r="D199" s="500"/>
      <c r="E199" s="500"/>
      <c r="F199" s="500"/>
      <c r="G199" s="500"/>
      <c r="H199" s="501"/>
    </row>
  </sheetData>
  <mergeCells count="34">
    <mergeCell ref="Q7:S7"/>
    <mergeCell ref="Q2:V3"/>
    <mergeCell ref="Q4:S4"/>
    <mergeCell ref="T4:V4"/>
    <mergeCell ref="Q5:S5"/>
    <mergeCell ref="Q6:S6"/>
    <mergeCell ref="Q19:S19"/>
    <mergeCell ref="Q8:S8"/>
    <mergeCell ref="Q9:S9"/>
    <mergeCell ref="Q10:S10"/>
    <mergeCell ref="Q11:S11"/>
    <mergeCell ref="Q12:S12"/>
    <mergeCell ref="Q13:S13"/>
    <mergeCell ref="T19:V19"/>
    <mergeCell ref="Q20:S20"/>
    <mergeCell ref="T5:V5"/>
    <mergeCell ref="T6:V6"/>
    <mergeCell ref="T7:V7"/>
    <mergeCell ref="T8:V8"/>
    <mergeCell ref="T9:V9"/>
    <mergeCell ref="T10:V10"/>
    <mergeCell ref="T11:V11"/>
    <mergeCell ref="T12:V12"/>
    <mergeCell ref="T13:V13"/>
    <mergeCell ref="Q14:S14"/>
    <mergeCell ref="Q15:S15"/>
    <mergeCell ref="Q16:S16"/>
    <mergeCell ref="Q17:S17"/>
    <mergeCell ref="Q18:S18"/>
    <mergeCell ref="T14:V14"/>
    <mergeCell ref="T15:V15"/>
    <mergeCell ref="T16:V16"/>
    <mergeCell ref="T17:V17"/>
    <mergeCell ref="T18:V18"/>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7CCD5-71B7-4BA4-9D27-1051238D4B11}">
  <dimension ref="A2:P55"/>
  <sheetViews>
    <sheetView topLeftCell="B1" workbookViewId="0">
      <selection activeCell="T54" sqref="T54"/>
    </sheetView>
  </sheetViews>
  <sheetFormatPr defaultRowHeight="12.75"/>
  <sheetData>
    <row r="2" spans="14:14">
      <c r="N2" t="s">
        <v>1200</v>
      </c>
    </row>
    <row r="3" spans="14:14">
      <c r="N3" t="s">
        <v>1192</v>
      </c>
    </row>
    <row r="4" spans="14:14">
      <c r="N4" t="s">
        <v>1193</v>
      </c>
    </row>
    <row r="5" spans="14:14">
      <c r="N5" t="s">
        <v>1194</v>
      </c>
    </row>
    <row r="6" spans="14:14">
      <c r="N6" t="s">
        <v>1195</v>
      </c>
    </row>
    <row r="7" spans="14:14">
      <c r="N7" t="s">
        <v>1196</v>
      </c>
    </row>
    <row r="8" spans="14:14">
      <c r="N8" t="s">
        <v>1197</v>
      </c>
    </row>
    <row r="9" spans="14:14">
      <c r="N9" t="s">
        <v>1198</v>
      </c>
    </row>
    <row r="10" spans="14:14">
      <c r="N10" t="s">
        <v>1199</v>
      </c>
    </row>
    <row r="22" spans="1:16" ht="13.15">
      <c r="A22" s="544" t="s">
        <v>1201</v>
      </c>
      <c r="P22" s="544" t="s">
        <v>1204</v>
      </c>
    </row>
    <row r="23" spans="1:16" ht="13.15">
      <c r="A23" s="544" t="s">
        <v>1202</v>
      </c>
    </row>
    <row r="24" spans="1:16" ht="13.15">
      <c r="A24" s="544" t="s">
        <v>1203</v>
      </c>
    </row>
    <row r="28" spans="1:16" ht="13.15">
      <c r="A28" s="544"/>
    </row>
    <row r="40" spans="2:16">
      <c r="P40" t="s">
        <v>1205</v>
      </c>
    </row>
    <row r="41" spans="2:16">
      <c r="B41" s="678"/>
      <c r="C41" s="708"/>
      <c r="D41" s="708"/>
      <c r="E41" s="708"/>
      <c r="F41" s="708"/>
      <c r="G41" s="708"/>
      <c r="P41" t="s">
        <v>1206</v>
      </c>
    </row>
    <row r="42" spans="2:16">
      <c r="P42" t="s">
        <v>1207</v>
      </c>
    </row>
    <row r="43" spans="2:16">
      <c r="P43" t="s">
        <v>1208</v>
      </c>
    </row>
    <row r="44" spans="2:16">
      <c r="P44" t="s">
        <v>1209</v>
      </c>
    </row>
    <row r="45" spans="2:16">
      <c r="P45" t="s">
        <v>1210</v>
      </c>
    </row>
    <row r="54" spans="2:2" ht="13.15">
      <c r="B54" s="544" t="s">
        <v>1211</v>
      </c>
    </row>
    <row r="55" spans="2:2" ht="13.15">
      <c r="B55" s="544" t="s">
        <v>1212</v>
      </c>
    </row>
  </sheetData>
  <mergeCells count="1">
    <mergeCell ref="B41:G41"/>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35"/>
  <sheetViews>
    <sheetView showGridLines="0" topLeftCell="A4" zoomScale="90" zoomScaleNormal="90" workbookViewId="0">
      <selection activeCell="F6" sqref="F6"/>
    </sheetView>
  </sheetViews>
  <sheetFormatPr defaultRowHeight="12.75"/>
  <cols>
    <col min="1" max="1" width="25.265625" customWidth="1"/>
    <col min="2" max="2" width="13.59765625" customWidth="1"/>
    <col min="3" max="3" width="18" customWidth="1"/>
    <col min="4" max="4" width="15.59765625" customWidth="1"/>
  </cols>
  <sheetData>
    <row r="1" spans="1:7" ht="18.95" customHeight="1">
      <c r="A1" s="91" t="s">
        <v>171</v>
      </c>
      <c r="B1" s="91"/>
      <c r="C1" s="91"/>
    </row>
    <row r="2" spans="1:7" ht="27" customHeight="1">
      <c r="A2" s="52" t="s">
        <v>172</v>
      </c>
    </row>
    <row r="3" spans="1:7">
      <c r="A3" s="2" t="s">
        <v>173</v>
      </c>
      <c r="B3" s="2"/>
      <c r="C3" s="2" t="s">
        <v>174</v>
      </c>
    </row>
    <row r="4" spans="1:7">
      <c r="A4" s="2"/>
      <c r="B4" s="2"/>
      <c r="C4" s="2" t="s">
        <v>175</v>
      </c>
    </row>
    <row r="5" spans="1:7" ht="38.25">
      <c r="A5" s="92" t="s">
        <v>176</v>
      </c>
      <c r="B5" s="92" t="s">
        <v>177</v>
      </c>
      <c r="C5" s="92" t="s">
        <v>178</v>
      </c>
      <c r="D5" s="92" t="s">
        <v>179</v>
      </c>
      <c r="E5" s="93"/>
      <c r="F5" s="93"/>
      <c r="G5" s="93"/>
    </row>
    <row r="6" spans="1:7" ht="18" customHeight="1" thickBot="1">
      <c r="A6" s="94"/>
      <c r="B6" s="95" t="s">
        <v>67</v>
      </c>
      <c r="C6" s="95" t="s">
        <v>67</v>
      </c>
      <c r="D6" s="96" t="s">
        <v>148</v>
      </c>
      <c r="E6" s="97"/>
    </row>
    <row r="7" spans="1:7" ht="18" customHeight="1" thickTop="1">
      <c r="A7" s="98" t="s">
        <v>180</v>
      </c>
      <c r="B7" s="101">
        <v>0.5</v>
      </c>
      <c r="C7" s="43">
        <f t="shared" ref="C7:C9" si="0">B7*13</f>
        <v>6.5</v>
      </c>
      <c r="D7" s="43">
        <f t="shared" ref="D7:D9" si="1">230/C7</f>
        <v>35.384615384615387</v>
      </c>
      <c r="E7" s="97"/>
    </row>
    <row r="8" spans="1:7" ht="18" customHeight="1">
      <c r="A8" s="98" t="s">
        <v>180</v>
      </c>
      <c r="B8" s="101">
        <v>1</v>
      </c>
      <c r="C8" s="43">
        <f t="shared" si="0"/>
        <v>13</v>
      </c>
      <c r="D8" s="43">
        <f t="shared" si="1"/>
        <v>17.692307692307693</v>
      </c>
      <c r="E8" s="97"/>
    </row>
    <row r="9" spans="1:7" ht="18" customHeight="1">
      <c r="A9" s="98" t="s">
        <v>180</v>
      </c>
      <c r="B9" s="101">
        <v>1.5</v>
      </c>
      <c r="C9" s="43">
        <f t="shared" si="0"/>
        <v>19.5</v>
      </c>
      <c r="D9" s="43">
        <f t="shared" si="1"/>
        <v>11.794871794871796</v>
      </c>
      <c r="E9" s="97"/>
    </row>
    <row r="10" spans="1:7" ht="18.95" customHeight="1">
      <c r="A10" s="98" t="s">
        <v>180</v>
      </c>
      <c r="B10" s="85">
        <v>1.6</v>
      </c>
      <c r="C10" s="43">
        <f>B10*13</f>
        <v>20.8</v>
      </c>
      <c r="D10" s="43">
        <f>230/C10</f>
        <v>11.057692307692307</v>
      </c>
    </row>
    <row r="11" spans="1:7" ht="18.95" customHeight="1">
      <c r="A11" s="98" t="s">
        <v>180</v>
      </c>
      <c r="B11" s="86">
        <v>2</v>
      </c>
      <c r="C11" s="44">
        <f t="shared" ref="C11:C31" si="2">B11*13</f>
        <v>26</v>
      </c>
      <c r="D11" s="45">
        <f t="shared" ref="D11:D30" si="3">230/C11</f>
        <v>8.8461538461538467</v>
      </c>
    </row>
    <row r="12" spans="1:7" ht="18.95" customHeight="1">
      <c r="A12" s="98" t="s">
        <v>180</v>
      </c>
      <c r="B12" s="86">
        <v>2.5</v>
      </c>
      <c r="C12" s="44">
        <f t="shared" si="2"/>
        <v>32.5</v>
      </c>
      <c r="D12" s="45">
        <f t="shared" si="3"/>
        <v>7.0769230769230766</v>
      </c>
    </row>
    <row r="13" spans="1:7" ht="18.95" customHeight="1">
      <c r="A13" s="98" t="s">
        <v>180</v>
      </c>
      <c r="B13" s="86">
        <v>3.2</v>
      </c>
      <c r="C13" s="44">
        <f t="shared" si="2"/>
        <v>41.6</v>
      </c>
      <c r="D13" s="45">
        <f t="shared" si="3"/>
        <v>5.5288461538461533</v>
      </c>
    </row>
    <row r="14" spans="1:7" ht="18.95" customHeight="1">
      <c r="A14" s="98" t="s">
        <v>180</v>
      </c>
      <c r="B14" s="86">
        <v>4</v>
      </c>
      <c r="C14" s="44">
        <f t="shared" si="2"/>
        <v>52</v>
      </c>
      <c r="D14" s="45">
        <f t="shared" si="3"/>
        <v>4.4230769230769234</v>
      </c>
    </row>
    <row r="15" spans="1:7" ht="18.95" customHeight="1">
      <c r="A15" s="98" t="s">
        <v>180</v>
      </c>
      <c r="B15" s="86">
        <v>5</v>
      </c>
      <c r="C15" s="44">
        <f t="shared" si="2"/>
        <v>65</v>
      </c>
      <c r="D15" s="45">
        <f t="shared" si="3"/>
        <v>3.5384615384615383</v>
      </c>
    </row>
    <row r="16" spans="1:7" ht="18.95" customHeight="1">
      <c r="A16" s="98" t="s">
        <v>180</v>
      </c>
      <c r="B16" s="86">
        <v>6.3</v>
      </c>
      <c r="C16" s="44">
        <f t="shared" si="2"/>
        <v>81.899999999999991</v>
      </c>
      <c r="D16" s="45">
        <f t="shared" si="3"/>
        <v>2.8083028083028085</v>
      </c>
    </row>
    <row r="17" spans="1:4" ht="18.95" customHeight="1">
      <c r="A17" s="98" t="s">
        <v>180</v>
      </c>
      <c r="B17" s="86">
        <v>8</v>
      </c>
      <c r="C17" s="44">
        <f t="shared" si="2"/>
        <v>104</v>
      </c>
      <c r="D17" s="45">
        <f t="shared" si="3"/>
        <v>2.2115384615384617</v>
      </c>
    </row>
    <row r="18" spans="1:4" ht="18.95" customHeight="1">
      <c r="A18" s="98" t="s">
        <v>180</v>
      </c>
      <c r="B18" s="86">
        <v>10</v>
      </c>
      <c r="C18" s="44">
        <f t="shared" si="2"/>
        <v>130</v>
      </c>
      <c r="D18" s="45">
        <f t="shared" si="3"/>
        <v>1.7692307692307692</v>
      </c>
    </row>
    <row r="19" spans="1:4" ht="18.95" customHeight="1">
      <c r="A19" s="98" t="s">
        <v>180</v>
      </c>
      <c r="B19" s="86">
        <v>12.5</v>
      </c>
      <c r="C19" s="44">
        <f t="shared" si="2"/>
        <v>162.5</v>
      </c>
      <c r="D19" s="45">
        <f t="shared" si="3"/>
        <v>1.4153846153846155</v>
      </c>
    </row>
    <row r="20" spans="1:4" ht="18.95" customHeight="1">
      <c r="A20" s="98" t="s">
        <v>180</v>
      </c>
      <c r="B20" s="86">
        <v>16</v>
      </c>
      <c r="C20" s="44">
        <f t="shared" si="2"/>
        <v>208</v>
      </c>
      <c r="D20" s="45">
        <f t="shared" si="3"/>
        <v>1.1057692307692308</v>
      </c>
    </row>
    <row r="21" spans="1:4" ht="18.95" customHeight="1">
      <c r="A21" s="98" t="s">
        <v>180</v>
      </c>
      <c r="B21" s="86">
        <v>20</v>
      </c>
      <c r="C21" s="44">
        <f t="shared" si="2"/>
        <v>260</v>
      </c>
      <c r="D21" s="45">
        <f t="shared" si="3"/>
        <v>0.88461538461538458</v>
      </c>
    </row>
    <row r="22" spans="1:4" ht="18.95" customHeight="1">
      <c r="A22" s="98" t="s">
        <v>180</v>
      </c>
      <c r="B22" s="86">
        <v>22</v>
      </c>
      <c r="C22" s="44">
        <f t="shared" si="2"/>
        <v>286</v>
      </c>
      <c r="D22" s="45">
        <f t="shared" si="3"/>
        <v>0.80419580419580416</v>
      </c>
    </row>
    <row r="23" spans="1:4" ht="18.95" customHeight="1">
      <c r="A23" s="98" t="s">
        <v>180</v>
      </c>
      <c r="B23" s="86">
        <v>25</v>
      </c>
      <c r="C23" s="44">
        <f t="shared" si="2"/>
        <v>325</v>
      </c>
      <c r="D23" s="45">
        <f t="shared" si="3"/>
        <v>0.70769230769230773</v>
      </c>
    </row>
    <row r="24" spans="1:4" ht="18.95" customHeight="1">
      <c r="A24" s="98" t="s">
        <v>181</v>
      </c>
      <c r="B24" s="86">
        <v>32</v>
      </c>
      <c r="C24" s="44">
        <f t="shared" si="2"/>
        <v>416</v>
      </c>
      <c r="D24" s="90">
        <f t="shared" si="3"/>
        <v>0.55288461538461542</v>
      </c>
    </row>
    <row r="25" spans="1:4" ht="18.95" customHeight="1">
      <c r="A25" s="98" t="s">
        <v>181</v>
      </c>
      <c r="B25" s="86">
        <v>40</v>
      </c>
      <c r="C25" s="44">
        <f t="shared" si="2"/>
        <v>520</v>
      </c>
      <c r="D25" s="90">
        <f t="shared" si="3"/>
        <v>0.44230769230769229</v>
      </c>
    </row>
    <row r="26" spans="1:4" ht="18.95" customHeight="1">
      <c r="A26" s="98"/>
      <c r="B26" s="86">
        <v>45</v>
      </c>
      <c r="C26" s="44">
        <f t="shared" si="2"/>
        <v>585</v>
      </c>
      <c r="D26" s="90">
        <f t="shared" si="3"/>
        <v>0.39316239316239315</v>
      </c>
    </row>
    <row r="27" spans="1:4" ht="18.95" customHeight="1">
      <c r="A27" s="98" t="s">
        <v>181</v>
      </c>
      <c r="B27" s="86">
        <v>50</v>
      </c>
      <c r="C27" s="44">
        <f t="shared" si="2"/>
        <v>650</v>
      </c>
      <c r="D27" s="90">
        <f t="shared" si="3"/>
        <v>0.35384615384615387</v>
      </c>
    </row>
    <row r="28" spans="1:4" ht="18.95" customHeight="1">
      <c r="A28" s="98" t="s">
        <v>181</v>
      </c>
      <c r="B28" s="86">
        <v>63</v>
      </c>
      <c r="C28" s="44">
        <f t="shared" si="2"/>
        <v>819</v>
      </c>
      <c r="D28" s="90">
        <f t="shared" si="3"/>
        <v>0.28083028083028083</v>
      </c>
    </row>
    <row r="29" spans="1:4" ht="18.95" customHeight="1">
      <c r="A29" s="98" t="s">
        <v>181</v>
      </c>
      <c r="B29" s="86">
        <v>75</v>
      </c>
      <c r="C29" s="44">
        <f t="shared" si="2"/>
        <v>975</v>
      </c>
      <c r="D29" s="90">
        <f t="shared" si="3"/>
        <v>0.23589743589743589</v>
      </c>
    </row>
    <row r="30" spans="1:4" ht="18.95" customHeight="1">
      <c r="A30" s="98" t="s">
        <v>181</v>
      </c>
      <c r="B30" s="86">
        <v>90</v>
      </c>
      <c r="C30" s="44">
        <f t="shared" si="2"/>
        <v>1170</v>
      </c>
      <c r="D30" s="90">
        <f t="shared" si="3"/>
        <v>0.19658119658119658</v>
      </c>
    </row>
    <row r="31" spans="1:4" ht="18.95" customHeight="1">
      <c r="A31" s="98" t="s">
        <v>181</v>
      </c>
      <c r="B31" s="86">
        <v>100</v>
      </c>
      <c r="C31" s="44">
        <f t="shared" si="2"/>
        <v>1300</v>
      </c>
      <c r="D31" s="90">
        <f>230/C31</f>
        <v>0.17692307692307693</v>
      </c>
    </row>
    <row r="32" spans="1:4" ht="18.95" customHeight="1">
      <c r="A32" s="98"/>
      <c r="B32" s="86"/>
      <c r="C32" s="44"/>
      <c r="D32" s="90"/>
    </row>
    <row r="33" spans="1:4" ht="18.95" customHeight="1">
      <c r="A33" s="98"/>
      <c r="B33" s="86"/>
      <c r="C33" s="44"/>
      <c r="D33" s="90"/>
    </row>
    <row r="34" spans="1:4" ht="18.95" customHeight="1">
      <c r="A34" s="98"/>
      <c r="B34" s="86"/>
      <c r="C34" s="44"/>
      <c r="D34" s="90"/>
    </row>
    <row r="35" spans="1:4" ht="18.95" customHeight="1">
      <c r="A35" s="98"/>
      <c r="B35" s="86"/>
      <c r="C35" s="44"/>
      <c r="D35" s="90"/>
    </row>
  </sheetData>
  <printOptions horizontalCentered="1"/>
  <pageMargins left="0.39370078740157483" right="0.39370078740157483" top="1.3385826771653544" bottom="1.1417322834645669" header="0.47244094488188981" footer="0.74803149606299213"/>
  <pageSetup paperSize="9" orientation="portrait" r:id="rId1"/>
  <headerFooter alignWithMargins="0">
    <oddHeader>&amp;LNaročnik:
&amp;RIzvajalec meritev:  &amp;G   
Ivančić Antun s.p., Ul. 5. &amp;8Prekomorske 9, 2250 PTUJ
-------------------------------------------------------------Izpisano: &amp;D</oddHeader>
    <oddFooter>&amp;LMeritve izvajal: &amp;"Arial CE,Krepko"Antun Ivančić
&amp;"Arial CE,Običajno"&amp;9NPK-zah.inst.&amp;C&amp;8žig in podpis: &amp;R&amp;9LIST: &amp;P/&amp;N
&amp;7&amp;F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43"/>
  <sheetViews>
    <sheetView zoomScale="90" zoomScaleNormal="90" workbookViewId="0">
      <selection activeCell="C7" sqref="C7"/>
    </sheetView>
  </sheetViews>
  <sheetFormatPr defaultRowHeight="12.75"/>
  <cols>
    <col min="1" max="1" width="28.265625" customWidth="1"/>
    <col min="2" max="2" width="15.59765625" customWidth="1"/>
    <col min="3" max="3" width="17.1328125" customWidth="1"/>
    <col min="4" max="4" width="19.59765625" customWidth="1"/>
  </cols>
  <sheetData>
    <row r="1" spans="1:4" ht="17.649999999999999">
      <c r="A1" s="91" t="s">
        <v>171</v>
      </c>
      <c r="B1" s="91"/>
      <c r="C1" s="91"/>
    </row>
    <row r="2" spans="1:4" ht="15">
      <c r="A2" s="52" t="s">
        <v>371</v>
      </c>
    </row>
    <row r="3" spans="1:4">
      <c r="A3" s="2" t="s">
        <v>372</v>
      </c>
      <c r="B3" s="2"/>
      <c r="D3" s="2" t="s">
        <v>174</v>
      </c>
    </row>
    <row r="4" spans="1:4" ht="21.75" customHeight="1">
      <c r="A4" s="259" t="s">
        <v>373</v>
      </c>
      <c r="B4" s="2"/>
      <c r="C4" s="2"/>
      <c r="D4" t="s">
        <v>374</v>
      </c>
    </row>
    <row r="5" spans="1:4" ht="44.25" customHeight="1">
      <c r="A5" s="315" t="s">
        <v>176</v>
      </c>
      <c r="B5" s="315" t="s">
        <v>177</v>
      </c>
      <c r="C5" s="92" t="s">
        <v>178</v>
      </c>
      <c r="D5" s="92" t="s">
        <v>179</v>
      </c>
    </row>
    <row r="6" spans="1:4" ht="21.75" customHeight="1" thickBot="1">
      <c r="A6" s="94"/>
      <c r="B6" s="95" t="s">
        <v>67</v>
      </c>
      <c r="C6" s="95" t="s">
        <v>67</v>
      </c>
      <c r="D6" s="96" t="s">
        <v>148</v>
      </c>
    </row>
    <row r="7" spans="1:4" ht="23.25" customHeight="1" thickTop="1">
      <c r="A7" s="259" t="s">
        <v>375</v>
      </c>
      <c r="B7" s="86">
        <v>0.5</v>
      </c>
      <c r="C7" s="43">
        <f>B7*14</f>
        <v>7</v>
      </c>
      <c r="D7" s="43">
        <f t="shared" ref="D7:D9" si="0">230/C7</f>
        <v>32.857142857142854</v>
      </c>
    </row>
    <row r="8" spans="1:4" ht="23.25" customHeight="1">
      <c r="A8" s="259" t="s">
        <v>375</v>
      </c>
      <c r="B8" s="86">
        <v>1</v>
      </c>
      <c r="C8" s="43">
        <f t="shared" ref="C8:C43" si="1">B8*14</f>
        <v>14</v>
      </c>
      <c r="D8" s="43">
        <f t="shared" si="0"/>
        <v>16.428571428571427</v>
      </c>
    </row>
    <row r="9" spans="1:4" ht="23.25" customHeight="1">
      <c r="A9" s="259" t="s">
        <v>375</v>
      </c>
      <c r="B9" s="86">
        <v>1.5</v>
      </c>
      <c r="C9" s="43">
        <f t="shared" si="1"/>
        <v>21</v>
      </c>
      <c r="D9" s="43">
        <f t="shared" si="0"/>
        <v>10.952380952380953</v>
      </c>
    </row>
    <row r="10" spans="1:4" ht="23.25" customHeight="1">
      <c r="A10" s="259" t="s">
        <v>375</v>
      </c>
      <c r="B10" s="86">
        <v>1.6</v>
      </c>
      <c r="C10" s="43">
        <f t="shared" si="1"/>
        <v>22.400000000000002</v>
      </c>
      <c r="D10" s="43">
        <f>230/C10</f>
        <v>10.267857142857142</v>
      </c>
    </row>
    <row r="11" spans="1:4" ht="23.25" customHeight="1">
      <c r="A11" s="259" t="s">
        <v>375</v>
      </c>
      <c r="B11" s="86">
        <v>2</v>
      </c>
      <c r="C11" s="43">
        <f t="shared" si="1"/>
        <v>28</v>
      </c>
      <c r="D11" s="45">
        <f t="shared" ref="D11:D30" si="2">230/C11</f>
        <v>8.2142857142857135</v>
      </c>
    </row>
    <row r="12" spans="1:4" ht="23.25" customHeight="1">
      <c r="A12" s="259" t="s">
        <v>375</v>
      </c>
      <c r="B12" s="86">
        <v>2.5</v>
      </c>
      <c r="C12" s="43">
        <f t="shared" si="1"/>
        <v>35</v>
      </c>
      <c r="D12" s="45">
        <f t="shared" si="2"/>
        <v>6.5714285714285712</v>
      </c>
    </row>
    <row r="13" spans="1:4" ht="23.25" customHeight="1">
      <c r="A13" s="259" t="s">
        <v>375</v>
      </c>
      <c r="B13" s="86">
        <v>3.2</v>
      </c>
      <c r="C13" s="43">
        <f t="shared" si="1"/>
        <v>44.800000000000004</v>
      </c>
      <c r="D13" s="45">
        <f t="shared" si="2"/>
        <v>5.1339285714285712</v>
      </c>
    </row>
    <row r="14" spans="1:4" ht="23.25" customHeight="1">
      <c r="A14" s="259" t="s">
        <v>375</v>
      </c>
      <c r="B14" s="86">
        <v>4</v>
      </c>
      <c r="C14" s="43">
        <f t="shared" si="1"/>
        <v>56</v>
      </c>
      <c r="D14" s="45">
        <f t="shared" si="2"/>
        <v>4.1071428571428568</v>
      </c>
    </row>
    <row r="15" spans="1:4" ht="23.25" customHeight="1">
      <c r="A15" s="259" t="s">
        <v>375</v>
      </c>
      <c r="B15" s="86">
        <v>5</v>
      </c>
      <c r="C15" s="43">
        <f t="shared" si="1"/>
        <v>70</v>
      </c>
      <c r="D15" s="45">
        <f t="shared" si="2"/>
        <v>3.2857142857142856</v>
      </c>
    </row>
    <row r="16" spans="1:4" ht="23.25" customHeight="1">
      <c r="A16" s="259" t="s">
        <v>375</v>
      </c>
      <c r="B16" s="86">
        <v>6.3</v>
      </c>
      <c r="C16" s="43">
        <f t="shared" si="1"/>
        <v>88.2</v>
      </c>
      <c r="D16" s="45">
        <f t="shared" si="2"/>
        <v>2.6077097505668934</v>
      </c>
    </row>
    <row r="17" spans="1:4" ht="23.25" customHeight="1">
      <c r="A17" s="259" t="s">
        <v>375</v>
      </c>
      <c r="B17" s="86">
        <v>8</v>
      </c>
      <c r="C17" s="43">
        <f t="shared" si="1"/>
        <v>112</v>
      </c>
      <c r="D17" s="45">
        <f t="shared" si="2"/>
        <v>2.0535714285714284</v>
      </c>
    </row>
    <row r="18" spans="1:4" ht="23.25" customHeight="1">
      <c r="A18" s="259" t="s">
        <v>375</v>
      </c>
      <c r="B18" s="86">
        <v>10</v>
      </c>
      <c r="C18" s="43">
        <f t="shared" si="1"/>
        <v>140</v>
      </c>
      <c r="D18" s="45">
        <f t="shared" si="2"/>
        <v>1.6428571428571428</v>
      </c>
    </row>
    <row r="19" spans="1:4" ht="23.25" customHeight="1">
      <c r="A19" s="259" t="s">
        <v>375</v>
      </c>
      <c r="B19" s="86">
        <v>12.5</v>
      </c>
      <c r="C19" s="43">
        <f t="shared" si="1"/>
        <v>175</v>
      </c>
      <c r="D19" s="45">
        <f t="shared" si="2"/>
        <v>1.3142857142857143</v>
      </c>
    </row>
    <row r="20" spans="1:4" ht="23.25" customHeight="1">
      <c r="A20" s="259" t="s">
        <v>375</v>
      </c>
      <c r="B20" s="86">
        <v>16</v>
      </c>
      <c r="C20" s="43">
        <f t="shared" si="1"/>
        <v>224</v>
      </c>
      <c r="D20" s="45">
        <f t="shared" si="2"/>
        <v>1.0267857142857142</v>
      </c>
    </row>
    <row r="21" spans="1:4" ht="23.25" customHeight="1">
      <c r="A21" s="259" t="s">
        <v>375</v>
      </c>
      <c r="B21" s="86">
        <v>20</v>
      </c>
      <c r="C21" s="43">
        <f t="shared" si="1"/>
        <v>280</v>
      </c>
      <c r="D21" s="45">
        <f t="shared" si="2"/>
        <v>0.8214285714285714</v>
      </c>
    </row>
    <row r="22" spans="1:4" ht="23.25" customHeight="1">
      <c r="A22" s="259" t="s">
        <v>375</v>
      </c>
      <c r="B22" s="86">
        <v>22</v>
      </c>
      <c r="C22" s="43">
        <f t="shared" si="1"/>
        <v>308</v>
      </c>
      <c r="D22" s="45">
        <f t="shared" si="2"/>
        <v>0.74675324675324672</v>
      </c>
    </row>
    <row r="23" spans="1:4" ht="23.25" customHeight="1">
      <c r="A23" s="259" t="s">
        <v>375</v>
      </c>
      <c r="B23" s="86">
        <v>25</v>
      </c>
      <c r="C23" s="43">
        <f t="shared" si="1"/>
        <v>350</v>
      </c>
      <c r="D23" s="45">
        <f t="shared" si="2"/>
        <v>0.65714285714285714</v>
      </c>
    </row>
    <row r="24" spans="1:4" ht="23.25" customHeight="1">
      <c r="A24" s="259" t="s">
        <v>375</v>
      </c>
      <c r="B24" s="86">
        <v>32</v>
      </c>
      <c r="C24" s="43">
        <f t="shared" si="1"/>
        <v>448</v>
      </c>
      <c r="D24" s="90">
        <f t="shared" si="2"/>
        <v>0.5133928571428571</v>
      </c>
    </row>
    <row r="25" spans="1:4" ht="23.25" customHeight="1">
      <c r="A25" s="259" t="s">
        <v>375</v>
      </c>
      <c r="B25" s="86">
        <v>40</v>
      </c>
      <c r="C25" s="43">
        <f t="shared" si="1"/>
        <v>560</v>
      </c>
      <c r="D25" s="90">
        <f t="shared" si="2"/>
        <v>0.4107142857142857</v>
      </c>
    </row>
    <row r="26" spans="1:4" ht="23.25" customHeight="1">
      <c r="A26" s="259" t="s">
        <v>375</v>
      </c>
      <c r="B26" s="86">
        <v>45</v>
      </c>
      <c r="C26" s="43">
        <f t="shared" si="1"/>
        <v>630</v>
      </c>
      <c r="D26" s="90">
        <f t="shared" si="2"/>
        <v>0.36507936507936506</v>
      </c>
    </row>
    <row r="27" spans="1:4" ht="23.25" customHeight="1">
      <c r="A27" s="259" t="s">
        <v>375</v>
      </c>
      <c r="B27" s="86">
        <v>50</v>
      </c>
      <c r="C27" s="43">
        <f t="shared" si="1"/>
        <v>700</v>
      </c>
      <c r="D27" s="90">
        <f t="shared" si="2"/>
        <v>0.32857142857142857</v>
      </c>
    </row>
    <row r="28" spans="1:4" ht="23.25" customHeight="1">
      <c r="A28" s="259" t="s">
        <v>375</v>
      </c>
      <c r="B28" s="86">
        <v>63</v>
      </c>
      <c r="C28" s="43">
        <f t="shared" si="1"/>
        <v>882</v>
      </c>
      <c r="D28" s="90">
        <f t="shared" si="2"/>
        <v>0.26077097505668934</v>
      </c>
    </row>
    <row r="29" spans="1:4" ht="23.25" customHeight="1">
      <c r="A29" s="259" t="s">
        <v>375</v>
      </c>
      <c r="B29" s="86">
        <v>75</v>
      </c>
      <c r="C29" s="43">
        <f t="shared" si="1"/>
        <v>1050</v>
      </c>
      <c r="D29" s="90">
        <f t="shared" si="2"/>
        <v>0.21904761904761905</v>
      </c>
    </row>
    <row r="30" spans="1:4" ht="23.25" customHeight="1">
      <c r="A30" s="259" t="s">
        <v>375</v>
      </c>
      <c r="B30" s="86">
        <v>90</v>
      </c>
      <c r="C30" s="43">
        <f t="shared" si="1"/>
        <v>1260</v>
      </c>
      <c r="D30" s="90">
        <f t="shared" si="2"/>
        <v>0.18253968253968253</v>
      </c>
    </row>
    <row r="31" spans="1:4" ht="23.25" customHeight="1">
      <c r="A31" s="259" t="s">
        <v>375</v>
      </c>
      <c r="B31" s="86">
        <v>100</v>
      </c>
      <c r="C31" s="43">
        <f t="shared" si="1"/>
        <v>1400</v>
      </c>
      <c r="D31" s="90">
        <f>230/C31</f>
        <v>0.16428571428571428</v>
      </c>
    </row>
    <row r="32" spans="1:4" ht="23.45" customHeight="1">
      <c r="B32" s="86">
        <v>110</v>
      </c>
      <c r="C32" s="43">
        <f t="shared" si="1"/>
        <v>1540</v>
      </c>
      <c r="D32" s="90">
        <f t="shared" ref="D32:D43" si="3">230/C32</f>
        <v>0.14935064935064934</v>
      </c>
    </row>
    <row r="33" spans="2:4">
      <c r="B33" s="86">
        <v>120</v>
      </c>
      <c r="C33" s="43">
        <f t="shared" si="1"/>
        <v>1680</v>
      </c>
      <c r="D33" s="90">
        <f t="shared" si="3"/>
        <v>0.13690476190476192</v>
      </c>
    </row>
    <row r="34" spans="2:4">
      <c r="B34" s="86">
        <v>130</v>
      </c>
      <c r="C34" s="43">
        <f t="shared" si="1"/>
        <v>1820</v>
      </c>
      <c r="D34" s="90">
        <f t="shared" si="3"/>
        <v>0.12637362637362637</v>
      </c>
    </row>
    <row r="35" spans="2:4">
      <c r="B35" s="86">
        <v>140</v>
      </c>
      <c r="C35" s="43">
        <f t="shared" si="1"/>
        <v>1960</v>
      </c>
      <c r="D35" s="90">
        <f t="shared" si="3"/>
        <v>0.11734693877551021</v>
      </c>
    </row>
    <row r="36" spans="2:4">
      <c r="B36" s="86">
        <v>150</v>
      </c>
      <c r="C36" s="43">
        <f t="shared" si="1"/>
        <v>2100</v>
      </c>
      <c r="D36" s="90">
        <f t="shared" si="3"/>
        <v>0.10952380952380952</v>
      </c>
    </row>
    <row r="37" spans="2:4">
      <c r="B37" s="86">
        <v>160</v>
      </c>
      <c r="C37" s="43">
        <f t="shared" si="1"/>
        <v>2240</v>
      </c>
      <c r="D37" s="90">
        <f t="shared" si="3"/>
        <v>0.10267857142857142</v>
      </c>
    </row>
    <row r="38" spans="2:4">
      <c r="B38" s="86">
        <v>170</v>
      </c>
      <c r="C38" s="43">
        <f t="shared" si="1"/>
        <v>2380</v>
      </c>
      <c r="D38" s="90">
        <f t="shared" si="3"/>
        <v>9.6638655462184878E-2</v>
      </c>
    </row>
    <row r="39" spans="2:4">
      <c r="B39" s="86">
        <v>180</v>
      </c>
      <c r="C39" s="43">
        <f t="shared" si="1"/>
        <v>2520</v>
      </c>
      <c r="D39" s="90">
        <f t="shared" si="3"/>
        <v>9.1269841269841265E-2</v>
      </c>
    </row>
    <row r="40" spans="2:4">
      <c r="B40" s="86">
        <v>190</v>
      </c>
      <c r="C40" s="43">
        <f t="shared" si="1"/>
        <v>2660</v>
      </c>
      <c r="D40" s="90">
        <f t="shared" si="3"/>
        <v>8.646616541353383E-2</v>
      </c>
    </row>
    <row r="41" spans="2:4">
      <c r="B41" s="86">
        <v>200</v>
      </c>
      <c r="C41" s="43">
        <f t="shared" si="1"/>
        <v>2800</v>
      </c>
      <c r="D41" s="90">
        <f t="shared" si="3"/>
        <v>8.2142857142857142E-2</v>
      </c>
    </row>
    <row r="42" spans="2:4">
      <c r="B42" s="86">
        <v>210</v>
      </c>
      <c r="C42" s="43">
        <f t="shared" si="1"/>
        <v>2940</v>
      </c>
      <c r="D42" s="90">
        <f t="shared" si="3"/>
        <v>7.8231292517006806E-2</v>
      </c>
    </row>
    <row r="43" spans="2:4">
      <c r="B43" s="86">
        <v>220</v>
      </c>
      <c r="C43" s="43">
        <f t="shared" si="1"/>
        <v>3080</v>
      </c>
      <c r="D43" s="90">
        <f t="shared" si="3"/>
        <v>7.4675324675324672E-2</v>
      </c>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35"/>
  <sheetViews>
    <sheetView workbookViewId="0">
      <selection activeCell="G18" sqref="G18"/>
    </sheetView>
  </sheetViews>
  <sheetFormatPr defaultRowHeight="12.75"/>
  <cols>
    <col min="1" max="1" width="25.265625" customWidth="1"/>
    <col min="2" max="2" width="13.59765625" customWidth="1"/>
    <col min="3" max="3" width="18" customWidth="1"/>
    <col min="4" max="4" width="15.59765625" customWidth="1"/>
  </cols>
  <sheetData>
    <row r="1" spans="1:7" ht="18.95" customHeight="1">
      <c r="A1" s="91" t="s">
        <v>171</v>
      </c>
      <c r="B1" s="91"/>
      <c r="C1" s="91"/>
    </row>
    <row r="2" spans="1:7" ht="27" customHeight="1">
      <c r="A2" s="52" t="s">
        <v>500</v>
      </c>
    </row>
    <row r="3" spans="1:7">
      <c r="A3" s="2" t="s">
        <v>173</v>
      </c>
      <c r="B3" s="2"/>
      <c r="C3" s="2" t="s">
        <v>174</v>
      </c>
    </row>
    <row r="4" spans="1:7">
      <c r="A4" s="2"/>
      <c r="B4" s="2"/>
      <c r="C4" s="2" t="s">
        <v>175</v>
      </c>
    </row>
    <row r="5" spans="1:7" ht="38.25">
      <c r="A5" s="92" t="s">
        <v>176</v>
      </c>
      <c r="B5" s="92" t="s">
        <v>177</v>
      </c>
      <c r="C5" s="92" t="s">
        <v>178</v>
      </c>
      <c r="D5" s="92" t="s">
        <v>179</v>
      </c>
      <c r="E5" s="93"/>
      <c r="F5" s="93"/>
      <c r="G5" s="93"/>
    </row>
    <row r="6" spans="1:7" ht="18" customHeight="1" thickBot="1">
      <c r="A6" s="94"/>
      <c r="B6" s="95" t="s">
        <v>67</v>
      </c>
      <c r="C6" s="95" t="s">
        <v>67</v>
      </c>
      <c r="D6" s="96" t="s">
        <v>148</v>
      </c>
      <c r="E6" s="97"/>
    </row>
    <row r="7" spans="1:7" ht="18" customHeight="1" thickTop="1">
      <c r="A7" s="259" t="s">
        <v>501</v>
      </c>
      <c r="B7" s="101">
        <v>0.16</v>
      </c>
      <c r="C7" s="43">
        <f>B7*13</f>
        <v>2.08</v>
      </c>
      <c r="D7" s="43">
        <f>230/C7</f>
        <v>110.57692307692308</v>
      </c>
      <c r="E7" s="97"/>
    </row>
    <row r="8" spans="1:7" ht="18" customHeight="1">
      <c r="A8" s="259" t="s">
        <v>502</v>
      </c>
      <c r="B8" s="101">
        <v>0.25</v>
      </c>
      <c r="C8" s="43">
        <f t="shared" ref="C8:C31" si="0">B8*13</f>
        <v>3.25</v>
      </c>
      <c r="D8" s="43">
        <f t="shared" ref="D8:D9" si="1">230/C8</f>
        <v>70.769230769230774</v>
      </c>
      <c r="E8" s="97"/>
    </row>
    <row r="9" spans="1:7" ht="18" customHeight="1">
      <c r="A9" s="259" t="s">
        <v>503</v>
      </c>
      <c r="B9" s="101">
        <v>0.4</v>
      </c>
      <c r="C9" s="43">
        <f t="shared" si="0"/>
        <v>5.2</v>
      </c>
      <c r="D9" s="43">
        <f t="shared" si="1"/>
        <v>44.230769230769226</v>
      </c>
      <c r="E9" s="97"/>
    </row>
    <row r="10" spans="1:7" ht="18.95" customHeight="1">
      <c r="A10" s="259" t="s">
        <v>504</v>
      </c>
      <c r="B10" s="85">
        <v>0.63</v>
      </c>
      <c r="C10" s="43">
        <f t="shared" si="0"/>
        <v>8.19</v>
      </c>
      <c r="D10" s="43">
        <f>230/C10</f>
        <v>28.083028083028086</v>
      </c>
    </row>
    <row r="11" spans="1:7" ht="18.95" customHeight="1">
      <c r="A11" s="259" t="s">
        <v>505</v>
      </c>
      <c r="B11" s="86">
        <v>1</v>
      </c>
      <c r="C11" s="43">
        <f t="shared" si="0"/>
        <v>13</v>
      </c>
      <c r="D11" s="45">
        <f t="shared" ref="D11:D30" si="2">230/C11</f>
        <v>17.692307692307693</v>
      </c>
    </row>
    <row r="12" spans="1:7" ht="18.95" customHeight="1">
      <c r="A12" s="259" t="s">
        <v>506</v>
      </c>
      <c r="B12" s="86">
        <v>1.6</v>
      </c>
      <c r="C12" s="43">
        <f t="shared" si="0"/>
        <v>20.8</v>
      </c>
      <c r="D12" s="45">
        <f t="shared" si="2"/>
        <v>11.057692307692307</v>
      </c>
    </row>
    <row r="13" spans="1:7" ht="18.95" customHeight="1">
      <c r="A13" s="259" t="s">
        <v>507</v>
      </c>
      <c r="B13" s="86">
        <v>2.5</v>
      </c>
      <c r="C13" s="43">
        <f t="shared" si="0"/>
        <v>32.5</v>
      </c>
      <c r="D13" s="45">
        <f t="shared" si="2"/>
        <v>7.0769230769230766</v>
      </c>
    </row>
    <row r="14" spans="1:7" ht="18.95" customHeight="1">
      <c r="A14" s="259" t="s">
        <v>508</v>
      </c>
      <c r="B14" s="86">
        <v>4</v>
      </c>
      <c r="C14" s="43">
        <f t="shared" si="0"/>
        <v>52</v>
      </c>
      <c r="D14" s="45">
        <f t="shared" si="2"/>
        <v>4.4230769230769234</v>
      </c>
    </row>
    <row r="15" spans="1:7" ht="18.95" customHeight="1">
      <c r="A15" s="259" t="s">
        <v>509</v>
      </c>
      <c r="B15" s="86">
        <v>6.3</v>
      </c>
      <c r="C15" s="43">
        <f t="shared" si="0"/>
        <v>81.899999999999991</v>
      </c>
      <c r="D15" s="45">
        <f t="shared" si="2"/>
        <v>2.8083028083028085</v>
      </c>
    </row>
    <row r="16" spans="1:7" ht="18.95" customHeight="1">
      <c r="A16" s="259" t="s">
        <v>510</v>
      </c>
      <c r="B16" s="86">
        <v>10</v>
      </c>
      <c r="C16" s="43">
        <f t="shared" si="0"/>
        <v>130</v>
      </c>
      <c r="D16" s="45">
        <f t="shared" si="2"/>
        <v>1.7692307692307692</v>
      </c>
    </row>
    <row r="17" spans="1:5" ht="18.95" customHeight="1">
      <c r="A17" s="259" t="s">
        <v>511</v>
      </c>
      <c r="B17" s="86">
        <v>12</v>
      </c>
      <c r="C17" s="43">
        <f t="shared" si="0"/>
        <v>156</v>
      </c>
      <c r="D17" s="45">
        <f t="shared" si="2"/>
        <v>1.4743589743589745</v>
      </c>
    </row>
    <row r="18" spans="1:5" ht="18.95" customHeight="1">
      <c r="A18" s="259" t="s">
        <v>512</v>
      </c>
      <c r="B18" s="86">
        <v>16</v>
      </c>
      <c r="C18" s="43">
        <f t="shared" si="0"/>
        <v>208</v>
      </c>
      <c r="D18" s="45">
        <f t="shared" si="2"/>
        <v>1.1057692307692308</v>
      </c>
    </row>
    <row r="19" spans="1:5" ht="18.95" customHeight="1">
      <c r="A19" s="259" t="s">
        <v>513</v>
      </c>
      <c r="B19" s="86">
        <v>20</v>
      </c>
      <c r="C19" s="43">
        <f t="shared" si="0"/>
        <v>260</v>
      </c>
      <c r="D19" s="45">
        <f t="shared" si="2"/>
        <v>0.88461538461538458</v>
      </c>
    </row>
    <row r="20" spans="1:5" ht="18.95" customHeight="1">
      <c r="A20" s="259" t="s">
        <v>514</v>
      </c>
      <c r="B20" s="86">
        <v>25</v>
      </c>
      <c r="C20" s="43">
        <f t="shared" si="0"/>
        <v>325</v>
      </c>
      <c r="D20" s="45">
        <f t="shared" si="2"/>
        <v>0.70769230769230773</v>
      </c>
    </row>
    <row r="21" spans="1:5" ht="18.95" customHeight="1">
      <c r="A21" s="259" t="s">
        <v>515</v>
      </c>
      <c r="B21" s="86">
        <v>32</v>
      </c>
      <c r="C21" s="43">
        <f t="shared" si="0"/>
        <v>416</v>
      </c>
      <c r="D21" s="45">
        <f t="shared" si="2"/>
        <v>0.55288461538461542</v>
      </c>
      <c r="E21" t="s">
        <v>516</v>
      </c>
    </row>
    <row r="22" spans="1:5" ht="18.95" customHeight="1">
      <c r="A22" s="259" t="s">
        <v>180</v>
      </c>
      <c r="B22" s="86">
        <v>22</v>
      </c>
      <c r="C22" s="43">
        <f t="shared" si="0"/>
        <v>286</v>
      </c>
      <c r="D22" s="45">
        <f t="shared" si="2"/>
        <v>0.80419580419580416</v>
      </c>
    </row>
    <row r="23" spans="1:5" ht="18.95" customHeight="1">
      <c r="A23" s="259" t="s">
        <v>180</v>
      </c>
      <c r="B23" s="86">
        <v>25</v>
      </c>
      <c r="C23" s="43">
        <f t="shared" si="0"/>
        <v>325</v>
      </c>
      <c r="D23" s="45">
        <f t="shared" si="2"/>
        <v>0.70769230769230773</v>
      </c>
    </row>
    <row r="24" spans="1:5" ht="18.95" customHeight="1">
      <c r="A24" s="259" t="s">
        <v>181</v>
      </c>
      <c r="B24" s="86">
        <v>32</v>
      </c>
      <c r="C24" s="43">
        <f t="shared" si="0"/>
        <v>416</v>
      </c>
      <c r="D24" s="90">
        <f t="shared" si="2"/>
        <v>0.55288461538461542</v>
      </c>
    </row>
    <row r="25" spans="1:5" ht="18.95" customHeight="1">
      <c r="A25" s="259" t="s">
        <v>181</v>
      </c>
      <c r="B25" s="86">
        <v>40</v>
      </c>
      <c r="C25" s="43">
        <f t="shared" si="0"/>
        <v>520</v>
      </c>
      <c r="D25" s="90">
        <f t="shared" si="2"/>
        <v>0.44230769230769229</v>
      </c>
    </row>
    <row r="26" spans="1:5" ht="18.95" customHeight="1">
      <c r="A26" s="259"/>
      <c r="B26" s="86">
        <v>45</v>
      </c>
      <c r="C26" s="43">
        <f t="shared" si="0"/>
        <v>585</v>
      </c>
      <c r="D26" s="90">
        <f t="shared" si="2"/>
        <v>0.39316239316239315</v>
      </c>
    </row>
    <row r="27" spans="1:5" ht="18.95" customHeight="1">
      <c r="A27" s="259" t="s">
        <v>181</v>
      </c>
      <c r="B27" s="86">
        <v>50</v>
      </c>
      <c r="C27" s="43">
        <f t="shared" si="0"/>
        <v>650</v>
      </c>
      <c r="D27" s="90">
        <f t="shared" si="2"/>
        <v>0.35384615384615387</v>
      </c>
    </row>
    <row r="28" spans="1:5" ht="18.95" customHeight="1">
      <c r="A28" s="259" t="s">
        <v>181</v>
      </c>
      <c r="B28" s="86">
        <v>63</v>
      </c>
      <c r="C28" s="43">
        <f t="shared" si="0"/>
        <v>819</v>
      </c>
      <c r="D28" s="90">
        <f t="shared" si="2"/>
        <v>0.28083028083028083</v>
      </c>
    </row>
    <row r="29" spans="1:5" ht="18.95" customHeight="1">
      <c r="A29" s="259" t="s">
        <v>181</v>
      </c>
      <c r="B29" s="86">
        <v>75</v>
      </c>
      <c r="C29" s="43">
        <f t="shared" si="0"/>
        <v>975</v>
      </c>
      <c r="D29" s="90">
        <f t="shared" si="2"/>
        <v>0.23589743589743589</v>
      </c>
    </row>
    <row r="30" spans="1:5" ht="18.95" customHeight="1">
      <c r="A30" s="259" t="s">
        <v>181</v>
      </c>
      <c r="B30" s="86">
        <v>90</v>
      </c>
      <c r="C30" s="43">
        <f t="shared" si="0"/>
        <v>1170</v>
      </c>
      <c r="D30" s="90">
        <f t="shared" si="2"/>
        <v>0.19658119658119658</v>
      </c>
    </row>
    <row r="31" spans="1:5" ht="18.95" customHeight="1">
      <c r="A31" s="259" t="s">
        <v>181</v>
      </c>
      <c r="B31" s="86">
        <v>100</v>
      </c>
      <c r="C31" s="43">
        <f t="shared" si="0"/>
        <v>1300</v>
      </c>
      <c r="D31" s="90">
        <f>230/C31</f>
        <v>0.17692307692307693</v>
      </c>
    </row>
    <row r="32" spans="1:5" ht="18.95" customHeight="1">
      <c r="A32" s="259"/>
      <c r="B32" s="86"/>
      <c r="C32" s="44"/>
      <c r="D32" s="90"/>
    </row>
    <row r="33" spans="1:4" ht="18.95" customHeight="1">
      <c r="A33" s="259"/>
      <c r="B33" s="86"/>
      <c r="C33" s="44"/>
      <c r="D33" s="90"/>
    </row>
    <row r="34" spans="1:4" ht="18.95" customHeight="1">
      <c r="A34" s="259"/>
      <c r="B34" s="86"/>
      <c r="C34" s="44"/>
      <c r="D34" s="90"/>
    </row>
    <row r="35" spans="1:4" ht="18.95" customHeight="1">
      <c r="A35" s="259"/>
      <c r="B35" s="86"/>
      <c r="C35" s="44"/>
      <c r="D35" s="90"/>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30"/>
  <sheetViews>
    <sheetView showGridLines="0" zoomScale="90" zoomScaleNormal="90" workbookViewId="0">
      <selection activeCell="K35" sqref="K35"/>
    </sheetView>
  </sheetViews>
  <sheetFormatPr defaultRowHeight="12.75"/>
  <cols>
    <col min="1" max="1" width="6.265625" customWidth="1"/>
    <col min="2" max="3" width="14.3984375" customWidth="1"/>
    <col min="4" max="4" width="20.265625" customWidth="1"/>
    <col min="5" max="6" width="14.3984375" customWidth="1"/>
    <col min="7" max="7" width="19.1328125" customWidth="1"/>
    <col min="8" max="8" width="14.3984375" customWidth="1"/>
  </cols>
  <sheetData>
    <row r="1" spans="1:8" ht="17.25">
      <c r="A1" s="104" t="s">
        <v>190</v>
      </c>
      <c r="B1" s="104"/>
      <c r="C1" s="104"/>
      <c r="D1" s="104"/>
      <c r="E1" s="104" t="s">
        <v>269</v>
      </c>
      <c r="H1" s="104"/>
    </row>
    <row r="2" spans="1:8" ht="9.6" customHeight="1"/>
    <row r="3" spans="1:8">
      <c r="A3" s="105" t="s">
        <v>191</v>
      </c>
    </row>
    <row r="4" spans="1:8" ht="19.149999999999999" customHeight="1">
      <c r="A4" s="106" t="s">
        <v>192</v>
      </c>
    </row>
    <row r="5" spans="1:8" ht="13.9" customHeight="1">
      <c r="A5" s="106"/>
    </row>
    <row r="6" spans="1:8" ht="24" customHeight="1">
      <c r="A6" s="812" t="s">
        <v>193</v>
      </c>
      <c r="B6" s="813"/>
      <c r="C6" s="813"/>
      <c r="D6" s="813"/>
      <c r="E6" s="814" t="s">
        <v>194</v>
      </c>
      <c r="F6" s="813"/>
      <c r="G6" s="813"/>
      <c r="H6" s="815"/>
    </row>
    <row r="7" spans="1:8" ht="34.9">
      <c r="A7" s="107" t="s">
        <v>195</v>
      </c>
      <c r="B7" s="107" t="s">
        <v>196</v>
      </c>
      <c r="C7" s="107" t="s">
        <v>197</v>
      </c>
      <c r="D7" s="108" t="s">
        <v>198</v>
      </c>
      <c r="E7" s="109" t="s">
        <v>199</v>
      </c>
      <c r="F7" s="107" t="s">
        <v>197</v>
      </c>
      <c r="G7" s="107" t="s">
        <v>198</v>
      </c>
      <c r="H7" s="107" t="s">
        <v>200</v>
      </c>
    </row>
    <row r="8" spans="1:8" ht="57" customHeight="1">
      <c r="A8" s="110">
        <v>1</v>
      </c>
      <c r="B8" s="110"/>
      <c r="C8" s="110"/>
      <c r="D8" s="111"/>
      <c r="E8" s="112"/>
      <c r="F8" s="110"/>
      <c r="G8" s="110"/>
      <c r="H8" s="110"/>
    </row>
    <row r="11" spans="1:8">
      <c r="A11" t="s">
        <v>201</v>
      </c>
    </row>
    <row r="13" spans="1:8" ht="21" customHeight="1">
      <c r="A13" s="113" t="s">
        <v>202</v>
      </c>
      <c r="B13" s="114" t="s">
        <v>203</v>
      </c>
      <c r="C13" s="114" t="s">
        <v>204</v>
      </c>
      <c r="D13" s="114" t="s">
        <v>205</v>
      </c>
      <c r="E13" s="114" t="s">
        <v>206</v>
      </c>
      <c r="F13" s="114" t="s">
        <v>207</v>
      </c>
    </row>
    <row r="14" spans="1:8" ht="21" customHeight="1">
      <c r="A14" s="88"/>
      <c r="B14" s="88"/>
      <c r="C14" s="88"/>
      <c r="D14" s="88"/>
      <c r="E14" s="88"/>
      <c r="F14" s="88"/>
    </row>
    <row r="15" spans="1:8" ht="21" customHeight="1">
      <c r="A15" s="88"/>
      <c r="B15" s="88"/>
      <c r="C15" s="88"/>
      <c r="D15" s="88"/>
      <c r="E15" s="88"/>
      <c r="F15" s="88"/>
    </row>
    <row r="17" spans="1:8" s="23" customFormat="1" ht="11.65">
      <c r="A17" s="23" t="s">
        <v>208</v>
      </c>
    </row>
    <row r="18" spans="1:8" s="23" customFormat="1" ht="11.65">
      <c r="B18" s="23" t="s">
        <v>209</v>
      </c>
    </row>
    <row r="19" spans="1:8" s="23" customFormat="1" ht="9.6" customHeight="1"/>
    <row r="20" spans="1:8" s="23" customFormat="1" ht="11.65">
      <c r="A20" s="23" t="s">
        <v>210</v>
      </c>
    </row>
    <row r="21" spans="1:8" s="23" customFormat="1" ht="11.65">
      <c r="B21" s="23" t="s">
        <v>211</v>
      </c>
    </row>
    <row r="22" spans="1:8" s="23" customFormat="1" ht="10.15" customHeight="1"/>
    <row r="23" spans="1:8" s="23" customFormat="1" ht="10.15" customHeight="1"/>
    <row r="24" spans="1:8" s="23" customFormat="1" ht="16.149999999999999" customHeight="1">
      <c r="A24" s="23" t="s">
        <v>212</v>
      </c>
    </row>
    <row r="25" spans="1:8" s="23" customFormat="1" ht="26.45" customHeight="1">
      <c r="A25" s="204" t="s">
        <v>270</v>
      </c>
      <c r="B25" s="205"/>
      <c r="C25" s="205"/>
      <c r="D25" s="205"/>
      <c r="E25" s="205"/>
      <c r="F25" s="205"/>
      <c r="G25" s="205"/>
      <c r="H25" s="205"/>
    </row>
    <row r="26" spans="1:8" s="23" customFormat="1" ht="16.149999999999999" customHeight="1">
      <c r="A26" s="23" t="s">
        <v>213</v>
      </c>
      <c r="F26" s="23" t="s">
        <v>214</v>
      </c>
      <c r="H26" s="23" t="s">
        <v>215</v>
      </c>
    </row>
    <row r="27" spans="1:8" s="23" customFormat="1" ht="11.65"/>
    <row r="28" spans="1:8" s="23" customFormat="1" ht="11.65">
      <c r="A28" s="23" t="s">
        <v>216</v>
      </c>
    </row>
    <row r="29" spans="1:8" s="23" customFormat="1" ht="11.65"/>
    <row r="30" spans="1:8" ht="21" customHeight="1">
      <c r="A30" t="s">
        <v>217</v>
      </c>
      <c r="E30" t="s">
        <v>218</v>
      </c>
    </row>
  </sheetData>
  <mergeCells count="2">
    <mergeCell ref="A6:D6"/>
    <mergeCell ref="E6:H6"/>
  </mergeCells>
  <printOptions horizontalCentered="1"/>
  <pageMargins left="0.35433070866141736" right="0.31496062992125984" top="0.93" bottom="0.69" header="0.59055118110236227" footer="0.36"/>
  <pageSetup paperSize="9" orientation="landscape" r:id="rId1"/>
  <headerFooter alignWithMargins="0">
    <oddHeader>&amp;RIzvajalec meritev: &amp;G   
Ivančić Antun s.p., Ul. 5. Prekomorske 9, 2250 PTUJ
-----------------------------------------------------------------------------------------</oddHeader>
    <oddFooter>&amp;LMeritve izvajal: &amp;"Arial CE,Krepko"Antun Ivančić
&amp;"Arial CE,Običajno"&amp;8Št.potrdila: 000003/U18 (Edison Plus)&amp;Cžig, podpis: &amp;G&amp;R&amp;9LIST: &amp;P/&amp;N
&amp;7KOPIRANJE POSAMEZNIH DELOV NI DOVOLJENO!</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F12"/>
  <sheetViews>
    <sheetView zoomScale="90" zoomScaleNormal="90" workbookViewId="0">
      <selection activeCell="L3" sqref="L3"/>
    </sheetView>
  </sheetViews>
  <sheetFormatPr defaultRowHeight="12.75"/>
  <cols>
    <col min="1" max="1" width="14.73046875" customWidth="1"/>
    <col min="2" max="2" width="16.3984375" customWidth="1"/>
    <col min="3" max="3" width="13.59765625" customWidth="1"/>
    <col min="6" max="6" width="11.1328125" customWidth="1"/>
  </cols>
  <sheetData>
    <row r="2" spans="1:6" ht="25.5">
      <c r="A2" s="427" t="s">
        <v>484</v>
      </c>
      <c r="B2" s="427" t="s">
        <v>486</v>
      </c>
      <c r="C2" s="427" t="s">
        <v>495</v>
      </c>
      <c r="D2" t="s">
        <v>497</v>
      </c>
      <c r="E2" t="s">
        <v>498</v>
      </c>
      <c r="F2" s="427" t="s">
        <v>499</v>
      </c>
    </row>
    <row r="3" spans="1:6">
      <c r="A3">
        <v>3</v>
      </c>
      <c r="D3">
        <v>81</v>
      </c>
      <c r="E3">
        <v>57</v>
      </c>
      <c r="F3">
        <v>28.7</v>
      </c>
    </row>
    <row r="4" spans="1:6">
      <c r="A4">
        <v>5</v>
      </c>
      <c r="B4" t="s">
        <v>487</v>
      </c>
      <c r="C4" t="s">
        <v>496</v>
      </c>
      <c r="D4">
        <v>60.6</v>
      </c>
      <c r="E4">
        <v>38</v>
      </c>
      <c r="F4">
        <v>2.6</v>
      </c>
    </row>
    <row r="5" spans="1:6">
      <c r="A5">
        <v>7</v>
      </c>
      <c r="B5" t="s">
        <v>488</v>
      </c>
      <c r="C5">
        <v>16</v>
      </c>
      <c r="D5">
        <v>37.5</v>
      </c>
      <c r="E5">
        <v>23</v>
      </c>
      <c r="F5">
        <v>2.2000000000000002</v>
      </c>
    </row>
    <row r="6" spans="1:6">
      <c r="A6">
        <v>9</v>
      </c>
      <c r="D6">
        <v>15.7</v>
      </c>
      <c r="E6">
        <v>13</v>
      </c>
    </row>
    <row r="7" spans="1:6">
      <c r="A7">
        <v>11</v>
      </c>
      <c r="B7" t="s">
        <v>489</v>
      </c>
      <c r="C7">
        <v>8.6999999999999993</v>
      </c>
      <c r="D7">
        <v>2.4</v>
      </c>
      <c r="E7">
        <v>23</v>
      </c>
    </row>
    <row r="8" spans="1:6">
      <c r="A8">
        <v>13</v>
      </c>
      <c r="B8" t="s">
        <v>490</v>
      </c>
      <c r="C8">
        <v>4.5</v>
      </c>
      <c r="D8">
        <v>6.3</v>
      </c>
      <c r="E8">
        <v>5</v>
      </c>
    </row>
    <row r="9" spans="1:6">
      <c r="A9">
        <v>15</v>
      </c>
      <c r="B9" t="s">
        <v>491</v>
      </c>
      <c r="C9" t="s">
        <v>491</v>
      </c>
      <c r="D9">
        <v>7.9</v>
      </c>
      <c r="E9">
        <v>3</v>
      </c>
    </row>
    <row r="10" spans="1:6">
      <c r="A10">
        <v>17</v>
      </c>
      <c r="B10" t="s">
        <v>492</v>
      </c>
      <c r="C10">
        <v>3.7</v>
      </c>
      <c r="E10" t="s">
        <v>491</v>
      </c>
    </row>
    <row r="11" spans="1:6">
      <c r="A11">
        <v>19</v>
      </c>
      <c r="B11" t="s">
        <v>494</v>
      </c>
      <c r="C11">
        <v>1.9</v>
      </c>
      <c r="E11" t="s">
        <v>491</v>
      </c>
    </row>
    <row r="12" spans="1:6">
      <c r="A12" t="s">
        <v>485</v>
      </c>
      <c r="B12" t="s">
        <v>493</v>
      </c>
      <c r="C12">
        <v>5.0999999999999996</v>
      </c>
      <c r="D12">
        <v>116</v>
      </c>
      <c r="E12">
        <v>75</v>
      </c>
      <c r="F12">
        <v>29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38"/>
  <sheetViews>
    <sheetView workbookViewId="0">
      <selection activeCell="L33" sqref="L33:Q33"/>
    </sheetView>
  </sheetViews>
  <sheetFormatPr defaultRowHeight="12.75"/>
  <sheetData>
    <row r="1" spans="1:17" ht="48" customHeight="1" thickTop="1">
      <c r="A1" s="823" t="s">
        <v>966</v>
      </c>
      <c r="B1" s="824"/>
      <c r="C1" s="824"/>
      <c r="D1" s="824"/>
      <c r="E1" s="824"/>
      <c r="F1" s="824"/>
      <c r="G1" s="824"/>
      <c r="H1" s="824"/>
      <c r="I1" s="824"/>
      <c r="J1" s="824"/>
      <c r="K1" s="824"/>
      <c r="L1" s="824"/>
      <c r="M1" s="824"/>
      <c r="N1" s="824"/>
      <c r="O1" s="824"/>
      <c r="P1" s="824"/>
      <c r="Q1" s="825"/>
    </row>
    <row r="2" spans="1:17" ht="13.15">
      <c r="A2" s="826" t="s">
        <v>967</v>
      </c>
      <c r="B2" s="819"/>
      <c r="C2" s="819"/>
      <c r="D2" s="819"/>
      <c r="E2" s="819"/>
      <c r="F2" s="819" t="s">
        <v>968</v>
      </c>
      <c r="G2" s="819"/>
      <c r="H2" s="819"/>
      <c r="I2" s="819"/>
      <c r="J2" s="819"/>
      <c r="K2" s="819"/>
      <c r="L2" s="819" t="s">
        <v>969</v>
      </c>
      <c r="M2" s="819"/>
      <c r="N2" s="819"/>
      <c r="O2" s="819"/>
      <c r="P2" s="819"/>
      <c r="Q2" s="820"/>
    </row>
    <row r="3" spans="1:17">
      <c r="A3" s="827" t="s">
        <v>970</v>
      </c>
      <c r="B3" s="792"/>
      <c r="C3" s="792"/>
      <c r="D3" s="792"/>
      <c r="E3" s="792"/>
      <c r="F3" s="792"/>
      <c r="G3" s="792"/>
      <c r="H3" s="792"/>
      <c r="I3" s="792"/>
      <c r="J3" s="792"/>
      <c r="K3" s="792"/>
      <c r="L3" s="792"/>
      <c r="M3" s="792"/>
      <c r="N3" s="792"/>
      <c r="O3" s="792"/>
      <c r="P3" s="792"/>
      <c r="Q3" s="816"/>
    </row>
    <row r="4" spans="1:17" ht="87.75" customHeight="1">
      <c r="A4" s="827" t="s">
        <v>971</v>
      </c>
      <c r="B4" s="792"/>
      <c r="C4" s="792"/>
      <c r="D4" s="792"/>
      <c r="E4" s="792"/>
      <c r="F4" s="792"/>
      <c r="G4" s="792"/>
      <c r="H4" s="792"/>
      <c r="I4" s="792"/>
      <c r="J4" s="792"/>
      <c r="K4" s="792"/>
      <c r="L4" s="821" t="s">
        <v>972</v>
      </c>
      <c r="M4" s="821"/>
      <c r="N4" s="821"/>
      <c r="O4" s="821"/>
      <c r="P4" s="821"/>
      <c r="Q4" s="822"/>
    </row>
    <row r="5" spans="1:17" ht="75" customHeight="1">
      <c r="A5" s="828" t="s">
        <v>973</v>
      </c>
      <c r="B5" s="821"/>
      <c r="C5" s="821"/>
      <c r="D5" s="821"/>
      <c r="E5" s="821"/>
      <c r="F5" s="792"/>
      <c r="G5" s="792"/>
      <c r="H5" s="792"/>
      <c r="I5" s="792"/>
      <c r="J5" s="792"/>
      <c r="K5" s="792"/>
      <c r="L5" s="821" t="s">
        <v>974</v>
      </c>
      <c r="M5" s="821"/>
      <c r="N5" s="821"/>
      <c r="O5" s="821"/>
      <c r="P5" s="821"/>
      <c r="Q5" s="822"/>
    </row>
    <row r="6" spans="1:17" ht="40.5" customHeight="1">
      <c r="A6" s="828" t="s">
        <v>975</v>
      </c>
      <c r="B6" s="821"/>
      <c r="C6" s="821"/>
      <c r="D6" s="821"/>
      <c r="E6" s="821"/>
      <c r="F6" s="792"/>
      <c r="G6" s="792"/>
      <c r="H6" s="792"/>
      <c r="I6" s="792"/>
      <c r="J6" s="792"/>
      <c r="K6" s="792"/>
      <c r="L6" s="821" t="s">
        <v>976</v>
      </c>
      <c r="M6" s="821"/>
      <c r="N6" s="821"/>
      <c r="O6" s="821"/>
      <c r="P6" s="821"/>
      <c r="Q6" s="822"/>
    </row>
    <row r="7" spans="1:17">
      <c r="A7" s="827" t="s">
        <v>977</v>
      </c>
      <c r="B7" s="792"/>
      <c r="C7" s="792"/>
      <c r="D7" s="792"/>
      <c r="E7" s="792"/>
      <c r="F7" s="792"/>
      <c r="G7" s="792"/>
      <c r="H7" s="792"/>
      <c r="I7" s="792"/>
      <c r="J7" s="792"/>
      <c r="K7" s="792"/>
      <c r="L7" s="792"/>
      <c r="M7" s="792"/>
      <c r="N7" s="792"/>
      <c r="O7" s="792"/>
      <c r="P7" s="792"/>
      <c r="Q7" s="816"/>
    </row>
    <row r="8" spans="1:17">
      <c r="A8" s="827" t="s">
        <v>978</v>
      </c>
      <c r="B8" s="792"/>
      <c r="C8" s="792"/>
      <c r="D8" s="792"/>
      <c r="E8" s="792"/>
      <c r="F8" s="792"/>
      <c r="G8" s="792"/>
      <c r="H8" s="792"/>
      <c r="I8" s="792"/>
      <c r="J8" s="792"/>
      <c r="K8" s="792"/>
      <c r="L8" s="792" t="s">
        <v>979</v>
      </c>
      <c r="M8" s="792"/>
      <c r="N8" s="792"/>
      <c r="O8" s="792"/>
      <c r="P8" s="792"/>
      <c r="Q8" s="816"/>
    </row>
    <row r="9" spans="1:17">
      <c r="A9" s="827" t="s">
        <v>980</v>
      </c>
      <c r="B9" s="792"/>
      <c r="C9" s="792"/>
      <c r="D9" s="792"/>
      <c r="E9" s="792"/>
      <c r="F9" s="792"/>
      <c r="G9" s="792"/>
      <c r="H9" s="792"/>
      <c r="I9" s="792"/>
      <c r="J9" s="792"/>
      <c r="K9" s="792"/>
      <c r="L9" s="792" t="s">
        <v>981</v>
      </c>
      <c r="M9" s="792"/>
      <c r="N9" s="792"/>
      <c r="O9" s="792"/>
      <c r="P9" s="792"/>
      <c r="Q9" s="816"/>
    </row>
    <row r="10" spans="1:17" ht="25.5" customHeight="1">
      <c r="A10" s="827" t="s">
        <v>982</v>
      </c>
      <c r="B10" s="792"/>
      <c r="C10" s="792"/>
      <c r="D10" s="792"/>
      <c r="E10" s="792"/>
      <c r="F10" s="792"/>
      <c r="G10" s="792"/>
      <c r="H10" s="792"/>
      <c r="I10" s="792"/>
      <c r="J10" s="792"/>
      <c r="K10" s="792"/>
      <c r="L10" s="792" t="s">
        <v>983</v>
      </c>
      <c r="M10" s="792"/>
      <c r="N10" s="792"/>
      <c r="O10" s="792"/>
      <c r="P10" s="792"/>
      <c r="Q10" s="816"/>
    </row>
    <row r="11" spans="1:17">
      <c r="A11" s="827" t="s">
        <v>984</v>
      </c>
      <c r="B11" s="792"/>
      <c r="C11" s="792"/>
      <c r="D11" s="792"/>
      <c r="E11" s="792"/>
      <c r="F11" s="792"/>
      <c r="G11" s="792"/>
      <c r="H11" s="792"/>
      <c r="I11" s="792"/>
      <c r="J11" s="792"/>
      <c r="K11" s="792"/>
      <c r="L11" s="792" t="s">
        <v>985</v>
      </c>
      <c r="M11" s="792"/>
      <c r="N11" s="792"/>
      <c r="O11" s="792"/>
      <c r="P11" s="792"/>
      <c r="Q11" s="816"/>
    </row>
    <row r="12" spans="1:17" ht="26.25" customHeight="1" thickBot="1">
      <c r="A12" s="829" t="s">
        <v>986</v>
      </c>
      <c r="B12" s="817"/>
      <c r="C12" s="817"/>
      <c r="D12" s="817"/>
      <c r="E12" s="817"/>
      <c r="F12" s="817"/>
      <c r="G12" s="817"/>
      <c r="H12" s="817"/>
      <c r="I12" s="817"/>
      <c r="J12" s="817"/>
      <c r="K12" s="817"/>
      <c r="L12" s="817" t="s">
        <v>987</v>
      </c>
      <c r="M12" s="817"/>
      <c r="N12" s="817"/>
      <c r="O12" s="817"/>
      <c r="P12" s="817"/>
      <c r="Q12" s="818"/>
    </row>
    <row r="13" spans="1:17" ht="13.15" thickTop="1">
      <c r="A13" s="678"/>
      <c r="B13" s="678"/>
      <c r="C13" s="678"/>
      <c r="D13" s="678"/>
      <c r="E13" s="678"/>
      <c r="F13" s="678"/>
      <c r="G13" s="678"/>
      <c r="H13" s="678"/>
      <c r="I13" s="678"/>
      <c r="J13" s="678"/>
      <c r="K13" s="678"/>
      <c r="L13" s="678"/>
      <c r="M13" s="678"/>
      <c r="N13" s="678"/>
      <c r="O13" s="678"/>
      <c r="P13" s="678"/>
      <c r="Q13" s="678"/>
    </row>
    <row r="14" spans="1:17">
      <c r="A14" s="678"/>
      <c r="B14" s="678"/>
      <c r="C14" s="678"/>
      <c r="D14" s="678"/>
      <c r="E14" s="678"/>
      <c r="F14" s="678"/>
      <c r="G14" s="678"/>
      <c r="H14" s="678"/>
      <c r="I14" s="678"/>
      <c r="J14" s="678"/>
      <c r="K14" s="678"/>
      <c r="L14" s="678"/>
      <c r="M14" s="678"/>
      <c r="N14" s="678"/>
      <c r="O14" s="678"/>
      <c r="P14" s="678"/>
      <c r="Q14" s="678"/>
    </row>
    <row r="15" spans="1:17" ht="49.5" customHeight="1">
      <c r="A15" s="678" t="s">
        <v>988</v>
      </c>
      <c r="B15" s="678"/>
      <c r="C15" s="678"/>
      <c r="D15" s="678"/>
      <c r="E15" s="678"/>
      <c r="F15" s="678"/>
      <c r="G15" s="678"/>
      <c r="H15" s="678"/>
      <c r="I15" s="678"/>
      <c r="J15" s="678"/>
      <c r="K15" s="678"/>
      <c r="L15" s="678"/>
      <c r="M15" s="678"/>
      <c r="N15" s="678"/>
      <c r="O15" s="678"/>
      <c r="P15" s="678"/>
      <c r="Q15" s="678"/>
    </row>
    <row r="16" spans="1:17">
      <c r="A16" s="678"/>
      <c r="B16" s="678"/>
      <c r="C16" s="678"/>
      <c r="D16" s="678"/>
      <c r="E16" s="678"/>
      <c r="F16" s="678"/>
      <c r="G16" s="678"/>
      <c r="H16" s="678"/>
      <c r="I16" s="678"/>
      <c r="J16" s="678"/>
      <c r="K16" s="678"/>
      <c r="L16" s="678"/>
      <c r="M16" s="678"/>
      <c r="N16" s="678"/>
      <c r="O16" s="678"/>
      <c r="P16" s="678"/>
      <c r="Q16" s="678"/>
    </row>
    <row r="17" spans="1:17">
      <c r="A17" s="678"/>
      <c r="B17" s="678"/>
      <c r="C17" s="678"/>
      <c r="D17" s="678"/>
      <c r="E17" s="678"/>
      <c r="F17" s="678"/>
      <c r="G17" s="678"/>
      <c r="H17" s="678"/>
      <c r="I17" s="678"/>
      <c r="J17" s="678"/>
      <c r="K17" s="678"/>
      <c r="L17" s="678"/>
      <c r="M17" s="678"/>
      <c r="N17" s="678"/>
      <c r="O17" s="678"/>
      <c r="P17" s="678"/>
      <c r="Q17" s="678"/>
    </row>
    <row r="18" spans="1:17">
      <c r="A18" s="678"/>
      <c r="B18" s="678"/>
      <c r="C18" s="678"/>
      <c r="D18" s="678"/>
      <c r="E18" s="678"/>
      <c r="F18" s="678"/>
      <c r="G18" s="678"/>
      <c r="H18" s="678"/>
      <c r="I18" s="678"/>
      <c r="J18" s="678"/>
      <c r="K18" s="678"/>
      <c r="L18" s="678"/>
      <c r="M18" s="678"/>
      <c r="N18" s="678"/>
      <c r="O18" s="678"/>
      <c r="P18" s="678"/>
      <c r="Q18" s="678"/>
    </row>
    <row r="19" spans="1:17">
      <c r="A19" s="678"/>
      <c r="B19" s="678"/>
      <c r="C19" s="678"/>
      <c r="D19" s="678"/>
      <c r="E19" s="678"/>
      <c r="F19" s="678"/>
      <c r="G19" s="678"/>
      <c r="H19" s="678"/>
      <c r="I19" s="678"/>
      <c r="J19" s="678"/>
      <c r="K19" s="678"/>
      <c r="L19" s="678"/>
      <c r="M19" s="678"/>
      <c r="N19" s="678"/>
      <c r="O19" s="678"/>
      <c r="P19" s="678"/>
      <c r="Q19" s="678"/>
    </row>
    <row r="20" spans="1:17">
      <c r="A20" s="678"/>
      <c r="B20" s="678"/>
      <c r="C20" s="678"/>
      <c r="D20" s="678"/>
      <c r="E20" s="678"/>
      <c r="F20" s="678"/>
      <c r="G20" s="678"/>
      <c r="H20" s="678"/>
      <c r="I20" s="678"/>
      <c r="J20" s="678"/>
      <c r="K20" s="678"/>
      <c r="L20" s="678"/>
      <c r="M20" s="678"/>
      <c r="N20" s="678"/>
      <c r="O20" s="678"/>
      <c r="P20" s="678"/>
      <c r="Q20" s="678"/>
    </row>
    <row r="21" spans="1:17">
      <c r="A21" s="678"/>
      <c r="B21" s="678"/>
      <c r="C21" s="678"/>
      <c r="D21" s="678"/>
      <c r="E21" s="678"/>
      <c r="F21" s="678"/>
      <c r="G21" s="678"/>
      <c r="H21" s="678"/>
      <c r="I21" s="678"/>
      <c r="J21" s="678"/>
      <c r="K21" s="678"/>
      <c r="L21" s="678"/>
      <c r="M21" s="678"/>
      <c r="N21" s="678"/>
      <c r="O21" s="678"/>
      <c r="P21" s="678"/>
      <c r="Q21" s="678"/>
    </row>
    <row r="22" spans="1:17">
      <c r="A22" s="678"/>
      <c r="B22" s="678"/>
      <c r="C22" s="678"/>
      <c r="D22" s="678"/>
      <c r="E22" s="678"/>
      <c r="F22" s="678"/>
      <c r="G22" s="678"/>
      <c r="H22" s="678"/>
      <c r="I22" s="678"/>
      <c r="J22" s="678"/>
      <c r="K22" s="678"/>
      <c r="L22" s="678"/>
      <c r="M22" s="678"/>
      <c r="N22" s="678"/>
      <c r="O22" s="678"/>
      <c r="P22" s="678"/>
      <c r="Q22" s="678"/>
    </row>
    <row r="23" spans="1:17">
      <c r="A23" s="678"/>
      <c r="B23" s="678"/>
      <c r="C23" s="678"/>
      <c r="D23" s="678"/>
      <c r="E23" s="678"/>
      <c r="F23" s="678"/>
      <c r="G23" s="678"/>
      <c r="H23" s="678"/>
      <c r="I23" s="678"/>
      <c r="J23" s="678"/>
      <c r="K23" s="678"/>
      <c r="L23" s="678"/>
      <c r="M23" s="678"/>
      <c r="N23" s="678"/>
      <c r="O23" s="678"/>
      <c r="P23" s="678"/>
      <c r="Q23" s="678"/>
    </row>
    <row r="24" spans="1:17">
      <c r="A24" s="678"/>
      <c r="B24" s="678"/>
      <c r="C24" s="678"/>
      <c r="D24" s="678"/>
      <c r="E24" s="678"/>
      <c r="F24" s="678"/>
      <c r="G24" s="678"/>
      <c r="H24" s="678"/>
      <c r="I24" s="678"/>
      <c r="J24" s="678"/>
      <c r="K24" s="678"/>
      <c r="L24" s="678"/>
      <c r="M24" s="678"/>
      <c r="N24" s="678"/>
      <c r="O24" s="678"/>
      <c r="P24" s="678"/>
      <c r="Q24" s="678"/>
    </row>
    <row r="25" spans="1:17">
      <c r="A25" s="678"/>
      <c r="B25" s="678"/>
      <c r="C25" s="678"/>
      <c r="D25" s="678"/>
      <c r="E25" s="678"/>
      <c r="F25" s="678"/>
      <c r="G25" s="678"/>
      <c r="H25" s="678"/>
      <c r="I25" s="678"/>
      <c r="J25" s="678"/>
      <c r="K25" s="678"/>
      <c r="L25" s="678"/>
      <c r="M25" s="678"/>
      <c r="N25" s="678"/>
      <c r="O25" s="678"/>
      <c r="P25" s="678"/>
      <c r="Q25" s="678"/>
    </row>
    <row r="26" spans="1:17">
      <c r="A26" s="678"/>
      <c r="B26" s="678"/>
      <c r="C26" s="678"/>
      <c r="D26" s="678"/>
      <c r="E26" s="678"/>
      <c r="F26" s="678"/>
      <c r="G26" s="678"/>
      <c r="H26" s="678"/>
      <c r="I26" s="678"/>
      <c r="J26" s="678"/>
      <c r="K26" s="678"/>
      <c r="L26" s="678"/>
      <c r="M26" s="678"/>
      <c r="N26" s="678"/>
      <c r="O26" s="678"/>
      <c r="P26" s="678"/>
      <c r="Q26" s="678"/>
    </row>
    <row r="27" spans="1:17">
      <c r="A27" s="678"/>
      <c r="B27" s="678"/>
      <c r="C27" s="678"/>
      <c r="D27" s="678"/>
      <c r="E27" s="678"/>
      <c r="F27" s="678"/>
      <c r="G27" s="678"/>
      <c r="H27" s="678"/>
      <c r="I27" s="678"/>
      <c r="J27" s="678"/>
      <c r="K27" s="678"/>
      <c r="L27" s="678"/>
      <c r="M27" s="678"/>
      <c r="N27" s="678"/>
      <c r="O27" s="678"/>
      <c r="P27" s="678"/>
      <c r="Q27" s="678"/>
    </row>
    <row r="28" spans="1:17">
      <c r="A28" s="678"/>
      <c r="B28" s="678"/>
      <c r="C28" s="678"/>
      <c r="D28" s="678"/>
      <c r="E28" s="678"/>
      <c r="F28" s="678"/>
      <c r="G28" s="678"/>
      <c r="H28" s="678"/>
      <c r="I28" s="678"/>
      <c r="J28" s="678"/>
      <c r="K28" s="678"/>
      <c r="L28" s="678"/>
      <c r="M28" s="678"/>
      <c r="N28" s="678"/>
      <c r="O28" s="678"/>
      <c r="P28" s="678"/>
      <c r="Q28" s="678"/>
    </row>
    <row r="29" spans="1:17">
      <c r="A29" s="678"/>
      <c r="B29" s="678"/>
      <c r="C29" s="678"/>
      <c r="D29" s="678"/>
      <c r="E29" s="678"/>
      <c r="F29" s="678"/>
      <c r="G29" s="678"/>
      <c r="H29" s="678"/>
      <c r="I29" s="678"/>
      <c r="J29" s="678"/>
      <c r="K29" s="678"/>
      <c r="L29" s="678"/>
      <c r="M29" s="678"/>
      <c r="N29" s="678"/>
      <c r="O29" s="678"/>
      <c r="P29" s="678"/>
      <c r="Q29" s="678"/>
    </row>
    <row r="30" spans="1:17">
      <c r="A30" s="678"/>
      <c r="B30" s="678"/>
      <c r="C30" s="678"/>
      <c r="D30" s="678"/>
      <c r="E30" s="678"/>
      <c r="F30" s="678"/>
      <c r="G30" s="678"/>
      <c r="H30" s="678"/>
      <c r="I30" s="678"/>
      <c r="J30" s="678"/>
      <c r="K30" s="678"/>
      <c r="L30" s="678"/>
      <c r="M30" s="678"/>
      <c r="N30" s="678"/>
      <c r="O30" s="678"/>
      <c r="P30" s="678"/>
      <c r="Q30" s="678"/>
    </row>
    <row r="31" spans="1:17">
      <c r="A31" s="678"/>
      <c r="B31" s="678"/>
      <c r="C31" s="678"/>
      <c r="D31" s="678"/>
      <c r="E31" s="678"/>
      <c r="F31" s="678"/>
      <c r="G31" s="678"/>
      <c r="H31" s="678"/>
      <c r="I31" s="678"/>
      <c r="J31" s="678"/>
      <c r="K31" s="678"/>
      <c r="L31" s="678"/>
      <c r="M31" s="678"/>
      <c r="N31" s="678"/>
      <c r="O31" s="678"/>
      <c r="P31" s="678"/>
      <c r="Q31" s="678"/>
    </row>
    <row r="32" spans="1:17">
      <c r="A32" s="678"/>
      <c r="B32" s="678"/>
      <c r="C32" s="678"/>
      <c r="D32" s="678"/>
      <c r="E32" s="678"/>
      <c r="F32" s="678"/>
      <c r="G32" s="678"/>
      <c r="H32" s="678"/>
      <c r="I32" s="678"/>
      <c r="J32" s="678"/>
      <c r="K32" s="678"/>
      <c r="L32" s="678"/>
      <c r="M32" s="678"/>
      <c r="N32" s="678"/>
      <c r="O32" s="678"/>
      <c r="P32" s="678"/>
      <c r="Q32" s="678"/>
    </row>
    <row r="33" spans="1:17">
      <c r="A33" s="678"/>
      <c r="B33" s="678"/>
      <c r="C33" s="678"/>
      <c r="D33" s="678"/>
      <c r="E33" s="678"/>
      <c r="F33" s="678"/>
      <c r="G33" s="678"/>
      <c r="H33" s="678"/>
      <c r="I33" s="678"/>
      <c r="J33" s="678"/>
      <c r="K33" s="678"/>
      <c r="L33" s="678"/>
      <c r="M33" s="678"/>
      <c r="N33" s="678"/>
      <c r="O33" s="678"/>
      <c r="P33" s="678"/>
      <c r="Q33" s="678"/>
    </row>
    <row r="34" spans="1:17">
      <c r="A34" s="678"/>
      <c r="B34" s="678"/>
      <c r="C34" s="678"/>
      <c r="D34" s="678"/>
      <c r="E34" s="678"/>
      <c r="F34" s="678"/>
      <c r="G34" s="678"/>
      <c r="H34" s="678"/>
      <c r="I34" s="678"/>
      <c r="J34" s="678"/>
      <c r="K34" s="678"/>
      <c r="L34" s="678"/>
      <c r="M34" s="678"/>
      <c r="N34" s="678"/>
      <c r="O34" s="678"/>
      <c r="P34" s="678"/>
      <c r="Q34" s="678"/>
    </row>
    <row r="35" spans="1:17">
      <c r="A35" s="678"/>
      <c r="B35" s="678"/>
      <c r="C35" s="678"/>
      <c r="D35" s="678"/>
      <c r="E35" s="678"/>
      <c r="F35" s="678"/>
      <c r="G35" s="678"/>
      <c r="H35" s="678"/>
      <c r="I35" s="678"/>
      <c r="J35" s="678"/>
      <c r="K35" s="678"/>
      <c r="L35" s="678"/>
      <c r="M35" s="678"/>
      <c r="N35" s="678"/>
      <c r="O35" s="678"/>
      <c r="P35" s="678"/>
      <c r="Q35" s="678"/>
    </row>
    <row r="36" spans="1:17">
      <c r="A36" s="678"/>
      <c r="B36" s="678"/>
      <c r="C36" s="678"/>
      <c r="D36" s="678"/>
      <c r="E36" s="678"/>
      <c r="F36" s="678"/>
      <c r="G36" s="678"/>
      <c r="H36" s="678"/>
      <c r="I36" s="678"/>
      <c r="J36" s="678"/>
      <c r="K36" s="678"/>
      <c r="L36" s="678"/>
      <c r="M36" s="678"/>
      <c r="N36" s="678"/>
      <c r="O36" s="678"/>
      <c r="P36" s="678"/>
      <c r="Q36" s="678"/>
    </row>
    <row r="37" spans="1:17">
      <c r="A37" s="678"/>
      <c r="B37" s="678"/>
      <c r="C37" s="678"/>
      <c r="D37" s="678"/>
      <c r="E37" s="678"/>
      <c r="F37" s="678"/>
      <c r="G37" s="678"/>
      <c r="H37" s="678"/>
      <c r="I37" s="678"/>
      <c r="J37" s="678"/>
      <c r="K37" s="678"/>
      <c r="L37" s="678"/>
      <c r="M37" s="678"/>
      <c r="N37" s="678"/>
      <c r="O37" s="678"/>
      <c r="P37" s="678"/>
      <c r="Q37" s="678"/>
    </row>
    <row r="38" spans="1:17">
      <c r="A38" s="678"/>
      <c r="B38" s="678"/>
      <c r="C38" s="678"/>
      <c r="D38" s="678"/>
      <c r="E38" s="678"/>
      <c r="F38" s="678"/>
      <c r="G38" s="678"/>
      <c r="H38" s="678"/>
      <c r="I38" s="678"/>
      <c r="J38" s="678"/>
      <c r="K38" s="678"/>
      <c r="L38" s="678"/>
      <c r="M38" s="678"/>
      <c r="N38" s="678"/>
      <c r="O38" s="678"/>
      <c r="P38" s="678"/>
      <c r="Q38" s="678"/>
    </row>
  </sheetData>
  <mergeCells count="110">
    <mergeCell ref="A27:E27"/>
    <mergeCell ref="A1:Q1"/>
    <mergeCell ref="A2:E2"/>
    <mergeCell ref="A3:E3"/>
    <mergeCell ref="A4:E4"/>
    <mergeCell ref="A5:E5"/>
    <mergeCell ref="A6:E6"/>
    <mergeCell ref="A13:E13"/>
    <mergeCell ref="A14:E14"/>
    <mergeCell ref="A16:E16"/>
    <mergeCell ref="L13:Q13"/>
    <mergeCell ref="L14:Q14"/>
    <mergeCell ref="L16:Q16"/>
    <mergeCell ref="A22:E22"/>
    <mergeCell ref="A23:E23"/>
    <mergeCell ref="A24:E24"/>
    <mergeCell ref="A17:E17"/>
    <mergeCell ref="A18:E18"/>
    <mergeCell ref="A7:E7"/>
    <mergeCell ref="A8:E8"/>
    <mergeCell ref="A9:E9"/>
    <mergeCell ref="A10:E10"/>
    <mergeCell ref="A11:E11"/>
    <mergeCell ref="A12:E12"/>
    <mergeCell ref="A37:E37"/>
    <mergeCell ref="A38:E38"/>
    <mergeCell ref="F2:K2"/>
    <mergeCell ref="F3:K3"/>
    <mergeCell ref="F4:K4"/>
    <mergeCell ref="F5:K5"/>
    <mergeCell ref="F6:K6"/>
    <mergeCell ref="F7:K7"/>
    <mergeCell ref="F8:K8"/>
    <mergeCell ref="F9:K9"/>
    <mergeCell ref="A31:E31"/>
    <mergeCell ref="A32:E32"/>
    <mergeCell ref="A33:E33"/>
    <mergeCell ref="A34:E34"/>
    <mergeCell ref="A35:E35"/>
    <mergeCell ref="A36:E36"/>
    <mergeCell ref="A25:E25"/>
    <mergeCell ref="A26:E26"/>
    <mergeCell ref="A28:E28"/>
    <mergeCell ref="A29:E29"/>
    <mergeCell ref="A30:E30"/>
    <mergeCell ref="A19:E19"/>
    <mergeCell ref="A20:E20"/>
    <mergeCell ref="A21:E21"/>
    <mergeCell ref="F38:K38"/>
    <mergeCell ref="L2:Q2"/>
    <mergeCell ref="L3:Q3"/>
    <mergeCell ref="L4:Q4"/>
    <mergeCell ref="L5:Q5"/>
    <mergeCell ref="L6:Q6"/>
    <mergeCell ref="F28:K28"/>
    <mergeCell ref="F29:K29"/>
    <mergeCell ref="F30:K30"/>
    <mergeCell ref="F31:K31"/>
    <mergeCell ref="F32:K32"/>
    <mergeCell ref="F33:K33"/>
    <mergeCell ref="F22:K22"/>
    <mergeCell ref="F23:K23"/>
    <mergeCell ref="F24:K24"/>
    <mergeCell ref="F25:K25"/>
    <mergeCell ref="F26:K26"/>
    <mergeCell ref="F27:K27"/>
    <mergeCell ref="F16:K16"/>
    <mergeCell ref="F17:K17"/>
    <mergeCell ref="F18:K18"/>
    <mergeCell ref="F19:K19"/>
    <mergeCell ref="F20:K20"/>
    <mergeCell ref="F21:K21"/>
    <mergeCell ref="L18:Q18"/>
    <mergeCell ref="L7:Q7"/>
    <mergeCell ref="L8:Q8"/>
    <mergeCell ref="L9:Q9"/>
    <mergeCell ref="L10:Q10"/>
    <mergeCell ref="L11:Q11"/>
    <mergeCell ref="L12:Q12"/>
    <mergeCell ref="L37:Q37"/>
    <mergeCell ref="F37:K37"/>
    <mergeCell ref="F10:K10"/>
    <mergeCell ref="F11:K11"/>
    <mergeCell ref="F12:K12"/>
    <mergeCell ref="F13:K13"/>
    <mergeCell ref="F14:K14"/>
    <mergeCell ref="L38:Q38"/>
    <mergeCell ref="A15:Q15"/>
    <mergeCell ref="L31:Q31"/>
    <mergeCell ref="L32:Q32"/>
    <mergeCell ref="L33:Q33"/>
    <mergeCell ref="L34:Q34"/>
    <mergeCell ref="L35:Q35"/>
    <mergeCell ref="L36:Q36"/>
    <mergeCell ref="L25:Q25"/>
    <mergeCell ref="L26:Q26"/>
    <mergeCell ref="L27:Q27"/>
    <mergeCell ref="L28:Q28"/>
    <mergeCell ref="L29:Q29"/>
    <mergeCell ref="L30:Q30"/>
    <mergeCell ref="L19:Q19"/>
    <mergeCell ref="L20:Q20"/>
    <mergeCell ref="L21:Q21"/>
    <mergeCell ref="L22:Q22"/>
    <mergeCell ref="L23:Q23"/>
    <mergeCell ref="L24:Q24"/>
    <mergeCell ref="F34:K34"/>
    <mergeCell ref="F35:K35"/>
    <mergeCell ref="F36:K36"/>
    <mergeCell ref="L17:Q17"/>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623B6-652B-4F20-A850-42E15264E357}">
  <dimension ref="A2:BB117"/>
  <sheetViews>
    <sheetView topLeftCell="I75" workbookViewId="0">
      <selection activeCell="W82" sqref="W82"/>
    </sheetView>
  </sheetViews>
  <sheetFormatPr defaultRowHeight="12.75"/>
  <cols>
    <col min="2" max="2" width="25.73046875" customWidth="1"/>
    <col min="3" max="6" width="20.73046875" customWidth="1"/>
    <col min="11" max="11" width="23.59765625" customWidth="1"/>
    <col min="12" max="15" width="20.73046875" customWidth="1"/>
    <col min="16" max="16" width="40" customWidth="1"/>
  </cols>
  <sheetData>
    <row r="2" spans="2:54">
      <c r="B2" t="s">
        <v>1071</v>
      </c>
    </row>
    <row r="3" spans="2:54">
      <c r="B3" t="s">
        <v>1072</v>
      </c>
    </row>
    <row r="4" spans="2:54" ht="16.5">
      <c r="B4" t="s">
        <v>1073</v>
      </c>
      <c r="R4" s="561" t="s">
        <v>1224</v>
      </c>
      <c r="S4" s="561"/>
      <c r="T4" s="561"/>
      <c r="U4" s="561"/>
      <c r="V4" s="561"/>
      <c r="W4" s="561"/>
      <c r="X4" s="561"/>
      <c r="Y4" s="561"/>
      <c r="Z4" s="561"/>
      <c r="AA4" s="561"/>
      <c r="AB4" s="561"/>
      <c r="AC4" s="561"/>
      <c r="AD4" s="561"/>
      <c r="AE4" s="561"/>
      <c r="AF4" s="560" t="s">
        <v>1227</v>
      </c>
      <c r="AG4" s="546"/>
      <c r="AH4" s="546"/>
      <c r="AI4" s="546"/>
      <c r="AJ4" s="546"/>
      <c r="AK4" s="546"/>
      <c r="AL4" s="546"/>
      <c r="AM4" s="546"/>
      <c r="AN4" s="546"/>
      <c r="AO4" s="546"/>
      <c r="AP4" s="546"/>
      <c r="AQ4" s="546"/>
      <c r="AR4" s="546"/>
      <c r="AS4" s="546"/>
      <c r="AT4" s="546"/>
      <c r="AU4" s="546"/>
      <c r="AV4" s="546"/>
      <c r="AW4" s="546"/>
      <c r="AX4" s="546"/>
      <c r="AY4" s="546"/>
      <c r="AZ4" s="546"/>
      <c r="BA4" s="546"/>
      <c r="BB4" s="546"/>
    </row>
    <row r="5" spans="2:54" ht="16.5">
      <c r="B5" s="553" t="s">
        <v>1074</v>
      </c>
      <c r="R5" s="562" t="s">
        <v>1223</v>
      </c>
      <c r="S5" s="561"/>
      <c r="T5" s="561"/>
      <c r="U5" s="561"/>
      <c r="V5" s="561"/>
      <c r="W5" s="561"/>
      <c r="X5" s="561"/>
      <c r="Y5" s="561"/>
      <c r="Z5" s="561"/>
      <c r="AA5" s="561"/>
      <c r="AB5" s="561"/>
      <c r="AC5" s="561"/>
      <c r="AD5" s="561"/>
      <c r="AE5" s="561"/>
      <c r="AF5" s="560" t="s">
        <v>1228</v>
      </c>
      <c r="AG5" s="546"/>
      <c r="AH5" s="546"/>
      <c r="AI5" s="546"/>
      <c r="AJ5" s="546"/>
      <c r="AK5" s="546"/>
      <c r="AL5" s="546"/>
      <c r="AM5" s="546"/>
      <c r="AN5" s="546"/>
      <c r="AO5" s="546"/>
      <c r="AP5" s="546"/>
      <c r="AQ5" s="546"/>
      <c r="AR5" s="546"/>
      <c r="AS5" s="546"/>
      <c r="AT5" s="546"/>
      <c r="AU5" s="546"/>
      <c r="AV5" s="546"/>
      <c r="AW5" s="546"/>
      <c r="AX5" s="546"/>
      <c r="AY5" s="546"/>
      <c r="AZ5" s="546"/>
      <c r="BA5" s="546"/>
      <c r="BB5" s="546"/>
    </row>
    <row r="6" spans="2:54">
      <c r="R6" s="561"/>
      <c r="S6" s="561"/>
      <c r="T6" s="561"/>
      <c r="U6" s="561"/>
      <c r="V6" s="561"/>
      <c r="W6" s="561"/>
      <c r="X6" s="561"/>
      <c r="Y6" s="561"/>
      <c r="Z6" s="561"/>
      <c r="AA6" s="561"/>
      <c r="AB6" s="561"/>
      <c r="AC6" s="561"/>
      <c r="AD6" s="561"/>
      <c r="AE6" s="561"/>
      <c r="AF6" s="546" t="s">
        <v>1229</v>
      </c>
      <c r="AG6" s="546"/>
      <c r="AH6" s="546"/>
      <c r="AI6" s="546"/>
      <c r="AJ6" s="546"/>
      <c r="AK6" s="546"/>
      <c r="AL6" s="546"/>
      <c r="AM6" s="546"/>
      <c r="AN6" s="546"/>
      <c r="AO6" s="546"/>
      <c r="AP6" s="546"/>
      <c r="AQ6" s="546"/>
      <c r="AR6" s="546"/>
      <c r="AS6" s="546"/>
      <c r="AT6" s="546"/>
      <c r="AU6" s="546"/>
      <c r="AV6" s="546"/>
      <c r="AW6" s="546"/>
      <c r="AX6" s="546"/>
      <c r="AY6" s="546"/>
      <c r="AZ6" s="546"/>
      <c r="BA6" s="546"/>
      <c r="BB6" s="546"/>
    </row>
    <row r="7" spans="2:54" ht="13.15" thickBot="1">
      <c r="R7" s="561"/>
      <c r="S7" s="561"/>
      <c r="T7" s="561"/>
      <c r="U7" s="561"/>
      <c r="V7" s="561"/>
      <c r="W7" s="561"/>
      <c r="X7" s="561"/>
      <c r="Y7" s="561"/>
      <c r="Z7" s="561"/>
      <c r="AA7" s="561"/>
      <c r="AB7" s="561"/>
      <c r="AC7" s="561"/>
      <c r="AD7" s="561"/>
      <c r="AE7" s="561"/>
      <c r="AF7" s="546" t="s">
        <v>1230</v>
      </c>
      <c r="AG7" s="546"/>
      <c r="AH7" s="546"/>
      <c r="AI7" s="546"/>
      <c r="AJ7" s="546"/>
      <c r="AK7" s="546"/>
      <c r="AL7" s="546"/>
      <c r="AM7" s="546"/>
      <c r="AN7" s="546"/>
      <c r="AO7" s="546"/>
      <c r="AP7" s="546"/>
      <c r="AQ7" s="546"/>
      <c r="AR7" s="546"/>
      <c r="AS7" s="546"/>
      <c r="AT7" s="546"/>
      <c r="AU7" s="546"/>
      <c r="AV7" s="546"/>
      <c r="AW7" s="546"/>
      <c r="AX7" s="546"/>
      <c r="AY7" s="546"/>
      <c r="AZ7" s="546"/>
      <c r="BA7" s="546"/>
      <c r="BB7" s="546"/>
    </row>
    <row r="8" spans="2:54" ht="17.25" thickBot="1">
      <c r="B8" t="s">
        <v>1075</v>
      </c>
      <c r="C8" s="546"/>
      <c r="D8" t="s">
        <v>528</v>
      </c>
      <c r="E8" t="s">
        <v>1082</v>
      </c>
      <c r="F8" s="549"/>
      <c r="H8" s="550" t="s">
        <v>72</v>
      </c>
      <c r="K8" s="566" t="s">
        <v>1304</v>
      </c>
      <c r="L8" s="566" t="s">
        <v>1305</v>
      </c>
      <c r="R8" s="562" t="s">
        <v>1226</v>
      </c>
      <c r="S8" s="561"/>
      <c r="T8" s="561"/>
      <c r="U8" s="561"/>
      <c r="V8" s="561"/>
      <c r="W8" s="561"/>
      <c r="X8" s="561"/>
      <c r="Y8" s="561"/>
      <c r="Z8" s="561"/>
      <c r="AA8" s="561"/>
      <c r="AB8" s="561"/>
      <c r="AC8" s="561"/>
      <c r="AD8" s="561"/>
      <c r="AE8" s="561"/>
      <c r="AF8" s="546" t="s">
        <v>1231</v>
      </c>
      <c r="AG8" s="546"/>
      <c r="AH8" s="546"/>
      <c r="AI8" s="546"/>
      <c r="AJ8" s="546"/>
      <c r="AK8" s="546"/>
      <c r="AL8" s="546"/>
      <c r="AM8" s="546"/>
      <c r="AN8" s="546"/>
      <c r="AO8" s="546"/>
      <c r="AP8" s="546"/>
      <c r="AQ8" s="546"/>
      <c r="AR8" s="546"/>
      <c r="AS8" s="546"/>
      <c r="AT8" s="546"/>
      <c r="AU8" s="546"/>
      <c r="AV8" s="546"/>
      <c r="AW8" s="546"/>
      <c r="AX8" s="546"/>
      <c r="AY8" s="546"/>
      <c r="AZ8" s="546"/>
      <c r="BA8" s="546"/>
      <c r="BB8" s="546"/>
    </row>
    <row r="9" spans="2:54" ht="17.25" thickBot="1">
      <c r="B9" t="s">
        <v>1081</v>
      </c>
      <c r="C9" t="s">
        <v>1076</v>
      </c>
      <c r="D9" t="s">
        <v>1080</v>
      </c>
      <c r="H9" s="550">
        <v>1</v>
      </c>
      <c r="K9" s="567">
        <v>1.1200000000000001</v>
      </c>
      <c r="L9" s="568">
        <v>1</v>
      </c>
      <c r="R9" s="563" t="s">
        <v>1225</v>
      </c>
      <c r="S9" s="561"/>
      <c r="T9" s="561"/>
      <c r="U9" s="561"/>
      <c r="V9" s="561"/>
      <c r="W9" s="561"/>
      <c r="X9" s="561"/>
      <c r="Y9" s="561"/>
      <c r="Z9" s="561"/>
      <c r="AA9" s="561"/>
      <c r="AB9" s="561"/>
      <c r="AC9" s="561"/>
      <c r="AD9" s="561"/>
      <c r="AE9" s="561"/>
      <c r="AF9" s="546" t="s">
        <v>1232</v>
      </c>
      <c r="AG9" s="546"/>
      <c r="AH9" s="546"/>
      <c r="AI9" s="546"/>
      <c r="AJ9" s="546"/>
      <c r="AK9" s="546"/>
      <c r="AL9" s="546"/>
      <c r="AM9" s="546"/>
      <c r="AN9" s="546"/>
      <c r="AO9" s="546"/>
      <c r="AP9" s="546"/>
      <c r="AQ9" s="546"/>
      <c r="AR9" s="546"/>
      <c r="AS9" s="546"/>
      <c r="AT9" s="546"/>
      <c r="AU9" s="546"/>
      <c r="AV9" s="546"/>
      <c r="AW9" s="546"/>
      <c r="AX9" s="546"/>
      <c r="AY9" s="546"/>
      <c r="AZ9" s="546"/>
      <c r="BA9" s="546"/>
      <c r="BB9" s="546"/>
    </row>
    <row r="10" spans="2:54" ht="13.5" thickBot="1">
      <c r="B10" t="s">
        <v>1077</v>
      </c>
      <c r="C10" s="547"/>
      <c r="D10" t="s">
        <v>1079</v>
      </c>
      <c r="H10" s="550" t="s">
        <v>82</v>
      </c>
      <c r="K10" s="567">
        <v>1.38</v>
      </c>
      <c r="L10" s="568">
        <v>1.5</v>
      </c>
      <c r="M10" s="567">
        <v>1.59</v>
      </c>
      <c r="N10" s="568">
        <v>2</v>
      </c>
      <c r="R10" s="561"/>
      <c r="S10" s="561"/>
      <c r="T10" s="561"/>
      <c r="U10" s="561"/>
      <c r="V10" s="561"/>
      <c r="W10" s="561"/>
      <c r="X10" s="561"/>
      <c r="Y10" s="561"/>
      <c r="Z10" s="561"/>
      <c r="AA10" s="561"/>
      <c r="AB10" s="561"/>
      <c r="AC10" s="561"/>
      <c r="AD10" s="561"/>
      <c r="AE10" s="561"/>
      <c r="AF10" s="546" t="s">
        <v>1233</v>
      </c>
      <c r="AG10" s="546"/>
      <c r="AH10" s="546"/>
      <c r="AI10" s="546"/>
      <c r="AJ10" s="546"/>
      <c r="AK10" s="546"/>
      <c r="AL10" s="546"/>
      <c r="AM10" s="546"/>
      <c r="AN10" s="546"/>
      <c r="AO10" s="546"/>
      <c r="AP10" s="546"/>
      <c r="AQ10" s="546"/>
      <c r="AR10" s="546"/>
      <c r="AS10" s="546"/>
      <c r="AT10" s="546"/>
      <c r="AU10" s="546"/>
      <c r="AV10" s="546"/>
      <c r="AW10" s="546"/>
      <c r="AX10" s="546"/>
      <c r="AY10" s="546"/>
      <c r="AZ10" s="546"/>
      <c r="BA10" s="546"/>
      <c r="BB10" s="546"/>
    </row>
    <row r="11" spans="2:54" ht="14.65" thickBot="1">
      <c r="B11" t="s">
        <v>1078</v>
      </c>
      <c r="C11" s="548"/>
      <c r="D11" t="s">
        <v>556</v>
      </c>
      <c r="H11" s="550" t="s">
        <v>88</v>
      </c>
      <c r="K11" s="567">
        <v>1.78</v>
      </c>
      <c r="L11" s="568">
        <v>2.5</v>
      </c>
      <c r="R11" s="561"/>
      <c r="S11" s="561"/>
      <c r="T11" s="561"/>
      <c r="U11" s="561"/>
      <c r="V11" s="561"/>
      <c r="W11" s="561"/>
      <c r="X11" s="561"/>
      <c r="Y11" s="561"/>
      <c r="Z11" s="561"/>
      <c r="AA11" s="561"/>
      <c r="AB11" s="561"/>
      <c r="AC11" s="561"/>
      <c r="AD11" s="561"/>
      <c r="AE11" s="561"/>
      <c r="AF11" s="546"/>
      <c r="AG11" s="546"/>
      <c r="AH11" s="546"/>
      <c r="AI11" s="546"/>
      <c r="AJ11" s="546"/>
      <c r="AK11" s="546"/>
      <c r="AL11" s="546"/>
      <c r="AM11" s="546"/>
      <c r="AN11" s="546"/>
      <c r="AO11" s="546"/>
      <c r="AP11" s="546"/>
      <c r="AQ11" s="546"/>
      <c r="AR11" s="546"/>
      <c r="AS11" s="546"/>
      <c r="AT11" s="546"/>
      <c r="AU11" s="546"/>
      <c r="AV11" s="546"/>
      <c r="AW11" s="546"/>
      <c r="AX11" s="546"/>
      <c r="AY11" s="546"/>
      <c r="AZ11" s="546"/>
      <c r="BA11" s="546"/>
      <c r="BB11" s="546"/>
    </row>
    <row r="12" spans="2:54" ht="13.5" thickBot="1">
      <c r="H12" s="550">
        <v>4</v>
      </c>
      <c r="K12" s="567">
        <v>2.2599999999999998</v>
      </c>
      <c r="L12" s="568">
        <v>4</v>
      </c>
      <c r="R12" s="561"/>
      <c r="S12" s="561"/>
      <c r="T12" s="561"/>
      <c r="U12" s="561"/>
      <c r="V12" s="561"/>
      <c r="W12" s="561"/>
      <c r="X12" s="561"/>
      <c r="Y12" s="561"/>
      <c r="Z12" s="561"/>
      <c r="AA12" s="561"/>
      <c r="AB12" s="561"/>
      <c r="AC12" s="561"/>
      <c r="AD12" s="561"/>
      <c r="AE12" s="561"/>
      <c r="AF12" s="837" t="s">
        <v>1234</v>
      </c>
      <c r="AG12" s="708"/>
      <c r="AH12" s="708"/>
      <c r="AI12" s="708"/>
      <c r="AJ12" s="708"/>
      <c r="AK12" s="708"/>
      <c r="AL12" s="708"/>
      <c r="AM12" s="708"/>
      <c r="AN12" s="708"/>
      <c r="AO12" s="708"/>
      <c r="AP12" s="708"/>
      <c r="AQ12" s="708"/>
      <c r="AR12" s="708"/>
      <c r="AS12" s="708"/>
      <c r="AT12" s="546"/>
      <c r="AU12" s="546"/>
      <c r="AV12" s="546"/>
      <c r="AW12" s="546"/>
      <c r="AX12" s="546"/>
      <c r="AY12" s="546"/>
      <c r="AZ12" s="546"/>
      <c r="BA12" s="546"/>
      <c r="BB12" s="546"/>
    </row>
    <row r="13" spans="2:54" ht="13.5" thickBot="1">
      <c r="H13" s="550">
        <v>6</v>
      </c>
      <c r="K13" s="567">
        <v>2.76</v>
      </c>
      <c r="L13" s="568">
        <v>6</v>
      </c>
      <c r="R13" s="561"/>
      <c r="S13" s="561"/>
      <c r="T13" s="561"/>
      <c r="U13" s="561"/>
      <c r="V13" s="561"/>
      <c r="W13" s="561"/>
      <c r="X13" s="561"/>
      <c r="Y13" s="561"/>
      <c r="Z13" s="561"/>
      <c r="AA13" s="561"/>
      <c r="AB13" s="561"/>
      <c r="AC13" s="561"/>
      <c r="AD13" s="561"/>
      <c r="AE13" s="561"/>
      <c r="AF13" s="708"/>
      <c r="AG13" s="708"/>
      <c r="AH13" s="708"/>
      <c r="AI13" s="708"/>
      <c r="AJ13" s="708"/>
      <c r="AK13" s="708"/>
      <c r="AL13" s="708"/>
      <c r="AM13" s="708"/>
      <c r="AN13" s="708"/>
      <c r="AO13" s="708"/>
      <c r="AP13" s="708"/>
      <c r="AQ13" s="708"/>
      <c r="AR13" s="708"/>
      <c r="AS13" s="708"/>
      <c r="AT13" s="546"/>
      <c r="AU13" s="546"/>
      <c r="AV13" s="546"/>
      <c r="AW13" s="546"/>
      <c r="AX13" s="546"/>
      <c r="AY13" s="546"/>
      <c r="AZ13" s="546"/>
      <c r="BA13" s="546"/>
      <c r="BB13" s="546"/>
    </row>
    <row r="14" spans="2:54" ht="13.5" thickBot="1">
      <c r="H14" s="550">
        <v>10</v>
      </c>
      <c r="K14" s="567">
        <v>3.57</v>
      </c>
      <c r="L14" s="568">
        <v>10</v>
      </c>
      <c r="R14" s="561"/>
      <c r="S14" s="561"/>
      <c r="T14" s="561"/>
      <c r="U14" s="561"/>
      <c r="V14" s="561"/>
      <c r="W14" s="561"/>
      <c r="X14" s="561"/>
      <c r="Y14" s="561"/>
      <c r="Z14" s="561"/>
      <c r="AA14" s="561"/>
      <c r="AB14" s="561"/>
      <c r="AC14" s="561"/>
      <c r="AD14" s="561"/>
      <c r="AE14" s="561"/>
      <c r="AF14" s="708"/>
      <c r="AG14" s="708"/>
      <c r="AH14" s="708"/>
      <c r="AI14" s="708"/>
      <c r="AJ14" s="708"/>
      <c r="AK14" s="708"/>
      <c r="AL14" s="708"/>
      <c r="AM14" s="708"/>
      <c r="AN14" s="708"/>
      <c r="AO14" s="708"/>
      <c r="AP14" s="708"/>
      <c r="AQ14" s="708"/>
      <c r="AR14" s="708"/>
      <c r="AS14" s="708"/>
      <c r="AT14" s="546"/>
      <c r="AU14" s="546"/>
      <c r="AV14" s="546"/>
      <c r="AW14" s="546"/>
      <c r="AX14" s="546"/>
      <c r="AY14" s="546"/>
      <c r="AZ14" s="546"/>
      <c r="BA14" s="546"/>
      <c r="BB14" s="546"/>
    </row>
    <row r="15" spans="2:54" ht="13.5" thickBot="1">
      <c r="H15" s="550">
        <v>16</v>
      </c>
      <c r="K15" s="567">
        <v>4.51</v>
      </c>
      <c r="L15" s="568">
        <v>16</v>
      </c>
      <c r="R15" s="561"/>
      <c r="S15" s="561"/>
      <c r="T15" s="561"/>
      <c r="U15" s="561"/>
      <c r="V15" s="561"/>
      <c r="W15" s="561"/>
      <c r="X15" s="561"/>
      <c r="Y15" s="561"/>
      <c r="Z15" s="561"/>
      <c r="AA15" s="561"/>
      <c r="AB15" s="561"/>
      <c r="AC15" s="561"/>
      <c r="AD15" s="561"/>
      <c r="AE15" s="561"/>
      <c r="AF15" s="708"/>
      <c r="AG15" s="708"/>
      <c r="AH15" s="708"/>
      <c r="AI15" s="708"/>
      <c r="AJ15" s="708"/>
      <c r="AK15" s="708"/>
      <c r="AL15" s="708"/>
      <c r="AM15" s="708"/>
      <c r="AN15" s="708"/>
      <c r="AO15" s="708"/>
      <c r="AP15" s="708"/>
      <c r="AQ15" s="708"/>
      <c r="AR15" s="708"/>
      <c r="AS15" s="708"/>
      <c r="AT15" s="546"/>
      <c r="AU15" s="546"/>
      <c r="AV15" s="546"/>
      <c r="AW15" s="546"/>
      <c r="AX15" s="546"/>
      <c r="AY15" s="546"/>
      <c r="AZ15" s="546"/>
      <c r="BA15" s="546"/>
      <c r="BB15" s="546"/>
    </row>
    <row r="16" spans="2:54" ht="13.5" thickBot="1">
      <c r="H16" s="550">
        <v>25</v>
      </c>
      <c r="K16" s="567">
        <v>5.64</v>
      </c>
      <c r="L16" s="568">
        <v>25</v>
      </c>
      <c r="R16" s="561"/>
      <c r="S16" s="561"/>
      <c r="T16" s="561"/>
      <c r="U16" s="561"/>
      <c r="V16" s="561"/>
      <c r="W16" s="561"/>
      <c r="X16" s="561"/>
      <c r="Y16" s="561"/>
      <c r="Z16" s="561"/>
      <c r="AA16" s="561"/>
      <c r="AB16" s="561"/>
      <c r="AC16" s="561"/>
      <c r="AD16" s="561"/>
      <c r="AE16" s="561"/>
      <c r="AF16" s="708"/>
      <c r="AG16" s="708"/>
      <c r="AH16" s="708"/>
      <c r="AI16" s="708"/>
      <c r="AJ16" s="708"/>
      <c r="AK16" s="708"/>
      <c r="AL16" s="708"/>
      <c r="AM16" s="708"/>
      <c r="AN16" s="708"/>
      <c r="AO16" s="708"/>
      <c r="AP16" s="708"/>
      <c r="AQ16" s="708"/>
      <c r="AR16" s="708"/>
      <c r="AS16" s="708"/>
      <c r="AT16" s="546"/>
      <c r="AU16" s="546"/>
      <c r="AV16" s="546"/>
      <c r="AW16" s="546"/>
      <c r="AX16" s="546"/>
      <c r="AY16" s="546"/>
      <c r="AZ16" s="546"/>
      <c r="BA16" s="546"/>
      <c r="BB16" s="546"/>
    </row>
    <row r="17" spans="1:54" ht="13.15">
      <c r="H17" s="550">
        <v>35</v>
      </c>
      <c r="K17" s="569">
        <v>6.68</v>
      </c>
      <c r="L17" s="570">
        <v>35</v>
      </c>
      <c r="R17" s="561"/>
      <c r="S17" s="561"/>
      <c r="T17" s="561"/>
      <c r="U17" s="561"/>
      <c r="V17" s="561"/>
      <c r="W17" s="561"/>
      <c r="X17" s="561"/>
      <c r="Y17" s="561"/>
      <c r="Z17" s="561"/>
      <c r="AA17" s="561"/>
      <c r="AB17" s="561"/>
      <c r="AC17" s="561"/>
      <c r="AD17" s="561"/>
      <c r="AE17" s="561"/>
      <c r="AF17" s="708"/>
      <c r="AG17" s="708"/>
      <c r="AH17" s="708"/>
      <c r="AI17" s="708"/>
      <c r="AJ17" s="708"/>
      <c r="AK17" s="708"/>
      <c r="AL17" s="708"/>
      <c r="AM17" s="708"/>
      <c r="AN17" s="708"/>
      <c r="AO17" s="708"/>
      <c r="AP17" s="708"/>
      <c r="AQ17" s="708"/>
      <c r="AR17" s="708"/>
      <c r="AS17" s="708"/>
      <c r="AT17" s="546"/>
      <c r="AU17" s="546"/>
      <c r="AV17" s="546"/>
      <c r="AW17" s="546"/>
      <c r="AX17" s="546"/>
      <c r="AY17" s="546"/>
      <c r="AZ17" s="546"/>
      <c r="BA17" s="546"/>
      <c r="BB17" s="546"/>
    </row>
    <row r="18" spans="1:54">
      <c r="H18" s="550">
        <v>50</v>
      </c>
      <c r="R18" s="561"/>
      <c r="S18" s="561"/>
      <c r="T18" s="561"/>
      <c r="U18" s="561"/>
      <c r="V18" s="561"/>
      <c r="W18" s="561"/>
      <c r="X18" s="561"/>
      <c r="Y18" s="561"/>
      <c r="Z18" s="561"/>
      <c r="AA18" s="561"/>
      <c r="AB18" s="561"/>
      <c r="AC18" s="561"/>
      <c r="AD18" s="561"/>
      <c r="AE18" s="561"/>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row>
    <row r="19" spans="1:54">
      <c r="H19" s="550">
        <v>70</v>
      </c>
      <c r="R19" s="561"/>
      <c r="S19" s="561"/>
      <c r="T19" s="561"/>
      <c r="U19" s="561"/>
      <c r="V19" s="561"/>
      <c r="W19" s="561"/>
      <c r="X19" s="561"/>
      <c r="Y19" s="561"/>
      <c r="Z19" s="561"/>
      <c r="AA19" s="561"/>
      <c r="AB19" s="561"/>
      <c r="AC19" s="561"/>
      <c r="AD19" s="561"/>
      <c r="AE19" s="561"/>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row>
    <row r="20" spans="1:54">
      <c r="H20" s="550">
        <v>95</v>
      </c>
      <c r="R20" s="561"/>
      <c r="S20" s="561"/>
      <c r="T20" s="561"/>
      <c r="U20" s="561"/>
      <c r="V20" s="561"/>
      <c r="W20" s="561"/>
      <c r="X20" s="561"/>
      <c r="Y20" s="561"/>
      <c r="Z20" s="561"/>
      <c r="AA20" s="561"/>
      <c r="AB20" s="561"/>
      <c r="AC20" s="561"/>
      <c r="AD20" s="561"/>
      <c r="AE20" s="561"/>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row>
    <row r="21" spans="1:54">
      <c r="H21" s="550">
        <v>120</v>
      </c>
      <c r="R21" s="561"/>
      <c r="S21" s="561"/>
      <c r="T21" s="561"/>
      <c r="U21" s="561"/>
      <c r="V21" s="561"/>
      <c r="W21" s="561"/>
      <c r="X21" s="561"/>
      <c r="Y21" s="561"/>
      <c r="Z21" s="561"/>
      <c r="AA21" s="561"/>
      <c r="AB21" s="561"/>
      <c r="AC21" s="561"/>
      <c r="AD21" s="561"/>
      <c r="AE21" s="561"/>
      <c r="AF21" s="546"/>
      <c r="AG21" s="546"/>
      <c r="AH21" s="546"/>
      <c r="AI21" s="546"/>
      <c r="AJ21" s="546"/>
      <c r="AK21" s="546"/>
      <c r="AL21" s="546"/>
      <c r="AM21" s="546"/>
      <c r="AN21" s="546"/>
      <c r="AO21" s="546"/>
      <c r="AP21" s="546"/>
      <c r="AQ21" s="546"/>
      <c r="AR21" s="546"/>
      <c r="AS21" s="546"/>
      <c r="AT21" s="546"/>
      <c r="AU21" s="546"/>
      <c r="AV21" s="546"/>
      <c r="AW21" s="546"/>
      <c r="AX21" s="546"/>
      <c r="AY21" s="546"/>
      <c r="AZ21" s="546"/>
      <c r="BA21" s="546"/>
      <c r="BB21" s="546"/>
    </row>
    <row r="22" spans="1:54">
      <c r="H22" s="550">
        <v>150</v>
      </c>
      <c r="R22" s="561"/>
      <c r="S22" s="561"/>
      <c r="T22" s="561"/>
      <c r="U22" s="561"/>
      <c r="V22" s="561"/>
      <c r="W22" s="561"/>
      <c r="X22" s="561"/>
      <c r="Y22" s="561"/>
      <c r="Z22" s="561"/>
      <c r="AA22" s="561"/>
      <c r="AB22" s="561"/>
      <c r="AC22" s="561"/>
      <c r="AD22" s="561"/>
      <c r="AE22" s="561"/>
      <c r="AF22" s="546"/>
      <c r="AG22" s="546"/>
      <c r="AH22" s="546"/>
      <c r="AI22" s="546"/>
      <c r="AJ22" s="546"/>
      <c r="AK22" s="546"/>
      <c r="AL22" s="546"/>
      <c r="AM22" s="546"/>
      <c r="AN22" s="546"/>
      <c r="AO22" s="546"/>
      <c r="AP22" s="546"/>
      <c r="AQ22" s="546"/>
      <c r="AR22" s="546"/>
      <c r="AS22" s="546"/>
      <c r="AT22" s="546"/>
      <c r="AU22" s="546"/>
      <c r="AV22" s="546"/>
      <c r="AW22" s="546"/>
      <c r="AX22" s="546"/>
      <c r="AY22" s="546"/>
      <c r="AZ22" s="546"/>
      <c r="BA22" s="546"/>
      <c r="BB22" s="546"/>
    </row>
    <row r="23" spans="1:54">
      <c r="H23" s="550">
        <v>185</v>
      </c>
      <c r="R23" s="561"/>
      <c r="S23" s="561"/>
      <c r="T23" s="561"/>
      <c r="U23" s="561"/>
      <c r="V23" s="561"/>
      <c r="W23" s="561"/>
      <c r="X23" s="561"/>
      <c r="Y23" s="561"/>
      <c r="Z23" s="561"/>
      <c r="AA23" s="561"/>
      <c r="AB23" s="561"/>
      <c r="AC23" s="561"/>
      <c r="AD23" s="561"/>
      <c r="AE23" s="561"/>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row>
    <row r="24" spans="1:54">
      <c r="H24" s="550">
        <v>240</v>
      </c>
      <c r="R24" s="561"/>
      <c r="S24" s="561"/>
      <c r="T24" s="561"/>
      <c r="U24" s="561"/>
      <c r="V24" s="561"/>
      <c r="W24" s="561"/>
      <c r="X24" s="561"/>
      <c r="Y24" s="561"/>
      <c r="Z24" s="561"/>
      <c r="AA24" s="561"/>
      <c r="AB24" s="561"/>
      <c r="AC24" s="561"/>
      <c r="AD24" s="561"/>
      <c r="AE24" s="561"/>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row>
    <row r="25" spans="1:54">
      <c r="H25" s="550">
        <v>300</v>
      </c>
      <c r="R25" s="561"/>
      <c r="S25" s="561"/>
      <c r="T25" s="561"/>
      <c r="U25" s="561"/>
      <c r="V25" s="561"/>
      <c r="W25" s="561"/>
      <c r="X25" s="561"/>
      <c r="Y25" s="561"/>
      <c r="Z25" s="561"/>
      <c r="AA25" s="561"/>
      <c r="AB25" s="561"/>
      <c r="AC25" s="561"/>
      <c r="AD25" s="561"/>
      <c r="AE25" s="561"/>
      <c r="AF25" s="546"/>
      <c r="AG25" s="546"/>
      <c r="AH25" s="546"/>
      <c r="AI25" s="546"/>
      <c r="AJ25" s="546"/>
      <c r="AK25" s="546"/>
      <c r="AL25" s="546"/>
      <c r="AM25" s="546"/>
      <c r="AN25" s="546"/>
      <c r="AO25" s="546"/>
      <c r="AP25" s="546"/>
      <c r="AQ25" s="546"/>
      <c r="AR25" s="546"/>
      <c r="AS25" s="546"/>
      <c r="AT25" s="546"/>
      <c r="AU25" s="546"/>
      <c r="AV25" s="546"/>
      <c r="AW25" s="546"/>
      <c r="AX25" s="546"/>
      <c r="AY25" s="546"/>
      <c r="AZ25" s="546"/>
      <c r="BA25" s="546"/>
      <c r="BB25" s="546"/>
    </row>
    <row r="26" spans="1:54">
      <c r="H26" s="550">
        <v>400</v>
      </c>
      <c r="R26" s="561"/>
      <c r="S26" s="561"/>
      <c r="T26" s="561"/>
      <c r="U26" s="561"/>
      <c r="V26" s="561"/>
      <c r="W26" s="561"/>
      <c r="X26" s="561"/>
      <c r="Y26" s="561"/>
      <c r="Z26" s="561"/>
      <c r="AA26" s="561"/>
      <c r="AB26" s="561"/>
      <c r="AC26" s="561"/>
      <c r="AD26" s="561"/>
      <c r="AE26" s="561"/>
      <c r="AF26" s="546"/>
      <c r="AG26" s="546"/>
      <c r="AH26" s="546"/>
      <c r="AI26" s="546"/>
      <c r="AJ26" s="546"/>
      <c r="AK26" s="546"/>
      <c r="AL26" s="546"/>
      <c r="AM26" s="546"/>
      <c r="AN26" s="546"/>
      <c r="AO26" s="546"/>
      <c r="AP26" s="546"/>
      <c r="AQ26" s="546"/>
      <c r="AR26" s="546"/>
      <c r="AS26" s="546"/>
      <c r="AT26" s="546"/>
      <c r="AU26" s="546"/>
      <c r="AV26" s="546"/>
      <c r="AW26" s="546"/>
      <c r="AX26" s="546"/>
      <c r="AY26" s="546"/>
      <c r="AZ26" s="546"/>
      <c r="BA26" s="546"/>
      <c r="BB26" s="546"/>
    </row>
    <row r="27" spans="1:54">
      <c r="A27" s="551"/>
      <c r="B27" s="552"/>
      <c r="H27" s="550">
        <v>500</v>
      </c>
      <c r="R27" s="561"/>
      <c r="S27" s="561"/>
      <c r="T27" s="561"/>
      <c r="U27" s="561"/>
      <c r="V27" s="561"/>
      <c r="W27" s="561"/>
      <c r="X27" s="561"/>
      <c r="Y27" s="561"/>
      <c r="Z27" s="561"/>
      <c r="AA27" s="561"/>
      <c r="AB27" s="561"/>
      <c r="AC27" s="561"/>
      <c r="AD27" s="561"/>
      <c r="AE27" s="561"/>
      <c r="AF27" s="546"/>
      <c r="AG27" s="546"/>
      <c r="AH27" s="546"/>
      <c r="AI27" s="546"/>
      <c r="AJ27" s="546"/>
      <c r="AK27" s="546"/>
      <c r="AL27" s="546"/>
      <c r="AM27" s="546"/>
      <c r="AN27" s="546"/>
      <c r="AO27" s="546"/>
      <c r="AP27" s="546"/>
      <c r="AQ27" s="546"/>
      <c r="AR27" s="546"/>
      <c r="AS27" s="546"/>
      <c r="AT27" s="546"/>
      <c r="AU27" s="546"/>
      <c r="AV27" s="546"/>
      <c r="AW27" s="546"/>
      <c r="AX27" s="546"/>
      <c r="AY27" s="546"/>
      <c r="AZ27" s="546"/>
      <c r="BA27" s="546"/>
      <c r="BB27" s="546"/>
    </row>
    <row r="28" spans="1:54">
      <c r="H28" s="550">
        <v>630</v>
      </c>
      <c r="R28" s="561"/>
      <c r="S28" s="561"/>
      <c r="T28" s="561"/>
      <c r="U28" s="561"/>
      <c r="V28" s="561"/>
      <c r="W28" s="561"/>
      <c r="X28" s="561"/>
      <c r="Y28" s="561"/>
      <c r="Z28" s="561"/>
      <c r="AA28" s="561"/>
      <c r="AB28" s="561"/>
      <c r="AC28" s="561"/>
      <c r="AD28" s="561"/>
      <c r="AE28" s="561"/>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row>
    <row r="29" spans="1:54">
      <c r="R29" s="561"/>
      <c r="S29" s="561"/>
      <c r="T29" s="561"/>
      <c r="U29" s="561"/>
      <c r="V29" s="561"/>
      <c r="W29" s="561"/>
      <c r="X29" s="561"/>
      <c r="Y29" s="561"/>
      <c r="Z29" s="561"/>
      <c r="AA29" s="561"/>
      <c r="AB29" s="561"/>
      <c r="AC29" s="561"/>
      <c r="AD29" s="561"/>
      <c r="AE29" s="561"/>
      <c r="AF29" s="546"/>
      <c r="AG29" s="546"/>
      <c r="AH29" s="546"/>
      <c r="AI29" s="546"/>
      <c r="AJ29" s="546"/>
      <c r="AK29" s="546"/>
      <c r="AL29" s="546"/>
      <c r="AM29" s="546"/>
      <c r="AN29" s="546"/>
      <c r="AO29" s="546"/>
      <c r="AP29" s="546"/>
      <c r="AQ29" s="546"/>
      <c r="AR29" s="546"/>
      <c r="AS29" s="546"/>
      <c r="AT29" s="546"/>
      <c r="AU29" s="546"/>
      <c r="AV29" s="546"/>
      <c r="AW29" s="546"/>
      <c r="AX29" s="546"/>
      <c r="AY29" s="546"/>
      <c r="AZ29" s="546"/>
      <c r="BA29" s="546"/>
      <c r="BB29" s="546"/>
    </row>
    <row r="30" spans="1:54" ht="13.15" thickBot="1">
      <c r="R30" s="561"/>
      <c r="S30" s="561"/>
      <c r="T30" s="561"/>
      <c r="U30" s="561"/>
      <c r="V30" s="561"/>
      <c r="W30" s="561"/>
      <c r="X30" s="561"/>
      <c r="Y30" s="561"/>
      <c r="Z30" s="561"/>
      <c r="AA30" s="561"/>
      <c r="AB30" s="561"/>
      <c r="AC30" s="561"/>
      <c r="AD30" s="561"/>
      <c r="AE30" s="561"/>
      <c r="AF30" s="546"/>
      <c r="AG30" s="546"/>
      <c r="AH30" s="546"/>
      <c r="AI30" s="546"/>
      <c r="AJ30" s="546"/>
      <c r="AK30" s="546"/>
      <c r="AL30" s="546"/>
      <c r="AM30" s="546"/>
      <c r="AN30" s="546"/>
      <c r="AO30" s="546"/>
      <c r="AP30" s="546"/>
      <c r="AQ30" s="546"/>
      <c r="AR30" s="546"/>
      <c r="AS30" s="546"/>
      <c r="AT30" s="546"/>
      <c r="AU30" s="546"/>
      <c r="AV30" s="546"/>
      <c r="AW30" s="546"/>
      <c r="AX30" s="546"/>
      <c r="AY30" s="546"/>
      <c r="AZ30" s="546"/>
      <c r="BA30" s="546"/>
      <c r="BB30" s="546"/>
    </row>
    <row r="31" spans="1:54" ht="39" customHeight="1">
      <c r="B31" s="493"/>
      <c r="C31" s="495"/>
      <c r="D31" s="495"/>
      <c r="E31" s="495"/>
      <c r="F31" s="496"/>
      <c r="R31" s="561"/>
      <c r="S31" s="561"/>
      <c r="T31" s="561"/>
      <c r="U31" s="561"/>
      <c r="V31" s="561"/>
      <c r="W31" s="561"/>
      <c r="X31" s="561"/>
      <c r="Y31" s="561"/>
      <c r="Z31" s="561"/>
      <c r="AA31" s="561"/>
      <c r="AB31" s="561"/>
      <c r="AC31" s="561"/>
      <c r="AD31" s="561"/>
      <c r="AE31" s="561"/>
      <c r="AF31" s="546"/>
      <c r="AG31" s="546"/>
      <c r="AH31" s="546"/>
      <c r="AI31" s="546"/>
      <c r="AJ31" s="546"/>
      <c r="AK31" s="546"/>
      <c r="AL31" s="546"/>
      <c r="AM31" s="546"/>
      <c r="AN31" s="546"/>
      <c r="AO31" s="546"/>
      <c r="AP31" s="546"/>
      <c r="AQ31" s="546"/>
      <c r="AR31" s="546"/>
      <c r="AS31" s="546"/>
      <c r="AT31" s="546"/>
      <c r="AU31" s="546"/>
      <c r="AV31" s="546"/>
      <c r="AW31" s="546"/>
      <c r="AX31" s="546"/>
      <c r="AY31" s="546"/>
      <c r="AZ31" s="546"/>
      <c r="BA31" s="546"/>
      <c r="BB31" s="546"/>
    </row>
    <row r="32" spans="1:54" ht="39" customHeight="1">
      <c r="B32" s="838" t="s">
        <v>1375</v>
      </c>
      <c r="C32" s="792"/>
      <c r="D32" s="792"/>
      <c r="E32" s="840"/>
      <c r="F32" s="841"/>
      <c r="R32" s="561"/>
      <c r="S32" s="561"/>
      <c r="T32" s="561"/>
      <c r="U32" s="561"/>
      <c r="V32" s="561"/>
      <c r="W32" s="561"/>
      <c r="X32" s="561"/>
      <c r="Y32" s="561"/>
      <c r="Z32" s="561"/>
      <c r="AA32" s="561"/>
      <c r="AB32" s="561"/>
      <c r="AC32" s="561"/>
      <c r="AD32" s="561"/>
      <c r="AE32" s="561"/>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row>
    <row r="33" spans="2:54" ht="20.25" customHeight="1">
      <c r="B33" s="838"/>
      <c r="C33" s="86" t="s">
        <v>1377</v>
      </c>
      <c r="D33" s="86" t="s">
        <v>1379</v>
      </c>
      <c r="E33" s="86" t="s">
        <v>1378</v>
      </c>
      <c r="F33" s="586" t="s">
        <v>1379</v>
      </c>
      <c r="R33" s="561"/>
      <c r="S33" s="561"/>
      <c r="T33" s="561"/>
      <c r="U33" s="561"/>
      <c r="V33" s="561"/>
      <c r="W33" s="561"/>
      <c r="X33" s="561"/>
      <c r="Y33" s="561"/>
      <c r="Z33" s="561"/>
      <c r="AA33" s="561"/>
      <c r="AB33" s="561"/>
      <c r="AC33" s="561"/>
      <c r="AD33" s="561"/>
      <c r="AE33" s="561"/>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row>
    <row r="34" spans="2:54" ht="31.5" customHeight="1">
      <c r="B34" s="587" t="s">
        <v>1376</v>
      </c>
      <c r="C34" s="807" t="s">
        <v>1380</v>
      </c>
      <c r="D34" s="839"/>
      <c r="E34" s="807" t="s">
        <v>1380</v>
      </c>
      <c r="F34" s="842"/>
      <c r="R34" s="561"/>
      <c r="S34" s="561"/>
      <c r="T34" s="561"/>
      <c r="U34" s="561"/>
      <c r="V34" s="561"/>
      <c r="W34" s="561"/>
      <c r="X34" s="561"/>
      <c r="Y34" s="561"/>
      <c r="Z34" s="561"/>
      <c r="AA34" s="561"/>
      <c r="AB34" s="561"/>
      <c r="AC34" s="561"/>
      <c r="AD34" s="561"/>
      <c r="AE34" s="561"/>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row>
    <row r="35" spans="2:54">
      <c r="B35" s="588">
        <v>1.5</v>
      </c>
      <c r="C35" s="585">
        <v>14</v>
      </c>
      <c r="D35" s="585">
        <v>9</v>
      </c>
      <c r="E35" s="585">
        <v>23</v>
      </c>
      <c r="F35" s="589">
        <v>15</v>
      </c>
      <c r="R35" s="561"/>
      <c r="S35" s="561"/>
      <c r="T35" s="561"/>
      <c r="U35" s="561"/>
      <c r="V35" s="561"/>
      <c r="W35" s="561"/>
      <c r="X35" s="561"/>
      <c r="Y35" s="561"/>
      <c r="Z35" s="561"/>
      <c r="AA35" s="561"/>
      <c r="AB35" s="561"/>
      <c r="AC35" s="561"/>
      <c r="AD35" s="561"/>
      <c r="AE35" s="561"/>
      <c r="AF35" s="546"/>
      <c r="AG35" s="546"/>
      <c r="AH35" s="546"/>
      <c r="AI35" s="546"/>
      <c r="AJ35" s="546"/>
      <c r="AK35" s="546"/>
      <c r="AL35" s="546"/>
      <c r="AM35" s="546"/>
      <c r="AN35" s="546"/>
      <c r="AO35" s="546"/>
      <c r="AP35" s="546"/>
      <c r="AQ35" s="546"/>
      <c r="AR35" s="546"/>
      <c r="AS35" s="546"/>
      <c r="AT35" s="546"/>
      <c r="AU35" s="546"/>
      <c r="AV35" s="546"/>
      <c r="AW35" s="546"/>
      <c r="AX35" s="546"/>
      <c r="AY35" s="546"/>
      <c r="AZ35" s="546"/>
      <c r="BA35" s="546"/>
      <c r="BB35" s="546"/>
    </row>
    <row r="36" spans="2:54">
      <c r="B36" s="588">
        <v>2.5</v>
      </c>
      <c r="C36" s="585">
        <v>20</v>
      </c>
      <c r="D36" s="585">
        <v>13</v>
      </c>
      <c r="E36" s="585">
        <v>32</v>
      </c>
      <c r="F36" s="589">
        <v>21</v>
      </c>
      <c r="R36" s="561"/>
      <c r="S36" s="561"/>
      <c r="T36" s="561"/>
      <c r="U36" s="561"/>
      <c r="V36" s="561"/>
      <c r="W36" s="561"/>
      <c r="X36" s="561"/>
      <c r="Y36" s="561"/>
      <c r="Z36" s="561"/>
      <c r="AA36" s="561"/>
      <c r="AB36" s="561"/>
      <c r="AC36" s="561"/>
      <c r="AD36" s="561"/>
      <c r="AE36" s="561"/>
      <c r="AF36" s="546"/>
      <c r="AG36" s="546"/>
      <c r="AH36" s="546"/>
      <c r="AI36" s="546"/>
      <c r="AJ36" s="546"/>
      <c r="AK36" s="546"/>
      <c r="AL36" s="546"/>
      <c r="AM36" s="546"/>
      <c r="AN36" s="546"/>
      <c r="AO36" s="546"/>
      <c r="AP36" s="546"/>
      <c r="AQ36" s="546"/>
      <c r="AR36" s="546"/>
      <c r="AS36" s="546"/>
      <c r="AT36" s="546"/>
      <c r="AU36" s="546"/>
      <c r="AV36" s="546"/>
      <c r="AW36" s="546"/>
      <c r="AX36" s="546"/>
      <c r="AY36" s="546"/>
      <c r="AZ36" s="546"/>
      <c r="BA36" s="546"/>
      <c r="BB36" s="546"/>
    </row>
    <row r="37" spans="2:54">
      <c r="B37" s="588">
        <v>4</v>
      </c>
      <c r="C37" s="585">
        <v>28</v>
      </c>
      <c r="D37" s="585">
        <v>18</v>
      </c>
      <c r="E37" s="585">
        <v>43</v>
      </c>
      <c r="F37" s="589">
        <v>28</v>
      </c>
      <c r="R37" s="561"/>
      <c r="S37" s="561"/>
      <c r="T37" s="561"/>
      <c r="U37" s="561"/>
      <c r="V37" s="561"/>
      <c r="W37" s="561"/>
      <c r="X37" s="561"/>
      <c r="Y37" s="561"/>
      <c r="Z37" s="561"/>
      <c r="AA37" s="561"/>
      <c r="AB37" s="561"/>
      <c r="AC37" s="561"/>
      <c r="AD37" s="561"/>
      <c r="AE37" s="561"/>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row>
    <row r="38" spans="2:54">
      <c r="B38" s="588">
        <v>6</v>
      </c>
      <c r="C38" s="585">
        <v>35</v>
      </c>
      <c r="D38" s="585">
        <v>23</v>
      </c>
      <c r="E38" s="585">
        <v>55</v>
      </c>
      <c r="F38" s="589">
        <v>36</v>
      </c>
      <c r="R38" s="561"/>
      <c r="S38" s="561"/>
      <c r="T38" s="561"/>
      <c r="U38" s="561"/>
      <c r="V38" s="561"/>
      <c r="W38" s="561"/>
      <c r="X38" s="561"/>
      <c r="Y38" s="561"/>
      <c r="Z38" s="561"/>
      <c r="AA38" s="561"/>
      <c r="AB38" s="561"/>
      <c r="AC38" s="561"/>
      <c r="AD38" s="561"/>
      <c r="AE38" s="561"/>
      <c r="AF38" s="546"/>
      <c r="AG38" s="546"/>
      <c r="AH38" s="546"/>
      <c r="AI38" s="546"/>
      <c r="AJ38" s="546"/>
      <c r="AK38" s="546"/>
      <c r="AL38" s="546"/>
      <c r="AM38" s="546"/>
      <c r="AN38" s="546"/>
      <c r="AO38" s="546"/>
      <c r="AP38" s="546"/>
      <c r="AQ38" s="546"/>
      <c r="AR38" s="546"/>
      <c r="AS38" s="546"/>
      <c r="AT38" s="546"/>
      <c r="AU38" s="546"/>
      <c r="AV38" s="546"/>
      <c r="AW38" s="546"/>
      <c r="AX38" s="546"/>
      <c r="AY38" s="546"/>
      <c r="AZ38" s="546"/>
      <c r="BA38" s="546"/>
      <c r="BB38" s="546"/>
    </row>
    <row r="39" spans="2:54">
      <c r="B39" s="588">
        <v>10</v>
      </c>
      <c r="C39" s="585">
        <v>49</v>
      </c>
      <c r="D39" s="585">
        <v>32</v>
      </c>
      <c r="E39" s="585">
        <v>77</v>
      </c>
      <c r="F39" s="589">
        <v>50</v>
      </c>
      <c r="R39" s="561"/>
      <c r="S39" s="561"/>
      <c r="T39" s="561"/>
      <c r="U39" s="561"/>
      <c r="V39" s="561"/>
      <c r="W39" s="561"/>
      <c r="X39" s="561"/>
      <c r="Y39" s="561"/>
      <c r="Z39" s="561"/>
      <c r="AA39" s="561"/>
      <c r="AB39" s="561"/>
      <c r="AC39" s="561"/>
      <c r="AD39" s="561"/>
      <c r="AE39" s="561"/>
      <c r="AF39" s="546"/>
      <c r="AG39" s="546"/>
      <c r="AH39" s="546"/>
      <c r="AI39" s="546"/>
      <c r="AJ39" s="546"/>
      <c r="AK39" s="546"/>
      <c r="AL39" s="546"/>
      <c r="AM39" s="546"/>
      <c r="AN39" s="546"/>
      <c r="AO39" s="546"/>
      <c r="AP39" s="546"/>
      <c r="AQ39" s="546"/>
      <c r="AR39" s="546"/>
      <c r="AS39" s="546"/>
      <c r="AT39" s="546"/>
      <c r="AU39" s="546"/>
      <c r="AV39" s="546"/>
      <c r="AW39" s="546"/>
      <c r="AX39" s="546"/>
      <c r="AY39" s="546"/>
      <c r="AZ39" s="546"/>
      <c r="BA39" s="546"/>
      <c r="BB39" s="546"/>
    </row>
    <row r="40" spans="2:54">
      <c r="B40" s="588">
        <v>16</v>
      </c>
      <c r="C40" s="585">
        <v>68</v>
      </c>
      <c r="D40" s="585">
        <v>44</v>
      </c>
      <c r="E40" s="585">
        <v>103</v>
      </c>
      <c r="F40" s="589">
        <v>67</v>
      </c>
      <c r="R40" s="561"/>
      <c r="S40" s="561"/>
      <c r="T40" s="561"/>
      <c r="U40" s="561"/>
      <c r="V40" s="561"/>
      <c r="W40" s="561"/>
      <c r="X40" s="561"/>
      <c r="Y40" s="561"/>
      <c r="Z40" s="561"/>
      <c r="AA40" s="561"/>
      <c r="AB40" s="561"/>
      <c r="AC40" s="561"/>
      <c r="AD40" s="561"/>
      <c r="AE40" s="561"/>
      <c r="AF40" s="546"/>
      <c r="AG40" s="546"/>
      <c r="AH40" s="546"/>
      <c r="AI40" s="546"/>
      <c r="AJ40" s="546"/>
      <c r="AK40" s="546"/>
      <c r="AL40" s="546"/>
      <c r="AM40" s="546"/>
      <c r="AN40" s="546"/>
      <c r="AO40" s="546"/>
      <c r="AP40" s="546"/>
      <c r="AQ40" s="546"/>
      <c r="AR40" s="546"/>
      <c r="AS40" s="546"/>
      <c r="AT40" s="546"/>
      <c r="AU40" s="546"/>
      <c r="AV40" s="546"/>
      <c r="AW40" s="546"/>
      <c r="AX40" s="546"/>
      <c r="AY40" s="546"/>
      <c r="AZ40" s="546"/>
      <c r="BA40" s="546"/>
      <c r="BB40" s="546"/>
    </row>
    <row r="41" spans="2:54">
      <c r="B41" s="588">
        <v>25</v>
      </c>
      <c r="C41" s="585">
        <v>91</v>
      </c>
      <c r="D41" s="585">
        <v>59</v>
      </c>
      <c r="E41" s="585">
        <v>137</v>
      </c>
      <c r="F41" s="589">
        <v>89</v>
      </c>
      <c r="R41" s="561"/>
      <c r="S41" s="561"/>
      <c r="T41" s="561"/>
      <c r="U41" s="561"/>
      <c r="V41" s="561"/>
      <c r="W41" s="561"/>
      <c r="X41" s="561"/>
      <c r="Y41" s="561"/>
      <c r="Z41" s="561"/>
      <c r="AA41" s="561"/>
      <c r="AB41" s="561"/>
      <c r="AC41" s="561"/>
      <c r="AD41" s="561"/>
      <c r="AE41" s="561"/>
      <c r="AF41" s="546"/>
      <c r="AG41" s="546"/>
      <c r="AH41" s="546"/>
      <c r="AI41" s="546"/>
      <c r="AJ41" s="546"/>
      <c r="AK41" s="546"/>
      <c r="AL41" s="546"/>
      <c r="AM41" s="546"/>
      <c r="AN41" s="546"/>
      <c r="AO41" s="546"/>
      <c r="AP41" s="546"/>
      <c r="AQ41" s="546"/>
      <c r="AR41" s="546"/>
      <c r="AS41" s="546"/>
      <c r="AT41" s="546"/>
      <c r="AU41" s="546"/>
      <c r="AV41" s="546"/>
      <c r="AW41" s="546"/>
      <c r="AX41" s="546"/>
      <c r="AY41" s="546"/>
      <c r="AZ41" s="546"/>
      <c r="BA41" s="546"/>
      <c r="BB41" s="546"/>
    </row>
    <row r="42" spans="2:54">
      <c r="B42" s="588">
        <v>35</v>
      </c>
      <c r="C42" s="585">
        <v>113</v>
      </c>
      <c r="D42" s="585">
        <v>74</v>
      </c>
      <c r="E42" s="585">
        <v>170</v>
      </c>
      <c r="F42" s="589">
        <v>110</v>
      </c>
      <c r="R42" s="561"/>
      <c r="S42" s="561"/>
      <c r="T42" s="561"/>
      <c r="U42" s="561"/>
      <c r="V42" s="561"/>
      <c r="W42" s="561"/>
      <c r="X42" s="561"/>
      <c r="Y42" s="561"/>
      <c r="Z42" s="561"/>
      <c r="AA42" s="561"/>
      <c r="AB42" s="561"/>
      <c r="AC42" s="561"/>
      <c r="AD42" s="561"/>
      <c r="AE42" s="561"/>
      <c r="AF42" s="546"/>
      <c r="AG42" s="546"/>
      <c r="AH42" s="546"/>
      <c r="AI42" s="546"/>
      <c r="AJ42" s="546"/>
      <c r="AK42" s="546"/>
      <c r="AL42" s="546"/>
      <c r="AM42" s="546"/>
      <c r="AN42" s="546"/>
      <c r="AO42" s="546"/>
      <c r="AP42" s="546"/>
      <c r="AQ42" s="546"/>
      <c r="AR42" s="546"/>
      <c r="AS42" s="546"/>
      <c r="AT42" s="546"/>
      <c r="AU42" s="546"/>
      <c r="AV42" s="546"/>
      <c r="AW42" s="546"/>
      <c r="AX42" s="546"/>
      <c r="AY42" s="546"/>
      <c r="AZ42" s="546"/>
      <c r="BA42" s="546"/>
      <c r="BB42" s="546"/>
    </row>
    <row r="43" spans="2:54">
      <c r="B43" s="588">
        <v>50</v>
      </c>
      <c r="C43" s="585">
        <v>138</v>
      </c>
      <c r="D43" s="585">
        <v>90</v>
      </c>
      <c r="E43" s="585">
        <v>206</v>
      </c>
      <c r="F43" s="589">
        <v>134</v>
      </c>
      <c r="R43" s="561"/>
      <c r="S43" s="561"/>
      <c r="T43" s="561"/>
      <c r="U43" s="561"/>
      <c r="V43" s="561"/>
      <c r="W43" s="561"/>
      <c r="X43" s="561"/>
      <c r="Y43" s="561"/>
      <c r="Z43" s="561"/>
      <c r="AA43" s="561"/>
      <c r="AB43" s="561"/>
      <c r="AC43" s="561"/>
      <c r="AD43" s="561"/>
      <c r="AE43" s="561"/>
      <c r="AF43" s="546"/>
      <c r="AG43" s="546"/>
      <c r="AH43" s="546"/>
      <c r="AI43" s="546"/>
      <c r="AJ43" s="546"/>
      <c r="AK43" s="546"/>
      <c r="AL43" s="546"/>
      <c r="AM43" s="546"/>
      <c r="AN43" s="546"/>
      <c r="AO43" s="546"/>
      <c r="AP43" s="546"/>
      <c r="AQ43" s="546"/>
      <c r="AR43" s="546"/>
      <c r="AS43" s="546"/>
      <c r="AT43" s="546"/>
      <c r="AU43" s="546"/>
      <c r="AV43" s="546"/>
      <c r="AW43" s="546"/>
      <c r="AX43" s="546"/>
      <c r="AY43" s="546"/>
      <c r="AZ43" s="546"/>
      <c r="BA43" s="546"/>
      <c r="BB43" s="546"/>
    </row>
    <row r="44" spans="2:54">
      <c r="B44" s="588">
        <v>70</v>
      </c>
      <c r="C44" s="585">
        <v>179</v>
      </c>
      <c r="D44" s="585">
        <v>116</v>
      </c>
      <c r="E44" s="585">
        <v>264</v>
      </c>
      <c r="F44" s="589">
        <v>171</v>
      </c>
      <c r="R44" s="561"/>
      <c r="S44" s="561"/>
      <c r="T44" s="561"/>
      <c r="U44" s="561"/>
      <c r="V44" s="561"/>
      <c r="W44" s="561"/>
      <c r="X44" s="561"/>
      <c r="Y44" s="561"/>
      <c r="Z44" s="561"/>
      <c r="AA44" s="561"/>
      <c r="AB44" s="561"/>
      <c r="AC44" s="561"/>
      <c r="AD44" s="561"/>
      <c r="AE44" s="561"/>
      <c r="AF44" s="546"/>
      <c r="AG44" s="546"/>
      <c r="AH44" s="546"/>
      <c r="AI44" s="546"/>
      <c r="AJ44" s="546"/>
      <c r="AK44" s="546"/>
      <c r="AL44" s="546"/>
      <c r="AM44" s="546"/>
      <c r="AN44" s="546"/>
      <c r="AO44" s="546"/>
      <c r="AP44" s="546"/>
      <c r="AQ44" s="546"/>
      <c r="AR44" s="546"/>
      <c r="AS44" s="546"/>
      <c r="AT44" s="546"/>
      <c r="AU44" s="546"/>
      <c r="AV44" s="546"/>
      <c r="AW44" s="546"/>
      <c r="AX44" s="546"/>
      <c r="AY44" s="546"/>
      <c r="AZ44" s="546"/>
      <c r="BA44" s="546"/>
      <c r="BB44" s="546"/>
    </row>
    <row r="45" spans="2:54">
      <c r="B45" s="588">
        <v>95</v>
      </c>
      <c r="C45" s="585">
        <v>218</v>
      </c>
      <c r="D45" s="114"/>
      <c r="E45" s="585">
        <v>321</v>
      </c>
      <c r="F45" s="589">
        <v>208</v>
      </c>
      <c r="R45" s="561"/>
      <c r="S45" s="561"/>
      <c r="T45" s="561"/>
      <c r="U45" s="561"/>
      <c r="V45" s="561"/>
      <c r="W45" s="561"/>
      <c r="X45" s="561"/>
      <c r="Y45" s="561"/>
      <c r="Z45" s="561"/>
      <c r="AA45" s="561"/>
      <c r="AB45" s="561"/>
      <c r="AC45" s="561"/>
      <c r="AD45" s="561"/>
      <c r="AE45" s="561"/>
      <c r="AF45" s="546"/>
      <c r="AG45" s="546"/>
      <c r="AH45" s="546"/>
      <c r="AI45" s="546"/>
      <c r="AJ45" s="546"/>
      <c r="AK45" s="546"/>
      <c r="AL45" s="546"/>
      <c r="AM45" s="546"/>
      <c r="AN45" s="546"/>
      <c r="AO45" s="546"/>
      <c r="AP45" s="546"/>
      <c r="AQ45" s="546"/>
      <c r="AR45" s="546"/>
      <c r="AS45" s="546"/>
      <c r="AT45" s="546"/>
      <c r="AU45" s="546"/>
      <c r="AV45" s="546"/>
      <c r="AW45" s="546"/>
      <c r="AX45" s="546"/>
      <c r="AY45" s="546"/>
      <c r="AZ45" s="546"/>
      <c r="BA45" s="546"/>
      <c r="BB45" s="546"/>
    </row>
    <row r="46" spans="2:54" ht="13.15" thickBot="1">
      <c r="B46" s="590">
        <v>120</v>
      </c>
      <c r="C46" s="591">
        <v>255</v>
      </c>
      <c r="D46" s="592"/>
      <c r="E46" s="591">
        <v>372</v>
      </c>
      <c r="F46" s="593">
        <v>242</v>
      </c>
      <c r="R46" s="561"/>
      <c r="S46" s="561"/>
      <c r="T46" s="561"/>
      <c r="U46" s="561"/>
      <c r="V46" s="561"/>
      <c r="W46" s="561"/>
      <c r="X46" s="561"/>
      <c r="Y46" s="561"/>
      <c r="Z46" s="561"/>
      <c r="AA46" s="561"/>
      <c r="AB46" s="561"/>
      <c r="AC46" s="561"/>
      <c r="AD46" s="561"/>
      <c r="AE46" s="561"/>
      <c r="AF46" s="546"/>
      <c r="AG46" s="546"/>
      <c r="AH46" s="546"/>
      <c r="AI46" s="546"/>
      <c r="AJ46" s="546"/>
      <c r="AK46" s="546"/>
      <c r="AL46" s="546"/>
      <c r="AM46" s="546"/>
      <c r="AN46" s="546"/>
      <c r="AO46" s="546"/>
      <c r="AP46" s="546"/>
      <c r="AQ46" s="546"/>
      <c r="AR46" s="546"/>
      <c r="AS46" s="546"/>
      <c r="AT46" s="546"/>
      <c r="AU46" s="546"/>
      <c r="AV46" s="546"/>
      <c r="AW46" s="546"/>
      <c r="AX46" s="546"/>
      <c r="AY46" s="546"/>
      <c r="AZ46" s="546"/>
      <c r="BA46" s="546"/>
      <c r="BB46" s="546"/>
    </row>
    <row r="47" spans="2:54">
      <c r="R47" s="561"/>
      <c r="S47" s="561"/>
      <c r="T47" s="561"/>
      <c r="U47" s="561"/>
      <c r="V47" s="561"/>
      <c r="W47" s="561"/>
      <c r="X47" s="561"/>
      <c r="Y47" s="561"/>
      <c r="Z47" s="561"/>
      <c r="AA47" s="561"/>
      <c r="AB47" s="561"/>
      <c r="AC47" s="561"/>
      <c r="AD47" s="561"/>
      <c r="AE47" s="561"/>
      <c r="AF47" s="546"/>
      <c r="AG47" s="546"/>
      <c r="AH47" s="546"/>
      <c r="AI47" s="546"/>
      <c r="AJ47" s="546"/>
      <c r="AK47" s="546"/>
      <c r="AL47" s="546"/>
      <c r="AM47" s="546"/>
      <c r="AN47" s="546"/>
      <c r="AO47" s="546"/>
      <c r="AP47" s="546"/>
      <c r="AQ47" s="546"/>
      <c r="AR47" s="546"/>
      <c r="AS47" s="546"/>
      <c r="AT47" s="546"/>
      <c r="AU47" s="546"/>
      <c r="AV47" s="546"/>
      <c r="AW47" s="546"/>
      <c r="AX47" s="546"/>
      <c r="AY47" s="546"/>
      <c r="AZ47" s="546"/>
      <c r="BA47" s="546"/>
      <c r="BB47" s="546"/>
    </row>
    <row r="48" spans="2:54">
      <c r="R48" s="561"/>
      <c r="S48" s="561"/>
      <c r="T48" s="561"/>
      <c r="U48" s="561"/>
      <c r="V48" s="561"/>
      <c r="W48" s="561"/>
      <c r="X48" s="561"/>
      <c r="Y48" s="561"/>
      <c r="Z48" s="561"/>
      <c r="AA48" s="561"/>
      <c r="AB48" s="561"/>
      <c r="AC48" s="561"/>
      <c r="AD48" s="561"/>
      <c r="AE48" s="561"/>
      <c r="AF48" s="546"/>
      <c r="AG48" s="546"/>
      <c r="AH48" s="546"/>
      <c r="AI48" s="546"/>
      <c r="AJ48" s="546"/>
      <c r="AK48" s="546"/>
      <c r="AL48" s="546"/>
      <c r="AM48" s="546"/>
      <c r="AN48" s="546"/>
      <c r="AO48" s="546"/>
      <c r="AP48" s="546"/>
      <c r="AQ48" s="546"/>
      <c r="AR48" s="546"/>
      <c r="AS48" s="546"/>
      <c r="AT48" s="546"/>
      <c r="AU48" s="546"/>
      <c r="AV48" s="546"/>
      <c r="AW48" s="546"/>
      <c r="AX48" s="546"/>
      <c r="AY48" s="546"/>
      <c r="AZ48" s="546"/>
      <c r="BA48" s="546"/>
      <c r="BB48" s="546"/>
    </row>
    <row r="49" spans="18:54">
      <c r="R49" s="561"/>
      <c r="S49" s="561"/>
      <c r="T49" s="561"/>
      <c r="U49" s="561"/>
      <c r="V49" s="561"/>
      <c r="W49" s="561"/>
      <c r="X49" s="561"/>
      <c r="Y49" s="561"/>
      <c r="Z49" s="561"/>
      <c r="AA49" s="561"/>
      <c r="AB49" s="561"/>
      <c r="AC49" s="561"/>
      <c r="AD49" s="561"/>
      <c r="AE49" s="561"/>
      <c r="AF49" s="546"/>
      <c r="AG49" s="546"/>
      <c r="AH49" s="546"/>
      <c r="AI49" s="546"/>
      <c r="AJ49" s="546"/>
      <c r="AK49" s="546"/>
      <c r="AL49" s="546"/>
      <c r="AM49" s="546"/>
      <c r="AN49" s="546"/>
      <c r="AO49" s="546"/>
      <c r="AP49" s="546"/>
      <c r="AQ49" s="546"/>
      <c r="AR49" s="546"/>
      <c r="AS49" s="546"/>
      <c r="AT49" s="546"/>
      <c r="AU49" s="546"/>
      <c r="AV49" s="546"/>
      <c r="AW49" s="546"/>
      <c r="AX49" s="546"/>
      <c r="AY49" s="546"/>
      <c r="AZ49" s="546"/>
      <c r="BA49" s="546"/>
      <c r="BB49" s="546"/>
    </row>
    <row r="50" spans="18:54">
      <c r="R50" s="561"/>
      <c r="S50" s="561"/>
      <c r="T50" s="561"/>
      <c r="U50" s="561"/>
      <c r="V50" s="561"/>
      <c r="W50" s="561"/>
      <c r="X50" s="561"/>
      <c r="Y50" s="561"/>
      <c r="Z50" s="561"/>
      <c r="AA50" s="561"/>
      <c r="AB50" s="561"/>
      <c r="AC50" s="561"/>
      <c r="AD50" s="561"/>
      <c r="AE50" s="561"/>
      <c r="AF50" s="546"/>
      <c r="AG50" s="546"/>
      <c r="AH50" s="546"/>
      <c r="AI50" s="546"/>
      <c r="AJ50" s="546"/>
      <c r="AK50" s="546"/>
      <c r="AL50" s="546"/>
      <c r="AM50" s="546"/>
      <c r="AN50" s="546"/>
      <c r="AO50" s="546"/>
      <c r="AP50" s="546"/>
      <c r="AQ50" s="546"/>
      <c r="AR50" s="546"/>
      <c r="AS50" s="546"/>
      <c r="AT50" s="546"/>
      <c r="AU50" s="546"/>
      <c r="AV50" s="546"/>
      <c r="AW50" s="546"/>
      <c r="AX50" s="546"/>
      <c r="AY50" s="546"/>
      <c r="AZ50" s="546"/>
      <c r="BA50" s="546"/>
      <c r="BB50" s="546"/>
    </row>
    <row r="51" spans="18:54">
      <c r="R51" s="561"/>
      <c r="S51" s="561"/>
      <c r="T51" s="561"/>
      <c r="U51" s="561"/>
      <c r="V51" s="561"/>
      <c r="W51" s="561"/>
      <c r="X51" s="561"/>
      <c r="Y51" s="561"/>
      <c r="Z51" s="561"/>
      <c r="AA51" s="561"/>
      <c r="AB51" s="561"/>
      <c r="AC51" s="561"/>
      <c r="AD51" s="561"/>
      <c r="AE51" s="561"/>
      <c r="AF51" s="546"/>
      <c r="AG51" s="546"/>
      <c r="AH51" s="546"/>
      <c r="AI51" s="546"/>
      <c r="AJ51" s="546"/>
      <c r="AK51" s="546"/>
      <c r="AL51" s="546"/>
      <c r="AM51" s="546"/>
      <c r="AN51" s="546"/>
      <c r="AO51" s="546"/>
      <c r="AP51" s="546"/>
      <c r="AQ51" s="546"/>
      <c r="AR51" s="546"/>
      <c r="AS51" s="546"/>
      <c r="AT51" s="546"/>
      <c r="AU51" s="546"/>
      <c r="AV51" s="546"/>
      <c r="AW51" s="546"/>
      <c r="AX51" s="546"/>
      <c r="AY51" s="546"/>
      <c r="AZ51" s="546"/>
      <c r="BA51" s="546"/>
      <c r="BB51" s="546"/>
    </row>
    <row r="52" spans="18:54">
      <c r="R52" s="561"/>
      <c r="S52" s="561"/>
      <c r="T52" s="561"/>
      <c r="U52" s="561"/>
      <c r="V52" s="561"/>
      <c r="W52" s="561"/>
      <c r="X52" s="561"/>
      <c r="Y52" s="561"/>
      <c r="Z52" s="561"/>
      <c r="AA52" s="561"/>
      <c r="AB52" s="561"/>
      <c r="AC52" s="561"/>
      <c r="AD52" s="561"/>
      <c r="AE52" s="561"/>
      <c r="AF52" s="546"/>
      <c r="AG52" s="546"/>
      <c r="AH52" s="546"/>
      <c r="AI52" s="546"/>
      <c r="AJ52" s="546"/>
      <c r="AK52" s="546"/>
      <c r="AL52" s="546"/>
      <c r="AM52" s="546"/>
      <c r="AN52" s="546"/>
      <c r="AO52" s="546"/>
      <c r="AP52" s="546"/>
      <c r="AQ52" s="546"/>
      <c r="AR52" s="546"/>
      <c r="AS52" s="546"/>
      <c r="AT52" s="546"/>
      <c r="AU52" s="546"/>
      <c r="AV52" s="546"/>
      <c r="AW52" s="546"/>
      <c r="AX52" s="546"/>
      <c r="AY52" s="546"/>
      <c r="AZ52" s="546"/>
      <c r="BA52" s="546"/>
      <c r="BB52" s="546"/>
    </row>
    <row r="53" spans="18:54">
      <c r="R53" s="561"/>
      <c r="S53" s="561"/>
      <c r="T53" s="561"/>
      <c r="U53" s="561"/>
      <c r="V53" s="561"/>
      <c r="W53" s="561"/>
      <c r="X53" s="561"/>
      <c r="Y53" s="561"/>
      <c r="Z53" s="561"/>
      <c r="AA53" s="561"/>
      <c r="AB53" s="561"/>
      <c r="AC53" s="561"/>
      <c r="AD53" s="561"/>
      <c r="AE53" s="561"/>
      <c r="AF53" s="546"/>
      <c r="AG53" s="546"/>
      <c r="AH53" s="546"/>
      <c r="AI53" s="546"/>
      <c r="AJ53" s="546"/>
      <c r="AK53" s="546"/>
      <c r="AL53" s="546"/>
      <c r="AM53" s="546"/>
      <c r="AN53" s="546"/>
      <c r="AO53" s="546"/>
      <c r="AP53" s="546"/>
      <c r="AQ53" s="546"/>
      <c r="AR53" s="546"/>
      <c r="AS53" s="546"/>
      <c r="AT53" s="546"/>
      <c r="AU53" s="546"/>
      <c r="AV53" s="546"/>
      <c r="AW53" s="546"/>
      <c r="AX53" s="546"/>
      <c r="AY53" s="546"/>
      <c r="AZ53" s="546"/>
      <c r="BA53" s="546"/>
      <c r="BB53" s="546"/>
    </row>
    <row r="54" spans="18:54">
      <c r="AF54" s="546"/>
      <c r="AG54" s="546"/>
      <c r="AH54" s="546"/>
      <c r="AI54" s="546"/>
      <c r="AJ54" s="546"/>
      <c r="AK54" s="546"/>
      <c r="AL54" s="546"/>
      <c r="AM54" s="546"/>
      <c r="AN54" s="546"/>
      <c r="AO54" s="546"/>
      <c r="AP54" s="546"/>
      <c r="AQ54" s="546"/>
      <c r="AR54" s="546"/>
      <c r="AS54" s="546"/>
      <c r="AT54" s="546"/>
      <c r="AU54" s="546"/>
      <c r="AV54" s="546"/>
      <c r="AW54" s="546"/>
      <c r="AX54" s="546"/>
      <c r="AY54" s="546"/>
      <c r="AZ54" s="546"/>
      <c r="BA54" s="546"/>
      <c r="BB54" s="546"/>
    </row>
    <row r="55" spans="18:54">
      <c r="AF55" s="546"/>
      <c r="AG55" s="546"/>
      <c r="AH55" s="546"/>
      <c r="AI55" s="546"/>
      <c r="AJ55" s="546"/>
      <c r="AK55" s="546"/>
      <c r="AL55" s="546"/>
      <c r="AM55" s="546"/>
      <c r="AN55" s="546"/>
      <c r="AO55" s="546"/>
      <c r="AP55" s="546"/>
      <c r="AQ55" s="546"/>
      <c r="AR55" s="546"/>
      <c r="AS55" s="546"/>
      <c r="AT55" s="546"/>
      <c r="AU55" s="546"/>
      <c r="AV55" s="546"/>
      <c r="AW55" s="546"/>
      <c r="AX55" s="546"/>
      <c r="AY55" s="546"/>
      <c r="AZ55" s="546"/>
      <c r="BA55" s="546"/>
      <c r="BB55" s="546"/>
    </row>
    <row r="56" spans="18:54">
      <c r="AF56" s="546"/>
      <c r="AG56" s="546"/>
      <c r="AH56" s="546"/>
      <c r="AI56" s="546"/>
      <c r="AJ56" s="546"/>
      <c r="AK56" s="546"/>
      <c r="AL56" s="546"/>
      <c r="AM56" s="546"/>
      <c r="AN56" s="546"/>
      <c r="AO56" s="546"/>
      <c r="AP56" s="546"/>
      <c r="AQ56" s="546"/>
      <c r="AR56" s="546"/>
      <c r="AS56" s="546"/>
      <c r="AT56" s="546"/>
      <c r="AU56" s="546"/>
      <c r="AV56" s="546"/>
      <c r="AW56" s="546"/>
      <c r="AX56" s="546"/>
      <c r="AY56" s="546"/>
      <c r="AZ56" s="546"/>
      <c r="BA56" s="546"/>
      <c r="BB56" s="546"/>
    </row>
    <row r="57" spans="18:54">
      <c r="AF57" s="546"/>
      <c r="AG57" s="546"/>
      <c r="AH57" s="546"/>
      <c r="AI57" s="546"/>
      <c r="AJ57" s="546"/>
      <c r="AK57" s="546"/>
      <c r="AL57" s="546"/>
      <c r="AM57" s="546"/>
      <c r="AN57" s="546"/>
      <c r="AO57" s="546"/>
      <c r="AP57" s="546"/>
      <c r="AQ57" s="546"/>
      <c r="AR57" s="546"/>
      <c r="AS57" s="546"/>
      <c r="AT57" s="546"/>
      <c r="AU57" s="546"/>
      <c r="AV57" s="546"/>
      <c r="AW57" s="546"/>
      <c r="AX57" s="546"/>
      <c r="AY57" s="546"/>
      <c r="AZ57" s="546"/>
      <c r="BA57" s="546"/>
      <c r="BB57" s="546"/>
    </row>
    <row r="58" spans="18:54">
      <c r="AF58" s="546"/>
      <c r="AG58" s="546"/>
      <c r="AH58" s="546"/>
      <c r="AI58" s="546"/>
      <c r="AJ58" s="546"/>
      <c r="AK58" s="546"/>
      <c r="AL58" s="546"/>
      <c r="AM58" s="546"/>
      <c r="AN58" s="546"/>
      <c r="AO58" s="546"/>
      <c r="AP58" s="546"/>
      <c r="AQ58" s="546"/>
      <c r="AR58" s="546"/>
      <c r="AS58" s="546"/>
      <c r="AT58" s="546"/>
      <c r="AU58" s="546"/>
      <c r="AV58" s="546"/>
      <c r="AW58" s="546"/>
      <c r="AX58" s="546"/>
      <c r="AY58" s="546"/>
      <c r="AZ58" s="546"/>
      <c r="BA58" s="546"/>
      <c r="BB58" s="546"/>
    </row>
    <row r="59" spans="18:54">
      <c r="AF59" s="546"/>
      <c r="AG59" s="546"/>
      <c r="AH59" s="546"/>
      <c r="AI59" s="546"/>
      <c r="AJ59" s="546"/>
      <c r="AK59" s="546"/>
      <c r="AL59" s="546"/>
      <c r="AM59" s="546"/>
      <c r="AN59" s="546"/>
      <c r="AO59" s="546"/>
      <c r="AP59" s="546"/>
      <c r="AQ59" s="546"/>
      <c r="AR59" s="546"/>
      <c r="AS59" s="546"/>
      <c r="AT59" s="546"/>
      <c r="AU59" s="546"/>
      <c r="AV59" s="546"/>
      <c r="AW59" s="546"/>
      <c r="AX59" s="546"/>
      <c r="AY59" s="546"/>
      <c r="AZ59" s="546"/>
      <c r="BA59" s="546"/>
      <c r="BB59" s="546"/>
    </row>
    <row r="60" spans="18:54">
      <c r="AF60" s="546"/>
      <c r="AG60" s="546"/>
      <c r="AH60" s="546"/>
      <c r="AI60" s="546"/>
      <c r="AJ60" s="546"/>
      <c r="AK60" s="546"/>
      <c r="AL60" s="546"/>
      <c r="AM60" s="546"/>
      <c r="AN60" s="546"/>
      <c r="AO60" s="546"/>
      <c r="AP60" s="546"/>
      <c r="AQ60" s="546"/>
      <c r="AR60" s="546"/>
      <c r="AS60" s="546"/>
      <c r="AT60" s="546"/>
      <c r="AU60" s="546"/>
      <c r="AV60" s="546"/>
      <c r="AW60" s="546"/>
      <c r="AX60" s="546"/>
      <c r="AY60" s="546"/>
      <c r="AZ60" s="546"/>
      <c r="BA60" s="546"/>
      <c r="BB60" s="546"/>
    </row>
    <row r="61" spans="18:54">
      <c r="AF61" s="546"/>
      <c r="AG61" s="546"/>
      <c r="AH61" s="546"/>
      <c r="AI61" s="546"/>
      <c r="AJ61" s="546"/>
      <c r="AK61" s="546"/>
      <c r="AL61" s="546"/>
      <c r="AM61" s="546"/>
      <c r="AN61" s="546"/>
      <c r="AO61" s="546"/>
      <c r="AP61" s="546"/>
      <c r="AQ61" s="546"/>
      <c r="AR61" s="546"/>
      <c r="AS61" s="546"/>
      <c r="AT61" s="546"/>
      <c r="AU61" s="546"/>
      <c r="AV61" s="546"/>
      <c r="AW61" s="546"/>
      <c r="AX61" s="546"/>
      <c r="AY61" s="546"/>
      <c r="AZ61" s="546"/>
      <c r="BA61" s="546"/>
      <c r="BB61" s="546"/>
    </row>
    <row r="62" spans="18:54">
      <c r="AF62" s="546"/>
      <c r="AG62" s="546"/>
      <c r="AH62" s="546"/>
      <c r="AI62" s="546"/>
      <c r="AJ62" s="546"/>
      <c r="AK62" s="546"/>
      <c r="AL62" s="546"/>
      <c r="AM62" s="546"/>
      <c r="AN62" s="546"/>
      <c r="AO62" s="546"/>
      <c r="AP62" s="546"/>
      <c r="AQ62" s="546"/>
      <c r="AR62" s="546"/>
      <c r="AS62" s="546"/>
      <c r="AT62" s="546"/>
      <c r="AU62" s="546"/>
      <c r="AV62" s="546"/>
      <c r="AW62" s="546"/>
      <c r="AX62" s="546"/>
      <c r="AY62" s="546"/>
      <c r="AZ62" s="546"/>
      <c r="BA62" s="546"/>
      <c r="BB62" s="546"/>
    </row>
    <row r="63" spans="18:54">
      <c r="AF63" s="546"/>
      <c r="AG63" s="546"/>
      <c r="AH63" s="546"/>
      <c r="AI63" s="546"/>
      <c r="AJ63" s="546"/>
      <c r="AK63" s="546"/>
      <c r="AL63" s="546"/>
      <c r="AM63" s="546"/>
      <c r="AN63" s="546"/>
      <c r="AO63" s="546"/>
      <c r="AP63" s="546"/>
      <c r="AQ63" s="546"/>
      <c r="AR63" s="546"/>
      <c r="AS63" s="546"/>
      <c r="AT63" s="546"/>
      <c r="AU63" s="546"/>
      <c r="AV63" s="546"/>
      <c r="AW63" s="546"/>
      <c r="AX63" s="546"/>
      <c r="AY63" s="546"/>
      <c r="AZ63" s="546"/>
      <c r="BA63" s="546"/>
      <c r="BB63" s="546"/>
    </row>
    <row r="64" spans="18:54">
      <c r="AF64" s="546"/>
      <c r="AG64" s="546"/>
      <c r="AH64" s="546"/>
      <c r="AI64" s="546"/>
      <c r="AJ64" s="546"/>
      <c r="AK64" s="546"/>
      <c r="AL64" s="546"/>
      <c r="AM64" s="546"/>
      <c r="AN64" s="546"/>
      <c r="AO64" s="546"/>
      <c r="AP64" s="546"/>
      <c r="AQ64" s="546"/>
      <c r="AR64" s="546"/>
      <c r="AS64" s="546"/>
      <c r="AT64" s="546"/>
      <c r="AU64" s="546"/>
      <c r="AV64" s="546"/>
      <c r="AW64" s="546"/>
      <c r="AX64" s="546"/>
      <c r="AY64" s="546"/>
      <c r="AZ64" s="546"/>
      <c r="BA64" s="546"/>
      <c r="BB64" s="546"/>
    </row>
    <row r="65" spans="11:54">
      <c r="AF65" s="546"/>
      <c r="AG65" s="546"/>
      <c r="AH65" s="546"/>
      <c r="AI65" s="546"/>
      <c r="AJ65" s="546"/>
      <c r="AK65" s="546"/>
      <c r="AL65" s="546"/>
      <c r="AM65" s="546"/>
      <c r="AN65" s="546"/>
      <c r="AO65" s="546"/>
      <c r="AP65" s="546"/>
      <c r="AQ65" s="546"/>
      <c r="AR65" s="546"/>
      <c r="AS65" s="546"/>
      <c r="AT65" s="546"/>
      <c r="AU65" s="546"/>
      <c r="AV65" s="546"/>
      <c r="AW65" s="546"/>
      <c r="AX65" s="546"/>
      <c r="AY65" s="546"/>
      <c r="AZ65" s="546"/>
      <c r="BA65" s="546"/>
      <c r="BB65" s="546"/>
    </row>
    <row r="66" spans="11:54">
      <c r="AF66" s="546"/>
      <c r="AG66" s="546"/>
      <c r="AH66" s="546"/>
      <c r="AI66" s="546"/>
      <c r="AJ66" s="546"/>
      <c r="AK66" s="546"/>
      <c r="AL66" s="546"/>
      <c r="AM66" s="546"/>
      <c r="AN66" s="546"/>
      <c r="AO66" s="546"/>
      <c r="AP66" s="546"/>
      <c r="AQ66" s="546"/>
      <c r="AR66" s="546"/>
      <c r="AS66" s="546"/>
      <c r="AT66" s="546"/>
      <c r="AU66" s="546"/>
      <c r="AV66" s="546"/>
      <c r="AW66" s="546"/>
      <c r="AX66" s="546"/>
      <c r="AY66" s="546"/>
      <c r="AZ66" s="546"/>
      <c r="BA66" s="546"/>
      <c r="BB66" s="546"/>
    </row>
    <row r="67" spans="11:54" ht="13.15" thickBot="1">
      <c r="AF67" s="546"/>
      <c r="AG67" s="546"/>
      <c r="AH67" s="546"/>
      <c r="AI67" s="546"/>
      <c r="AJ67" s="546"/>
      <c r="AK67" s="546"/>
      <c r="AL67" s="546"/>
      <c r="AM67" s="546"/>
      <c r="AN67" s="546"/>
      <c r="AO67" s="546"/>
      <c r="AP67" s="546"/>
      <c r="AQ67" s="546"/>
      <c r="AR67" s="546"/>
      <c r="AS67" s="546"/>
      <c r="AT67" s="546"/>
      <c r="AU67" s="546"/>
      <c r="AV67" s="546"/>
      <c r="AW67" s="546"/>
      <c r="AX67" s="546"/>
      <c r="AY67" s="546"/>
      <c r="AZ67" s="546"/>
      <c r="BA67" s="546"/>
      <c r="BB67" s="546"/>
    </row>
    <row r="68" spans="11:54" ht="13.9">
      <c r="K68" s="800" t="s">
        <v>1704</v>
      </c>
      <c r="L68" s="800" t="s">
        <v>1705</v>
      </c>
      <c r="M68" s="800" t="s">
        <v>1706</v>
      </c>
      <c r="N68" s="800" t="s">
        <v>1707</v>
      </c>
      <c r="O68" s="605" t="s">
        <v>1708</v>
      </c>
      <c r="P68" s="605" t="s">
        <v>1709</v>
      </c>
      <c r="AF68" s="546"/>
      <c r="AG68" s="546"/>
      <c r="AH68" s="546"/>
      <c r="AI68" s="546"/>
      <c r="AJ68" s="546"/>
      <c r="AK68" s="546"/>
      <c r="AL68" s="546"/>
      <c r="AM68" s="546"/>
      <c r="AN68" s="546"/>
      <c r="AO68" s="546"/>
      <c r="AP68" s="546"/>
      <c r="AQ68" s="546"/>
      <c r="AR68" s="546"/>
      <c r="AS68" s="546"/>
      <c r="AT68" s="546"/>
      <c r="AU68" s="546"/>
      <c r="AV68" s="546"/>
      <c r="AW68" s="546"/>
      <c r="AX68" s="546"/>
      <c r="AY68" s="546"/>
      <c r="AZ68" s="546"/>
      <c r="BA68" s="546"/>
      <c r="BB68" s="546"/>
    </row>
    <row r="69" spans="11:54" ht="14.25" thickBot="1">
      <c r="K69" s="801"/>
      <c r="L69" s="801"/>
      <c r="M69" s="801"/>
      <c r="N69" s="801"/>
      <c r="O69" s="608" t="s">
        <v>582</v>
      </c>
      <c r="P69" s="608" t="s">
        <v>1710</v>
      </c>
      <c r="AF69" s="546"/>
      <c r="AG69" s="546"/>
      <c r="AH69" s="546"/>
      <c r="AI69" s="546"/>
      <c r="AJ69" s="546"/>
      <c r="AK69" s="546"/>
      <c r="AL69" s="546"/>
      <c r="AM69" s="546"/>
      <c r="AN69" s="546"/>
      <c r="AO69" s="546"/>
      <c r="AP69" s="546"/>
      <c r="AQ69" s="546"/>
      <c r="AR69" s="546"/>
      <c r="AS69" s="546"/>
      <c r="AT69" s="546"/>
      <c r="AU69" s="546"/>
      <c r="AV69" s="546"/>
      <c r="AW69" s="546"/>
      <c r="AX69" s="546"/>
      <c r="AY69" s="546"/>
      <c r="AZ69" s="546"/>
      <c r="BA69" s="546"/>
      <c r="BB69" s="546"/>
    </row>
    <row r="70" spans="11:54" ht="16.149999999999999" thickBot="1">
      <c r="K70" s="615" t="s">
        <v>1711</v>
      </c>
      <c r="L70" s="604"/>
      <c r="M70" s="604"/>
      <c r="N70" s="604"/>
      <c r="O70" s="604"/>
      <c r="P70" s="604"/>
      <c r="AF70" s="546"/>
      <c r="AG70" s="546"/>
      <c r="AH70" s="546"/>
      <c r="AI70" s="546"/>
      <c r="AJ70" s="546"/>
      <c r="AK70" s="546"/>
      <c r="AL70" s="546"/>
      <c r="AM70" s="546"/>
      <c r="AN70" s="546"/>
      <c r="AO70" s="546"/>
      <c r="AP70" s="546"/>
      <c r="AQ70" s="546"/>
      <c r="AR70" s="546"/>
      <c r="AS70" s="546"/>
      <c r="AT70" s="546"/>
      <c r="AU70" s="546"/>
      <c r="AV70" s="546"/>
      <c r="AW70" s="546"/>
      <c r="AX70" s="546"/>
      <c r="AY70" s="546"/>
      <c r="AZ70" s="546"/>
      <c r="BA70" s="546"/>
      <c r="BB70" s="546"/>
    </row>
    <row r="71" spans="11:54" ht="13.5">
      <c r="K71" s="800" t="s">
        <v>1712</v>
      </c>
      <c r="L71" s="616"/>
      <c r="M71" s="616"/>
      <c r="N71" s="616"/>
      <c r="O71" s="616"/>
      <c r="P71" s="616"/>
      <c r="AF71" s="546"/>
      <c r="AG71" s="546"/>
      <c r="AH71" s="546"/>
      <c r="AI71" s="546"/>
      <c r="AJ71" s="546"/>
      <c r="AK71" s="546"/>
      <c r="AL71" s="546"/>
      <c r="AM71" s="546"/>
      <c r="AN71" s="546"/>
      <c r="AO71" s="546"/>
      <c r="AP71" s="546"/>
      <c r="AQ71" s="546"/>
      <c r="AR71" s="546"/>
      <c r="AS71" s="546"/>
      <c r="AT71" s="546"/>
      <c r="AU71" s="546"/>
      <c r="AV71" s="546"/>
      <c r="AW71" s="546"/>
      <c r="AX71" s="546"/>
      <c r="AY71" s="546"/>
      <c r="AZ71" s="546"/>
      <c r="BA71" s="546"/>
      <c r="BB71" s="546"/>
    </row>
    <row r="72" spans="11:54" ht="15.4">
      <c r="K72" s="835"/>
      <c r="L72" s="617" t="s">
        <v>1713</v>
      </c>
      <c r="M72" s="617" t="s">
        <v>1713</v>
      </c>
      <c r="N72" s="617" t="s">
        <v>1713</v>
      </c>
      <c r="O72" s="617" t="s">
        <v>1713</v>
      </c>
      <c r="P72" s="617" t="s">
        <v>1713</v>
      </c>
      <c r="AF72" s="546"/>
      <c r="AG72" s="546"/>
      <c r="AH72" s="546"/>
      <c r="AI72" s="546"/>
      <c r="AJ72" s="546"/>
      <c r="AK72" s="546"/>
      <c r="AL72" s="546"/>
      <c r="AM72" s="546"/>
      <c r="AN72" s="546"/>
      <c r="AO72" s="546"/>
      <c r="AP72" s="546"/>
      <c r="AQ72" s="546"/>
      <c r="AR72" s="546"/>
      <c r="AS72" s="546"/>
      <c r="AT72" s="546"/>
      <c r="AU72" s="546"/>
      <c r="AV72" s="546"/>
      <c r="AW72" s="546"/>
      <c r="AX72" s="546"/>
      <c r="AY72" s="546"/>
      <c r="AZ72" s="546"/>
      <c r="BA72" s="546"/>
      <c r="BB72" s="546"/>
    </row>
    <row r="73" spans="11:54" ht="15.75" thickBot="1">
      <c r="K73" s="801"/>
      <c r="L73" s="607"/>
      <c r="M73" s="618" t="s">
        <v>1713</v>
      </c>
      <c r="N73" s="607"/>
      <c r="O73" s="618" t="s">
        <v>1713</v>
      </c>
      <c r="P73" s="618"/>
      <c r="AF73" s="546"/>
      <c r="AG73" s="546"/>
      <c r="AH73" s="546"/>
      <c r="AI73" s="546"/>
      <c r="AJ73" s="546"/>
      <c r="AK73" s="546"/>
      <c r="AL73" s="546"/>
      <c r="AM73" s="546"/>
      <c r="AN73" s="546"/>
      <c r="AO73" s="546"/>
      <c r="AP73" s="546"/>
      <c r="AQ73" s="546"/>
      <c r="AR73" s="546"/>
      <c r="AS73" s="546"/>
      <c r="AT73" s="546"/>
      <c r="AU73" s="546"/>
      <c r="AV73" s="546"/>
      <c r="AW73" s="546"/>
      <c r="AX73" s="546"/>
      <c r="AY73" s="546"/>
      <c r="AZ73" s="546"/>
      <c r="BA73" s="546"/>
      <c r="BB73" s="546"/>
    </row>
    <row r="74" spans="11:54" ht="13.5">
      <c r="K74" s="800" t="s">
        <v>1714</v>
      </c>
      <c r="L74" s="616"/>
      <c r="M74" s="616"/>
      <c r="N74" s="616"/>
      <c r="O74" s="616"/>
      <c r="P74" s="616"/>
      <c r="AF74" s="546"/>
      <c r="AG74" s="546"/>
      <c r="AH74" s="546"/>
      <c r="AI74" s="546"/>
      <c r="AJ74" s="546"/>
      <c r="AK74" s="546"/>
      <c r="AL74" s="546"/>
      <c r="AM74" s="546"/>
      <c r="AN74" s="546"/>
      <c r="AO74" s="546"/>
      <c r="AP74" s="546"/>
      <c r="AQ74" s="546"/>
      <c r="AR74" s="546"/>
      <c r="AS74" s="546"/>
      <c r="AT74" s="546"/>
      <c r="AU74" s="546"/>
      <c r="AV74" s="546"/>
      <c r="AW74" s="546"/>
      <c r="AX74" s="546"/>
      <c r="AY74" s="546"/>
      <c r="AZ74" s="546"/>
      <c r="BA74" s="546"/>
      <c r="BB74" s="546"/>
    </row>
    <row r="75" spans="11:54" ht="15.4">
      <c r="K75" s="835"/>
      <c r="L75" s="617" t="s">
        <v>1713</v>
      </c>
      <c r="M75" s="617" t="s">
        <v>1713</v>
      </c>
      <c r="N75" s="617" t="s">
        <v>1713</v>
      </c>
      <c r="O75" s="619"/>
      <c r="P75" s="617" t="s">
        <v>1713</v>
      </c>
      <c r="AF75" s="546"/>
      <c r="AG75" s="546"/>
      <c r="AH75" s="546"/>
      <c r="AI75" s="546"/>
      <c r="AJ75" s="546"/>
      <c r="AK75" s="546"/>
      <c r="AL75" s="546"/>
      <c r="AM75" s="546"/>
      <c r="AN75" s="546"/>
      <c r="AO75" s="546"/>
      <c r="AP75" s="546"/>
      <c r="AQ75" s="546"/>
      <c r="AR75" s="546"/>
      <c r="AS75" s="546"/>
      <c r="AT75" s="546"/>
      <c r="AU75" s="546"/>
      <c r="AV75" s="546"/>
      <c r="AW75" s="546"/>
      <c r="AX75" s="546"/>
      <c r="AY75" s="546"/>
      <c r="AZ75" s="546"/>
      <c r="BA75" s="546"/>
      <c r="BB75" s="546"/>
    </row>
    <row r="76" spans="11:54" ht="15.75" thickBot="1">
      <c r="K76" s="801"/>
      <c r="L76" s="618"/>
      <c r="M76" s="618"/>
      <c r="N76" s="618"/>
      <c r="O76" s="618" t="s">
        <v>1713</v>
      </c>
      <c r="P76" s="618"/>
      <c r="AF76" s="546"/>
      <c r="AG76" s="546"/>
      <c r="AH76" s="546"/>
      <c r="AI76" s="546"/>
      <c r="AJ76" s="546"/>
      <c r="AK76" s="546"/>
      <c r="AL76" s="546"/>
      <c r="AM76" s="546"/>
      <c r="AN76" s="546"/>
      <c r="AO76" s="546"/>
      <c r="AP76" s="546"/>
      <c r="AQ76" s="546"/>
      <c r="AR76" s="546"/>
      <c r="AS76" s="546"/>
      <c r="AT76" s="546"/>
      <c r="AU76" s="546"/>
      <c r="AV76" s="546"/>
      <c r="AW76" s="546"/>
      <c r="AX76" s="546"/>
      <c r="AY76" s="546"/>
      <c r="AZ76" s="546"/>
      <c r="BA76" s="546"/>
      <c r="BB76" s="546"/>
    </row>
    <row r="77" spans="11:54" ht="13.5">
      <c r="K77" s="800" t="s">
        <v>1715</v>
      </c>
      <c r="L77" s="616"/>
      <c r="M77" s="616"/>
      <c r="N77" s="616"/>
      <c r="O77" s="616"/>
      <c r="P77" s="616"/>
      <c r="AF77" s="546"/>
      <c r="AG77" s="546"/>
      <c r="AH77" s="546"/>
      <c r="AI77" s="546"/>
      <c r="AJ77" s="546"/>
      <c r="AK77" s="546"/>
      <c r="AL77" s="546"/>
      <c r="AM77" s="546"/>
      <c r="AN77" s="546"/>
      <c r="AO77" s="546"/>
      <c r="AP77" s="546"/>
      <c r="AQ77" s="546"/>
      <c r="AR77" s="546"/>
      <c r="AS77" s="546"/>
      <c r="AT77" s="546"/>
      <c r="AU77" s="546"/>
      <c r="AV77" s="546"/>
      <c r="AW77" s="546"/>
      <c r="AX77" s="546"/>
      <c r="AY77" s="546"/>
      <c r="AZ77" s="546"/>
      <c r="BA77" s="546"/>
      <c r="BB77" s="546"/>
    </row>
    <row r="78" spans="11:54" ht="15.4">
      <c r="K78" s="835"/>
      <c r="L78" s="617" t="s">
        <v>1713</v>
      </c>
      <c r="M78" s="617" t="s">
        <v>1713</v>
      </c>
      <c r="N78" s="617" t="s">
        <v>1713</v>
      </c>
      <c r="O78" s="617" t="s">
        <v>1713</v>
      </c>
      <c r="P78" s="617" t="s">
        <v>1713</v>
      </c>
      <c r="AF78" s="546"/>
      <c r="AG78" s="546"/>
      <c r="AH78" s="546"/>
      <c r="AI78" s="546"/>
      <c r="AJ78" s="546"/>
      <c r="AK78" s="546"/>
      <c r="AL78" s="546"/>
      <c r="AM78" s="546"/>
      <c r="AN78" s="546"/>
      <c r="AO78" s="546"/>
      <c r="AP78" s="546"/>
      <c r="AQ78" s="546"/>
      <c r="AR78" s="546"/>
      <c r="AS78" s="546"/>
      <c r="AT78" s="546"/>
      <c r="AU78" s="546"/>
      <c r="AV78" s="546"/>
      <c r="AW78" s="546"/>
      <c r="AX78" s="546"/>
      <c r="AY78" s="546"/>
      <c r="AZ78" s="546"/>
      <c r="BA78" s="546"/>
      <c r="BB78" s="546"/>
    </row>
    <row r="79" spans="11:54" ht="15.75" thickBot="1">
      <c r="K79" s="801"/>
      <c r="L79" s="607"/>
      <c r="M79" s="618" t="s">
        <v>1713</v>
      </c>
      <c r="N79" s="607"/>
      <c r="O79" s="618" t="s">
        <v>1713</v>
      </c>
      <c r="P79" s="618"/>
      <c r="AF79" s="546"/>
      <c r="AG79" s="546"/>
      <c r="AH79" s="546"/>
      <c r="AI79" s="546"/>
      <c r="AJ79" s="546"/>
      <c r="AK79" s="546"/>
      <c r="AL79" s="546"/>
      <c r="AM79" s="546"/>
      <c r="AN79" s="546"/>
      <c r="AO79" s="546"/>
      <c r="AP79" s="546"/>
      <c r="AQ79" s="546"/>
      <c r="AR79" s="546"/>
      <c r="AS79" s="546"/>
      <c r="AT79" s="546"/>
      <c r="AU79" s="546"/>
      <c r="AV79" s="546"/>
      <c r="AW79" s="546"/>
      <c r="AX79" s="546"/>
      <c r="AY79" s="546"/>
      <c r="AZ79" s="546"/>
      <c r="BA79" s="546"/>
      <c r="BB79" s="546"/>
    </row>
    <row r="80" spans="11:54" ht="14.25" thickBot="1">
      <c r="K80" s="555" t="s">
        <v>1716</v>
      </c>
      <c r="L80" s="604"/>
      <c r="M80" s="604"/>
      <c r="N80" s="604"/>
      <c r="O80" s="604"/>
      <c r="P80" s="604"/>
      <c r="AF80" s="546"/>
      <c r="AG80" s="546"/>
      <c r="AH80" s="546"/>
      <c r="AI80" s="546"/>
      <c r="AJ80" s="546"/>
      <c r="AK80" s="546"/>
      <c r="AL80" s="546"/>
      <c r="AM80" s="546"/>
      <c r="AN80" s="546"/>
      <c r="AO80" s="546"/>
      <c r="AP80" s="546"/>
      <c r="AQ80" s="546"/>
      <c r="AR80" s="546"/>
      <c r="AS80" s="546"/>
      <c r="AT80" s="546"/>
      <c r="AU80" s="546"/>
      <c r="AV80" s="546"/>
      <c r="AW80" s="546"/>
      <c r="AX80" s="546"/>
      <c r="AY80" s="546"/>
      <c r="AZ80" s="546"/>
      <c r="BA80" s="546"/>
      <c r="BB80" s="546"/>
    </row>
    <row r="81" spans="11:54" ht="42.75" customHeight="1">
      <c r="K81" s="800" t="s">
        <v>1717</v>
      </c>
      <c r="L81" s="616"/>
      <c r="M81" s="616"/>
      <c r="N81" s="616"/>
      <c r="O81" s="616"/>
      <c r="P81" s="616"/>
      <c r="AF81" s="546"/>
      <c r="AG81" s="546"/>
      <c r="AH81" s="546"/>
      <c r="AI81" s="546"/>
      <c r="AJ81" s="546"/>
      <c r="AK81" s="546"/>
      <c r="AL81" s="546"/>
      <c r="AM81" s="546"/>
      <c r="AN81" s="546"/>
      <c r="AO81" s="546"/>
      <c r="AP81" s="546"/>
      <c r="AQ81" s="546"/>
      <c r="AR81" s="546"/>
      <c r="AS81" s="546"/>
      <c r="AT81" s="546"/>
      <c r="AU81" s="546"/>
      <c r="AV81" s="546"/>
      <c r="AW81" s="546"/>
      <c r="AX81" s="546"/>
      <c r="AY81" s="546"/>
      <c r="AZ81" s="546"/>
      <c r="BA81" s="546"/>
      <c r="BB81" s="546"/>
    </row>
    <row r="82" spans="11:54" ht="15.75" thickBot="1">
      <c r="K82" s="801"/>
      <c r="L82" s="618" t="s">
        <v>1718</v>
      </c>
      <c r="M82" s="618" t="s">
        <v>1718</v>
      </c>
      <c r="N82" s="618" t="s">
        <v>1718</v>
      </c>
      <c r="O82" s="618" t="s">
        <v>1718</v>
      </c>
      <c r="P82" s="618" t="s">
        <v>1718</v>
      </c>
      <c r="AF82" s="546"/>
      <c r="AG82" s="546"/>
      <c r="AH82" s="546"/>
      <c r="AI82" s="546"/>
      <c r="AJ82" s="546"/>
      <c r="AK82" s="546"/>
      <c r="AL82" s="546"/>
      <c r="AM82" s="546"/>
      <c r="AN82" s="546"/>
      <c r="AO82" s="546"/>
      <c r="AP82" s="546"/>
      <c r="AQ82" s="546"/>
      <c r="AR82" s="546"/>
      <c r="AS82" s="546"/>
      <c r="AT82" s="546"/>
      <c r="AU82" s="546"/>
      <c r="AV82" s="546"/>
      <c r="AW82" s="546"/>
      <c r="AX82" s="546"/>
      <c r="AY82" s="546"/>
      <c r="AZ82" s="546"/>
      <c r="BA82" s="546"/>
      <c r="BB82" s="546"/>
    </row>
    <row r="83" spans="11:54" ht="37.5" customHeight="1">
      <c r="K83" s="833" t="s">
        <v>1719</v>
      </c>
      <c r="L83" s="830"/>
      <c r="M83" s="830"/>
      <c r="N83" s="830"/>
      <c r="O83" s="830"/>
      <c r="P83" s="830"/>
      <c r="AF83" s="546"/>
      <c r="AG83" s="546"/>
      <c r="AH83" s="546"/>
      <c r="AI83" s="546"/>
      <c r="AJ83" s="546"/>
      <c r="AK83" s="546"/>
      <c r="AL83" s="546"/>
      <c r="AM83" s="546"/>
      <c r="AN83" s="546"/>
      <c r="AO83" s="546"/>
      <c r="AP83" s="546"/>
      <c r="AQ83" s="546"/>
      <c r="AR83" s="546"/>
      <c r="AS83" s="546"/>
      <c r="AT83" s="546"/>
      <c r="AU83" s="546"/>
      <c r="AV83" s="546"/>
      <c r="AW83" s="546"/>
      <c r="AX83" s="546"/>
      <c r="AY83" s="546"/>
      <c r="AZ83" s="546"/>
      <c r="BA83" s="546"/>
      <c r="BB83" s="546"/>
    </row>
    <row r="84" spans="11:54">
      <c r="K84" s="836"/>
      <c r="L84" s="831"/>
      <c r="M84" s="831"/>
      <c r="N84" s="831"/>
      <c r="O84" s="831"/>
      <c r="P84" s="831"/>
      <c r="AF84" s="546"/>
      <c r="AG84" s="546"/>
      <c r="AH84" s="546"/>
      <c r="AI84" s="546"/>
      <c r="AJ84" s="546"/>
      <c r="AK84" s="546"/>
      <c r="AL84" s="546"/>
      <c r="AM84" s="546"/>
      <c r="AN84" s="546"/>
      <c r="AO84" s="546"/>
      <c r="AP84" s="546"/>
      <c r="AQ84" s="546"/>
      <c r="AR84" s="546"/>
      <c r="AS84" s="546"/>
      <c r="AT84" s="546"/>
      <c r="AU84" s="546"/>
      <c r="AV84" s="546"/>
      <c r="AW84" s="546"/>
      <c r="AX84" s="546"/>
      <c r="AY84" s="546"/>
      <c r="AZ84" s="546"/>
      <c r="BA84" s="546"/>
      <c r="BB84" s="546"/>
    </row>
    <row r="85" spans="11:54" ht="13.15" thickBot="1">
      <c r="K85" s="834"/>
      <c r="L85" s="832"/>
      <c r="M85" s="832"/>
      <c r="N85" s="832"/>
      <c r="O85" s="832"/>
      <c r="P85" s="832"/>
      <c r="AF85" s="546"/>
      <c r="AG85" s="546"/>
      <c r="AH85" s="546"/>
      <c r="AI85" s="546"/>
      <c r="AJ85" s="546"/>
      <c r="AK85" s="546"/>
      <c r="AL85" s="546"/>
      <c r="AM85" s="546"/>
      <c r="AN85" s="546"/>
      <c r="AO85" s="546"/>
      <c r="AP85" s="546"/>
      <c r="AQ85" s="546"/>
      <c r="AR85" s="546"/>
      <c r="AS85" s="546"/>
      <c r="AT85" s="546"/>
      <c r="AU85" s="546"/>
      <c r="AV85" s="546"/>
      <c r="AW85" s="546"/>
      <c r="AX85" s="546"/>
      <c r="AY85" s="546"/>
      <c r="AZ85" s="546"/>
      <c r="BA85" s="546"/>
      <c r="BB85" s="546"/>
    </row>
    <row r="86" spans="11:54" ht="20.25" customHeight="1">
      <c r="K86" s="833" t="s">
        <v>1720</v>
      </c>
      <c r="L86" s="830"/>
      <c r="M86" s="830"/>
      <c r="N86" s="830"/>
      <c r="O86" s="830"/>
      <c r="P86" s="830"/>
      <c r="AF86" s="546"/>
      <c r="AG86" s="546"/>
      <c r="AH86" s="546"/>
      <c r="AI86" s="546"/>
      <c r="AJ86" s="546"/>
      <c r="AK86" s="546"/>
      <c r="AL86" s="546"/>
      <c r="AM86" s="546"/>
      <c r="AN86" s="546"/>
      <c r="AO86" s="546"/>
      <c r="AP86" s="546"/>
      <c r="AQ86" s="546"/>
      <c r="AR86" s="546"/>
      <c r="AS86" s="546"/>
      <c r="AT86" s="546"/>
      <c r="AU86" s="546"/>
      <c r="AV86" s="546"/>
      <c r="AW86" s="546"/>
      <c r="AX86" s="546"/>
      <c r="AY86" s="546"/>
      <c r="AZ86" s="546"/>
      <c r="BA86" s="546"/>
      <c r="BB86" s="546"/>
    </row>
    <row r="87" spans="11:54" ht="13.15" thickBot="1">
      <c r="K87" s="834"/>
      <c r="L87" s="832"/>
      <c r="M87" s="832"/>
      <c r="N87" s="832"/>
      <c r="O87" s="832"/>
      <c r="P87" s="832"/>
      <c r="AF87" s="546"/>
      <c r="AG87" s="546"/>
      <c r="AH87" s="546"/>
      <c r="AI87" s="546"/>
      <c r="AJ87" s="546"/>
      <c r="AK87" s="546"/>
      <c r="AL87" s="546"/>
      <c r="AM87" s="546"/>
      <c r="AN87" s="546"/>
      <c r="AO87" s="546"/>
      <c r="AP87" s="546"/>
      <c r="AQ87" s="546"/>
      <c r="AR87" s="546"/>
      <c r="AS87" s="546"/>
      <c r="AT87" s="546"/>
      <c r="AU87" s="546"/>
      <c r="AV87" s="546"/>
      <c r="AW87" s="546"/>
      <c r="AX87" s="546"/>
      <c r="AY87" s="546"/>
      <c r="AZ87" s="546"/>
      <c r="BA87" s="546"/>
      <c r="BB87" s="546"/>
    </row>
    <row r="88" spans="11:54" ht="30" thickBot="1">
      <c r="K88" s="615" t="s">
        <v>1721</v>
      </c>
      <c r="L88" s="604"/>
      <c r="M88" s="604"/>
      <c r="N88" s="604"/>
      <c r="O88" s="604"/>
      <c r="P88" s="604"/>
      <c r="AF88" s="546"/>
      <c r="AG88" s="546"/>
      <c r="AH88" s="546"/>
      <c r="AI88" s="546"/>
      <c r="AJ88" s="546"/>
      <c r="AK88" s="546"/>
      <c r="AL88" s="546"/>
      <c r="AM88" s="546"/>
      <c r="AN88" s="546"/>
      <c r="AO88" s="546"/>
      <c r="AP88" s="546"/>
      <c r="AQ88" s="546"/>
      <c r="AR88" s="546"/>
      <c r="AS88" s="546"/>
      <c r="AT88" s="546"/>
      <c r="AU88" s="546"/>
      <c r="AV88" s="546"/>
      <c r="AW88" s="546"/>
      <c r="AX88" s="546"/>
      <c r="AY88" s="546"/>
      <c r="AZ88" s="546"/>
      <c r="BA88" s="546"/>
      <c r="BB88" s="546"/>
    </row>
    <row r="89" spans="11:54" ht="33.75" customHeight="1" thickBot="1">
      <c r="K89" s="615" t="s">
        <v>1722</v>
      </c>
      <c r="L89" s="604"/>
      <c r="M89" s="604"/>
      <c r="N89" s="604"/>
      <c r="O89" s="604"/>
      <c r="P89" s="604"/>
      <c r="AF89" s="546"/>
      <c r="AG89" s="546"/>
      <c r="AH89" s="546"/>
      <c r="AI89" s="546"/>
      <c r="AJ89" s="546"/>
      <c r="AK89" s="546"/>
      <c r="AL89" s="546"/>
      <c r="AM89" s="546"/>
      <c r="AN89" s="546"/>
      <c r="AO89" s="546"/>
      <c r="AP89" s="546"/>
      <c r="AQ89" s="546"/>
      <c r="AR89" s="546"/>
      <c r="AS89" s="546"/>
      <c r="AT89" s="546"/>
      <c r="AU89" s="546"/>
      <c r="AV89" s="546"/>
      <c r="AW89" s="546"/>
      <c r="AX89" s="546"/>
      <c r="AY89" s="546"/>
      <c r="AZ89" s="546"/>
      <c r="BA89" s="546"/>
      <c r="BB89" s="546"/>
    </row>
    <row r="90" spans="11:54">
      <c r="AF90" s="546"/>
      <c r="AG90" s="546"/>
      <c r="AH90" s="546"/>
      <c r="AI90" s="546"/>
      <c r="AJ90" s="546"/>
      <c r="AK90" s="546"/>
      <c r="AL90" s="546"/>
      <c r="AM90" s="546"/>
      <c r="AN90" s="546"/>
      <c r="AO90" s="546"/>
      <c r="AP90" s="546"/>
      <c r="AQ90" s="546"/>
      <c r="AR90" s="546"/>
      <c r="AS90" s="546"/>
      <c r="AT90" s="546"/>
      <c r="AU90" s="546"/>
      <c r="AV90" s="546"/>
      <c r="AW90" s="546"/>
      <c r="AX90" s="546"/>
      <c r="AY90" s="546"/>
      <c r="AZ90" s="546"/>
      <c r="BA90" s="546"/>
      <c r="BB90" s="546"/>
    </row>
    <row r="91" spans="11:54" ht="13.5">
      <c r="K91" s="610" t="s">
        <v>1723</v>
      </c>
      <c r="AF91" s="546"/>
      <c r="AG91" s="546"/>
      <c r="AH91" s="546"/>
      <c r="AI91" s="546"/>
      <c r="AJ91" s="546"/>
      <c r="AK91" s="546"/>
      <c r="AL91" s="546"/>
      <c r="AM91" s="546"/>
      <c r="AN91" s="546"/>
      <c r="AO91" s="546"/>
      <c r="AP91" s="546"/>
      <c r="AQ91" s="546"/>
      <c r="AR91" s="546"/>
      <c r="AS91" s="546"/>
      <c r="AT91" s="546"/>
      <c r="AU91" s="546"/>
      <c r="AV91" s="546"/>
      <c r="AW91" s="546"/>
      <c r="AX91" s="546"/>
      <c r="AY91" s="546"/>
      <c r="AZ91" s="546"/>
      <c r="BA91" s="546"/>
      <c r="BB91" s="546"/>
    </row>
    <row r="92" spans="11:54" ht="13.9">
      <c r="K92" s="620" t="s">
        <v>1724</v>
      </c>
      <c r="AF92" s="546"/>
      <c r="AG92" s="546"/>
      <c r="AH92" s="546"/>
      <c r="AI92" s="546"/>
      <c r="AJ92" s="546"/>
      <c r="AK92" s="546"/>
      <c r="AL92" s="546"/>
      <c r="AM92" s="546"/>
      <c r="AN92" s="546"/>
      <c r="AO92" s="546"/>
      <c r="AP92" s="546"/>
      <c r="AQ92" s="546"/>
      <c r="AR92" s="546"/>
      <c r="AS92" s="546"/>
      <c r="AT92" s="546"/>
      <c r="AU92" s="546"/>
      <c r="AV92" s="546"/>
      <c r="AW92" s="546"/>
      <c r="AX92" s="546"/>
      <c r="AY92" s="546"/>
      <c r="AZ92" s="546"/>
      <c r="BA92" s="546"/>
      <c r="BB92" s="546"/>
    </row>
    <row r="93" spans="11:54" ht="15.75">
      <c r="K93" s="621" t="s">
        <v>1725</v>
      </c>
      <c r="AF93" s="546"/>
      <c r="AG93" s="546"/>
      <c r="AH93" s="546"/>
      <c r="AI93" s="546"/>
      <c r="AJ93" s="546"/>
      <c r="AK93" s="546"/>
      <c r="AL93" s="546"/>
      <c r="AM93" s="546"/>
      <c r="AN93" s="546"/>
      <c r="AO93" s="546"/>
      <c r="AP93" s="546"/>
      <c r="AQ93" s="546"/>
      <c r="AR93" s="546"/>
      <c r="AS93" s="546"/>
      <c r="AT93" s="546"/>
      <c r="AU93" s="546"/>
      <c r="AV93" s="546"/>
      <c r="AW93" s="546"/>
      <c r="AX93" s="546"/>
      <c r="AY93" s="546"/>
      <c r="AZ93" s="546"/>
      <c r="BA93" s="546"/>
      <c r="BB93" s="546"/>
    </row>
    <row r="94" spans="11:54" ht="15.75">
      <c r="K94" s="621" t="s">
        <v>1726</v>
      </c>
      <c r="AF94" s="546"/>
      <c r="AG94" s="546"/>
      <c r="AH94" s="546"/>
      <c r="AI94" s="546"/>
      <c r="AJ94" s="546"/>
      <c r="AK94" s="546"/>
      <c r="AL94" s="546"/>
      <c r="AM94" s="546"/>
      <c r="AN94" s="546"/>
      <c r="AO94" s="546"/>
      <c r="AP94" s="546"/>
      <c r="AQ94" s="546"/>
      <c r="AR94" s="546"/>
      <c r="AS94" s="546"/>
      <c r="AT94" s="546"/>
      <c r="AU94" s="546"/>
      <c r="AV94" s="546"/>
      <c r="AW94" s="546"/>
      <c r="AX94" s="546"/>
      <c r="AY94" s="546"/>
      <c r="AZ94" s="546"/>
      <c r="BA94" s="546"/>
      <c r="BB94" s="546"/>
    </row>
    <row r="95" spans="11:54" ht="13.9">
      <c r="K95" s="620" t="s">
        <v>1727</v>
      </c>
      <c r="AF95" s="546"/>
      <c r="AG95" s="546"/>
      <c r="AH95" s="546"/>
      <c r="AI95" s="546"/>
      <c r="AJ95" s="546"/>
      <c r="AK95" s="546"/>
      <c r="AL95" s="546"/>
      <c r="AM95" s="546"/>
      <c r="AN95" s="546"/>
      <c r="AO95" s="546"/>
      <c r="AP95" s="546"/>
      <c r="AQ95" s="546"/>
      <c r="AR95" s="546"/>
      <c r="AS95" s="546"/>
      <c r="AT95" s="546"/>
      <c r="AU95" s="546"/>
      <c r="AV95" s="546"/>
      <c r="AW95" s="546"/>
      <c r="AX95" s="546"/>
      <c r="AY95" s="546"/>
      <c r="AZ95" s="546"/>
      <c r="BA95" s="546"/>
      <c r="BB95" s="546"/>
    </row>
    <row r="96" spans="11:54" ht="13.9">
      <c r="K96" s="620" t="s">
        <v>1728</v>
      </c>
      <c r="AF96" s="546"/>
      <c r="AG96" s="546"/>
      <c r="AH96" s="546"/>
      <c r="AI96" s="546"/>
      <c r="AJ96" s="546"/>
      <c r="AK96" s="546"/>
      <c r="AL96" s="546"/>
      <c r="AM96" s="546"/>
      <c r="AN96" s="546"/>
      <c r="AO96" s="546"/>
      <c r="AP96" s="546"/>
      <c r="AQ96" s="546"/>
      <c r="AR96" s="546"/>
      <c r="AS96" s="546"/>
      <c r="AT96" s="546"/>
      <c r="AU96" s="546"/>
      <c r="AV96" s="546"/>
      <c r="AW96" s="546"/>
      <c r="AX96" s="546"/>
      <c r="AY96" s="546"/>
      <c r="AZ96" s="546"/>
      <c r="BA96" s="546"/>
      <c r="BB96" s="546"/>
    </row>
    <row r="97" spans="11:54">
      <c r="K97" s="622" t="s">
        <v>1729</v>
      </c>
      <c r="AF97" s="546"/>
      <c r="AG97" s="546"/>
      <c r="AH97" s="546"/>
      <c r="AI97" s="546"/>
      <c r="AJ97" s="546"/>
      <c r="AK97" s="546"/>
      <c r="AL97" s="546"/>
      <c r="AM97" s="546"/>
      <c r="AN97" s="546"/>
      <c r="AO97" s="546"/>
      <c r="AP97" s="546"/>
      <c r="AQ97" s="546"/>
      <c r="AR97" s="546"/>
      <c r="AS97" s="546"/>
      <c r="AT97" s="546"/>
      <c r="AU97" s="546"/>
      <c r="AV97" s="546"/>
      <c r="AW97" s="546"/>
      <c r="AX97" s="546"/>
      <c r="AY97" s="546"/>
      <c r="AZ97" s="546"/>
      <c r="BA97" s="546"/>
      <c r="BB97" s="546"/>
    </row>
    <row r="98" spans="11:54">
      <c r="K98" s="622" t="s">
        <v>1730</v>
      </c>
      <c r="AF98" s="546"/>
      <c r="AG98" s="546"/>
      <c r="AH98" s="546"/>
      <c r="AI98" s="546"/>
      <c r="AJ98" s="546"/>
      <c r="AK98" s="546"/>
      <c r="AL98" s="546"/>
      <c r="AM98" s="546"/>
      <c r="AN98" s="546"/>
      <c r="AO98" s="546"/>
      <c r="AP98" s="546"/>
      <c r="AQ98" s="546"/>
      <c r="AR98" s="546"/>
      <c r="AS98" s="546"/>
      <c r="AT98" s="546"/>
      <c r="AU98" s="546"/>
      <c r="AV98" s="546"/>
      <c r="AW98" s="546"/>
      <c r="AX98" s="546"/>
      <c r="AY98" s="546"/>
      <c r="AZ98" s="546"/>
      <c r="BA98" s="546"/>
      <c r="BB98" s="546"/>
    </row>
    <row r="99" spans="11:54">
      <c r="AF99" s="546"/>
      <c r="AG99" s="546"/>
      <c r="AH99" s="546"/>
      <c r="AI99" s="546"/>
      <c r="AJ99" s="546"/>
      <c r="AK99" s="546"/>
      <c r="AL99" s="546"/>
      <c r="AM99" s="546"/>
      <c r="AN99" s="546"/>
      <c r="AO99" s="546"/>
      <c r="AP99" s="546"/>
      <c r="AQ99" s="546"/>
      <c r="AR99" s="546"/>
      <c r="AS99" s="546"/>
      <c r="AT99" s="546"/>
      <c r="AU99" s="546"/>
      <c r="AV99" s="546"/>
      <c r="AW99" s="546"/>
      <c r="AX99" s="546"/>
      <c r="AY99" s="546"/>
      <c r="AZ99" s="546"/>
      <c r="BA99" s="546"/>
      <c r="BB99" s="546"/>
    </row>
    <row r="100" spans="11:54">
      <c r="AF100" s="546"/>
      <c r="AG100" s="546"/>
      <c r="AH100" s="546"/>
      <c r="AI100" s="546"/>
      <c r="AJ100" s="546"/>
      <c r="AK100" s="546"/>
      <c r="AL100" s="546"/>
      <c r="AM100" s="546"/>
      <c r="AN100" s="546"/>
      <c r="AO100" s="546"/>
      <c r="AP100" s="546"/>
      <c r="AQ100" s="546"/>
      <c r="AR100" s="546"/>
      <c r="AS100" s="546"/>
      <c r="AT100" s="546"/>
      <c r="AU100" s="546"/>
      <c r="AV100" s="546"/>
      <c r="AW100" s="546"/>
      <c r="AX100" s="546"/>
      <c r="AY100" s="546"/>
      <c r="AZ100" s="546"/>
      <c r="BA100" s="546"/>
      <c r="BB100" s="546"/>
    </row>
    <row r="101" spans="11:54">
      <c r="AF101" s="546"/>
      <c r="AG101" s="546"/>
      <c r="AH101" s="546"/>
      <c r="AI101" s="546"/>
      <c r="AJ101" s="546"/>
      <c r="AK101" s="546"/>
      <c r="AL101" s="546"/>
      <c r="AM101" s="546"/>
      <c r="AN101" s="546"/>
      <c r="AO101" s="546"/>
      <c r="AP101" s="546"/>
      <c r="AQ101" s="546"/>
      <c r="AR101" s="546"/>
      <c r="AS101" s="546"/>
      <c r="AT101" s="546"/>
      <c r="AU101" s="546"/>
      <c r="AV101" s="546"/>
      <c r="AW101" s="546"/>
      <c r="AX101" s="546"/>
      <c r="AY101" s="546"/>
      <c r="AZ101" s="546"/>
      <c r="BA101" s="546"/>
      <c r="BB101" s="546"/>
    </row>
    <row r="102" spans="11:54">
      <c r="AF102" s="546"/>
      <c r="AG102" s="546"/>
      <c r="AH102" s="546"/>
      <c r="AI102" s="546"/>
      <c r="AJ102" s="546"/>
      <c r="AK102" s="546"/>
      <c r="AL102" s="546"/>
      <c r="AM102" s="546"/>
      <c r="AN102" s="546"/>
      <c r="AO102" s="546"/>
      <c r="AP102" s="546"/>
      <c r="AQ102" s="546"/>
      <c r="AR102" s="546"/>
      <c r="AS102" s="546"/>
      <c r="AT102" s="546"/>
      <c r="AU102" s="546"/>
      <c r="AV102" s="546"/>
      <c r="AW102" s="546"/>
      <c r="AX102" s="546"/>
      <c r="AY102" s="546"/>
      <c r="AZ102" s="546"/>
      <c r="BA102" s="546"/>
      <c r="BB102" s="546"/>
    </row>
    <row r="103" spans="11:54">
      <c r="AF103" s="546"/>
      <c r="AG103" s="546"/>
      <c r="AH103" s="546"/>
      <c r="AI103" s="546"/>
      <c r="AJ103" s="546"/>
      <c r="AK103" s="546"/>
      <c r="AL103" s="546"/>
      <c r="AM103" s="546"/>
      <c r="AN103" s="546"/>
      <c r="AO103" s="546"/>
      <c r="AP103" s="546"/>
      <c r="AQ103" s="546"/>
      <c r="AR103" s="546"/>
      <c r="AS103" s="546"/>
      <c r="AT103" s="546"/>
      <c r="AU103" s="546"/>
      <c r="AV103" s="546"/>
      <c r="AW103" s="546"/>
      <c r="AX103" s="546"/>
      <c r="AY103" s="546"/>
      <c r="AZ103" s="546"/>
      <c r="BA103" s="546"/>
      <c r="BB103" s="546"/>
    </row>
    <row r="104" spans="11:54">
      <c r="AF104" s="546"/>
      <c r="AG104" s="546"/>
      <c r="AH104" s="546"/>
      <c r="AI104" s="546"/>
      <c r="AJ104" s="546"/>
      <c r="AK104" s="546"/>
      <c r="AL104" s="546"/>
      <c r="AM104" s="546"/>
      <c r="AN104" s="546"/>
      <c r="AO104" s="546"/>
      <c r="AP104" s="546"/>
      <c r="AQ104" s="546"/>
      <c r="AR104" s="546"/>
      <c r="AS104" s="546"/>
      <c r="AT104" s="546"/>
      <c r="AU104" s="546"/>
      <c r="AV104" s="546"/>
      <c r="AW104" s="546"/>
      <c r="AX104" s="546"/>
      <c r="AY104" s="546"/>
      <c r="AZ104" s="546"/>
      <c r="BA104" s="546"/>
      <c r="BB104" s="546"/>
    </row>
    <row r="105" spans="11:54">
      <c r="AF105" s="546"/>
      <c r="AG105" s="546"/>
      <c r="AH105" s="546"/>
      <c r="AI105" s="546"/>
      <c r="AJ105" s="546"/>
      <c r="AK105" s="546"/>
      <c r="AL105" s="546"/>
      <c r="AM105" s="546"/>
      <c r="AN105" s="546"/>
      <c r="AO105" s="546"/>
      <c r="AP105" s="546"/>
      <c r="AQ105" s="546"/>
      <c r="AR105" s="546"/>
      <c r="AS105" s="546"/>
      <c r="AT105" s="546"/>
      <c r="AU105" s="546"/>
      <c r="AV105" s="546"/>
      <c r="AW105" s="546"/>
      <c r="AX105" s="546"/>
      <c r="AY105" s="546"/>
      <c r="AZ105" s="546"/>
      <c r="BA105" s="546"/>
      <c r="BB105" s="546"/>
    </row>
    <row r="106" spans="11:54">
      <c r="AF106" s="546"/>
      <c r="AG106" s="546"/>
      <c r="AH106" s="546"/>
      <c r="AI106" s="546"/>
      <c r="AJ106" s="546"/>
      <c r="AK106" s="546"/>
      <c r="AL106" s="546"/>
      <c r="AM106" s="546"/>
      <c r="AN106" s="546"/>
      <c r="AO106" s="546"/>
      <c r="AP106" s="546"/>
      <c r="AQ106" s="546"/>
      <c r="AR106" s="546"/>
      <c r="AS106" s="546"/>
      <c r="AT106" s="546"/>
      <c r="AU106" s="546"/>
      <c r="AV106" s="546"/>
      <c r="AW106" s="546"/>
      <c r="AX106" s="546"/>
      <c r="AY106" s="546"/>
      <c r="AZ106" s="546"/>
      <c r="BA106" s="546"/>
      <c r="BB106" s="546"/>
    </row>
    <row r="107" spans="11:54">
      <c r="AF107" s="546"/>
      <c r="AG107" s="546"/>
      <c r="AH107" s="546"/>
      <c r="AI107" s="546"/>
      <c r="AJ107" s="546"/>
      <c r="AK107" s="546"/>
      <c r="AL107" s="546"/>
      <c r="AM107" s="546"/>
      <c r="AN107" s="546"/>
      <c r="AO107" s="546"/>
      <c r="AP107" s="546"/>
      <c r="AQ107" s="546"/>
      <c r="AR107" s="546"/>
      <c r="AS107" s="546"/>
      <c r="AT107" s="546"/>
      <c r="AU107" s="546"/>
      <c r="AV107" s="546"/>
      <c r="AW107" s="546"/>
      <c r="AX107" s="546"/>
      <c r="AY107" s="546"/>
      <c r="AZ107" s="546"/>
      <c r="BA107" s="546"/>
      <c r="BB107" s="546"/>
    </row>
    <row r="108" spans="11:54">
      <c r="AF108" s="546"/>
      <c r="AG108" s="546"/>
      <c r="AH108" s="546"/>
      <c r="AI108" s="546"/>
      <c r="AJ108" s="546"/>
      <c r="AK108" s="546"/>
      <c r="AL108" s="546"/>
      <c r="AM108" s="546"/>
      <c r="AN108" s="546"/>
      <c r="AO108" s="546"/>
      <c r="AP108" s="546"/>
      <c r="AQ108" s="546"/>
      <c r="AR108" s="546"/>
      <c r="AS108" s="546"/>
      <c r="AT108" s="546"/>
      <c r="AU108" s="546"/>
      <c r="AV108" s="546"/>
      <c r="AW108" s="546"/>
      <c r="AX108" s="546"/>
      <c r="AY108" s="546"/>
      <c r="AZ108" s="546"/>
      <c r="BA108" s="546"/>
      <c r="BB108" s="546"/>
    </row>
    <row r="109" spans="11:54">
      <c r="AF109" s="546"/>
      <c r="AG109" s="546"/>
      <c r="AH109" s="546"/>
      <c r="AI109" s="546"/>
      <c r="AJ109" s="546"/>
      <c r="AK109" s="546"/>
      <c r="AL109" s="546"/>
      <c r="AM109" s="546"/>
      <c r="AN109" s="546"/>
      <c r="AO109" s="546"/>
      <c r="AP109" s="546"/>
      <c r="AQ109" s="546"/>
      <c r="AR109" s="546"/>
      <c r="AS109" s="546"/>
      <c r="AT109" s="546"/>
      <c r="AU109" s="546"/>
      <c r="AV109" s="546"/>
      <c r="AW109" s="546"/>
      <c r="AX109" s="546"/>
      <c r="AY109" s="546"/>
      <c r="AZ109" s="546"/>
      <c r="BA109" s="546"/>
      <c r="BB109" s="546"/>
    </row>
    <row r="110" spans="11:54">
      <c r="AF110" s="546"/>
      <c r="AG110" s="546"/>
      <c r="AH110" s="546"/>
      <c r="AI110" s="546"/>
      <c r="AJ110" s="546"/>
      <c r="AK110" s="546"/>
      <c r="AL110" s="546"/>
      <c r="AM110" s="546"/>
      <c r="AN110" s="546"/>
      <c r="AO110" s="546"/>
      <c r="AP110" s="546"/>
      <c r="AQ110" s="546"/>
      <c r="AR110" s="546"/>
      <c r="AS110" s="546"/>
      <c r="AT110" s="546"/>
      <c r="AU110" s="546"/>
      <c r="AV110" s="546"/>
      <c r="AW110" s="546"/>
      <c r="AX110" s="546"/>
      <c r="AY110" s="546"/>
      <c r="AZ110" s="546"/>
      <c r="BA110" s="546"/>
      <c r="BB110" s="546"/>
    </row>
    <row r="111" spans="11:54">
      <c r="AF111" s="546"/>
      <c r="AG111" s="546"/>
      <c r="AH111" s="546"/>
      <c r="AI111" s="546"/>
      <c r="AJ111" s="546"/>
      <c r="AK111" s="546"/>
      <c r="AL111" s="546"/>
      <c r="AM111" s="546"/>
      <c r="AN111" s="546"/>
      <c r="AO111" s="546"/>
      <c r="AP111" s="546"/>
      <c r="AQ111" s="546"/>
      <c r="AR111" s="546"/>
      <c r="AS111" s="546"/>
      <c r="AT111" s="546"/>
      <c r="AU111" s="546"/>
      <c r="AV111" s="546"/>
      <c r="AW111" s="546"/>
      <c r="AX111" s="546"/>
      <c r="AY111" s="546"/>
      <c r="AZ111" s="546"/>
      <c r="BA111" s="546"/>
      <c r="BB111" s="546"/>
    </row>
    <row r="112" spans="11:54">
      <c r="AF112" s="546"/>
      <c r="AG112" s="546"/>
      <c r="AH112" s="546"/>
      <c r="AI112" s="546"/>
      <c r="AJ112" s="546"/>
      <c r="AK112" s="546"/>
      <c r="AL112" s="546"/>
      <c r="AM112" s="546"/>
      <c r="AN112" s="546"/>
      <c r="AO112" s="546"/>
      <c r="AP112" s="546"/>
      <c r="AQ112" s="546"/>
      <c r="AR112" s="546"/>
      <c r="AS112" s="546"/>
      <c r="AT112" s="546"/>
      <c r="AU112" s="546"/>
      <c r="AV112" s="546"/>
      <c r="AW112" s="546"/>
      <c r="AX112" s="546"/>
      <c r="AY112" s="546"/>
      <c r="AZ112" s="546"/>
      <c r="BA112" s="546"/>
      <c r="BB112" s="546"/>
    </row>
    <row r="113" spans="32:54">
      <c r="AF113" s="546"/>
      <c r="AG113" s="546"/>
      <c r="AH113" s="546"/>
      <c r="AI113" s="546"/>
      <c r="AJ113" s="546"/>
      <c r="AK113" s="546"/>
      <c r="AL113" s="546"/>
      <c r="AM113" s="546"/>
      <c r="AN113" s="546"/>
      <c r="AO113" s="546"/>
      <c r="AP113" s="546"/>
      <c r="AQ113" s="546"/>
      <c r="AR113" s="546"/>
      <c r="AS113" s="546"/>
      <c r="AT113" s="546"/>
      <c r="AU113" s="546"/>
      <c r="AV113" s="546"/>
      <c r="AW113" s="546"/>
      <c r="AX113" s="546"/>
      <c r="AY113" s="546"/>
      <c r="AZ113" s="546"/>
      <c r="BA113" s="546"/>
      <c r="BB113" s="546"/>
    </row>
    <row r="114" spans="32:54">
      <c r="AF114" s="546"/>
      <c r="AG114" s="546"/>
      <c r="AH114" s="546"/>
      <c r="AI114" s="546"/>
      <c r="AJ114" s="546"/>
      <c r="AK114" s="546"/>
      <c r="AL114" s="546"/>
      <c r="AM114" s="546"/>
      <c r="AN114" s="546"/>
      <c r="AO114" s="546"/>
      <c r="AP114" s="546"/>
      <c r="AQ114" s="546"/>
      <c r="AR114" s="546"/>
      <c r="AS114" s="546"/>
      <c r="AT114" s="546"/>
      <c r="AU114" s="546"/>
      <c r="AV114" s="546"/>
      <c r="AW114" s="546"/>
      <c r="AX114" s="546"/>
      <c r="AY114" s="546"/>
      <c r="AZ114" s="546"/>
      <c r="BA114" s="546"/>
      <c r="BB114" s="546"/>
    </row>
    <row r="115" spans="32:54">
      <c r="AF115" s="546"/>
      <c r="AG115" s="546"/>
      <c r="AH115" s="546"/>
      <c r="AI115" s="546"/>
      <c r="AJ115" s="546"/>
      <c r="AK115" s="546"/>
      <c r="AL115" s="546"/>
      <c r="AM115" s="546"/>
      <c r="AN115" s="546"/>
      <c r="AO115" s="546"/>
      <c r="AP115" s="546"/>
      <c r="AQ115" s="546"/>
      <c r="AR115" s="546"/>
      <c r="AS115" s="546"/>
      <c r="AT115" s="546"/>
      <c r="AU115" s="546"/>
      <c r="AV115" s="546"/>
      <c r="AW115" s="546"/>
      <c r="AX115" s="546"/>
      <c r="AY115" s="546"/>
      <c r="AZ115" s="546"/>
      <c r="BA115" s="546"/>
      <c r="BB115" s="546"/>
    </row>
    <row r="116" spans="32:54">
      <c r="AF116" s="546"/>
      <c r="AG116" s="546"/>
      <c r="AH116" s="546"/>
      <c r="AI116" s="546"/>
      <c r="AJ116" s="546"/>
      <c r="AK116" s="546"/>
      <c r="AL116" s="546"/>
      <c r="AM116" s="546"/>
      <c r="AN116" s="546"/>
      <c r="AO116" s="546"/>
      <c r="AP116" s="546"/>
      <c r="AQ116" s="546"/>
      <c r="AR116" s="546"/>
      <c r="AS116" s="546"/>
      <c r="AT116" s="546"/>
      <c r="AU116" s="546"/>
      <c r="AV116" s="546"/>
      <c r="AW116" s="546"/>
      <c r="AX116" s="546"/>
      <c r="AY116" s="546"/>
      <c r="AZ116" s="546"/>
      <c r="BA116" s="546"/>
      <c r="BB116" s="546"/>
    </row>
    <row r="117" spans="32:54">
      <c r="AF117" s="546"/>
      <c r="AG117" s="546"/>
      <c r="AH117" s="546"/>
      <c r="AI117" s="546"/>
      <c r="AJ117" s="546"/>
      <c r="AK117" s="546"/>
      <c r="AL117" s="546"/>
      <c r="AM117" s="546"/>
      <c r="AN117" s="546"/>
      <c r="AO117" s="546"/>
      <c r="AP117" s="546"/>
      <c r="AQ117" s="546"/>
      <c r="AR117" s="546"/>
      <c r="AS117" s="546"/>
      <c r="AT117" s="546"/>
      <c r="AU117" s="546"/>
      <c r="AV117" s="546"/>
      <c r="AW117" s="546"/>
      <c r="AX117" s="546"/>
      <c r="AY117" s="546"/>
      <c r="AZ117" s="546"/>
      <c r="BA117" s="546"/>
      <c r="BB117" s="546"/>
    </row>
  </sheetData>
  <mergeCells count="26">
    <mergeCell ref="AF12:AS17"/>
    <mergeCell ref="B32:B33"/>
    <mergeCell ref="C32:D32"/>
    <mergeCell ref="C34:D34"/>
    <mergeCell ref="E32:F32"/>
    <mergeCell ref="E34:F34"/>
    <mergeCell ref="K68:K69"/>
    <mergeCell ref="L68:L69"/>
    <mergeCell ref="M68:M69"/>
    <mergeCell ref="N68:N69"/>
    <mergeCell ref="K71:K73"/>
    <mergeCell ref="K74:K76"/>
    <mergeCell ref="K77:K79"/>
    <mergeCell ref="K81:K82"/>
    <mergeCell ref="K83:K85"/>
    <mergeCell ref="L83:L85"/>
    <mergeCell ref="M83:M85"/>
    <mergeCell ref="N83:N85"/>
    <mergeCell ref="O83:O85"/>
    <mergeCell ref="P83:P85"/>
    <mergeCell ref="K86:K87"/>
    <mergeCell ref="L86:L87"/>
    <mergeCell ref="M86:M87"/>
    <mergeCell ref="N86:N87"/>
    <mergeCell ref="O86:O87"/>
    <mergeCell ref="P86:P87"/>
  </mergeCells>
  <hyperlinks>
    <hyperlink ref="K97" r:id="rId1" location="cite_ref-Oz_10-0" tooltip="Hochspringen" display="https://de.wikipedia.org/wiki/Niederspannungsnetz - cite_ref-Oz_10-0" xr:uid="{5547BD16-E505-4490-B9C6-5C3D51122FB7}"/>
    <hyperlink ref="K98" r:id="rId2" location="cite_ref-China_11-0" tooltip="Hochspringen" display="https://de.wikipedia.org/wiki/Niederspannungsnetz - cite_ref-China_11-0" xr:uid="{9E57EAE0-BC05-4904-BF30-431075D71E48}"/>
  </hyperlinks>
  <pageMargins left="0.7" right="0.7" top="0.75" bottom="0.75" header="0.3" footer="0.3"/>
  <pageSetup paperSize="9" orientation="portrait"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A6D5-F070-40A2-BEA0-E985DD3B5A88}">
  <dimension ref="A1"/>
  <sheetViews>
    <sheetView workbookViewId="0">
      <selection activeCell="A3" sqref="A3"/>
    </sheetView>
  </sheetViews>
  <sheetFormatPr defaultRowHeight="12.75"/>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77556-EFDF-4BF3-9905-BB194D9378CE}">
  <dimension ref="B2:C3"/>
  <sheetViews>
    <sheetView topLeftCell="B1" workbookViewId="0">
      <selection activeCell="B2" sqref="B2"/>
    </sheetView>
  </sheetViews>
  <sheetFormatPr defaultRowHeight="12.75"/>
  <cols>
    <col min="2" max="2" width="24.1328125" customWidth="1"/>
    <col min="3" max="3" width="99.73046875" customWidth="1"/>
  </cols>
  <sheetData>
    <row r="2" spans="2:3" ht="63" customHeight="1">
      <c r="B2" t="s">
        <v>1068</v>
      </c>
      <c r="C2" s="541" t="s">
        <v>1069</v>
      </c>
    </row>
    <row r="3" spans="2:3" ht="129" customHeight="1">
      <c r="B3" t="s">
        <v>1068</v>
      </c>
      <c r="C3" s="541" t="s">
        <v>1070</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789BA-2CFC-46D8-A5CA-4DF6DFAE3AB7}">
  <dimension ref="A1:H27"/>
  <sheetViews>
    <sheetView workbookViewId="0">
      <selection activeCell="H39" sqref="H39"/>
    </sheetView>
  </sheetViews>
  <sheetFormatPr defaultRowHeight="12.75"/>
  <cols>
    <col min="1" max="1" width="8" customWidth="1"/>
    <col min="2" max="2" width="25.3984375" customWidth="1"/>
    <col min="3" max="3" width="93.73046875" customWidth="1"/>
    <col min="4" max="4" width="62.86328125" customWidth="1"/>
    <col min="7" max="7" width="38.1328125" customWidth="1"/>
    <col min="8" max="8" width="37.265625" customWidth="1"/>
  </cols>
  <sheetData>
    <row r="1" spans="1:8" ht="26.25" customHeight="1">
      <c r="A1" s="554" t="s">
        <v>1083</v>
      </c>
      <c r="B1" s="554" t="s">
        <v>1085</v>
      </c>
      <c r="C1" t="s">
        <v>1092</v>
      </c>
      <c r="G1" s="558" t="s">
        <v>1140</v>
      </c>
    </row>
    <row r="2" spans="1:8" ht="25.5">
      <c r="A2" t="s">
        <v>589</v>
      </c>
      <c r="C2" t="s">
        <v>1093</v>
      </c>
      <c r="G2" s="554" t="s">
        <v>1141</v>
      </c>
      <c r="H2" t="s">
        <v>1142</v>
      </c>
    </row>
    <row r="3" spans="1:8">
      <c r="A3">
        <v>0</v>
      </c>
      <c r="C3" t="s">
        <v>1094</v>
      </c>
      <c r="G3" t="s">
        <v>570</v>
      </c>
      <c r="H3" t="s">
        <v>1143</v>
      </c>
    </row>
    <row r="4" spans="1:8" ht="25.5">
      <c r="A4">
        <v>1</v>
      </c>
      <c r="B4" s="554" t="s">
        <v>1086</v>
      </c>
      <c r="C4" t="s">
        <v>1095</v>
      </c>
      <c r="G4" t="s">
        <v>571</v>
      </c>
      <c r="H4" t="s">
        <v>1144</v>
      </c>
    </row>
    <row r="5" spans="1:8" ht="25.5">
      <c r="A5">
        <v>2</v>
      </c>
      <c r="B5" s="554" t="s">
        <v>1087</v>
      </c>
      <c r="C5" t="s">
        <v>1096</v>
      </c>
      <c r="G5" t="s">
        <v>564</v>
      </c>
      <c r="H5" t="s">
        <v>1145</v>
      </c>
    </row>
    <row r="6" spans="1:8" ht="25.5">
      <c r="A6">
        <v>3</v>
      </c>
      <c r="B6" s="554" t="s">
        <v>1088</v>
      </c>
      <c r="C6" t="s">
        <v>1097</v>
      </c>
      <c r="G6" t="s">
        <v>572</v>
      </c>
      <c r="H6" t="s">
        <v>1146</v>
      </c>
    </row>
    <row r="7" spans="1:8" ht="25.5">
      <c r="A7">
        <v>4</v>
      </c>
      <c r="B7" s="554" t="s">
        <v>1089</v>
      </c>
      <c r="C7" t="s">
        <v>1098</v>
      </c>
    </row>
    <row r="8" spans="1:8">
      <c r="A8">
        <v>5</v>
      </c>
      <c r="B8" s="554" t="s">
        <v>1090</v>
      </c>
      <c r="C8" t="s">
        <v>1099</v>
      </c>
      <c r="G8" t="s">
        <v>1147</v>
      </c>
    </row>
    <row r="9" spans="1:8">
      <c r="A9">
        <v>6</v>
      </c>
      <c r="B9" s="554" t="s">
        <v>1091</v>
      </c>
      <c r="C9" t="s">
        <v>1100</v>
      </c>
      <c r="G9" t="s">
        <v>1148</v>
      </c>
    </row>
    <row r="10" spans="1:8" ht="13.15" thickBot="1">
      <c r="G10" t="s">
        <v>1149</v>
      </c>
      <c r="H10" t="s">
        <v>1142</v>
      </c>
    </row>
    <row r="11" spans="1:8" ht="14.25" thickBot="1">
      <c r="A11" s="555" t="s">
        <v>1101</v>
      </c>
      <c r="B11" s="554" t="s">
        <v>1102</v>
      </c>
      <c r="C11" t="s">
        <v>1084</v>
      </c>
      <c r="D11" t="s">
        <v>1103</v>
      </c>
      <c r="G11" t="s">
        <v>576</v>
      </c>
      <c r="H11" t="s">
        <v>1150</v>
      </c>
    </row>
    <row r="12" spans="1:8">
      <c r="A12" t="s">
        <v>589</v>
      </c>
      <c r="D12" t="s">
        <v>1104</v>
      </c>
      <c r="G12" t="s">
        <v>581</v>
      </c>
      <c r="H12" t="s">
        <v>1151</v>
      </c>
    </row>
    <row r="13" spans="1:8">
      <c r="A13">
        <v>0</v>
      </c>
      <c r="B13" s="556" t="s">
        <v>1106</v>
      </c>
      <c r="D13" t="s">
        <v>1105</v>
      </c>
      <c r="G13" t="s">
        <v>586</v>
      </c>
      <c r="H13" t="s">
        <v>1152</v>
      </c>
    </row>
    <row r="14" spans="1:8" ht="36.75" customHeight="1">
      <c r="A14">
        <v>1</v>
      </c>
      <c r="B14" t="s">
        <v>1107</v>
      </c>
      <c r="C14" s="554" t="s">
        <v>1108</v>
      </c>
      <c r="D14" s="554" t="s">
        <v>1109</v>
      </c>
      <c r="G14" t="s">
        <v>2</v>
      </c>
      <c r="H14" t="s">
        <v>1153</v>
      </c>
    </row>
    <row r="15" spans="1:8" ht="53.25" customHeight="1">
      <c r="A15">
        <v>2</v>
      </c>
      <c r="B15" s="556" t="s">
        <v>1110</v>
      </c>
      <c r="C15" s="554" t="s">
        <v>1114</v>
      </c>
      <c r="D15" s="554" t="s">
        <v>1111</v>
      </c>
    </row>
    <row r="16" spans="1:8" ht="63.75" customHeight="1">
      <c r="A16">
        <v>3</v>
      </c>
      <c r="B16" t="s">
        <v>1112</v>
      </c>
      <c r="C16" s="554" t="s">
        <v>1113</v>
      </c>
      <c r="D16" s="554" t="s">
        <v>1115</v>
      </c>
      <c r="G16" t="s">
        <v>1154</v>
      </c>
    </row>
    <row r="17" spans="1:8" ht="41.25" customHeight="1">
      <c r="A17">
        <v>4</v>
      </c>
      <c r="B17" s="556" t="s">
        <v>1116</v>
      </c>
      <c r="C17" s="554" t="s">
        <v>1117</v>
      </c>
      <c r="D17" s="554" t="s">
        <v>1118</v>
      </c>
    </row>
    <row r="18" spans="1:8" ht="29.25" customHeight="1">
      <c r="A18">
        <v>5</v>
      </c>
      <c r="B18" t="s">
        <v>1119</v>
      </c>
      <c r="C18" s="554" t="s">
        <v>1120</v>
      </c>
      <c r="D18" s="554" t="s">
        <v>1121</v>
      </c>
      <c r="G18" s="559" t="s">
        <v>1158</v>
      </c>
      <c r="H18" t="s">
        <v>1159</v>
      </c>
    </row>
    <row r="19" spans="1:8" ht="46.5" customHeight="1">
      <c r="A19">
        <v>6</v>
      </c>
      <c r="B19" s="556" t="s">
        <v>1122</v>
      </c>
      <c r="C19" s="554" t="s">
        <v>1123</v>
      </c>
      <c r="D19" s="554" t="s">
        <v>1124</v>
      </c>
      <c r="G19">
        <v>1</v>
      </c>
      <c r="H19" t="s">
        <v>1166</v>
      </c>
    </row>
    <row r="20" spans="1:8" ht="46.5" customHeight="1">
      <c r="A20" t="s">
        <v>1125</v>
      </c>
      <c r="B20" s="556" t="s">
        <v>1126</v>
      </c>
      <c r="C20" s="554" t="s">
        <v>1127</v>
      </c>
      <c r="D20" s="554" t="s">
        <v>1128</v>
      </c>
      <c r="G20">
        <v>2</v>
      </c>
      <c r="H20" t="s">
        <v>1167</v>
      </c>
    </row>
    <row r="21" spans="1:8" ht="43.5" customHeight="1">
      <c r="A21">
        <v>7</v>
      </c>
      <c r="B21" s="556" t="s">
        <v>1129</v>
      </c>
      <c r="C21" s="554" t="s">
        <v>1130</v>
      </c>
      <c r="D21" s="554" t="s">
        <v>1131</v>
      </c>
      <c r="G21" s="554" t="s">
        <v>1160</v>
      </c>
      <c r="H21" s="554" t="s">
        <v>1168</v>
      </c>
    </row>
    <row r="22" spans="1:8" ht="61.5" customHeight="1">
      <c r="A22">
        <v>8</v>
      </c>
      <c r="B22" s="556" t="s">
        <v>1132</v>
      </c>
      <c r="C22" s="554" t="s">
        <v>1133</v>
      </c>
      <c r="D22" s="554" t="s">
        <v>1134</v>
      </c>
      <c r="G22" s="554" t="s">
        <v>1171</v>
      </c>
      <c r="H22" s="554" t="s">
        <v>1169</v>
      </c>
    </row>
    <row r="23" spans="1:8" ht="114" customHeight="1">
      <c r="A23" t="s">
        <v>1135</v>
      </c>
      <c r="B23" s="556" t="s">
        <v>1136</v>
      </c>
      <c r="C23" s="554" t="s">
        <v>1137</v>
      </c>
      <c r="D23" s="554" t="s">
        <v>1138</v>
      </c>
      <c r="G23" s="554" t="s">
        <v>1161</v>
      </c>
      <c r="H23" s="554" t="s">
        <v>1170</v>
      </c>
    </row>
    <row r="24" spans="1:8">
      <c r="G24" s="554" t="s">
        <v>1162</v>
      </c>
      <c r="H24" s="554" t="s">
        <v>1172</v>
      </c>
    </row>
    <row r="25" spans="1:8" ht="178.9">
      <c r="C25" s="557" t="s">
        <v>1139</v>
      </c>
      <c r="D25" s="554" t="s">
        <v>1155</v>
      </c>
      <c r="G25" s="554" t="s">
        <v>1163</v>
      </c>
      <c r="H25" s="554" t="s">
        <v>1173</v>
      </c>
    </row>
    <row r="26" spans="1:8" ht="127.5">
      <c r="D26" s="554" t="s">
        <v>1156</v>
      </c>
      <c r="G26" s="554" t="s">
        <v>1164</v>
      </c>
      <c r="H26" s="554" t="s">
        <v>1174</v>
      </c>
    </row>
    <row r="27" spans="1:8" ht="114.75">
      <c r="D27" s="554" t="s">
        <v>1157</v>
      </c>
      <c r="G27" s="554" t="s">
        <v>1165</v>
      </c>
      <c r="H27" s="554" t="s">
        <v>1175</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0DA42-8CF7-4C8A-95F4-7F7E5CEC17BA}">
  <dimension ref="A1"/>
  <sheetViews>
    <sheetView workbookViewId="0">
      <selection activeCell="N38" sqref="N38"/>
    </sheetView>
  </sheetViews>
  <sheetFormatPr defaultRowHeight="12.7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D720-A6FA-47CB-99D5-F73136FCEE66}">
  <dimension ref="A1"/>
  <sheetViews>
    <sheetView workbookViewId="0">
      <selection activeCell="N10" sqref="N10"/>
    </sheetView>
  </sheetViews>
  <sheetFormatPr defaultRowHeight="12.7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0FC41-B443-4DA0-BD12-25492BC27703}">
  <dimension ref="A1:G73"/>
  <sheetViews>
    <sheetView workbookViewId="0">
      <selection activeCell="H60" sqref="H60"/>
    </sheetView>
  </sheetViews>
  <sheetFormatPr defaultRowHeight="12.75"/>
  <sheetData>
    <row r="1" spans="1:7" ht="30" customHeight="1">
      <c r="A1" s="843" t="s">
        <v>1235</v>
      </c>
      <c r="B1" s="678"/>
      <c r="C1" s="678"/>
      <c r="D1" s="678"/>
      <c r="E1" s="678"/>
      <c r="F1" s="678"/>
      <c r="G1" s="678"/>
    </row>
    <row r="2" spans="1:7" ht="13.15">
      <c r="A2" t="s">
        <v>1237</v>
      </c>
      <c r="B2" s="51" t="s">
        <v>1238</v>
      </c>
    </row>
    <row r="3" spans="1:7">
      <c r="B3" t="s">
        <v>1239</v>
      </c>
    </row>
    <row r="4" spans="1:7">
      <c r="B4" t="s">
        <v>1240</v>
      </c>
    </row>
    <row r="5" spans="1:7">
      <c r="B5" t="s">
        <v>1241</v>
      </c>
    </row>
    <row r="6" spans="1:7">
      <c r="B6" s="564" t="s">
        <v>1242</v>
      </c>
    </row>
    <row r="7" spans="1:7">
      <c r="A7" t="s">
        <v>1243</v>
      </c>
      <c r="B7" t="s">
        <v>1244</v>
      </c>
    </row>
    <row r="8" spans="1:7" ht="15">
      <c r="A8" s="565">
        <v>411</v>
      </c>
      <c r="B8" s="565" t="s">
        <v>1300</v>
      </c>
    </row>
    <row r="9" spans="1:7" ht="13.15">
      <c r="A9" t="s">
        <v>1245</v>
      </c>
      <c r="B9" s="51" t="s">
        <v>1246</v>
      </c>
    </row>
    <row r="10" spans="1:7" ht="13.15">
      <c r="B10" t="s">
        <v>1247</v>
      </c>
    </row>
    <row r="11" spans="1:7" ht="13.15">
      <c r="B11" t="s">
        <v>1248</v>
      </c>
    </row>
    <row r="12" spans="1:7" ht="13.15">
      <c r="B12" t="s">
        <v>1249</v>
      </c>
    </row>
    <row r="13" spans="1:7" ht="13.15">
      <c r="B13" t="s">
        <v>1250</v>
      </c>
    </row>
    <row r="14" spans="1:7">
      <c r="A14" s="19" t="s">
        <v>1251</v>
      </c>
    </row>
    <row r="15" spans="1:7">
      <c r="A15" t="s">
        <v>1252</v>
      </c>
      <c r="B15" t="s">
        <v>1253</v>
      </c>
    </row>
    <row r="16" spans="1:7">
      <c r="A16" t="s">
        <v>1254</v>
      </c>
      <c r="B16" t="s">
        <v>1255</v>
      </c>
    </row>
    <row r="17" spans="1:3" ht="13.15">
      <c r="A17" t="s">
        <v>1256</v>
      </c>
      <c r="B17" s="51" t="s">
        <v>1257</v>
      </c>
    </row>
    <row r="18" spans="1:3">
      <c r="B18" t="s">
        <v>1258</v>
      </c>
    </row>
    <row r="19" spans="1:3">
      <c r="B19" t="s">
        <v>1259</v>
      </c>
    </row>
    <row r="20" spans="1:3">
      <c r="B20" t="s">
        <v>1260</v>
      </c>
    </row>
    <row r="21" spans="1:3">
      <c r="C21" t="s">
        <v>1261</v>
      </c>
    </row>
    <row r="22" spans="1:3">
      <c r="B22" t="s">
        <v>1262</v>
      </c>
    </row>
    <row r="23" spans="1:3" ht="13.15">
      <c r="A23" t="s">
        <v>1263</v>
      </c>
      <c r="B23" s="51" t="s">
        <v>1264</v>
      </c>
    </row>
    <row r="24" spans="1:3">
      <c r="A24" t="s">
        <v>1265</v>
      </c>
      <c r="B24" t="s">
        <v>1266</v>
      </c>
    </row>
    <row r="25" spans="1:3">
      <c r="B25" t="s">
        <v>1268</v>
      </c>
    </row>
    <row r="26" spans="1:3" ht="15">
      <c r="B26" s="254" t="s">
        <v>1267</v>
      </c>
    </row>
    <row r="27" spans="1:3" ht="15">
      <c r="B27" s="254" t="s">
        <v>1269</v>
      </c>
    </row>
    <row r="28" spans="1:3" ht="15">
      <c r="B28" s="254" t="s">
        <v>1270</v>
      </c>
    </row>
    <row r="29" spans="1:3" ht="15">
      <c r="B29" s="254" t="s">
        <v>1271</v>
      </c>
    </row>
    <row r="30" spans="1:3">
      <c r="A30" t="s">
        <v>1272</v>
      </c>
      <c r="B30" s="254" t="s">
        <v>1273</v>
      </c>
    </row>
    <row r="31" spans="1:3">
      <c r="A31" t="s">
        <v>1274</v>
      </c>
      <c r="B31" s="254" t="s">
        <v>1275</v>
      </c>
    </row>
    <row r="32" spans="1:3" ht="18">
      <c r="A32" t="s">
        <v>1276</v>
      </c>
      <c r="B32" s="254" t="s">
        <v>1277</v>
      </c>
    </row>
    <row r="33" spans="1:6">
      <c r="A33" t="s">
        <v>1278</v>
      </c>
      <c r="B33" s="254" t="s">
        <v>1279</v>
      </c>
    </row>
    <row r="34" spans="1:6">
      <c r="B34" s="254" t="s">
        <v>1280</v>
      </c>
    </row>
    <row r="35" spans="1:6" ht="14.65">
      <c r="B35" s="254" t="s">
        <v>1281</v>
      </c>
    </row>
    <row r="36" spans="1:6" ht="14.65">
      <c r="B36" s="254" t="s">
        <v>1282</v>
      </c>
      <c r="F36" t="s">
        <v>1283</v>
      </c>
    </row>
    <row r="37" spans="1:6" ht="13.15">
      <c r="A37" t="s">
        <v>1289</v>
      </c>
      <c r="B37" s="51" t="s">
        <v>1290</v>
      </c>
    </row>
    <row r="38" spans="1:6">
      <c r="B38" t="s">
        <v>1284</v>
      </c>
    </row>
    <row r="39" spans="1:6">
      <c r="B39" t="s">
        <v>1285</v>
      </c>
    </row>
    <row r="40" spans="1:6">
      <c r="B40" t="s">
        <v>1286</v>
      </c>
    </row>
    <row r="41" spans="1:6">
      <c r="B41" t="s">
        <v>1287</v>
      </c>
    </row>
    <row r="42" spans="1:6" ht="13.15">
      <c r="B42" t="s">
        <v>1288</v>
      </c>
    </row>
    <row r="43" spans="1:6">
      <c r="A43" t="s">
        <v>1291</v>
      </c>
      <c r="B43" t="s">
        <v>1292</v>
      </c>
    </row>
    <row r="44" spans="1:6" ht="13.15">
      <c r="B44" t="s">
        <v>1293</v>
      </c>
    </row>
    <row r="45" spans="1:6" ht="14.65">
      <c r="B45" t="s">
        <v>1294</v>
      </c>
    </row>
    <row r="46" spans="1:6" ht="15">
      <c r="A46" s="565">
        <v>412</v>
      </c>
      <c r="B46" s="565" t="s">
        <v>1299</v>
      </c>
    </row>
    <row r="47" spans="1:6">
      <c r="A47" t="s">
        <v>1295</v>
      </c>
      <c r="B47" t="s">
        <v>1296</v>
      </c>
    </row>
    <row r="48" spans="1:6">
      <c r="A48" t="s">
        <v>1297</v>
      </c>
    </row>
    <row r="49" spans="1:2" ht="15">
      <c r="A49" s="565">
        <v>413</v>
      </c>
      <c r="B49" s="565" t="s">
        <v>1298</v>
      </c>
    </row>
    <row r="50" spans="1:2">
      <c r="A50" t="s">
        <v>1301</v>
      </c>
      <c r="B50" t="s">
        <v>1302</v>
      </c>
    </row>
    <row r="51" spans="1:2">
      <c r="A51" t="s">
        <v>1303</v>
      </c>
    </row>
    <row r="73" spans="1:7" ht="30" customHeight="1">
      <c r="A73" s="843" t="s">
        <v>1236</v>
      </c>
      <c r="B73" s="843"/>
      <c r="C73" s="843"/>
      <c r="D73" s="843"/>
      <c r="E73" s="843"/>
      <c r="F73" s="843"/>
      <c r="G73" s="843"/>
    </row>
  </sheetData>
  <mergeCells count="2">
    <mergeCell ref="A1:G1"/>
    <mergeCell ref="A73:G73"/>
  </mergeCells>
  <pageMargins left="0.7" right="0.7" top="0.75" bottom="0.75" header="0.3" footer="0.3"/>
  <pageSetup paperSize="9" orientation="portrait" horizontalDpi="0"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436D6-57FA-4D84-9B8C-0201FE638546}">
  <dimension ref="A3"/>
  <sheetViews>
    <sheetView workbookViewId="0">
      <selection activeCell="O20" sqref="O20"/>
    </sheetView>
  </sheetViews>
  <sheetFormatPr defaultRowHeight="12.75"/>
  <sheetData>
    <row r="3" spans="1:1" ht="15">
      <c r="A3" t="s">
        <v>1308</v>
      </c>
    </row>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793D-3403-4015-94C0-BA00B773F324}">
  <dimension ref="F5:F48"/>
  <sheetViews>
    <sheetView workbookViewId="0">
      <selection activeCell="Q49" sqref="Q49"/>
    </sheetView>
  </sheetViews>
  <sheetFormatPr defaultRowHeight="12.75"/>
  <sheetData>
    <row r="5" spans="6:6">
      <c r="F5" t="s">
        <v>1381</v>
      </c>
    </row>
    <row r="15" spans="6:6">
      <c r="F15" t="s">
        <v>1381</v>
      </c>
    </row>
    <row r="28" spans="6:6">
      <c r="F28" t="s">
        <v>1382</v>
      </c>
    </row>
    <row r="48" spans="6:6">
      <c r="F48" t="s">
        <v>1383</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3D1E-725E-4112-A51F-6414BE08EB65}">
  <dimension ref="A2:I40"/>
  <sheetViews>
    <sheetView workbookViewId="0">
      <selection activeCell="F33" sqref="F33"/>
    </sheetView>
  </sheetViews>
  <sheetFormatPr defaultRowHeight="12.75"/>
  <cols>
    <col min="8" max="8" width="9.1328125" style="456"/>
  </cols>
  <sheetData>
    <row r="2" spans="1:9">
      <c r="A2" s="601" t="s">
        <v>1534</v>
      </c>
      <c r="H2" s="456" t="s">
        <v>1541</v>
      </c>
      <c r="I2" t="s">
        <v>1540</v>
      </c>
    </row>
    <row r="3" spans="1:9">
      <c r="H3" s="456" t="s">
        <v>1543</v>
      </c>
      <c r="I3" t="s">
        <v>1542</v>
      </c>
    </row>
    <row r="4" spans="1:9">
      <c r="H4" s="456" t="s">
        <v>1545</v>
      </c>
      <c r="I4" t="s">
        <v>1544</v>
      </c>
    </row>
    <row r="5" spans="1:9">
      <c r="H5" s="456" t="s">
        <v>1547</v>
      </c>
      <c r="I5" t="s">
        <v>1546</v>
      </c>
    </row>
    <row r="8" spans="1:9">
      <c r="D8" t="s">
        <v>1548</v>
      </c>
    </row>
    <row r="9" spans="1:9">
      <c r="D9" t="s">
        <v>1549</v>
      </c>
    </row>
    <row r="10" spans="1:9">
      <c r="A10" s="601" t="s">
        <v>1535</v>
      </c>
      <c r="D10" t="s">
        <v>1553</v>
      </c>
    </row>
    <row r="14" spans="1:9">
      <c r="A14" s="601" t="s">
        <v>1536</v>
      </c>
      <c r="D14" t="s">
        <v>1550</v>
      </c>
    </row>
    <row r="15" spans="1:9">
      <c r="D15" t="s">
        <v>1551</v>
      </c>
    </row>
    <row r="16" spans="1:9">
      <c r="D16" t="s">
        <v>1552</v>
      </c>
    </row>
    <row r="17" spans="1:6">
      <c r="D17" t="s">
        <v>1554</v>
      </c>
    </row>
    <row r="21" spans="1:6">
      <c r="D21" t="s">
        <v>1555</v>
      </c>
      <c r="F21" t="s">
        <v>1560</v>
      </c>
    </row>
    <row r="22" spans="1:6">
      <c r="A22" t="s">
        <v>1537</v>
      </c>
      <c r="D22" t="s">
        <v>1556</v>
      </c>
      <c r="F22" t="s">
        <v>1561</v>
      </c>
    </row>
    <row r="23" spans="1:6">
      <c r="D23" t="s">
        <v>1557</v>
      </c>
      <c r="F23" t="s">
        <v>1561</v>
      </c>
    </row>
    <row r="24" spans="1:6">
      <c r="D24" t="s">
        <v>1558</v>
      </c>
      <c r="F24" t="s">
        <v>1561</v>
      </c>
    </row>
    <row r="25" spans="1:6">
      <c r="D25" t="s">
        <v>1559</v>
      </c>
    </row>
    <row r="26" spans="1:6">
      <c r="D26" t="s">
        <v>1562</v>
      </c>
    </row>
    <row r="27" spans="1:6">
      <c r="D27" t="s">
        <v>1563</v>
      </c>
    </row>
    <row r="28" spans="1:6">
      <c r="D28" t="s">
        <v>1564</v>
      </c>
    </row>
    <row r="31" spans="1:6">
      <c r="A31" t="s">
        <v>1538</v>
      </c>
    </row>
    <row r="40" spans="1:1">
      <c r="A40" t="s">
        <v>1539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Delovni listi</vt:lpstr>
      </vt:variant>
      <vt:variant>
        <vt:i4>40</vt:i4>
      </vt:variant>
      <vt:variant>
        <vt:lpstr>Imenovani obsegi</vt:lpstr>
      </vt:variant>
      <vt:variant>
        <vt:i4>9</vt:i4>
      </vt:variant>
    </vt:vector>
  </HeadingPairs>
  <TitlesOfParts>
    <vt:vector size="49" baseType="lpstr">
      <vt:lpstr>Anex_G 2016 Tabela_Meritve</vt:lpstr>
      <vt:lpstr>LPS_Tabela 2014</vt:lpstr>
      <vt:lpstr>Tabela SPD</vt:lpstr>
      <vt:lpstr>Izračun lastnovarni tokokrog</vt:lpstr>
      <vt:lpstr>Seznam pregledov opreme_EX</vt:lpstr>
      <vt:lpstr>Seznam opreme EX</vt:lpstr>
      <vt:lpstr>EX_Tabela EM</vt:lpstr>
      <vt:lpstr>Izracun ozemljitve</vt:lpstr>
      <vt:lpstr>Tabela_gG_TT sistem</vt:lpstr>
      <vt:lpstr>Tabela_Ins_Odklop</vt:lpstr>
      <vt:lpstr>List4</vt:lpstr>
      <vt:lpstr>List5</vt:lpstr>
      <vt:lpstr>Tabela gG_gL</vt:lpstr>
      <vt:lpstr>ODKLOPNIKI</vt:lpstr>
      <vt:lpstr>Originalno ime datoteke (Jaša)</vt:lpstr>
      <vt:lpstr>STROJI-MERITVE</vt:lpstr>
      <vt:lpstr>KEE</vt:lpstr>
      <vt:lpstr>PV-PfotoVoltaik</vt:lpstr>
      <vt:lpstr>SPD-Prenapetostni</vt:lpstr>
      <vt:lpstr>KONTAKTORJI</vt:lpstr>
      <vt:lpstr>STIKALA GLAVNA</vt:lpstr>
      <vt:lpstr>MERITVE Izo</vt:lpstr>
      <vt:lpstr>MOTORJI</vt:lpstr>
      <vt:lpstr>IVS-NUJNI STOP</vt:lpstr>
      <vt:lpstr>Simens_RV</vt:lpstr>
      <vt:lpstr>MS_Schrack</vt:lpstr>
      <vt:lpstr>MOELLER</vt:lpstr>
      <vt:lpstr>Lstn_Tokok_Izračun</vt:lpstr>
      <vt:lpstr>Harmonska Popacenja</vt:lpstr>
      <vt:lpstr>RAZDELILCI-OMARE</vt:lpstr>
      <vt:lpstr>VODNIKI-UPORNOSTI</vt:lpstr>
      <vt:lpstr>KOMPENZACIJA</vt:lpstr>
      <vt:lpstr>Standardi Izvlecki</vt:lpstr>
      <vt:lpstr>IP Code</vt:lpstr>
      <vt:lpstr>OZEMLJILA</vt:lpstr>
      <vt:lpstr>NAPETOST DOTIKA</vt:lpstr>
      <vt:lpstr>Standardi</vt:lpstr>
      <vt:lpstr>OZNAKE</vt:lpstr>
      <vt:lpstr>VTIČNICE_PLUG_SOCKET</vt:lpstr>
      <vt:lpstr>VAROVALKE</vt:lpstr>
      <vt:lpstr>'Anex_G 2016 Tabela_Meritve'!Področje_tiskanja</vt:lpstr>
      <vt:lpstr>'Izracun ozemljitve'!Področje_tiskanja</vt:lpstr>
      <vt:lpstr>'Tabela gG_gL'!Področje_tiskanja</vt:lpstr>
      <vt:lpstr>'Tabela_gG_TT sistem'!Področje_tiskanja</vt:lpstr>
      <vt:lpstr>Tabela_Ins_Odklop!Področje_tiskanja</vt:lpstr>
      <vt:lpstr>'Anex_G 2016 Tabela_Meritve'!Tiskanje_naslovov</vt:lpstr>
      <vt:lpstr>'EX_Tabela EM'!Tiskanje_naslovov</vt:lpstr>
      <vt:lpstr>'LPS_Tabela 2014'!Tiskanje_naslovov</vt:lpstr>
      <vt:lpstr>'Tabela gG_gL'!Tiskanje_naslovov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Marko Šubic</dc:creator>
  <cp:keywords/>
  <cp:lastModifiedBy>Jaša Knap</cp:lastModifiedBy>
  <cp:lastPrinted>2020-08-14T19:25:15Z</cp:lastPrinted>
  <dcterms:created xsi:type="dcterms:W3CDTF">2001-01-14T18:27:07Z</dcterms:created>
  <dcterms:modified xsi:type="dcterms:W3CDTF">2022-08-15T19:06:24Z</dcterms:modified>
  <cp:category>Nova</cp:category>
</cp:coreProperties>
</file>