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miguel_magalhaes_sap_com/Documents/Documents/CursoExcel/"/>
    </mc:Choice>
  </mc:AlternateContent>
  <xr:revisionPtr revIDLastSave="449" documentId="8_{FAB788B8-B7F3-4E05-865D-B41DC5C12C20}" xr6:coauthVersionLast="47" xr6:coauthVersionMax="47" xr10:uidLastSave="{DF3841F5-7C55-4698-8AE5-78824F712916}"/>
  <bookViews>
    <workbookView xWindow="-12000" yWindow="-21720" windowWidth="51840" windowHeight="21120" tabRatio="413" xr2:uid="{06FA992A-B587-452B-9A97-7C56CDFB40CF}"/>
  </bookViews>
  <sheets>
    <sheet name="APP" sheetId="1" r:id="rId1"/>
    <sheet name="Sheet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0" i="1" l="1"/>
  <c r="D36" i="1"/>
  <c r="D41" i="1"/>
  <c r="D39" i="1"/>
  <c r="D38" i="1"/>
  <c r="D37" i="1"/>
  <c r="D42" i="1" l="1"/>
</calcChain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<sst xmlns="http://schemas.openxmlformats.org/spreadsheetml/2006/main" count="69" uniqueCount="33">
  <si>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</si>
  <si>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</si>
  <si>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</si>
  <si>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 (30%)</t>
  </si>
  <si>
    <t>INVESTIMENTO MENSAL</t>
  </si>
  <si>
    <r>
      <t>Quanto investi</t>
    </r>
    <r>
      <rPr>
        <b/>
        <sz val="13"/>
        <color theme="1"/>
        <rFont val="Aptos Narrow"/>
        <family val="2"/>
        <scheme val="minor"/>
      </rPr>
      <t xml:space="preserve">r </t>
    </r>
    <r>
      <rPr>
        <sz val="13"/>
        <color theme="1"/>
        <rFont val="Aptos Narrow"/>
        <family val="2"/>
        <scheme val="minor"/>
      </rPr>
      <t>por mês?</t>
    </r>
  </si>
  <si>
    <t>Por quantos anos ?</t>
  </si>
  <si>
    <t>Taxa de Rendimento Mensal ?</t>
  </si>
  <si>
    <t>Patrimônio acumulado ?</t>
  </si>
  <si>
    <t>Dividendos mensais ?</t>
  </si>
  <si>
    <t>CENÁRIOS</t>
  </si>
  <si>
    <t>Dividendo</t>
  </si>
  <si>
    <t>Quantos em 2 anos ?</t>
  </si>
  <si>
    <t>Quantos em 5 anos ?</t>
  </si>
  <si>
    <t>Quantos em 10 anos ?</t>
  </si>
  <si>
    <t>Quantos em 20 anos ?</t>
  </si>
  <si>
    <t>Quantos em 30 anos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</si>
  <si>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</si>
  <si>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</si>
  <si>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</si>
  <si>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</si>
  <si>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</si>
  <si>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</si>
  <si>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</si>
  <si>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</si>
  <si>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</si>
  <si>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</si>
  <si>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</si>
  <si>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</si>
  <si>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</si>
  <si>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Percentual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</si>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</sst>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0.000%"/>
    <numFmt numFmtId="166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3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4" tint="-0.249977111117893"/>
      </right>
      <top/>
      <bottom style="medium">
        <color theme="0" tint="-0.24994659260841701"/>
      </bottom>
      <diagonal/>
    </border>
    <border>
      <left style="medium">
        <color theme="4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4" tint="-0.249977111117893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4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4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4" tint="-0.249977111117893"/>
      </bottom>
      <diagonal/>
    </border>
    <border>
      <left style="medium">
        <color theme="0" tint="-0.24994659260841701"/>
      </left>
      <right style="medium">
        <color theme="4" tint="-0.249977111117893"/>
      </right>
      <top style="medium">
        <color theme="0" tint="-0.24994659260841701"/>
      </top>
      <bottom style="medium">
        <color theme="4" tint="-0.249977111117893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rgb="FFFFC000"/>
      </right>
      <top/>
      <bottom style="medium">
        <color theme="0" tint="-0.24994659260841701"/>
      </bottom>
      <diagonal/>
    </border>
    <border>
      <left style="medium">
        <color rgb="FFFFC000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rgb="FFFFC00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FFC000"/>
      </left>
      <right style="medium">
        <color theme="0" tint="-0.24994659260841701"/>
      </right>
      <top style="medium">
        <color theme="0" tint="-0.24994659260841701"/>
      </top>
      <bottom style="medium">
        <color rgb="FFFFC000"/>
      </bottom>
      <diagonal/>
    </border>
    <border>
      <left style="medium">
        <color theme="0" tint="-0.24994659260841701"/>
      </left>
      <right style="medium">
        <color rgb="FFFFC000"/>
      </right>
      <top style="medium">
        <color theme="0" tint="-0.24994659260841701"/>
      </top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rgb="FFFFC000"/>
      </bottom>
      <diagonal/>
    </border>
    <border>
      <left/>
      <right/>
      <top/>
      <bottom style="medium">
        <color theme="4" tint="-0.249977111117893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0" fillId="0" borderId="23" xfId="0" applyBorder="1"/>
    <xf numFmtId="0" fontId="4" fillId="2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 indent="1"/>
    </xf>
    <xf numFmtId="0" fontId="2" fillId="6" borderId="8" xfId="0" applyFont="1" applyFill="1" applyBorder="1" applyAlignment="1">
      <alignment horizontal="left" vertical="center" indent="1"/>
    </xf>
    <xf numFmtId="0" fontId="2" fillId="6" borderId="10" xfId="0" applyFont="1" applyFill="1" applyBorder="1" applyAlignment="1">
      <alignment horizontal="left" vertical="center" indent="1"/>
    </xf>
    <xf numFmtId="166" fontId="2" fillId="6" borderId="20" xfId="0" applyNumberFormat="1" applyFont="1" applyFill="1" applyBorder="1" applyAlignment="1">
      <alignment horizontal="center" vertical="center"/>
    </xf>
    <xf numFmtId="0" fontId="7" fillId="4" borderId="0" xfId="1" applyFont="1" applyBorder="1" applyAlignment="1">
      <alignment horizontal="left" vertical="center" indent="2"/>
    </xf>
    <xf numFmtId="0" fontId="3" fillId="6" borderId="0" xfId="0" applyFont="1" applyFill="1" applyAlignment="1">
      <alignment horizontal="left" vertical="center" indent="2"/>
    </xf>
    <xf numFmtId="0" fontId="0" fillId="7" borderId="0" xfId="0" applyFill="1"/>
    <xf numFmtId="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 indent="2"/>
    </xf>
    <xf numFmtId="0" fontId="2" fillId="0" borderId="0" xfId="0" applyFont="1" applyAlignment="1">
      <alignment horizontal="left" indent="2"/>
    </xf>
    <xf numFmtId="166" fontId="3" fillId="7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9" fontId="9" fillId="0" borderId="0" xfId="0" applyNumberFormat="1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9" fontId="9" fillId="0" borderId="23" xfId="0" applyNumberFormat="1" applyFont="1" applyBorder="1" applyAlignment="1">
      <alignment horizontal="center" vertical="center"/>
    </xf>
    <xf numFmtId="0" fontId="9" fillId="0" borderId="23" xfId="0" applyFont="1" applyBorder="1"/>
    <xf numFmtId="0" fontId="10" fillId="0" borderId="0" xfId="0" applyFont="1" applyAlignment="1">
      <alignment horizontal="center" vertical="center"/>
    </xf>
    <xf numFmtId="0" fontId="2" fillId="6" borderId="15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indent="1"/>
    </xf>
    <xf numFmtId="0" fontId="2" fillId="6" borderId="17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6" borderId="19" xfId="0" applyFont="1" applyFill="1" applyBorder="1" applyAlignment="1">
      <alignment horizontal="left" vertical="center" indent="1"/>
    </xf>
    <xf numFmtId="0" fontId="2" fillId="6" borderId="22" xfId="0" applyFont="1" applyFill="1" applyBorder="1" applyAlignment="1">
      <alignment horizontal="left" vertical="center" indent="1"/>
    </xf>
    <xf numFmtId="0" fontId="3" fillId="3" borderId="10" xfId="0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left" vertical="center" indent="1"/>
    </xf>
    <xf numFmtId="0" fontId="7" fillId="4" borderId="0" xfId="1" applyFont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 indent="1"/>
    </xf>
    <xf numFmtId="0" fontId="2" fillId="6" borderId="8" xfId="0" applyFont="1" applyFill="1" applyBorder="1" applyAlignment="1">
      <alignment horizontal="left" vertical="center" indent="1"/>
    </xf>
    <xf numFmtId="0" fontId="3" fillId="3" borderId="8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222249</xdr:colOff>
      <xdr:row>0</xdr:row>
      <xdr:rowOff>149225</xdr:rowOff>
    </xdr:from>
    <xdr:to>
      <xdr:col>4</xdr:col>
      <xdr:colOff>245628</xdr:colOff>
      <xdr:row>9</xdr:row>
      <xdr:rowOff>455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6F45F0F-FEB4-4755-B6BD-A9DF091555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15899" y="149225"/>
          <a:ext cx="6971145" cy="1487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A1FA-8A67-427D-ACCA-0FC42AA283B3}">
  <dimension ref="A10:G72"/>
  <sheetViews>
    <sheetView showGridLines="0" tabSelected="1" zoomScaleNormal="100" workbookViewId="0">
      <selection activeCell="C31" sqref="C31:D31"/>
    </sheetView>
  </sheetViews>
  <sheetFormatPr defaultColWidth="0" defaultRowHeight="14.45"/>
  <cols>
    <col min="1" max="1" width="5.7109375" customWidth="1"/>
    <col min="2" max="2" width="41.85546875" customWidth="1"/>
    <col min="3" max="3" width="30.85546875" customWidth="1"/>
    <col min="4" max="4" width="20.85546875" customWidth="1"/>
    <col min="5" max="5" width="7.42578125" customWidth="1"/>
    <col min="6" max="6" width="5.140625" hidden="1" customWidth="1"/>
    <col min="7" max="7" width="8" hidden="1" customWidth="1"/>
    <col min="8" max="16384" width="8.7109375" hidden="1"/>
  </cols>
  <sheetData>
    <row r="10" spans="2:4" ht="15" thickBot="1"/>
    <row r="11" spans="2:4" ht="35.450000000000003" customHeight="1">
      <c r="B11" s="20" t="s">
        <v>0</v>
      </c>
      <c r="C11" s="19"/>
      <c r="D11" s="16"/>
    </row>
    <row r="12" spans="2:4" ht="17.45" thickBot="1">
      <c r="B12" s="43" t="s">
        <v>1</v>
      </c>
      <c r="C12" s="44"/>
      <c r="D12" s="3">
        <v>2100</v>
      </c>
    </row>
    <row r="13" spans="2:4" ht="17.45" thickBot="1">
      <c r="B13" s="45" t="s">
        <v>2</v>
      </c>
      <c r="C13" s="46"/>
      <c r="D13" s="9">
        <v>0.01</v>
      </c>
    </row>
    <row r="14" spans="2:4" ht="17.45" thickBot="1">
      <c r="B14" s="47" t="s">
        <v>3</v>
      </c>
      <c r="C14" s="48"/>
      <c r="D14" s="26">
        <f>D12*30%</f>
        <v>630</v>
      </c>
    </row>
    <row r="15" spans="2:4" ht="15" thickBot="1"/>
    <row r="16" spans="2:4" ht="34.5" customHeight="1">
      <c r="B16" s="17" t="s">
        <v>4</v>
      </c>
      <c r="C16" s="22"/>
      <c r="D16" s="18"/>
    </row>
    <row r="17" spans="1:4" ht="17.45" thickBot="1">
      <c r="B17" s="53" t="s">
        <v>5</v>
      </c>
      <c r="C17" s="44"/>
      <c r="D17" s="4">
        <v>300</v>
      </c>
    </row>
    <row r="18" spans="1:4" ht="17.45" thickBot="1">
      <c r="B18" s="54" t="s">
        <v>6</v>
      </c>
      <c r="C18" s="46"/>
      <c r="D18" s="5">
        <v>2</v>
      </c>
    </row>
    <row r="19" spans="1:4" ht="17.45" thickBot="1">
      <c r="B19" s="54" t="s">
        <v>7</v>
      </c>
      <c r="C19" s="46"/>
      <c r="D19" s="6">
        <v>1.0789999999999999E-2</v>
      </c>
    </row>
    <row r="20" spans="1:4" ht="17.45" thickBot="1">
      <c r="B20" s="55" t="s">
        <v>8</v>
      </c>
      <c r="C20" s="56"/>
      <c r="D20" s="7">
        <f>FV(taxa_mensal,qtd_anos*12,aporte*(-1))</f>
        <v>8168.2881892935648</v>
      </c>
    </row>
    <row r="21" spans="1:4" ht="17.45" thickBot="1">
      <c r="B21" s="49" t="s">
        <v>9</v>
      </c>
      <c r="C21" s="50"/>
      <c r="D21" s="8">
        <f>patrimonio*rendimento_carteira</f>
        <v>81.682881892935654</v>
      </c>
    </row>
    <row r="22" spans="1:4" ht="15" thickBot="1">
      <c r="B22" s="21"/>
      <c r="C22" s="21"/>
    </row>
    <row r="23" spans="1:4" ht="36.6" customHeight="1">
      <c r="B23" s="57" t="s">
        <v>10</v>
      </c>
      <c r="C23" s="58"/>
      <c r="D23" s="2" t="s">
        <v>11</v>
      </c>
    </row>
    <row r="24" spans="1:4" ht="17.45" thickBot="1">
      <c r="A24" s="1">
        <v>2</v>
      </c>
      <c r="B24" s="23" t="s">
        <v>12</v>
      </c>
      <c r="C24" s="10">
        <f>FV($D$19,$A24*12,$D$17*(-1))</f>
        <v>8168.2881892935648</v>
      </c>
      <c r="D24" s="11">
        <f>C24*rendimento_carteira</f>
        <v>81.682881892935654</v>
      </c>
    </row>
    <row r="25" spans="1:4" ht="17.45" thickBot="1">
      <c r="A25" s="1">
        <v>5</v>
      </c>
      <c r="B25" s="24" t="s">
        <v>13</v>
      </c>
      <c r="C25" s="12">
        <f>FV($D$19,$A25*12,$D$17*(-1))</f>
        <v>25133.074199546292</v>
      </c>
      <c r="D25" s="13">
        <f>C25*rendimento_carteira</f>
        <v>251.33074199546292</v>
      </c>
    </row>
    <row r="26" spans="1:4" ht="17.45" thickBot="1">
      <c r="A26" s="1">
        <v>10</v>
      </c>
      <c r="B26" s="24" t="s">
        <v>14</v>
      </c>
      <c r="C26" s="12">
        <f>FV($D$19,$A26*12,$D$17*(-1))</f>
        <v>72985.263759051653</v>
      </c>
      <c r="D26" s="13">
        <f>C26*rendimento_carteira</f>
        <v>729.85263759051657</v>
      </c>
    </row>
    <row r="27" spans="1:4" ht="17.45" thickBot="1">
      <c r="A27" s="1">
        <v>20</v>
      </c>
      <c r="B27" s="24" t="s">
        <v>15</v>
      </c>
      <c r="C27" s="12">
        <f>FV($D$19,$A27*12,$D$17*(-1))</f>
        <v>337559.52002912416</v>
      </c>
      <c r="D27" s="13">
        <f>C27*rendimento_carteira</f>
        <v>3375.5952002912418</v>
      </c>
    </row>
    <row r="28" spans="1:4" ht="17.45" thickBot="1">
      <c r="A28" s="1">
        <v>30</v>
      </c>
      <c r="B28" s="25" t="s">
        <v>16</v>
      </c>
      <c r="C28" s="14">
        <f>FV($D$19,$A28*12,$D$17*(-1))</f>
        <v>1296650.8965014142</v>
      </c>
      <c r="D28" s="15">
        <f>C28*rendimento_carteira</f>
        <v>12966.508965014144</v>
      </c>
    </row>
    <row r="31" spans="1:4" ht="17.100000000000001">
      <c r="B31" s="27" t="s">
        <v>17</v>
      </c>
      <c r="C31" s="51" t="s">
        <v>18</v>
      </c>
      <c r="D31" s="51"/>
    </row>
    <row r="32" spans="1:4" ht="17.100000000000001">
      <c r="B32" s="28" t="s">
        <v>19</v>
      </c>
      <c r="C32" s="52">
        <f>aporte</f>
        <v>300</v>
      </c>
      <c r="D32" s="52"/>
    </row>
    <row r="35" spans="2:4" ht="18.600000000000001">
      <c r="B35" s="33" t="s">
        <v>20</v>
      </c>
      <c r="C35" s="32" t="s">
        <v>21</v>
      </c>
      <c r="D35" s="32" t="s">
        <v>22</v>
      </c>
    </row>
    <row r="36" spans="2:4" ht="17.100000000000001">
      <c r="B36" s="34" t="s">
        <v>23</v>
      </c>
      <c r="C36" s="30">
        <f>VLOOKUP($C$31&amp;"-"&amp;B36,Sheet2!$A:$D,4,FALSE)</f>
        <v>0.3</v>
      </c>
      <c r="D36" s="31">
        <f>C36*$C$32</f>
        <v>90</v>
      </c>
    </row>
    <row r="37" spans="2:4" ht="17.100000000000001">
      <c r="B37" s="34" t="s">
        <v>24</v>
      </c>
      <c r="C37" s="30">
        <f>VLOOKUP($C$31&amp;"-"&amp;B37,Sheet2!$A:$D,4,FALSE)</f>
        <v>0.5</v>
      </c>
      <c r="D37" s="31">
        <f t="shared" ref="D37:D41" si="0">C37*$C$32</f>
        <v>150</v>
      </c>
    </row>
    <row r="38" spans="2:4" ht="17.100000000000001">
      <c r="B38" s="34" t="s">
        <v>25</v>
      </c>
      <c r="C38" s="30">
        <f>VLOOKUP($C$31&amp;"-"&amp;B38,Sheet2!$A:$D,4,FALSE)</f>
        <v>0.1</v>
      </c>
      <c r="D38" s="31">
        <f t="shared" si="0"/>
        <v>30</v>
      </c>
    </row>
    <row r="39" spans="2:4" ht="17.100000000000001">
      <c r="B39" s="34" t="s">
        <v>26</v>
      </c>
      <c r="C39" s="30">
        <f>VLOOKUP($C$31&amp;"-"&amp;B39,Sheet2!$A:$D,4,FALSE)</f>
        <v>0.1</v>
      </c>
      <c r="D39" s="31">
        <f t="shared" si="0"/>
        <v>30</v>
      </c>
    </row>
    <row r="40" spans="2:4" ht="17.100000000000001">
      <c r="B40" s="34" t="s">
        <v>27</v>
      </c>
      <c r="C40" s="30">
        <f>VLOOKUP($C$31&amp;"-"&amp;B40,Sheet2!$A:$D,4,FALSE)</f>
        <v>0</v>
      </c>
      <c r="D40" s="31">
        <f t="shared" si="0"/>
        <v>0</v>
      </c>
    </row>
    <row r="41" spans="2:4" ht="17.100000000000001">
      <c r="B41" s="34" t="s">
        <v>28</v>
      </c>
      <c r="C41" s="30">
        <f>VLOOKUP($C$31&amp;"-"&amp;B41,Sheet2!$A:$D,4,FALSE)</f>
        <v>0</v>
      </c>
      <c r="D41" s="31">
        <f t="shared" si="0"/>
        <v>0</v>
      </c>
    </row>
    <row r="42" spans="2:4" ht="17.100000000000001">
      <c r="B42" s="29"/>
      <c r="C42" s="29"/>
      <c r="D42" s="35">
        <f>SUM(D36:D41)</f>
        <v>300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</sheetData>
  <mergeCells count="11">
    <mergeCell ref="C32:D32"/>
    <mergeCell ref="B17:C17"/>
    <mergeCell ref="B18:C18"/>
    <mergeCell ref="B19:C19"/>
    <mergeCell ref="B20:C20"/>
    <mergeCell ref="B23:C23"/>
    <mergeCell ref="B12:C12"/>
    <mergeCell ref="B13:C13"/>
    <mergeCell ref="B14:C14"/>
    <mergeCell ref="B21:C21"/>
    <mergeCell ref="C31:D31"/>
  </mergeCells>
  <dataValidations count="1">
    <dataValidation type="list" allowBlank="1" showInputMessage="1" showErrorMessage="1" sqref="C31" xr:uid="{CDF23485-CF4C-478D-A8EE-FBA0599DD3F1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DA0A-35A8-4495-A74D-2F09EF5A0A33}">
  <dimension ref="A2:D20"/>
  <sheetViews>
    <sheetView workbookViewId="0">
      <selection activeCell="D13" sqref="D13"/>
    </sheetView>
  </sheetViews>
  <sheetFormatPr defaultRowHeight="14.45"/>
  <cols>
    <col min="1" max="1" width="28.85546875" bestFit="1" customWidth="1"/>
    <col min="2" max="2" width="12.5703125" customWidth="1"/>
    <col min="3" max="3" width="22.7109375" customWidth="1"/>
    <col min="4" max="4" width="11.42578125" customWidth="1"/>
  </cols>
  <sheetData>
    <row r="2" spans="1:4" ht="20.100000000000001" customHeight="1">
      <c r="A2" s="42" t="s">
        <v>29</v>
      </c>
      <c r="B2" s="42" t="s">
        <v>17</v>
      </c>
      <c r="C2" s="42" t="s">
        <v>20</v>
      </c>
      <c r="D2" s="42" t="s">
        <v>30</v>
      </c>
    </row>
    <row r="3" spans="1:4" ht="15.95">
      <c r="A3" s="36" t="str">
        <f>B3&amp;"-"&amp;C3</f>
        <v>Conservador-Papel</v>
      </c>
      <c r="B3" s="36" t="s">
        <v>18</v>
      </c>
      <c r="C3" s="36" t="s">
        <v>23</v>
      </c>
      <c r="D3" s="38">
        <v>0.3</v>
      </c>
    </row>
    <row r="4" spans="1:4" ht="15.95">
      <c r="A4" s="36" t="str">
        <f t="shared" ref="A4:A20" si="0">B4&amp;"-"&amp;C4</f>
        <v>Conservador-Tijolo</v>
      </c>
      <c r="B4" s="36" t="s">
        <v>18</v>
      </c>
      <c r="C4" s="36" t="s">
        <v>24</v>
      </c>
      <c r="D4" s="38">
        <v>0.5</v>
      </c>
    </row>
    <row r="5" spans="1:4" ht="15.95">
      <c r="A5" s="36" t="str">
        <f t="shared" si="0"/>
        <v>Conservador-Híbridos</v>
      </c>
      <c r="B5" s="36" t="s">
        <v>18</v>
      </c>
      <c r="C5" s="36" t="s">
        <v>25</v>
      </c>
      <c r="D5" s="38">
        <v>0.1</v>
      </c>
    </row>
    <row r="6" spans="1:4" ht="15.95">
      <c r="A6" s="36" t="str">
        <f t="shared" si="0"/>
        <v>Conservador-FOFs</v>
      </c>
      <c r="B6" s="36" t="s">
        <v>18</v>
      </c>
      <c r="C6" s="36" t="s">
        <v>26</v>
      </c>
      <c r="D6" s="38">
        <v>0.1</v>
      </c>
    </row>
    <row r="7" spans="1:4" ht="15.95">
      <c r="A7" s="36" t="str">
        <f t="shared" si="0"/>
        <v>Conservador-Desenvolvimento</v>
      </c>
      <c r="B7" s="36" t="s">
        <v>18</v>
      </c>
      <c r="C7" s="36" t="s">
        <v>27</v>
      </c>
      <c r="D7" s="38">
        <v>0</v>
      </c>
    </row>
    <row r="8" spans="1:4" ht="16.5" thickBot="1">
      <c r="A8" s="39" t="str">
        <f t="shared" si="0"/>
        <v>Conservador-Hotelarias</v>
      </c>
      <c r="B8" s="39" t="s">
        <v>18</v>
      </c>
      <c r="C8" s="39" t="s">
        <v>28</v>
      </c>
      <c r="D8" s="40">
        <v>0</v>
      </c>
    </row>
    <row r="9" spans="1:4" ht="15.95">
      <c r="A9" s="36" t="str">
        <f t="shared" si="0"/>
        <v>Moderado-Papel</v>
      </c>
      <c r="B9" s="37" t="s">
        <v>31</v>
      </c>
      <c r="C9" s="36" t="s">
        <v>23</v>
      </c>
      <c r="D9" s="38">
        <v>0.32</v>
      </c>
    </row>
    <row r="10" spans="1:4" ht="15.95">
      <c r="A10" s="36" t="str">
        <f t="shared" si="0"/>
        <v>Moderado-Tijolo</v>
      </c>
      <c r="B10" s="37" t="s">
        <v>31</v>
      </c>
      <c r="C10" s="36" t="s">
        <v>24</v>
      </c>
      <c r="D10" s="38">
        <v>0.35</v>
      </c>
    </row>
    <row r="11" spans="1:4" ht="15.95">
      <c r="A11" s="36" t="str">
        <f t="shared" si="0"/>
        <v>Moderado-Híbridos</v>
      </c>
      <c r="B11" s="37" t="s">
        <v>31</v>
      </c>
      <c r="C11" s="36" t="s">
        <v>25</v>
      </c>
      <c r="D11" s="38">
        <v>0.08</v>
      </c>
    </row>
    <row r="12" spans="1:4" ht="15.95">
      <c r="A12" s="36" t="str">
        <f t="shared" si="0"/>
        <v>Moderado-FOFs</v>
      </c>
      <c r="B12" s="37" t="s">
        <v>31</v>
      </c>
      <c r="C12" s="36" t="s">
        <v>26</v>
      </c>
      <c r="D12" s="38">
        <v>0.05</v>
      </c>
    </row>
    <row r="13" spans="1:4" ht="15.95">
      <c r="A13" s="36" t="str">
        <f t="shared" si="0"/>
        <v>Moderado-Desenvolvimento</v>
      </c>
      <c r="B13" s="37" t="s">
        <v>31</v>
      </c>
      <c r="C13" s="36" t="s">
        <v>27</v>
      </c>
      <c r="D13" s="38">
        <v>0.1</v>
      </c>
    </row>
    <row r="14" spans="1:4" ht="16.5" thickBot="1">
      <c r="A14" s="39" t="str">
        <f t="shared" si="0"/>
        <v>Moderado-Hotelarias</v>
      </c>
      <c r="B14" s="41" t="s">
        <v>31</v>
      </c>
      <c r="C14" s="39" t="s">
        <v>28</v>
      </c>
      <c r="D14" s="40">
        <v>0.1</v>
      </c>
    </row>
    <row r="15" spans="1:4" ht="15.95">
      <c r="A15" s="36" t="str">
        <f t="shared" si="0"/>
        <v>Agressivo-Papel</v>
      </c>
      <c r="B15" s="37" t="s">
        <v>32</v>
      </c>
      <c r="C15" s="36" t="s">
        <v>23</v>
      </c>
      <c r="D15" s="38">
        <v>0.5</v>
      </c>
    </row>
    <row r="16" spans="1:4" ht="15.95">
      <c r="A16" s="36" t="str">
        <f t="shared" si="0"/>
        <v>Agressivo-Tijolo</v>
      </c>
      <c r="B16" s="37" t="s">
        <v>32</v>
      </c>
      <c r="C16" s="36" t="s">
        <v>24</v>
      </c>
      <c r="D16" s="38">
        <v>0.1</v>
      </c>
    </row>
    <row r="17" spans="1:4" ht="15.95">
      <c r="A17" s="36" t="str">
        <f t="shared" si="0"/>
        <v>Agressivo-Híbridos</v>
      </c>
      <c r="B17" s="37" t="s">
        <v>32</v>
      </c>
      <c r="C17" s="36" t="s">
        <v>25</v>
      </c>
      <c r="D17" s="38">
        <v>0.05</v>
      </c>
    </row>
    <row r="18" spans="1:4" ht="15.95">
      <c r="A18" s="36" t="str">
        <f t="shared" si="0"/>
        <v>Agressivo-FOFs</v>
      </c>
      <c r="B18" s="37" t="s">
        <v>32</v>
      </c>
      <c r="C18" s="36" t="s">
        <v>26</v>
      </c>
      <c r="D18" s="38">
        <v>0.05</v>
      </c>
    </row>
    <row r="19" spans="1:4" ht="15.95">
      <c r="A19" s="36" t="str">
        <f t="shared" si="0"/>
        <v>Agressivo-Desenvolvimento</v>
      </c>
      <c r="B19" s="37" t="s">
        <v>32</v>
      </c>
      <c r="C19" s="36" t="s">
        <v>27</v>
      </c>
      <c r="D19" s="38">
        <v>0.2</v>
      </c>
    </row>
    <row r="20" spans="1:4" ht="15.95">
      <c r="A20" s="36" t="str">
        <f t="shared" si="0"/>
        <v>Agressivo-Hotelarias</v>
      </c>
      <c r="B20" s="37" t="s">
        <v>32</v>
      </c>
      <c r="C20" s="36" t="s">
        <v>28</v>
      </c>
      <c r="D20" s="3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Magalhaes, Miguel</dc:creator>
  <cp:keywords/>
  <dc:description/>
  <cp:lastModifiedBy>Miguel Magalh?es</cp:lastModifiedBy>
  <cp:revision/>
  <dcterms:created xsi:type="dcterms:W3CDTF">2025-06-24T18:06:00Z</dcterms:created>
  <dcterms:modified xsi:type="dcterms:W3CDTF">2025-06-25T17:47:24Z</dcterms:modified>
  <cp:category/>
  <cp:contentStatus/>
</cp:coreProperties>
</file>