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duvaud-my.sharepoint.com/personal/po54maw_eduvaud_ch/Documents/Maitres-Seul/SLO/Modules/SL227_PROJ/"/>
    </mc:Choice>
  </mc:AlternateContent>
  <xr:revisionPtr revIDLastSave="0" documentId="11_A66D7E9F79836FA8301E9B4CCFCB58BA1218DD5B" xr6:coauthVersionLast="47" xr6:coauthVersionMax="47" xr10:uidLastSave="{00000000-0000-0000-0000-000000000000}"/>
  <bookViews>
    <workbookView xWindow="-120" yWindow="-120" windowWidth="29040" windowHeight="15840" tabRatio="734" xr2:uid="{00000000-000D-0000-FFFF-FFFF00000000}"/>
  </bookViews>
  <sheets>
    <sheet name="Modèle" sheetId="33" r:id="rId1"/>
  </sheets>
  <definedNames>
    <definedName name="_xlnm.Print_Area" localSheetId="0">Modèle!$A$1:$H$263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4" i="33" l="1"/>
  <c r="M244" i="33" s="1"/>
  <c r="K244" i="33"/>
  <c r="L240" i="33" l="1"/>
  <c r="M240" i="33" s="1"/>
  <c r="K240" i="33"/>
  <c r="L236" i="33"/>
  <c r="M236" i="33" s="1"/>
  <c r="K236" i="33"/>
  <c r="N236" i="33" s="1"/>
  <c r="L215" i="33"/>
  <c r="M215" i="33" s="1"/>
  <c r="K215" i="33"/>
  <c r="L211" i="33"/>
  <c r="M211" i="33" s="1"/>
  <c r="K211" i="33"/>
  <c r="L207" i="33"/>
  <c r="M207" i="33" s="1"/>
  <c r="K207" i="33"/>
  <c r="L186" i="33"/>
  <c r="M186" i="33" s="1"/>
  <c r="K186" i="33"/>
  <c r="L182" i="33"/>
  <c r="M182" i="33" s="1"/>
  <c r="K182" i="33"/>
  <c r="L178" i="33"/>
  <c r="M178" i="33" s="1"/>
  <c r="K178" i="33"/>
  <c r="L174" i="33"/>
  <c r="M174" i="33" s="1"/>
  <c r="K174" i="33"/>
  <c r="L170" i="33"/>
  <c r="M170" i="33" s="1"/>
  <c r="K170" i="33"/>
  <c r="L166" i="33"/>
  <c r="M166" i="33" s="1"/>
  <c r="K166" i="33"/>
  <c r="L162" i="33"/>
  <c r="M162" i="33" s="1"/>
  <c r="K162" i="33"/>
  <c r="L141" i="33"/>
  <c r="M141" i="33" s="1"/>
  <c r="K141" i="33"/>
  <c r="L137" i="33"/>
  <c r="M137" i="33" s="1"/>
  <c r="K137" i="33"/>
  <c r="L133" i="33"/>
  <c r="M133" i="33" s="1"/>
  <c r="K133" i="33"/>
  <c r="L112" i="33"/>
  <c r="M112" i="33" s="1"/>
  <c r="K112" i="33"/>
  <c r="L108" i="33"/>
  <c r="M108" i="33" s="1"/>
  <c r="K108" i="33"/>
  <c r="L104" i="33"/>
  <c r="M104" i="33" s="1"/>
  <c r="K104" i="33"/>
  <c r="L83" i="33"/>
  <c r="M83" i="33" s="1"/>
  <c r="K83" i="33"/>
  <c r="L79" i="33"/>
  <c r="M79" i="33" s="1"/>
  <c r="K79" i="33"/>
  <c r="L75" i="33"/>
  <c r="M75" i="33" s="1"/>
  <c r="K75" i="33"/>
  <c r="L71" i="33"/>
  <c r="M71" i="33" s="1"/>
  <c r="K71" i="33"/>
  <c r="L67" i="33"/>
  <c r="M67" i="33" s="1"/>
  <c r="K67" i="33"/>
  <c r="L46" i="33"/>
  <c r="M46" i="33" s="1"/>
  <c r="K46" i="33"/>
  <c r="L42" i="33"/>
  <c r="M42" i="33" s="1"/>
  <c r="K42" i="33"/>
  <c r="L38" i="33"/>
  <c r="M38" i="33" s="1"/>
  <c r="K38" i="33"/>
  <c r="L34" i="33"/>
  <c r="M34" i="33" s="1"/>
  <c r="K34" i="33"/>
  <c r="L30" i="33"/>
  <c r="M30" i="33" s="1"/>
  <c r="K30" i="33"/>
  <c r="C4" i="33"/>
  <c r="O236" i="33" l="1"/>
  <c r="P236" i="33" s="1"/>
  <c r="E22" i="33" s="1"/>
  <c r="N162" i="33"/>
  <c r="N67" i="33"/>
  <c r="O207" i="33"/>
  <c r="O162" i="33"/>
  <c r="P162" i="33" s="1"/>
  <c r="E18" i="33" s="1"/>
  <c r="N207" i="33"/>
  <c r="P207" i="33" s="1"/>
  <c r="E20" i="33" s="1"/>
  <c r="O67" i="33"/>
  <c r="N104" i="33"/>
  <c r="N133" i="33"/>
  <c r="N30" i="33"/>
  <c r="O104" i="33"/>
  <c r="O133" i="33"/>
  <c r="O30" i="33"/>
  <c r="N284" i="33"/>
  <c r="P67" i="33" l="1"/>
  <c r="E12" i="33" s="1"/>
  <c r="P133" i="33"/>
  <c r="E16" i="33" s="1"/>
  <c r="P104" i="33"/>
  <c r="E14" i="33" s="1"/>
  <c r="N283" i="33"/>
  <c r="N285" i="33" s="1"/>
  <c r="P30" i="33"/>
  <c r="E10" i="33" s="1"/>
  <c r="E24" i="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Serge Castoldi</author>
  </authors>
  <commentList>
    <comment ref="D5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D8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D1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D14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F17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demandé explicitement</t>
        </r>
      </text>
    </comment>
    <comment ref="F17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demandé explicitement</t>
        </r>
      </text>
    </comment>
    <comment ref="F17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demandé explicitement</t>
        </r>
      </text>
    </comment>
    <comment ref="F18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demandé explicitement</t>
        </r>
      </text>
    </comment>
    <comment ref="D19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D21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D24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</commentList>
</comments>
</file>

<file path=xl/sharedStrings.xml><?xml version="1.0" encoding="utf-8"?>
<sst xmlns="http://schemas.openxmlformats.org/spreadsheetml/2006/main" count="293" uniqueCount="110">
  <si>
    <t>N°</t>
  </si>
  <si>
    <t>Compétence</t>
  </si>
  <si>
    <t xml:space="preserve">TOTAL de pts : </t>
  </si>
  <si>
    <t xml:space="preserve">Note (0,1) : </t>
  </si>
  <si>
    <t xml:space="preserve">Sur un total de : </t>
  </si>
  <si>
    <t>Indicateur
valide</t>
  </si>
  <si>
    <t>Nbre pts
max</t>
  </si>
  <si>
    <t>Nbre pts compétence
obtenus</t>
  </si>
  <si>
    <t>Pourcentage de compétence</t>
  </si>
  <si>
    <t>Génie électrique</t>
  </si>
  <si>
    <t>Remarques</t>
  </si>
  <si>
    <t>Remarques générales</t>
  </si>
  <si>
    <t>A</t>
  </si>
  <si>
    <t>B</t>
  </si>
  <si>
    <t>C</t>
  </si>
  <si>
    <t>D</t>
  </si>
  <si>
    <t>Evaluation
A, B, C, D</t>
  </si>
  <si>
    <t>Nbre pts
compétence maximum</t>
  </si>
  <si>
    <t>Formulaire d'évaluation de projet</t>
  </si>
  <si>
    <t>Enseignant responsable</t>
  </si>
  <si>
    <t>Prière de remplir tout ou partie des cases vertes svp.</t>
  </si>
  <si>
    <t>Partie évaluée</t>
  </si>
  <si>
    <t>Enseignant
assistant</t>
  </si>
  <si>
    <t>Note obtenue (0.1)</t>
  </si>
  <si>
    <t xml:space="preserve">Candidat   </t>
  </si>
  <si>
    <t>Indicateur / 
Critère de réussite</t>
  </si>
  <si>
    <t>1.1
Capacité à présenter un sujet par oral</t>
  </si>
  <si>
    <t>Pré-étude :
présentation et dossier</t>
  </si>
  <si>
    <t>Travail accompli : Le candidat a fourni une quantité de travail conforme à ce qu'on pouvait raisonnablement attendre de lui.</t>
  </si>
  <si>
    <t>1.2
Maîtrise orale du sujet</t>
  </si>
  <si>
    <t>1.3
Capacité à présenter  un sujet par écrit</t>
  </si>
  <si>
    <t>1.4
Maîtrise écrite du sujet</t>
  </si>
  <si>
    <t>1.5
Rapidité d'exécution</t>
  </si>
  <si>
    <t>Serge CASTOLDI</t>
  </si>
  <si>
    <t>Expression : Le candidat s'exprime clairement, avec le bon langage. Compréhension aisée
Qualité de la présentation : Moyens utilisés de manière appropriée, temps respecté</t>
  </si>
  <si>
    <t>Expression : Le candidat s'exprime clairement, avec le bon langage. Compréhension aisée.
Qualité du dossier : forme et structure, contenu complet et cohérent</t>
  </si>
  <si>
    <t>1</t>
  </si>
  <si>
    <t>Contenu technique : Contenu correct, concis, argumentation convaincante, voie présentée envisageable et maîtrisée
Réponses aux questions : Le candidat répond clairement et correctement aux questions</t>
  </si>
  <si>
    <t>Qualité du dossier : Contenu correct, concis, argumentation convaincante, voie présentée  envisageable et maîtrisée</t>
  </si>
  <si>
    <t>1. Pré-étude (0.5)</t>
  </si>
  <si>
    <t>2. Design (0.5)</t>
  </si>
  <si>
    <t>5. Attitude (0.5)</t>
  </si>
  <si>
    <t>2</t>
  </si>
  <si>
    <t>Design :
présentation et dossier</t>
  </si>
  <si>
    <t>3a</t>
  </si>
  <si>
    <t>3b</t>
  </si>
  <si>
    <t>3c</t>
  </si>
  <si>
    <t>4</t>
  </si>
  <si>
    <t>5</t>
  </si>
  <si>
    <t>Réalisation hardware</t>
  </si>
  <si>
    <t>Réalisation software</t>
  </si>
  <si>
    <t>Dossier</t>
  </si>
  <si>
    <t>Présentation finale</t>
  </si>
  <si>
    <t>Attitude</t>
  </si>
  <si>
    <t>4. Présentation finale (0.5)</t>
  </si>
  <si>
    <t>coeff.</t>
  </si>
  <si>
    <t>3a. Réalisation hardware (0.5)</t>
  </si>
  <si>
    <t>3b. Réalisation software (0.5)</t>
  </si>
  <si>
    <t>3c. Dossier (0.5)</t>
  </si>
  <si>
    <t>Structuration du projet : cheminement logique du travail, travail ordonné
Ordre, propreté, rangement : place de travaill ordonnée, aidant à l'avance du projet</t>
  </si>
  <si>
    <t>5.1
Conscience professionelle</t>
  </si>
  <si>
    <t>5.2
Organisation</t>
  </si>
  <si>
    <t>2.1
Capacité à présenter un sujet par oral</t>
  </si>
  <si>
    <t>2.2
Maîtrise orale du sujet</t>
  </si>
  <si>
    <t>2.3
Capacité à présenter  un sujet par écrit</t>
  </si>
  <si>
    <t>2.4
Maîtrise écrite du sujet</t>
  </si>
  <si>
    <t>2.5
Rapidité d'exécution</t>
  </si>
  <si>
    <t>Contenu technique : Contenu correct, synthétisé, concis, niveau adapté, argumentation convaincante, voie maîtrisée
Réponses aux questions : Le candidat répond clairement et correctement aux questions</t>
  </si>
  <si>
    <t>3a.1
Réalisation CAO</t>
  </si>
  <si>
    <t>3a.2
Montage, mise en service, mise au point</t>
  </si>
  <si>
    <t>Qualité professionnelle du montage (brasures, placement composants, etc).
Nombre et importances des modifications, patchs, etc</t>
  </si>
  <si>
    <t>4.1
Capacité à présenter un sujet par oral</t>
  </si>
  <si>
    <t>4.2
Maîtrise orale du sujet</t>
  </si>
  <si>
    <t>4.3
Démonstration</t>
  </si>
  <si>
    <t>3a.3
Atteinte des objectifs</t>
  </si>
  <si>
    <t>3b.1
Codage</t>
  </si>
  <si>
    <t>Niveau de fonctionnement / Fonctionnalités implementées : Cahier des charges rempli/remplissable avec le hardware présenté.</t>
  </si>
  <si>
    <t>Qualité professionnelle de la réalisation CAO. Réutilisable. Documenté. Tous les documents permettant la construction d'une pièce sont disponibles.</t>
  </si>
  <si>
    <t>Démonstration claire et adéquate. Couvre le sujet et démontre les fonctionnalités/possibilités du projet.</t>
  </si>
  <si>
    <t>Niveau de fonctionnement / Fonctionnalités implementées : Cahier des charges rempli/remplissable avec le(les) software(s) présenté(s).</t>
  </si>
  <si>
    <t>Code réutilisable. Documenté.
(Tous les programmes sont évalués : uC, application PC, autre)</t>
  </si>
  <si>
    <t>Qualité professionnelle du codage, algorithmique.
(Tous les programmes sont évalués : uC, application PC, autre)</t>
  </si>
  <si>
    <t>3c.1
Capacité à présenter  un sujet par écrit</t>
  </si>
  <si>
    <t>3c.4
Description du logiciel</t>
  </si>
  <si>
    <t>Expression : Le candidat s'exprime clairement, avec le bon langage. Compréhension aisée.
Qualité du dossier : forme et structure, contenu complet  (y compris annexes demandées) et cohérent</t>
  </si>
  <si>
    <t>3c.2
Maîtrise écrite du sujet</t>
  </si>
  <si>
    <t>3c.5
Tests et mesures</t>
  </si>
  <si>
    <t>Qualité du dossier : Contenu correct, concis, argumentation convaincante, voie présentée maîtrisée</t>
  </si>
  <si>
    <t>3c.6
Bilan du fonctionnement et conclusion</t>
  </si>
  <si>
    <t>3c.3
Validation du hardware</t>
  </si>
  <si>
    <t>Les fonctionnalités et les grandes lignes du logiciel sont expliquées. Tout protocole utilisé ou créé est décrit.</t>
  </si>
  <si>
    <t>Les éventuelles modifs. après design sont présentées. Le hardware reçu est testé. Les nouvelles modifs éventuelles sont présentées</t>
  </si>
  <si>
    <t>...permettant de valider le fonctionnement.</t>
  </si>
  <si>
    <t>3c.7
Présentation des annexes</t>
  </si>
  <si>
    <t>Un état des lieux est dressé. Il est exhaustif. La reprise du projet est possible.</t>
  </si>
  <si>
    <t>Engagement, assiduité, volonté : horaires de travail et délais respectés, taux de présence, productivité telle qu'attendue, attitude générale positive, proactive</t>
  </si>
  <si>
    <t>3b.2
Documentation du code</t>
  </si>
  <si>
    <t>3b.3
Atteinte des objectifs</t>
  </si>
  <si>
    <t>José MORENO</t>
  </si>
  <si>
    <t>Expression : Le candidat s'exprime clairement, avec le bon langage. Compréhension aisée.
Qualité du dossier : forme et structure complètes et cohérentes</t>
  </si>
  <si>
    <t>Qualité et exactitude des annexes (notamment : CDC dossier CAO, liste de pièces, coût réels, parties essentielles du code, planning initial et tâches effectives, journal de travail, mode d'emploi du système, résumé du projet, affiche du projet)</t>
  </si>
  <si>
    <t xml:space="preserve">3a.1
3a.2
3a.3
</t>
  </si>
  <si>
    <t xml:space="preserve">2.1 
2.2
2.3 
2.4 
2.5
</t>
  </si>
  <si>
    <t xml:space="preserve">1.1
1.2
1.3
1.4
1.5
</t>
  </si>
  <si>
    <t xml:space="preserve">5.1
5.2
5.3
</t>
  </si>
  <si>
    <t>5.3
Prise en compte des aspects de développement durable</t>
  </si>
  <si>
    <t xml:space="preserve">3c.1
3c.2
3c.3
3c.4
3c.5
3c.6
3c.7
</t>
  </si>
  <si>
    <t xml:space="preserve">3b.1
3b.2
3b.3
</t>
  </si>
  <si>
    <t xml:space="preserve">4.1
4.2
4.3
</t>
  </si>
  <si>
    <t>Comportements et réalisations adaptés en fonction de critères écologiques, économiques et sociaux. 
Réflexion sur l'impact environnemental, économique ou social du produit et de son développement.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</si>
</sst>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i/>
      <sz val="16"/>
      <name val="Arial"/>
      <family val="2"/>
    </font>
    <font>
      <i/>
      <sz val="24"/>
      <name val="Arial"/>
      <family val="2"/>
    </font>
    <font>
      <i/>
      <sz val="10"/>
      <name val="Arial"/>
      <family val="2"/>
    </font>
    <font>
      <b/>
      <i/>
      <sz val="11"/>
      <name val="Arial"/>
      <family val="2"/>
    </font>
    <font>
      <i/>
      <sz val="10"/>
      <color rgb="FFFF0000"/>
      <name val="Arial"/>
      <family val="2"/>
    </font>
    <font>
      <sz val="1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41">
    <border>
      <left/>
      <right/>
      <top/>
      <bottom/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49998474074526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/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 style="medium">
        <color indexed="64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dashDot">
        <color indexed="64"/>
      </right>
      <top/>
      <bottom style="dashDot">
        <color indexed="64"/>
      </bottom>
      <diagonal/>
    </border>
  </borders>
  <cellStyleXfs count="2">
    <xf numFmtId="0" fontId="0" fillId="0" borderId="0"/>
    <xf numFmtId="0" fontId="2" fillId="0" borderId="0"/>
  </cellStyleXfs>
  <cellXfs count="132">
    <xf numFmtId="0" fontId="0" fillId="0" borderId="0" xfId="0"/>
    <xf numFmtId="0" fontId="2" fillId="0" borderId="0" xfId="1"/>
    <xf numFmtId="0" fontId="10" fillId="0" borderId="1" xfId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  <xf numFmtId="0" fontId="1" fillId="0" borderId="1" xfId="1" applyFont="1" applyBorder="1" applyAlignment="1">
      <alignment horizontal="center" wrapText="1"/>
    </xf>
    <xf numFmtId="0" fontId="2" fillId="2" borderId="5" xfId="1" applyFill="1" applyBorder="1" applyAlignment="1">
      <alignment horizontal="center" vertical="center"/>
    </xf>
    <xf numFmtId="0" fontId="2" fillId="3" borderId="0" xfId="1" applyFill="1"/>
    <xf numFmtId="0" fontId="11" fillId="2" borderId="0" xfId="1" applyFont="1" applyFill="1"/>
    <xf numFmtId="0" fontId="2" fillId="2" borderId="0" xfId="1" applyFill="1"/>
    <xf numFmtId="49" fontId="6" fillId="2" borderId="15" xfId="1" applyNumberFormat="1" applyFont="1" applyFill="1" applyBorder="1" applyAlignment="1">
      <alignment horizontal="center" vertical="center" wrapText="1"/>
    </xf>
    <xf numFmtId="0" fontId="12" fillId="2" borderId="16" xfId="1" applyFont="1" applyFill="1" applyBorder="1" applyAlignment="1">
      <alignment horizontal="center" vertical="center" wrapText="1"/>
    </xf>
    <xf numFmtId="2" fontId="2" fillId="2" borderId="0" xfId="1" applyNumberFormat="1" applyFill="1" applyAlignment="1">
      <alignment horizontal="center" vertical="center"/>
    </xf>
    <xf numFmtId="0" fontId="12" fillId="2" borderId="17" xfId="1" applyFont="1" applyFill="1" applyBorder="1" applyAlignment="1">
      <alignment horizontal="right" vertical="center"/>
    </xf>
    <xf numFmtId="0" fontId="15" fillId="2" borderId="17" xfId="1" applyFont="1" applyFill="1" applyBorder="1" applyAlignment="1">
      <alignment horizontal="center" vertical="center"/>
    </xf>
    <xf numFmtId="0" fontId="20" fillId="2" borderId="0" xfId="1" applyFont="1" applyFill="1"/>
    <xf numFmtId="0" fontId="10" fillId="2" borderId="0" xfId="0" applyFont="1" applyFill="1" applyAlignment="1">
      <alignment horizontal="center" wrapText="1"/>
    </xf>
    <xf numFmtId="0" fontId="2" fillId="2" borderId="0" xfId="0" applyFont="1" applyFill="1"/>
    <xf numFmtId="0" fontId="6" fillId="2" borderId="6" xfId="1" applyFont="1" applyFill="1" applyBorder="1" applyAlignment="1">
      <alignment horizontal="center" vertical="center"/>
    </xf>
    <xf numFmtId="0" fontId="2" fillId="2" borderId="17" xfId="1" applyFill="1" applyBorder="1"/>
    <xf numFmtId="49" fontId="2" fillId="0" borderId="0" xfId="0" applyNumberFormat="1" applyFont="1" applyAlignment="1">
      <alignment horizontal="center" vertical="center"/>
    </xf>
    <xf numFmtId="0" fontId="2" fillId="0" borderId="0" xfId="0" applyFont="1"/>
    <xf numFmtId="0" fontId="15" fillId="0" borderId="1" xfId="1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3" xfId="1" applyBorder="1"/>
    <xf numFmtId="0" fontId="2" fillId="0" borderId="1" xfId="1" applyBorder="1"/>
    <xf numFmtId="0" fontId="2" fillId="3" borderId="1" xfId="1" applyFill="1" applyBorder="1"/>
    <xf numFmtId="0" fontId="2" fillId="2" borderId="34" xfId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11" fillId="2" borderId="34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34" xfId="1" applyFont="1" applyFill="1" applyBorder="1" applyAlignment="1">
      <alignment horizontal="center" vertical="center"/>
    </xf>
    <xf numFmtId="0" fontId="1" fillId="4" borderId="34" xfId="1" applyFont="1" applyFill="1" applyBorder="1" applyAlignment="1">
      <alignment horizontal="left" vertical="center" wrapText="1"/>
    </xf>
    <xf numFmtId="0" fontId="1" fillId="4" borderId="1" xfId="1" applyFont="1" applyFill="1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16" fillId="2" borderId="0" xfId="1" applyFont="1" applyFill="1" applyAlignment="1">
      <alignment horizontal="center" vertical="center"/>
    </xf>
    <xf numFmtId="0" fontId="14" fillId="2" borderId="0" xfId="0" applyFont="1" applyFill="1"/>
    <xf numFmtId="0" fontId="14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center" vertical="center"/>
    </xf>
    <xf numFmtId="0" fontId="12" fillId="2" borderId="20" xfId="1" applyFont="1" applyFill="1" applyBorder="1" applyAlignment="1">
      <alignment vertical="center" wrapText="1"/>
    </xf>
    <xf numFmtId="0" fontId="18" fillId="2" borderId="0" xfId="0" applyFont="1" applyFill="1" applyAlignment="1">
      <alignment horizontal="right" vertical="center"/>
    </xf>
    <xf numFmtId="0" fontId="18" fillId="2" borderId="0" xfId="0" applyFont="1" applyFill="1" applyAlignment="1">
      <alignment horizontal="center" vertical="center"/>
    </xf>
    <xf numFmtId="0" fontId="10" fillId="0" borderId="40" xfId="1" applyFont="1" applyBorder="1" applyAlignment="1">
      <alignment horizontal="center" wrapText="1"/>
    </xf>
    <xf numFmtId="0" fontId="15" fillId="0" borderId="4" xfId="1" applyFont="1" applyBorder="1"/>
    <xf numFmtId="0" fontId="2" fillId="0" borderId="4" xfId="0" applyFont="1" applyBorder="1"/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164" fontId="18" fillId="2" borderId="7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164" fontId="18" fillId="2" borderId="0" xfId="0" applyNumberFormat="1" applyFont="1" applyFill="1" applyAlignment="1">
      <alignment horizontal="center" vertical="center"/>
    </xf>
    <xf numFmtId="164" fontId="16" fillId="2" borderId="0" xfId="1" applyNumberFormat="1" applyFont="1" applyFill="1" applyAlignment="1">
      <alignment horizontal="center" vertical="center"/>
    </xf>
    <xf numFmtId="164" fontId="14" fillId="2" borderId="36" xfId="0" applyNumberFormat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0" fontId="1" fillId="4" borderId="3" xfId="1" applyFont="1" applyFill="1" applyBorder="1" applyAlignment="1">
      <alignment horizontal="left" vertical="center" wrapText="1"/>
    </xf>
    <xf numFmtId="0" fontId="6" fillId="2" borderId="6" xfId="1" applyFont="1" applyFill="1" applyBorder="1" applyAlignment="1">
      <alignment horizontal="right" vertical="center"/>
    </xf>
    <xf numFmtId="0" fontId="2" fillId="2" borderId="5" xfId="1" applyFill="1" applyBorder="1" applyAlignment="1">
      <alignment horizontal="right" vertical="center"/>
    </xf>
    <xf numFmtId="49" fontId="17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1" applyFont="1" applyFill="1" applyAlignment="1">
      <alignment horizontal="right" vertical="center" wrapText="1"/>
    </xf>
    <xf numFmtId="0" fontId="6" fillId="2" borderId="0" xfId="1" applyFont="1" applyFill="1" applyAlignment="1">
      <alignment horizontal="right" vertical="center"/>
    </xf>
    <xf numFmtId="0" fontId="4" fillId="5" borderId="0" xfId="1" applyFont="1" applyFill="1" applyAlignment="1">
      <alignment horizontal="center" vertical="center"/>
    </xf>
    <xf numFmtId="0" fontId="2" fillId="2" borderId="0" xfId="1" applyFill="1" applyAlignment="1">
      <alignment horizontal="right" vertical="center" wrapText="1"/>
    </xf>
    <xf numFmtId="0" fontId="2" fillId="2" borderId="0" xfId="1" applyFill="1" applyAlignment="1">
      <alignment horizontal="right" vertical="center"/>
    </xf>
    <xf numFmtId="0" fontId="5" fillId="5" borderId="0" xfId="1" applyFont="1" applyFill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2" fillId="0" borderId="14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21" fillId="0" borderId="2" xfId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right" wrapText="1"/>
    </xf>
    <xf numFmtId="0" fontId="6" fillId="2" borderId="19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49" fontId="7" fillId="2" borderId="26" xfId="1" applyNumberFormat="1" applyFont="1" applyFill="1" applyBorder="1" applyAlignment="1">
      <alignment horizontal="center" vertical="center" wrapText="1"/>
    </xf>
    <xf numFmtId="49" fontId="7" fillId="2" borderId="27" xfId="1" applyNumberFormat="1" applyFont="1" applyFill="1" applyBorder="1" applyAlignment="1">
      <alignment horizontal="center" vertical="center" wrapText="1"/>
    </xf>
    <xf numFmtId="0" fontId="8" fillId="2" borderId="28" xfId="1" applyFont="1" applyFill="1" applyBorder="1" applyAlignment="1">
      <alignment horizontal="left" vertical="center" wrapText="1"/>
    </xf>
    <xf numFmtId="0" fontId="8" fillId="2" borderId="29" xfId="1" applyFont="1" applyFill="1" applyBorder="1" applyAlignment="1">
      <alignment horizontal="left" vertical="center" wrapText="1"/>
    </xf>
    <xf numFmtId="0" fontId="9" fillId="2" borderId="18" xfId="1" applyFont="1" applyFill="1" applyBorder="1" applyAlignment="1">
      <alignment horizontal="left" vertical="center" wrapText="1"/>
    </xf>
    <xf numFmtId="0" fontId="9" fillId="2" borderId="28" xfId="1" applyFont="1" applyFill="1" applyBorder="1" applyAlignment="1">
      <alignment horizontal="left" vertical="center" wrapText="1"/>
    </xf>
    <xf numFmtId="0" fontId="9" fillId="2" borderId="35" xfId="1" applyFont="1" applyFill="1" applyBorder="1" applyAlignment="1">
      <alignment horizontal="left" vertical="center" wrapText="1"/>
    </xf>
    <xf numFmtId="0" fontId="13" fillId="2" borderId="21" xfId="1" applyFont="1" applyFill="1" applyBorder="1" applyAlignment="1">
      <alignment horizontal="left" vertical="center" wrapText="1"/>
    </xf>
    <xf numFmtId="0" fontId="13" fillId="2" borderId="39" xfId="1" applyFont="1" applyFill="1" applyBorder="1" applyAlignment="1">
      <alignment horizontal="left" vertical="center" wrapText="1"/>
    </xf>
    <xf numFmtId="0" fontId="13" fillId="2" borderId="24" xfId="1" applyFont="1" applyFill="1" applyBorder="1" applyAlignment="1">
      <alignment horizontal="left" vertical="center" wrapText="1"/>
    </xf>
    <xf numFmtId="0" fontId="13" fillId="2" borderId="37" xfId="1" applyFont="1" applyFill="1" applyBorder="1" applyAlignment="1">
      <alignment horizontal="left" vertical="center" wrapText="1"/>
    </xf>
    <xf numFmtId="0" fontId="13" fillId="2" borderId="32" xfId="1" applyFont="1" applyFill="1" applyBorder="1" applyAlignment="1">
      <alignment horizontal="left" vertical="center" wrapText="1"/>
    </xf>
    <xf numFmtId="0" fontId="13" fillId="2" borderId="38" xfId="1" applyFont="1" applyFill="1" applyBorder="1" applyAlignment="1">
      <alignment horizontal="left" vertical="center" wrapText="1"/>
    </xf>
    <xf numFmtId="0" fontId="19" fillId="5" borderId="31" xfId="1" applyFont="1" applyFill="1" applyBorder="1" applyAlignment="1">
      <alignment horizontal="center" vertical="center"/>
    </xf>
    <xf numFmtId="0" fontId="19" fillId="5" borderId="8" xfId="1" applyFont="1" applyFill="1" applyBorder="1" applyAlignment="1">
      <alignment horizontal="center" vertical="center"/>
    </xf>
    <xf numFmtId="0" fontId="19" fillId="5" borderId="30" xfId="1" applyFont="1" applyFill="1" applyBorder="1" applyAlignment="1">
      <alignment horizontal="center" vertical="center"/>
    </xf>
    <xf numFmtId="0" fontId="19" fillId="5" borderId="24" xfId="1" applyFont="1" applyFill="1" applyBorder="1" applyAlignment="1">
      <alignment horizontal="center" vertical="center"/>
    </xf>
    <xf numFmtId="0" fontId="19" fillId="5" borderId="0" xfId="1" applyFont="1" applyFill="1" applyAlignment="1">
      <alignment horizontal="center" vertical="center"/>
    </xf>
    <xf numFmtId="0" fontId="19" fillId="5" borderId="12" xfId="1" applyFont="1" applyFill="1" applyBorder="1" applyAlignment="1">
      <alignment horizontal="center" vertical="center"/>
    </xf>
    <xf numFmtId="0" fontId="19" fillId="5" borderId="21" xfId="1" applyFont="1" applyFill="1" applyBorder="1" applyAlignment="1">
      <alignment horizontal="center" vertical="center"/>
    </xf>
    <xf numFmtId="0" fontId="19" fillId="5" borderId="22" xfId="1" applyFont="1" applyFill="1" applyBorder="1" applyAlignment="1">
      <alignment horizontal="center" vertical="center"/>
    </xf>
    <xf numFmtId="0" fontId="19" fillId="5" borderId="23" xfId="1" applyFont="1" applyFill="1" applyBorder="1" applyAlignment="1">
      <alignment horizontal="center" vertical="center"/>
    </xf>
    <xf numFmtId="0" fontId="19" fillId="5" borderId="32" xfId="1" applyFont="1" applyFill="1" applyBorder="1" applyAlignment="1">
      <alignment horizontal="center" vertical="center"/>
    </xf>
    <xf numFmtId="0" fontId="19" fillId="5" borderId="17" xfId="1" applyFont="1" applyFill="1" applyBorder="1" applyAlignment="1">
      <alignment horizontal="center" vertical="center"/>
    </xf>
    <xf numFmtId="0" fontId="19" fillId="5" borderId="33" xfId="1" applyFont="1" applyFill="1" applyBorder="1" applyAlignment="1">
      <alignment horizontal="center" vertical="center"/>
    </xf>
    <xf numFmtId="0" fontId="9" fillId="2" borderId="29" xfId="1" applyFont="1" applyFill="1" applyBorder="1" applyAlignment="1">
      <alignment horizontal="left" vertical="center" wrapText="1"/>
    </xf>
    <xf numFmtId="0" fontId="13" fillId="5" borderId="21" xfId="1" quotePrefix="1" applyFont="1" applyFill="1" applyBorder="1" applyAlignment="1">
      <alignment horizontal="left" vertical="top" wrapText="1"/>
    </xf>
    <xf numFmtId="0" fontId="13" fillId="5" borderId="22" xfId="1" applyFont="1" applyFill="1" applyBorder="1" applyAlignment="1">
      <alignment horizontal="left" vertical="top" wrapText="1"/>
    </xf>
    <xf numFmtId="0" fontId="13" fillId="5" borderId="23" xfId="1" applyFont="1" applyFill="1" applyBorder="1" applyAlignment="1">
      <alignment horizontal="left" vertical="top" wrapText="1"/>
    </xf>
    <xf numFmtId="0" fontId="13" fillId="5" borderId="24" xfId="1" applyFont="1" applyFill="1" applyBorder="1" applyAlignment="1">
      <alignment horizontal="left" vertical="top" wrapText="1"/>
    </xf>
    <xf numFmtId="0" fontId="13" fillId="5" borderId="0" xfId="1" applyFont="1" applyFill="1" applyAlignment="1">
      <alignment horizontal="left" vertical="top" wrapText="1"/>
    </xf>
    <xf numFmtId="0" fontId="13" fillId="5" borderId="12" xfId="1" applyFont="1" applyFill="1" applyBorder="1" applyAlignment="1">
      <alignment horizontal="left" vertical="top" wrapText="1"/>
    </xf>
    <xf numFmtId="0" fontId="13" fillId="5" borderId="25" xfId="1" applyFont="1" applyFill="1" applyBorder="1" applyAlignment="1">
      <alignment horizontal="left" vertical="top" wrapText="1"/>
    </xf>
    <xf numFmtId="0" fontId="13" fillId="5" borderId="11" xfId="1" applyFont="1" applyFill="1" applyBorder="1" applyAlignment="1">
      <alignment horizontal="left" vertical="top" wrapText="1"/>
    </xf>
    <xf numFmtId="0" fontId="13" fillId="5" borderId="13" xfId="1" applyFont="1" applyFill="1" applyBorder="1" applyAlignment="1">
      <alignment horizontal="left" vertical="top" wrapText="1"/>
    </xf>
    <xf numFmtId="0" fontId="21" fillId="0" borderId="14" xfId="1" applyFont="1" applyBorder="1" applyAlignment="1">
      <alignment horizontal="center" vertical="center"/>
    </xf>
    <xf numFmtId="0" fontId="21" fillId="0" borderId="4" xfId="1" applyFont="1" applyBorder="1" applyAlignment="1">
      <alignment horizontal="center" vertical="center"/>
    </xf>
    <xf numFmtId="9" fontId="5" fillId="0" borderId="14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16" fontId="13" fillId="5" borderId="21" xfId="1" applyNumberFormat="1" applyFont="1" applyFill="1" applyBorder="1" applyAlignment="1">
      <alignment horizontal="left" vertical="top" wrapText="1"/>
    </xf>
    <xf numFmtId="0" fontId="13" fillId="5" borderId="21" xfId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right" vertical="center"/>
    </xf>
    <xf numFmtId="2" fontId="2" fillId="2" borderId="0" xfId="0" applyNumberFormat="1" applyFont="1" applyFill="1" applyAlignment="1">
      <alignment horizontal="center" vertical="center"/>
    </xf>
    <xf numFmtId="49" fontId="10" fillId="2" borderId="17" xfId="1" applyNumberFormat="1" applyFont="1" applyFill="1" applyBorder="1" applyAlignment="1">
      <alignment horizontal="left"/>
    </xf>
    <xf numFmtId="0" fontId="6" fillId="2" borderId="6" xfId="1" applyFont="1" applyFill="1" applyBorder="1" applyAlignment="1">
      <alignment horizontal="right" vertical="center"/>
    </xf>
    <xf numFmtId="0" fontId="2" fillId="2" borderId="5" xfId="1" applyFill="1" applyBorder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FF00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AK286"/>
  <sheetViews>
    <sheetView tabSelected="1" view="pageBreakPreview" topLeftCell="A36" zoomScaleNormal="160" zoomScaleSheetLayoutView="100" workbookViewId="0">
      <selection activeCell="D50" sqref="D50:H65"/>
    </sheetView>
  </sheetViews>
  <sheetFormatPr baseColWidth="10" defaultColWidth="11.42578125" defaultRowHeight="12.75" x14ac:dyDescent="0.2"/>
  <cols>
    <col min="1" max="1" width="4.7109375" style="19" customWidth="1"/>
    <col min="2" max="2" width="15.28515625" style="20" customWidth="1"/>
    <col min="3" max="3" width="23.5703125" style="20" customWidth="1"/>
    <col min="4" max="4" width="30.7109375" style="20" customWidth="1"/>
    <col min="5" max="5" width="10.7109375" style="20" customWidth="1"/>
    <col min="6" max="6" width="3" style="20" customWidth="1"/>
    <col min="7" max="7" width="2.28515625" style="20" customWidth="1"/>
    <col min="8" max="8" width="5.7109375" style="20" customWidth="1"/>
    <col min="9" max="9" width="4.7109375" style="22" customWidth="1"/>
    <col min="10" max="10" width="4.28515625" style="23" customWidth="1"/>
    <col min="11" max="11" width="10.28515625" style="23" customWidth="1"/>
    <col min="12" max="12" width="13.42578125" style="23" customWidth="1"/>
    <col min="13" max="13" width="10.85546875" style="23" customWidth="1"/>
    <col min="14" max="16" width="11.42578125" style="23" customWidth="1"/>
  </cols>
  <sheetData>
    <row r="1" spans="1:16" ht="40.35" customHeight="1" x14ac:dyDescent="0.45">
      <c r="A1" s="63" t="s">
        <v>9</v>
      </c>
      <c r="B1" s="63"/>
      <c r="C1" s="63"/>
      <c r="D1" s="63"/>
      <c r="E1" s="63"/>
      <c r="F1" s="63"/>
      <c r="G1" s="63"/>
      <c r="H1" s="63"/>
    </row>
    <row r="2" spans="1:16" ht="40.35" customHeight="1" x14ac:dyDescent="0.35">
      <c r="A2" s="64" t="s">
        <v>18</v>
      </c>
      <c r="B2" s="64"/>
      <c r="C2" s="64"/>
      <c r="D2" s="64"/>
      <c r="E2" s="64"/>
      <c r="F2" s="64"/>
      <c r="G2" s="64"/>
      <c r="H2" s="64"/>
    </row>
    <row r="3" spans="1:16" ht="40.35" customHeight="1" x14ac:dyDescent="0.2">
      <c r="A3" s="46"/>
      <c r="B3" s="46"/>
      <c r="C3" s="37"/>
      <c r="D3" s="41"/>
      <c r="E3" s="42"/>
      <c r="F3" s="16"/>
      <c r="G3" s="16"/>
      <c r="H3" s="15"/>
    </row>
    <row r="4" spans="1:16" ht="40.35" customHeight="1" x14ac:dyDescent="0.25">
      <c r="A4" s="65" t="s">
        <v>24</v>
      </c>
      <c r="B4" s="66"/>
      <c r="C4" s="67" t="str">
        <f ca="1">MID(CELL("nomfichier",A1),FIND("]",CELL("nomfichier",A1))+1,20)</f>
        <v>Modèle</v>
      </c>
      <c r="D4" s="67"/>
      <c r="E4" s="67"/>
      <c r="F4" s="16"/>
      <c r="G4" s="16"/>
      <c r="H4" s="15"/>
      <c r="I4" s="43"/>
      <c r="J4" s="44"/>
      <c r="K4" s="45"/>
      <c r="L4" s="45"/>
      <c r="M4" s="45"/>
      <c r="N4" s="45"/>
      <c r="O4" s="45"/>
      <c r="P4" s="45"/>
    </row>
    <row r="5" spans="1:16" ht="5.0999999999999996" customHeight="1" x14ac:dyDescent="0.25">
      <c r="A5" s="35"/>
      <c r="B5" s="35"/>
      <c r="C5" s="36"/>
      <c r="D5" s="36"/>
      <c r="E5" s="36"/>
      <c r="F5" s="16"/>
      <c r="G5" s="16"/>
      <c r="H5" s="15"/>
      <c r="I5" s="3"/>
      <c r="J5" s="21"/>
    </row>
    <row r="6" spans="1:16" ht="40.35" customHeight="1" x14ac:dyDescent="0.25">
      <c r="A6" s="68" t="s">
        <v>19</v>
      </c>
      <c r="B6" s="69"/>
      <c r="C6" s="70" t="s">
        <v>33</v>
      </c>
      <c r="D6" s="70"/>
      <c r="E6" s="70"/>
      <c r="F6" s="16"/>
      <c r="G6" s="16"/>
      <c r="H6" s="15"/>
      <c r="I6" s="3"/>
      <c r="J6" s="21"/>
    </row>
    <row r="7" spans="1:16" ht="5.0999999999999996" customHeight="1" x14ac:dyDescent="0.25">
      <c r="A7" s="35"/>
      <c r="B7" s="35"/>
      <c r="C7" s="36"/>
      <c r="D7" s="36"/>
      <c r="E7" s="36"/>
      <c r="F7" s="16"/>
      <c r="G7" s="16"/>
      <c r="H7" s="15"/>
      <c r="I7" s="3"/>
      <c r="J7" s="21"/>
    </row>
    <row r="8" spans="1:16" ht="40.35" customHeight="1" x14ac:dyDescent="0.25">
      <c r="A8" s="68" t="s">
        <v>22</v>
      </c>
      <c r="B8" s="69"/>
      <c r="C8" s="70" t="s">
        <v>98</v>
      </c>
      <c r="D8" s="70"/>
      <c r="E8" s="70"/>
      <c r="F8" s="16"/>
      <c r="G8" s="16"/>
      <c r="H8" s="15"/>
      <c r="I8" s="3"/>
      <c r="J8" s="21"/>
    </row>
    <row r="9" spans="1:16" ht="40.35" customHeight="1" x14ac:dyDescent="0.25">
      <c r="A9" s="35"/>
      <c r="B9" s="35"/>
      <c r="C9" s="36"/>
      <c r="D9" s="36"/>
      <c r="E9" s="36"/>
      <c r="F9" s="16"/>
      <c r="G9" s="47" t="s">
        <v>55</v>
      </c>
      <c r="H9" s="15"/>
      <c r="I9" s="3"/>
      <c r="J9" s="21"/>
    </row>
    <row r="10" spans="1:16" ht="35.1" customHeight="1" x14ac:dyDescent="0.25">
      <c r="A10" s="46"/>
      <c r="B10" s="46"/>
      <c r="C10" s="37"/>
      <c r="D10" s="41" t="s">
        <v>39</v>
      </c>
      <c r="E10" s="49" t="e">
        <f>MROUND(5*P30+1,0.5)</f>
        <v>#DIV/0!</v>
      </c>
      <c r="F10" s="16"/>
      <c r="G10" s="57">
        <v>1</v>
      </c>
      <c r="H10" s="15"/>
      <c r="I10" s="3"/>
      <c r="J10" s="21"/>
    </row>
    <row r="11" spans="1:16" ht="5.0999999999999996" customHeight="1" x14ac:dyDescent="0.2">
      <c r="E11" s="50"/>
      <c r="G11" s="48"/>
    </row>
    <row r="12" spans="1:16" ht="35.1" customHeight="1" x14ac:dyDescent="0.25">
      <c r="A12" s="46"/>
      <c r="B12" s="46"/>
      <c r="C12" s="37"/>
      <c r="D12" s="41" t="s">
        <v>40</v>
      </c>
      <c r="E12" s="49" t="e">
        <f>MROUND(5*P67+1,0.5)</f>
        <v>#DIV/0!</v>
      </c>
      <c r="F12" s="16"/>
      <c r="G12" s="57">
        <v>1</v>
      </c>
      <c r="H12" s="15"/>
      <c r="I12" s="3"/>
      <c r="J12" s="21"/>
    </row>
    <row r="13" spans="1:16" ht="5.0999999999999996" customHeight="1" x14ac:dyDescent="0.2">
      <c r="E13" s="50"/>
      <c r="G13" s="48"/>
    </row>
    <row r="14" spans="1:16" ht="35.1" customHeight="1" x14ac:dyDescent="0.25">
      <c r="A14" s="46"/>
      <c r="B14" s="46"/>
      <c r="C14" s="37"/>
      <c r="D14" s="41" t="s">
        <v>56</v>
      </c>
      <c r="E14" s="49" t="e">
        <f>MROUND(5*P104+1,0.5)</f>
        <v>#DIV/0!</v>
      </c>
      <c r="F14" s="16"/>
      <c r="G14" s="57">
        <v>2</v>
      </c>
      <c r="H14" s="15"/>
      <c r="I14" s="3"/>
      <c r="J14" s="21"/>
    </row>
    <row r="15" spans="1:16" ht="5.0999999999999996" customHeight="1" x14ac:dyDescent="0.2">
      <c r="E15" s="50"/>
      <c r="G15" s="48"/>
    </row>
    <row r="16" spans="1:16" ht="35.1" customHeight="1" x14ac:dyDescent="0.25">
      <c r="A16" s="46"/>
      <c r="B16" s="46"/>
      <c r="C16" s="37"/>
      <c r="D16" s="41" t="s">
        <v>57</v>
      </c>
      <c r="E16" s="49" t="e">
        <f>MROUND(5*P133+1,0.5)</f>
        <v>#DIV/0!</v>
      </c>
      <c r="F16" s="16"/>
      <c r="G16" s="57">
        <v>2</v>
      </c>
      <c r="H16" s="15"/>
      <c r="I16" s="3"/>
      <c r="J16" s="21"/>
    </row>
    <row r="17" spans="1:37" ht="5.0999999999999996" customHeight="1" x14ac:dyDescent="0.2">
      <c r="E17" s="50"/>
      <c r="G17" s="48"/>
    </row>
    <row r="18" spans="1:37" ht="35.1" customHeight="1" x14ac:dyDescent="0.25">
      <c r="A18" s="46"/>
      <c r="B18" s="46"/>
      <c r="C18" s="37"/>
      <c r="D18" s="41" t="s">
        <v>58</v>
      </c>
      <c r="E18" s="49" t="e">
        <f>MROUND(5*P162+1,0.5)</f>
        <v>#DIV/0!</v>
      </c>
      <c r="F18" s="16"/>
      <c r="G18" s="57">
        <v>2</v>
      </c>
      <c r="H18" s="15"/>
      <c r="I18" s="3"/>
      <c r="J18" s="21"/>
    </row>
    <row r="19" spans="1:37" ht="5.0999999999999996" customHeight="1" x14ac:dyDescent="0.2">
      <c r="E19" s="50"/>
      <c r="G19" s="48"/>
    </row>
    <row r="20" spans="1:37" ht="35.1" customHeight="1" x14ac:dyDescent="0.25">
      <c r="A20" s="46"/>
      <c r="B20" s="46"/>
      <c r="C20" s="37"/>
      <c r="D20" s="41" t="s">
        <v>54</v>
      </c>
      <c r="E20" s="49" t="e">
        <f>MROUND(5*P207+1,0.5)</f>
        <v>#DIV/0!</v>
      </c>
      <c r="F20" s="16"/>
      <c r="G20" s="57">
        <v>1</v>
      </c>
      <c r="H20" s="15"/>
      <c r="I20" s="3"/>
      <c r="J20" s="21"/>
    </row>
    <row r="21" spans="1:37" ht="5.0999999999999996" customHeight="1" x14ac:dyDescent="0.2">
      <c r="D21" s="41"/>
      <c r="E21" s="51"/>
      <c r="G21" s="48"/>
    </row>
    <row r="22" spans="1:37" ht="35.1" customHeight="1" x14ac:dyDescent="0.25">
      <c r="A22" s="46"/>
      <c r="B22" s="46"/>
      <c r="C22" s="37"/>
      <c r="D22" s="41" t="s">
        <v>41</v>
      </c>
      <c r="E22" s="49" t="e">
        <f>MROUND(5*P236+1,0.5)</f>
        <v>#DIV/0!</v>
      </c>
      <c r="F22" s="16"/>
      <c r="G22" s="57">
        <v>1</v>
      </c>
      <c r="H22" s="15"/>
      <c r="I22" s="3"/>
      <c r="J22" s="21"/>
    </row>
    <row r="23" spans="1:37" ht="5.0999999999999996" customHeight="1" thickBot="1" x14ac:dyDescent="0.3">
      <c r="A23" s="46"/>
      <c r="B23" s="46"/>
      <c r="C23" s="37"/>
      <c r="D23" s="36"/>
      <c r="E23" s="52"/>
      <c r="F23" s="16"/>
      <c r="G23" s="47"/>
      <c r="H23" s="15"/>
      <c r="I23" s="3"/>
      <c r="J23" s="21"/>
    </row>
    <row r="24" spans="1:37" ht="35.1" customHeight="1" thickBot="1" x14ac:dyDescent="0.3">
      <c r="A24" s="46"/>
      <c r="B24" s="46"/>
      <c r="C24" s="37"/>
      <c r="D24" s="38" t="s">
        <v>23</v>
      </c>
      <c r="E24" s="53" t="e">
        <f>ROUND(2*(E10*G10+E12*G12+E14*G14+E16*G16+E18*G18+E20*G20+E22*G22)/SUM(G10:G22),1)/2</f>
        <v>#DIV/0!</v>
      </c>
      <c r="F24" s="16"/>
      <c r="G24" s="47"/>
      <c r="H24" s="15"/>
      <c r="I24" s="3"/>
      <c r="J24" s="21"/>
    </row>
    <row r="25" spans="1:37" ht="5.0999999999999996" customHeight="1" x14ac:dyDescent="0.25">
      <c r="A25" s="35"/>
      <c r="B25" s="35"/>
      <c r="C25" s="36"/>
      <c r="D25" s="36"/>
      <c r="E25" s="36"/>
      <c r="F25" s="16"/>
      <c r="G25" s="16"/>
      <c r="H25" s="15"/>
      <c r="I25" s="3"/>
      <c r="J25" s="21"/>
    </row>
    <row r="26" spans="1:37" ht="40.15" customHeight="1" x14ac:dyDescent="0.25">
      <c r="A26" s="82"/>
      <c r="B26" s="82"/>
      <c r="C26" s="37"/>
      <c r="D26" s="41"/>
      <c r="E26" s="42"/>
      <c r="F26" s="16"/>
      <c r="G26" s="16"/>
      <c r="H26" s="15"/>
      <c r="I26" s="3"/>
      <c r="J26" s="21"/>
    </row>
    <row r="27" spans="1:37" ht="40.15" customHeight="1" x14ac:dyDescent="0.25">
      <c r="A27" s="46"/>
      <c r="B27" s="46"/>
      <c r="C27" s="37"/>
      <c r="D27" s="38"/>
      <c r="E27" s="39"/>
      <c r="F27" s="16"/>
      <c r="G27" s="16"/>
      <c r="H27" s="15"/>
      <c r="I27" s="3"/>
      <c r="J27" s="21"/>
    </row>
    <row r="28" spans="1:37" s="1" customFormat="1" ht="13.9" customHeight="1" thickBot="1" x14ac:dyDescent="0.25">
      <c r="A28" s="14" t="s">
        <v>20</v>
      </c>
      <c r="B28" s="7"/>
      <c r="C28" s="8"/>
      <c r="D28" s="8"/>
      <c r="E28" s="8"/>
      <c r="F28" s="8"/>
      <c r="G28" s="8"/>
      <c r="H28" s="8"/>
      <c r="I28" s="24"/>
      <c r="J28" s="25"/>
      <c r="K28" s="25"/>
      <c r="L28" s="25"/>
      <c r="M28" s="25"/>
      <c r="N28" s="26"/>
      <c r="O28" s="26"/>
      <c r="P28" s="2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7" s="1" customFormat="1" ht="35.65" customHeight="1" thickBot="1" x14ac:dyDescent="0.25">
      <c r="A29" s="9" t="s">
        <v>0</v>
      </c>
      <c r="B29" s="10" t="s">
        <v>21</v>
      </c>
      <c r="C29" s="10" t="s">
        <v>1</v>
      </c>
      <c r="D29" s="56" t="s">
        <v>25</v>
      </c>
      <c r="E29" s="40"/>
      <c r="F29" s="83" t="s">
        <v>16</v>
      </c>
      <c r="G29" s="84"/>
      <c r="H29" s="85"/>
      <c r="I29" s="27"/>
      <c r="J29" s="28"/>
      <c r="K29" s="28"/>
      <c r="L29" s="2" t="s">
        <v>5</v>
      </c>
      <c r="M29" s="2" t="s">
        <v>6</v>
      </c>
      <c r="N29" s="4" t="s">
        <v>7</v>
      </c>
      <c r="O29" s="4" t="s">
        <v>17</v>
      </c>
      <c r="P29" s="4" t="s">
        <v>8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37" s="1" customFormat="1" ht="14.1" customHeight="1" x14ac:dyDescent="0.2">
      <c r="A30" s="86" t="s">
        <v>36</v>
      </c>
      <c r="B30" s="88" t="s">
        <v>27</v>
      </c>
      <c r="C30" s="90" t="s">
        <v>26</v>
      </c>
      <c r="D30" s="93" t="s">
        <v>34</v>
      </c>
      <c r="E30" s="94"/>
      <c r="F30" s="99"/>
      <c r="G30" s="100"/>
      <c r="H30" s="101"/>
      <c r="I30" s="29">
        <v>3</v>
      </c>
      <c r="J30" s="30" t="s">
        <v>12</v>
      </c>
      <c r="K30" s="71" t="str">
        <f>IF(F30="A",I30,IF(F30="B",I31,IF(F30="C",I32,IF(F30="D",I33,""))))</f>
        <v/>
      </c>
      <c r="L30" s="74" t="b">
        <f t="shared" ref="L30" si="0">ISTEXT(F30)</f>
        <v>0</v>
      </c>
      <c r="M30" s="77" t="str">
        <f t="shared" ref="M30" si="1">IF(L30=FALSE,"",I30)</f>
        <v/>
      </c>
      <c r="N30" s="80">
        <f>SUM(K30:K49)</f>
        <v>0</v>
      </c>
      <c r="O30" s="78">
        <f>SUM(M30:M49)</f>
        <v>0</v>
      </c>
      <c r="P30" s="81" t="e">
        <f>N30/O30</f>
        <v>#DIV/0!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37" s="1" customFormat="1" ht="14.1" customHeight="1" x14ac:dyDescent="0.2">
      <c r="A31" s="86"/>
      <c r="B31" s="88"/>
      <c r="C31" s="91"/>
      <c r="D31" s="95"/>
      <c r="E31" s="96"/>
      <c r="F31" s="102"/>
      <c r="G31" s="103"/>
      <c r="H31" s="104"/>
      <c r="I31" s="31">
        <v>2</v>
      </c>
      <c r="J31" s="30" t="s">
        <v>13</v>
      </c>
      <c r="K31" s="72"/>
      <c r="L31" s="75"/>
      <c r="M31" s="78"/>
      <c r="N31" s="80"/>
      <c r="O31" s="78"/>
      <c r="P31" s="81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spans="1:37" s="1" customFormat="1" ht="14.1" customHeight="1" x14ac:dyDescent="0.2">
      <c r="A32" s="86"/>
      <c r="B32" s="88"/>
      <c r="C32" s="91"/>
      <c r="D32" s="95"/>
      <c r="E32" s="96"/>
      <c r="F32" s="102"/>
      <c r="G32" s="103"/>
      <c r="H32" s="104"/>
      <c r="I32" s="31">
        <v>1</v>
      </c>
      <c r="J32" s="30" t="s">
        <v>14</v>
      </c>
      <c r="K32" s="72"/>
      <c r="L32" s="75"/>
      <c r="M32" s="78"/>
      <c r="N32" s="80"/>
      <c r="O32" s="78"/>
      <c r="P32" s="81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spans="1:37" s="1" customFormat="1" ht="14.1" customHeight="1" x14ac:dyDescent="0.2">
      <c r="A33" s="86"/>
      <c r="B33" s="88"/>
      <c r="C33" s="92"/>
      <c r="D33" s="97"/>
      <c r="E33" s="98"/>
      <c r="F33" s="102"/>
      <c r="G33" s="103"/>
      <c r="H33" s="104"/>
      <c r="I33" s="31">
        <v>0</v>
      </c>
      <c r="J33" s="30" t="s">
        <v>15</v>
      </c>
      <c r="K33" s="73"/>
      <c r="L33" s="76"/>
      <c r="M33" s="79"/>
      <c r="N33" s="80"/>
      <c r="O33" s="78"/>
      <c r="P33" s="81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spans="1:37" s="1" customFormat="1" ht="14.1" customHeight="1" x14ac:dyDescent="0.2">
      <c r="A34" s="86"/>
      <c r="B34" s="88"/>
      <c r="C34" s="90" t="s">
        <v>29</v>
      </c>
      <c r="D34" s="93" t="s">
        <v>37</v>
      </c>
      <c r="E34" s="94"/>
      <c r="F34" s="105"/>
      <c r="G34" s="106"/>
      <c r="H34" s="107"/>
      <c r="I34" s="29">
        <v>6</v>
      </c>
      <c r="J34" s="30" t="s">
        <v>12</v>
      </c>
      <c r="K34" s="71" t="str">
        <f>IF(F34="A",I34,IF(F34="B",I35,IF(F34="C",I36,IF(F34="D",I37,""))))</f>
        <v/>
      </c>
      <c r="L34" s="74" t="b">
        <f t="shared" ref="L34" si="2">ISTEXT(F34)</f>
        <v>0</v>
      </c>
      <c r="M34" s="77" t="str">
        <f t="shared" ref="M34" si="3">IF(L34=FALSE,"",I34)</f>
        <v/>
      </c>
      <c r="N34" s="80"/>
      <c r="O34" s="78"/>
      <c r="P34" s="81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37" s="1" customFormat="1" ht="14.1" customHeight="1" x14ac:dyDescent="0.2">
      <c r="A35" s="86"/>
      <c r="B35" s="88"/>
      <c r="C35" s="91"/>
      <c r="D35" s="95"/>
      <c r="E35" s="96"/>
      <c r="F35" s="102"/>
      <c r="G35" s="103"/>
      <c r="H35" s="104"/>
      <c r="I35" s="31">
        <v>4</v>
      </c>
      <c r="J35" s="30" t="s">
        <v>13</v>
      </c>
      <c r="K35" s="72"/>
      <c r="L35" s="75"/>
      <c r="M35" s="78"/>
      <c r="N35" s="80"/>
      <c r="O35" s="78"/>
      <c r="P35" s="81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s="1" customFormat="1" ht="14.1" customHeight="1" x14ac:dyDescent="0.2">
      <c r="A36" s="86"/>
      <c r="B36" s="88"/>
      <c r="C36" s="91"/>
      <c r="D36" s="95"/>
      <c r="E36" s="96"/>
      <c r="F36" s="102"/>
      <c r="G36" s="103"/>
      <c r="H36" s="104"/>
      <c r="I36" s="31">
        <v>2</v>
      </c>
      <c r="J36" s="30" t="s">
        <v>14</v>
      </c>
      <c r="K36" s="72"/>
      <c r="L36" s="75"/>
      <c r="M36" s="78"/>
      <c r="N36" s="80"/>
      <c r="O36" s="78"/>
      <c r="P36" s="81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37" s="1" customFormat="1" ht="14.1" customHeight="1" x14ac:dyDescent="0.2">
      <c r="A37" s="86"/>
      <c r="B37" s="88"/>
      <c r="C37" s="92"/>
      <c r="D37" s="97"/>
      <c r="E37" s="98"/>
      <c r="F37" s="108"/>
      <c r="G37" s="109"/>
      <c r="H37" s="110"/>
      <c r="I37" s="31">
        <v>0</v>
      </c>
      <c r="J37" s="30" t="s">
        <v>15</v>
      </c>
      <c r="K37" s="73"/>
      <c r="L37" s="76"/>
      <c r="M37" s="79"/>
      <c r="N37" s="80"/>
      <c r="O37" s="78"/>
      <c r="P37" s="81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1:37" s="1" customFormat="1" ht="14.1" customHeight="1" x14ac:dyDescent="0.2">
      <c r="A38" s="86"/>
      <c r="B38" s="88"/>
      <c r="C38" s="90" t="s">
        <v>30</v>
      </c>
      <c r="D38" s="93" t="s">
        <v>99</v>
      </c>
      <c r="E38" s="94"/>
      <c r="F38" s="105"/>
      <c r="G38" s="106"/>
      <c r="H38" s="107"/>
      <c r="I38" s="29">
        <v>3</v>
      </c>
      <c r="J38" s="30" t="s">
        <v>12</v>
      </c>
      <c r="K38" s="71" t="str">
        <f>IF(F38="A",I38,IF(F38="B",I39,IF(F38="C",I40,IF(F38="D",I41,""))))</f>
        <v/>
      </c>
      <c r="L38" s="74" t="b">
        <f t="shared" ref="L38" si="4">ISTEXT(F38)</f>
        <v>0</v>
      </c>
      <c r="M38" s="77" t="str">
        <f t="shared" ref="M38" si="5">IF(L38=FALSE,"",I38)</f>
        <v/>
      </c>
      <c r="N38" s="80"/>
      <c r="O38" s="78"/>
      <c r="P38" s="81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s="1" customFormat="1" ht="14.1" customHeight="1" x14ac:dyDescent="0.2">
      <c r="A39" s="86"/>
      <c r="B39" s="88"/>
      <c r="C39" s="91"/>
      <c r="D39" s="95"/>
      <c r="E39" s="96"/>
      <c r="F39" s="102"/>
      <c r="G39" s="103"/>
      <c r="H39" s="104"/>
      <c r="I39" s="31">
        <v>2</v>
      </c>
      <c r="J39" s="30" t="s">
        <v>13</v>
      </c>
      <c r="K39" s="72"/>
      <c r="L39" s="75"/>
      <c r="M39" s="78"/>
      <c r="N39" s="80"/>
      <c r="O39" s="78"/>
      <c r="P39" s="81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1:37" s="1" customFormat="1" ht="14.1" customHeight="1" x14ac:dyDescent="0.2">
      <c r="A40" s="86"/>
      <c r="B40" s="88"/>
      <c r="C40" s="91"/>
      <c r="D40" s="95"/>
      <c r="E40" s="96"/>
      <c r="F40" s="102"/>
      <c r="G40" s="103"/>
      <c r="H40" s="104"/>
      <c r="I40" s="31">
        <v>1</v>
      </c>
      <c r="J40" s="30" t="s">
        <v>14</v>
      </c>
      <c r="K40" s="72"/>
      <c r="L40" s="75"/>
      <c r="M40" s="78"/>
      <c r="N40" s="80"/>
      <c r="O40" s="78"/>
      <c r="P40" s="81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spans="1:37" s="1" customFormat="1" ht="14.1" customHeight="1" x14ac:dyDescent="0.2">
      <c r="A41" s="86"/>
      <c r="B41" s="88"/>
      <c r="C41" s="92"/>
      <c r="D41" s="97"/>
      <c r="E41" s="98"/>
      <c r="F41" s="108"/>
      <c r="G41" s="109"/>
      <c r="H41" s="110"/>
      <c r="I41" s="31">
        <v>0</v>
      </c>
      <c r="J41" s="30" t="s">
        <v>15</v>
      </c>
      <c r="K41" s="73"/>
      <c r="L41" s="76"/>
      <c r="M41" s="79"/>
      <c r="N41" s="80"/>
      <c r="O41" s="78"/>
      <c r="P41" s="81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37" s="1" customFormat="1" ht="14.1" customHeight="1" x14ac:dyDescent="0.2">
      <c r="A42" s="86"/>
      <c r="B42" s="88"/>
      <c r="C42" s="90" t="s">
        <v>31</v>
      </c>
      <c r="D42" s="93" t="s">
        <v>38</v>
      </c>
      <c r="E42" s="94"/>
      <c r="F42" s="105"/>
      <c r="G42" s="106"/>
      <c r="H42" s="107"/>
      <c r="I42" s="29">
        <v>9</v>
      </c>
      <c r="J42" s="30" t="s">
        <v>12</v>
      </c>
      <c r="K42" s="71" t="str">
        <f>IF(F42="A",I42,IF(F42="B",I43,IF(F42="C",I44,IF(F42="D",I45,""))))</f>
        <v/>
      </c>
      <c r="L42" s="74" t="b">
        <f t="shared" ref="L42" si="6">ISTEXT(F42)</f>
        <v>0</v>
      </c>
      <c r="M42" s="77" t="str">
        <f t="shared" ref="M42" si="7">IF(L42=FALSE,"",I42)</f>
        <v/>
      </c>
      <c r="N42" s="80"/>
      <c r="O42" s="78"/>
      <c r="P42" s="81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s="1" customFormat="1" ht="14.1" customHeight="1" x14ac:dyDescent="0.2">
      <c r="A43" s="86"/>
      <c r="B43" s="88"/>
      <c r="C43" s="91"/>
      <c r="D43" s="95"/>
      <c r="E43" s="96"/>
      <c r="F43" s="102"/>
      <c r="G43" s="103"/>
      <c r="H43" s="104"/>
      <c r="I43" s="31">
        <v>6</v>
      </c>
      <c r="J43" s="30" t="s">
        <v>13</v>
      </c>
      <c r="K43" s="72"/>
      <c r="L43" s="75"/>
      <c r="M43" s="78"/>
      <c r="N43" s="80"/>
      <c r="O43" s="78"/>
      <c r="P43" s="81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s="1" customFormat="1" ht="14.1" customHeight="1" x14ac:dyDescent="0.2">
      <c r="A44" s="86"/>
      <c r="B44" s="88"/>
      <c r="C44" s="91"/>
      <c r="D44" s="95"/>
      <c r="E44" s="96"/>
      <c r="F44" s="102"/>
      <c r="G44" s="103"/>
      <c r="H44" s="104"/>
      <c r="I44" s="31">
        <v>3</v>
      </c>
      <c r="J44" s="30" t="s">
        <v>14</v>
      </c>
      <c r="K44" s="72"/>
      <c r="L44" s="75"/>
      <c r="M44" s="78"/>
      <c r="N44" s="80"/>
      <c r="O44" s="78"/>
      <c r="P44" s="81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s="1" customFormat="1" ht="14.1" customHeight="1" x14ac:dyDescent="0.2">
      <c r="A45" s="86"/>
      <c r="B45" s="88"/>
      <c r="C45" s="92"/>
      <c r="D45" s="97"/>
      <c r="E45" s="98"/>
      <c r="F45" s="108"/>
      <c r="G45" s="109"/>
      <c r="H45" s="110"/>
      <c r="I45" s="31">
        <v>0</v>
      </c>
      <c r="J45" s="30" t="s">
        <v>15</v>
      </c>
      <c r="K45" s="73"/>
      <c r="L45" s="76"/>
      <c r="M45" s="79"/>
      <c r="N45" s="80"/>
      <c r="O45" s="78"/>
      <c r="P45" s="81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s="1" customFormat="1" ht="14.1" customHeight="1" x14ac:dyDescent="0.2">
      <c r="A46" s="86"/>
      <c r="B46" s="88"/>
      <c r="C46" s="90" t="s">
        <v>32</v>
      </c>
      <c r="D46" s="93" t="s">
        <v>28</v>
      </c>
      <c r="E46" s="94"/>
      <c r="F46" s="105"/>
      <c r="G46" s="106"/>
      <c r="H46" s="107"/>
      <c r="I46" s="29">
        <v>3</v>
      </c>
      <c r="J46" s="30" t="s">
        <v>12</v>
      </c>
      <c r="K46" s="71" t="str">
        <f>IF(F46="A",I46,IF(F46="B",I47,IF(F46="C",I48,IF(F46="D",I49,""))))</f>
        <v/>
      </c>
      <c r="L46" s="74" t="b">
        <f t="shared" ref="L46" si="8">ISTEXT(F46)</f>
        <v>0</v>
      </c>
      <c r="M46" s="77" t="str">
        <f t="shared" ref="M46" si="9">IF(L46=FALSE,"",I46)</f>
        <v/>
      </c>
      <c r="N46" s="80"/>
      <c r="O46" s="78"/>
      <c r="P46" s="81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s="1" customFormat="1" ht="14.1" customHeight="1" x14ac:dyDescent="0.2">
      <c r="A47" s="86"/>
      <c r="B47" s="88"/>
      <c r="C47" s="91"/>
      <c r="D47" s="95"/>
      <c r="E47" s="96"/>
      <c r="F47" s="102"/>
      <c r="G47" s="103"/>
      <c r="H47" s="104"/>
      <c r="I47" s="31">
        <v>2</v>
      </c>
      <c r="J47" s="30" t="s">
        <v>13</v>
      </c>
      <c r="K47" s="72"/>
      <c r="L47" s="75"/>
      <c r="M47" s="78"/>
      <c r="N47" s="80"/>
      <c r="O47" s="78"/>
      <c r="P47" s="81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s="1" customFormat="1" ht="14.1" customHeight="1" x14ac:dyDescent="0.2">
      <c r="A48" s="86"/>
      <c r="B48" s="88"/>
      <c r="C48" s="91"/>
      <c r="D48" s="95"/>
      <c r="E48" s="96"/>
      <c r="F48" s="102"/>
      <c r="G48" s="103"/>
      <c r="H48" s="104"/>
      <c r="I48" s="31">
        <v>1</v>
      </c>
      <c r="J48" s="30" t="s">
        <v>14</v>
      </c>
      <c r="K48" s="72"/>
      <c r="L48" s="75"/>
      <c r="M48" s="78"/>
      <c r="N48" s="80"/>
      <c r="O48" s="78"/>
      <c r="P48" s="81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s="1" customFormat="1" ht="14.1" customHeight="1" x14ac:dyDescent="0.2">
      <c r="A49" s="86"/>
      <c r="B49" s="88"/>
      <c r="C49" s="92"/>
      <c r="D49" s="97"/>
      <c r="E49" s="98"/>
      <c r="F49" s="108"/>
      <c r="G49" s="109"/>
      <c r="H49" s="110"/>
      <c r="I49" s="31">
        <v>0</v>
      </c>
      <c r="J49" s="30" t="s">
        <v>15</v>
      </c>
      <c r="K49" s="73"/>
      <c r="L49" s="76"/>
      <c r="M49" s="79"/>
      <c r="N49" s="80"/>
      <c r="O49" s="78"/>
      <c r="P49" s="81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s="1" customFormat="1" ht="12" customHeight="1" x14ac:dyDescent="0.2">
      <c r="A50" s="86"/>
      <c r="B50" s="88"/>
      <c r="C50" s="90" t="s">
        <v>10</v>
      </c>
      <c r="D50" s="112" t="s">
        <v>103</v>
      </c>
      <c r="E50" s="113"/>
      <c r="F50" s="113"/>
      <c r="G50" s="113"/>
      <c r="H50" s="114"/>
      <c r="I50" s="32"/>
      <c r="J50" s="33"/>
      <c r="K50" s="33"/>
      <c r="L50" s="54"/>
      <c r="M50" s="55"/>
      <c r="N50" s="58"/>
      <c r="O50" s="55"/>
      <c r="P50" s="59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s="1" customFormat="1" ht="12" customHeight="1" x14ac:dyDescent="0.2">
      <c r="A51" s="86"/>
      <c r="B51" s="88"/>
      <c r="C51" s="91"/>
      <c r="D51" s="115"/>
      <c r="E51" s="116"/>
      <c r="F51" s="116"/>
      <c r="G51" s="116"/>
      <c r="H51" s="117"/>
      <c r="I51" s="32"/>
      <c r="J51" s="33"/>
      <c r="K51" s="33"/>
      <c r="L51" s="54"/>
      <c r="M51" s="55"/>
      <c r="N51" s="58"/>
      <c r="O51" s="55"/>
      <c r="P51" s="59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s="1" customFormat="1" ht="12" customHeight="1" x14ac:dyDescent="0.2">
      <c r="A52" s="86"/>
      <c r="B52" s="88"/>
      <c r="C52" s="91"/>
      <c r="D52" s="115"/>
      <c r="E52" s="116"/>
      <c r="F52" s="116"/>
      <c r="G52" s="116"/>
      <c r="H52" s="117"/>
      <c r="I52" s="32"/>
      <c r="J52" s="33"/>
      <c r="K52" s="33"/>
      <c r="L52" s="54"/>
      <c r="M52" s="55"/>
      <c r="N52" s="58"/>
      <c r="O52" s="55"/>
      <c r="P52" s="59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s="1" customFormat="1" ht="12" customHeight="1" x14ac:dyDescent="0.2">
      <c r="A53" s="86"/>
      <c r="B53" s="88"/>
      <c r="C53" s="91"/>
      <c r="D53" s="115"/>
      <c r="E53" s="116"/>
      <c r="F53" s="116"/>
      <c r="G53" s="116"/>
      <c r="H53" s="117"/>
      <c r="I53" s="32"/>
      <c r="J53" s="33"/>
      <c r="K53" s="33"/>
      <c r="L53" s="54"/>
      <c r="M53" s="55"/>
      <c r="N53" s="58"/>
      <c r="O53" s="55"/>
      <c r="P53" s="59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s="1" customFormat="1" ht="12" customHeight="1" x14ac:dyDescent="0.2">
      <c r="A54" s="86"/>
      <c r="B54" s="88"/>
      <c r="C54" s="91"/>
      <c r="D54" s="115"/>
      <c r="E54" s="116"/>
      <c r="F54" s="116"/>
      <c r="G54" s="116"/>
      <c r="H54" s="117"/>
      <c r="I54" s="32"/>
      <c r="J54" s="33"/>
      <c r="K54" s="33"/>
      <c r="L54" s="54"/>
      <c r="M54" s="55"/>
      <c r="N54" s="58"/>
      <c r="O54" s="55"/>
      <c r="P54" s="59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s="1" customFormat="1" ht="12" customHeight="1" x14ac:dyDescent="0.2">
      <c r="A55" s="86"/>
      <c r="B55" s="88"/>
      <c r="C55" s="91"/>
      <c r="D55" s="115"/>
      <c r="E55" s="116"/>
      <c r="F55" s="116"/>
      <c r="G55" s="116"/>
      <c r="H55" s="117"/>
      <c r="I55" s="32"/>
      <c r="J55" s="33"/>
      <c r="K55" s="33"/>
      <c r="L55" s="54"/>
      <c r="M55" s="55"/>
      <c r="N55" s="58"/>
      <c r="O55" s="55"/>
      <c r="P55" s="59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s="1" customFormat="1" ht="12" customHeight="1" x14ac:dyDescent="0.2">
      <c r="A56" s="86"/>
      <c r="B56" s="88"/>
      <c r="C56" s="91"/>
      <c r="D56" s="115"/>
      <c r="E56" s="116"/>
      <c r="F56" s="116"/>
      <c r="G56" s="116"/>
      <c r="H56" s="117"/>
      <c r="I56" s="32"/>
      <c r="J56" s="33"/>
      <c r="K56" s="33"/>
      <c r="L56" s="54"/>
      <c r="M56" s="55"/>
      <c r="N56" s="58"/>
      <c r="O56" s="55"/>
      <c r="P56" s="59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s="1" customFormat="1" ht="12" customHeight="1" x14ac:dyDescent="0.2">
      <c r="A57" s="86"/>
      <c r="B57" s="88"/>
      <c r="C57" s="91"/>
      <c r="D57" s="115"/>
      <c r="E57" s="116"/>
      <c r="F57" s="116"/>
      <c r="G57" s="116"/>
      <c r="H57" s="117"/>
      <c r="I57" s="32"/>
      <c r="J57" s="33"/>
      <c r="K57" s="33"/>
      <c r="L57" s="54"/>
      <c r="M57" s="55"/>
      <c r="N57" s="58"/>
      <c r="O57" s="55"/>
      <c r="P57" s="59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s="1" customFormat="1" ht="12" customHeight="1" x14ac:dyDescent="0.2">
      <c r="A58" s="86"/>
      <c r="B58" s="88"/>
      <c r="C58" s="91"/>
      <c r="D58" s="115"/>
      <c r="E58" s="116"/>
      <c r="F58" s="116"/>
      <c r="G58" s="116"/>
      <c r="H58" s="117"/>
      <c r="I58" s="32"/>
      <c r="J58" s="33"/>
      <c r="K58" s="33"/>
      <c r="L58" s="54"/>
      <c r="M58" s="55"/>
      <c r="N58" s="58"/>
      <c r="O58" s="55"/>
      <c r="P58" s="59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s="1" customFormat="1" ht="12" customHeight="1" x14ac:dyDescent="0.2">
      <c r="A59" s="86"/>
      <c r="B59" s="88"/>
      <c r="C59" s="91"/>
      <c r="D59" s="115"/>
      <c r="E59" s="116"/>
      <c r="F59" s="116"/>
      <c r="G59" s="116"/>
      <c r="H59" s="117"/>
      <c r="I59" s="32"/>
      <c r="J59" s="33"/>
      <c r="K59" s="33"/>
      <c r="L59" s="54"/>
      <c r="M59" s="55"/>
      <c r="N59" s="58"/>
      <c r="O59" s="55"/>
      <c r="P59" s="59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spans="1:37" s="1" customFormat="1" ht="12" customHeight="1" x14ac:dyDescent="0.2">
      <c r="A60" s="86"/>
      <c r="B60" s="88"/>
      <c r="C60" s="91"/>
      <c r="D60" s="115"/>
      <c r="E60" s="116"/>
      <c r="F60" s="116"/>
      <c r="G60" s="116"/>
      <c r="H60" s="117"/>
      <c r="I60" s="32"/>
      <c r="J60" s="33"/>
      <c r="K60" s="33"/>
      <c r="L60" s="54"/>
      <c r="M60" s="55"/>
      <c r="N60" s="58"/>
      <c r="O60" s="55"/>
      <c r="P60" s="59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spans="1:37" s="1" customFormat="1" ht="12" customHeight="1" x14ac:dyDescent="0.2">
      <c r="A61" s="86"/>
      <c r="B61" s="88"/>
      <c r="C61" s="91"/>
      <c r="D61" s="115"/>
      <c r="E61" s="116"/>
      <c r="F61" s="116"/>
      <c r="G61" s="116"/>
      <c r="H61" s="117"/>
      <c r="I61" s="32"/>
      <c r="J61" s="33"/>
      <c r="K61" s="33"/>
      <c r="L61" s="54"/>
      <c r="M61" s="55"/>
      <c r="N61" s="58"/>
      <c r="O61" s="55"/>
      <c r="P61" s="59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spans="1:37" s="1" customFormat="1" ht="12" customHeight="1" x14ac:dyDescent="0.2">
      <c r="A62" s="86"/>
      <c r="B62" s="88"/>
      <c r="C62" s="91"/>
      <c r="D62" s="115"/>
      <c r="E62" s="116"/>
      <c r="F62" s="116"/>
      <c r="G62" s="116"/>
      <c r="H62" s="117"/>
      <c r="I62" s="32"/>
      <c r="J62" s="33"/>
      <c r="K62" s="33"/>
      <c r="L62" s="54"/>
      <c r="M62" s="55"/>
      <c r="N62" s="58"/>
      <c r="O62" s="55"/>
      <c r="P62" s="59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spans="1:37" s="1" customFormat="1" ht="12" customHeight="1" x14ac:dyDescent="0.2">
      <c r="A63" s="86"/>
      <c r="B63" s="88"/>
      <c r="C63" s="91"/>
      <c r="D63" s="115"/>
      <c r="E63" s="116"/>
      <c r="F63" s="116"/>
      <c r="G63" s="116"/>
      <c r="H63" s="117"/>
      <c r="I63" s="32"/>
      <c r="J63" s="33"/>
      <c r="K63" s="33"/>
      <c r="L63" s="54"/>
      <c r="M63" s="55"/>
      <c r="N63" s="58"/>
      <c r="O63" s="55"/>
      <c r="P63" s="59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spans="1:37" s="1" customFormat="1" ht="12" customHeight="1" x14ac:dyDescent="0.2">
      <c r="A64" s="86"/>
      <c r="B64" s="88"/>
      <c r="C64" s="91"/>
      <c r="D64" s="115"/>
      <c r="E64" s="116"/>
      <c r="F64" s="116"/>
      <c r="G64" s="116"/>
      <c r="H64" s="117"/>
      <c r="I64" s="32"/>
      <c r="J64" s="33"/>
      <c r="K64" s="33"/>
      <c r="L64" s="54"/>
      <c r="M64" s="55"/>
      <c r="N64" s="58"/>
      <c r="O64" s="55"/>
      <c r="P64" s="59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spans="1:37" s="1" customFormat="1" ht="12" customHeight="1" thickBot="1" x14ac:dyDescent="0.25">
      <c r="A65" s="87"/>
      <c r="B65" s="89"/>
      <c r="C65" s="111"/>
      <c r="D65" s="118"/>
      <c r="E65" s="119"/>
      <c r="F65" s="119"/>
      <c r="G65" s="119"/>
      <c r="H65" s="120"/>
      <c r="I65" s="32"/>
      <c r="J65" s="33"/>
      <c r="K65" s="33"/>
      <c r="L65" s="54"/>
      <c r="M65" s="55"/>
      <c r="N65" s="58"/>
      <c r="O65" s="55"/>
      <c r="P65" s="59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spans="1:37" s="1" customFormat="1" ht="35.65" customHeight="1" thickBot="1" x14ac:dyDescent="0.25">
      <c r="A66" s="9" t="s">
        <v>0</v>
      </c>
      <c r="B66" s="10" t="s">
        <v>21</v>
      </c>
      <c r="C66" s="10" t="s">
        <v>1</v>
      </c>
      <c r="D66" s="56" t="s">
        <v>25</v>
      </c>
      <c r="E66" s="40"/>
      <c r="F66" s="83" t="s">
        <v>16</v>
      </c>
      <c r="G66" s="84"/>
      <c r="H66" s="85"/>
      <c r="I66" s="27"/>
      <c r="J66" s="28"/>
      <c r="K66" s="28"/>
      <c r="L66" s="2" t="s">
        <v>5</v>
      </c>
      <c r="M66" s="2" t="s">
        <v>6</v>
      </c>
      <c r="N66" s="4" t="s">
        <v>7</v>
      </c>
      <c r="O66" s="4" t="s">
        <v>17</v>
      </c>
      <c r="P66" s="4" t="s">
        <v>8</v>
      </c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spans="1:37" s="1" customFormat="1" ht="14.1" customHeight="1" x14ac:dyDescent="0.2">
      <c r="A67" s="86" t="s">
        <v>42</v>
      </c>
      <c r="B67" s="88" t="s">
        <v>43</v>
      </c>
      <c r="C67" s="90" t="s">
        <v>62</v>
      </c>
      <c r="D67" s="93" t="s">
        <v>34</v>
      </c>
      <c r="E67" s="94"/>
      <c r="F67" s="99"/>
      <c r="G67" s="100"/>
      <c r="H67" s="101"/>
      <c r="I67" s="29">
        <v>3</v>
      </c>
      <c r="J67" s="30" t="s">
        <v>12</v>
      </c>
      <c r="K67" s="71" t="str">
        <f>IF(F67="A",I67,IF(F67="B",I68,IF(F67="C",I69,IF(F67="D",I70,""))))</f>
        <v/>
      </c>
      <c r="L67" s="74" t="b">
        <f t="shared" ref="L67" si="10">ISTEXT(F67)</f>
        <v>0</v>
      </c>
      <c r="M67" s="77" t="str">
        <f t="shared" ref="M67" si="11">IF(L67=FALSE,"",I67)</f>
        <v/>
      </c>
      <c r="N67" s="80">
        <f>SUM(K67:K86)</f>
        <v>0</v>
      </c>
      <c r="O67" s="78">
        <f>SUM(M67:M86)</f>
        <v>0</v>
      </c>
      <c r="P67" s="81" t="e">
        <f>N67/O67</f>
        <v>#DIV/0!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spans="1:37" s="1" customFormat="1" ht="14.1" customHeight="1" x14ac:dyDescent="0.2">
      <c r="A68" s="86"/>
      <c r="B68" s="88"/>
      <c r="C68" s="91"/>
      <c r="D68" s="95"/>
      <c r="E68" s="96"/>
      <c r="F68" s="102"/>
      <c r="G68" s="103"/>
      <c r="H68" s="104"/>
      <c r="I68" s="31">
        <v>2</v>
      </c>
      <c r="J68" s="30" t="s">
        <v>13</v>
      </c>
      <c r="K68" s="72"/>
      <c r="L68" s="75"/>
      <c r="M68" s="78"/>
      <c r="N68" s="80"/>
      <c r="O68" s="78"/>
      <c r="P68" s="81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spans="1:37" s="1" customFormat="1" ht="14.1" customHeight="1" x14ac:dyDescent="0.2">
      <c r="A69" s="86"/>
      <c r="B69" s="88"/>
      <c r="C69" s="91"/>
      <c r="D69" s="95"/>
      <c r="E69" s="96"/>
      <c r="F69" s="102"/>
      <c r="G69" s="103"/>
      <c r="H69" s="104"/>
      <c r="I69" s="31">
        <v>1</v>
      </c>
      <c r="J69" s="30" t="s">
        <v>14</v>
      </c>
      <c r="K69" s="72"/>
      <c r="L69" s="75"/>
      <c r="M69" s="78"/>
      <c r="N69" s="80"/>
      <c r="O69" s="78"/>
      <c r="P69" s="81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spans="1:37" s="1" customFormat="1" ht="14.1" customHeight="1" x14ac:dyDescent="0.2">
      <c r="A70" s="86"/>
      <c r="B70" s="88"/>
      <c r="C70" s="92"/>
      <c r="D70" s="97"/>
      <c r="E70" s="98"/>
      <c r="F70" s="102"/>
      <c r="G70" s="103"/>
      <c r="H70" s="104"/>
      <c r="I70" s="31">
        <v>0</v>
      </c>
      <c r="J70" s="30" t="s">
        <v>15</v>
      </c>
      <c r="K70" s="73"/>
      <c r="L70" s="76"/>
      <c r="M70" s="79"/>
      <c r="N70" s="80"/>
      <c r="O70" s="78"/>
      <c r="P70" s="81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spans="1:37" s="1" customFormat="1" ht="14.1" customHeight="1" x14ac:dyDescent="0.2">
      <c r="A71" s="86"/>
      <c r="B71" s="88"/>
      <c r="C71" s="90" t="s">
        <v>63</v>
      </c>
      <c r="D71" s="93" t="s">
        <v>37</v>
      </c>
      <c r="E71" s="94"/>
      <c r="F71" s="105"/>
      <c r="G71" s="106"/>
      <c r="H71" s="107"/>
      <c r="I71" s="29">
        <v>6</v>
      </c>
      <c r="J71" s="30" t="s">
        <v>12</v>
      </c>
      <c r="K71" s="71" t="str">
        <f>IF(F71="A",I71,IF(F71="B",I72,IF(F71="C",I73,IF(F71="D",I74,""))))</f>
        <v/>
      </c>
      <c r="L71" s="74" t="b">
        <f t="shared" ref="L71" si="12">ISTEXT(F71)</f>
        <v>0</v>
      </c>
      <c r="M71" s="77" t="str">
        <f t="shared" ref="M71" si="13">IF(L71=FALSE,"",I71)</f>
        <v/>
      </c>
      <c r="N71" s="80"/>
      <c r="O71" s="78"/>
      <c r="P71" s="81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 spans="1:37" s="1" customFormat="1" ht="14.1" customHeight="1" x14ac:dyDescent="0.2">
      <c r="A72" s="86"/>
      <c r="B72" s="88"/>
      <c r="C72" s="91"/>
      <c r="D72" s="95"/>
      <c r="E72" s="96"/>
      <c r="F72" s="102"/>
      <c r="G72" s="103"/>
      <c r="H72" s="104"/>
      <c r="I72" s="31">
        <v>4</v>
      </c>
      <c r="J72" s="30" t="s">
        <v>13</v>
      </c>
      <c r="K72" s="72"/>
      <c r="L72" s="75"/>
      <c r="M72" s="78"/>
      <c r="N72" s="80"/>
      <c r="O72" s="78"/>
      <c r="P72" s="81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1:37" s="1" customFormat="1" ht="14.1" customHeight="1" x14ac:dyDescent="0.2">
      <c r="A73" s="86"/>
      <c r="B73" s="88"/>
      <c r="C73" s="91"/>
      <c r="D73" s="95"/>
      <c r="E73" s="96"/>
      <c r="F73" s="102"/>
      <c r="G73" s="103"/>
      <c r="H73" s="104"/>
      <c r="I73" s="31">
        <v>2</v>
      </c>
      <c r="J73" s="30" t="s">
        <v>14</v>
      </c>
      <c r="K73" s="72"/>
      <c r="L73" s="75"/>
      <c r="M73" s="78"/>
      <c r="N73" s="80"/>
      <c r="O73" s="78"/>
      <c r="P73" s="81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 spans="1:37" s="1" customFormat="1" ht="14.1" customHeight="1" x14ac:dyDescent="0.2">
      <c r="A74" s="86"/>
      <c r="B74" s="88"/>
      <c r="C74" s="92"/>
      <c r="D74" s="97"/>
      <c r="E74" s="98"/>
      <c r="F74" s="108"/>
      <c r="G74" s="109"/>
      <c r="H74" s="110"/>
      <c r="I74" s="31">
        <v>0</v>
      </c>
      <c r="J74" s="30" t="s">
        <v>15</v>
      </c>
      <c r="K74" s="73"/>
      <c r="L74" s="76"/>
      <c r="M74" s="79"/>
      <c r="N74" s="80"/>
      <c r="O74" s="78"/>
      <c r="P74" s="81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spans="1:37" s="1" customFormat="1" ht="14.1" customHeight="1" x14ac:dyDescent="0.2">
      <c r="A75" s="86"/>
      <c r="B75" s="88"/>
      <c r="C75" s="90" t="s">
        <v>64</v>
      </c>
      <c r="D75" s="93" t="s">
        <v>35</v>
      </c>
      <c r="E75" s="94"/>
      <c r="F75" s="105"/>
      <c r="G75" s="106"/>
      <c r="H75" s="107"/>
      <c r="I75" s="29">
        <v>3</v>
      </c>
      <c r="J75" s="30" t="s">
        <v>12</v>
      </c>
      <c r="K75" s="71" t="str">
        <f>IF(F75="A",I75,IF(F75="B",I76,IF(F75="C",I77,IF(F75="D",I78,""))))</f>
        <v/>
      </c>
      <c r="L75" s="74" t="b">
        <f t="shared" ref="L75" si="14">ISTEXT(F75)</f>
        <v>0</v>
      </c>
      <c r="M75" s="77" t="str">
        <f t="shared" ref="M75" si="15">IF(L75=FALSE,"",I75)</f>
        <v/>
      </c>
      <c r="N75" s="80"/>
      <c r="O75" s="78"/>
      <c r="P75" s="81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 spans="1:37" s="1" customFormat="1" ht="14.1" customHeight="1" x14ac:dyDescent="0.2">
      <c r="A76" s="86"/>
      <c r="B76" s="88"/>
      <c r="C76" s="91"/>
      <c r="D76" s="95"/>
      <c r="E76" s="96"/>
      <c r="F76" s="102"/>
      <c r="G76" s="103"/>
      <c r="H76" s="104"/>
      <c r="I76" s="31">
        <v>2</v>
      </c>
      <c r="J76" s="30" t="s">
        <v>13</v>
      </c>
      <c r="K76" s="72"/>
      <c r="L76" s="75"/>
      <c r="M76" s="78"/>
      <c r="N76" s="80"/>
      <c r="O76" s="78"/>
      <c r="P76" s="81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 spans="1:37" s="1" customFormat="1" ht="14.1" customHeight="1" x14ac:dyDescent="0.2">
      <c r="A77" s="86"/>
      <c r="B77" s="88"/>
      <c r="C77" s="91"/>
      <c r="D77" s="95"/>
      <c r="E77" s="96"/>
      <c r="F77" s="102"/>
      <c r="G77" s="103"/>
      <c r="H77" s="104"/>
      <c r="I77" s="31">
        <v>1</v>
      </c>
      <c r="J77" s="30" t="s">
        <v>14</v>
      </c>
      <c r="K77" s="72"/>
      <c r="L77" s="75"/>
      <c r="M77" s="78"/>
      <c r="N77" s="80"/>
      <c r="O77" s="78"/>
      <c r="P77" s="81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spans="1:37" s="1" customFormat="1" ht="14.1" customHeight="1" x14ac:dyDescent="0.2">
      <c r="A78" s="86"/>
      <c r="B78" s="88"/>
      <c r="C78" s="92"/>
      <c r="D78" s="97"/>
      <c r="E78" s="98"/>
      <c r="F78" s="108"/>
      <c r="G78" s="109"/>
      <c r="H78" s="110"/>
      <c r="I78" s="31">
        <v>0</v>
      </c>
      <c r="J78" s="30" t="s">
        <v>15</v>
      </c>
      <c r="K78" s="73"/>
      <c r="L78" s="76"/>
      <c r="M78" s="79"/>
      <c r="N78" s="80"/>
      <c r="O78" s="78"/>
      <c r="P78" s="81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spans="1:37" s="1" customFormat="1" ht="14.1" customHeight="1" x14ac:dyDescent="0.2">
      <c r="A79" s="86"/>
      <c r="B79" s="88"/>
      <c r="C79" s="90" t="s">
        <v>65</v>
      </c>
      <c r="D79" s="93" t="s">
        <v>38</v>
      </c>
      <c r="E79" s="94"/>
      <c r="F79" s="105"/>
      <c r="G79" s="106"/>
      <c r="H79" s="107"/>
      <c r="I79" s="29">
        <v>9</v>
      </c>
      <c r="J79" s="30" t="s">
        <v>12</v>
      </c>
      <c r="K79" s="71" t="str">
        <f>IF(F79="A",I79,IF(F79="B",I80,IF(F79="C",I81,IF(F79="D",I82,""))))</f>
        <v/>
      </c>
      <c r="L79" s="74" t="b">
        <f t="shared" ref="L79" si="16">ISTEXT(F79)</f>
        <v>0</v>
      </c>
      <c r="M79" s="77" t="str">
        <f t="shared" ref="M79" si="17">IF(L79=FALSE,"",I79)</f>
        <v/>
      </c>
      <c r="N79" s="80"/>
      <c r="O79" s="78"/>
      <c r="P79" s="81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 spans="1:37" s="1" customFormat="1" ht="14.1" customHeight="1" x14ac:dyDescent="0.2">
      <c r="A80" s="86"/>
      <c r="B80" s="88"/>
      <c r="C80" s="91"/>
      <c r="D80" s="95"/>
      <c r="E80" s="96"/>
      <c r="F80" s="102"/>
      <c r="G80" s="103"/>
      <c r="H80" s="104"/>
      <c r="I80" s="31">
        <v>6</v>
      </c>
      <c r="J80" s="30" t="s">
        <v>13</v>
      </c>
      <c r="K80" s="72"/>
      <c r="L80" s="75"/>
      <c r="M80" s="78"/>
      <c r="N80" s="80"/>
      <c r="O80" s="78"/>
      <c r="P80" s="81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spans="1:37" s="1" customFormat="1" ht="14.1" customHeight="1" x14ac:dyDescent="0.2">
      <c r="A81" s="86"/>
      <c r="B81" s="88"/>
      <c r="C81" s="91"/>
      <c r="D81" s="95"/>
      <c r="E81" s="96"/>
      <c r="F81" s="102"/>
      <c r="G81" s="103"/>
      <c r="H81" s="104"/>
      <c r="I81" s="31">
        <v>3</v>
      </c>
      <c r="J81" s="30" t="s">
        <v>14</v>
      </c>
      <c r="K81" s="72"/>
      <c r="L81" s="75"/>
      <c r="M81" s="78"/>
      <c r="N81" s="80"/>
      <c r="O81" s="78"/>
      <c r="P81" s="81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 spans="1:37" s="1" customFormat="1" ht="14.1" customHeight="1" x14ac:dyDescent="0.2">
      <c r="A82" s="86"/>
      <c r="B82" s="88"/>
      <c r="C82" s="92"/>
      <c r="D82" s="97"/>
      <c r="E82" s="98"/>
      <c r="F82" s="108"/>
      <c r="G82" s="109"/>
      <c r="H82" s="110"/>
      <c r="I82" s="31">
        <v>0</v>
      </c>
      <c r="J82" s="30" t="s">
        <v>15</v>
      </c>
      <c r="K82" s="73"/>
      <c r="L82" s="76"/>
      <c r="M82" s="79"/>
      <c r="N82" s="80"/>
      <c r="O82" s="78"/>
      <c r="P82" s="81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spans="1:37" s="1" customFormat="1" ht="14.1" customHeight="1" x14ac:dyDescent="0.2">
      <c r="A83" s="86"/>
      <c r="B83" s="88"/>
      <c r="C83" s="90" t="s">
        <v>66</v>
      </c>
      <c r="D83" s="93" t="s">
        <v>28</v>
      </c>
      <c r="E83" s="94"/>
      <c r="F83" s="105"/>
      <c r="G83" s="106"/>
      <c r="H83" s="107"/>
      <c r="I83" s="29">
        <v>3</v>
      </c>
      <c r="J83" s="30" t="s">
        <v>12</v>
      </c>
      <c r="K83" s="71" t="str">
        <f>IF(F83="A",I83,IF(F83="B",I84,IF(F83="C",I85,IF(F83="D",I86,""))))</f>
        <v/>
      </c>
      <c r="L83" s="74" t="b">
        <f t="shared" ref="L83" si="18">ISTEXT(F83)</f>
        <v>0</v>
      </c>
      <c r="M83" s="77" t="str">
        <f t="shared" ref="M83" si="19">IF(L83=FALSE,"",I83)</f>
        <v/>
      </c>
      <c r="N83" s="80"/>
      <c r="O83" s="78"/>
      <c r="P83" s="81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spans="1:37" s="1" customFormat="1" ht="14.1" customHeight="1" x14ac:dyDescent="0.2">
      <c r="A84" s="86"/>
      <c r="B84" s="88"/>
      <c r="C84" s="91"/>
      <c r="D84" s="95"/>
      <c r="E84" s="96"/>
      <c r="F84" s="102"/>
      <c r="G84" s="103"/>
      <c r="H84" s="104"/>
      <c r="I84" s="31">
        <v>2</v>
      </c>
      <c r="J84" s="30" t="s">
        <v>13</v>
      </c>
      <c r="K84" s="72"/>
      <c r="L84" s="75"/>
      <c r="M84" s="78"/>
      <c r="N84" s="80"/>
      <c r="O84" s="78"/>
      <c r="P84" s="81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spans="1:37" s="1" customFormat="1" ht="14.1" customHeight="1" x14ac:dyDescent="0.2">
      <c r="A85" s="86"/>
      <c r="B85" s="88"/>
      <c r="C85" s="91"/>
      <c r="D85" s="95"/>
      <c r="E85" s="96"/>
      <c r="F85" s="102"/>
      <c r="G85" s="103"/>
      <c r="H85" s="104"/>
      <c r="I85" s="31">
        <v>1</v>
      </c>
      <c r="J85" s="30" t="s">
        <v>14</v>
      </c>
      <c r="K85" s="72"/>
      <c r="L85" s="75"/>
      <c r="M85" s="78"/>
      <c r="N85" s="80"/>
      <c r="O85" s="78"/>
      <c r="P85" s="81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spans="1:37" s="1" customFormat="1" ht="14.1" customHeight="1" x14ac:dyDescent="0.2">
      <c r="A86" s="86"/>
      <c r="B86" s="88"/>
      <c r="C86" s="92"/>
      <c r="D86" s="97"/>
      <c r="E86" s="98"/>
      <c r="F86" s="108"/>
      <c r="G86" s="109"/>
      <c r="H86" s="110"/>
      <c r="I86" s="31">
        <v>0</v>
      </c>
      <c r="J86" s="30" t="s">
        <v>15</v>
      </c>
      <c r="K86" s="73"/>
      <c r="L86" s="76"/>
      <c r="M86" s="79"/>
      <c r="N86" s="80"/>
      <c r="O86" s="78"/>
      <c r="P86" s="81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1:37" s="1" customFormat="1" ht="12" customHeight="1" x14ac:dyDescent="0.2">
      <c r="A87" s="86"/>
      <c r="B87" s="88"/>
      <c r="C87" s="90" t="s">
        <v>10</v>
      </c>
      <c r="D87" s="125" t="s">
        <v>102</v>
      </c>
      <c r="E87" s="113"/>
      <c r="F87" s="113"/>
      <c r="G87" s="113"/>
      <c r="H87" s="114"/>
      <c r="I87" s="32"/>
      <c r="J87" s="33"/>
      <c r="K87" s="33"/>
      <c r="L87" s="54"/>
      <c r="M87" s="55"/>
      <c r="N87" s="58"/>
      <c r="O87" s="55"/>
      <c r="P87" s="59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spans="1:37" s="1" customFormat="1" ht="12" customHeight="1" x14ac:dyDescent="0.2">
      <c r="A88" s="86"/>
      <c r="B88" s="88"/>
      <c r="C88" s="91"/>
      <c r="D88" s="115"/>
      <c r="E88" s="116"/>
      <c r="F88" s="116"/>
      <c r="G88" s="116"/>
      <c r="H88" s="117"/>
      <c r="I88" s="32"/>
      <c r="J88" s="33"/>
      <c r="K88" s="33"/>
      <c r="L88" s="54"/>
      <c r="M88" s="55"/>
      <c r="N88" s="58"/>
      <c r="O88" s="55"/>
      <c r="P88" s="59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spans="1:37" s="1" customFormat="1" ht="12" customHeight="1" x14ac:dyDescent="0.2">
      <c r="A89" s="86"/>
      <c r="B89" s="88"/>
      <c r="C89" s="91"/>
      <c r="D89" s="115"/>
      <c r="E89" s="116"/>
      <c r="F89" s="116"/>
      <c r="G89" s="116"/>
      <c r="H89" s="117"/>
      <c r="I89" s="32"/>
      <c r="J89" s="33"/>
      <c r="K89" s="33"/>
      <c r="L89" s="54"/>
      <c r="M89" s="55"/>
      <c r="N89" s="58"/>
      <c r="O89" s="55"/>
      <c r="P89" s="59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spans="1:37" s="1" customFormat="1" ht="12" customHeight="1" x14ac:dyDescent="0.2">
      <c r="A90" s="86"/>
      <c r="B90" s="88"/>
      <c r="C90" s="91"/>
      <c r="D90" s="115"/>
      <c r="E90" s="116"/>
      <c r="F90" s="116"/>
      <c r="G90" s="116"/>
      <c r="H90" s="117"/>
      <c r="I90" s="32"/>
      <c r="J90" s="33"/>
      <c r="K90" s="33"/>
      <c r="L90" s="54"/>
      <c r="M90" s="55"/>
      <c r="N90" s="58"/>
      <c r="O90" s="55"/>
      <c r="P90" s="59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 spans="1:37" s="1" customFormat="1" ht="12" customHeight="1" x14ac:dyDescent="0.2">
      <c r="A91" s="86"/>
      <c r="B91" s="88"/>
      <c r="C91" s="91"/>
      <c r="D91" s="115"/>
      <c r="E91" s="116"/>
      <c r="F91" s="116"/>
      <c r="G91" s="116"/>
      <c r="H91" s="117"/>
      <c r="I91" s="32"/>
      <c r="J91" s="33"/>
      <c r="K91" s="33"/>
      <c r="L91" s="54"/>
      <c r="M91" s="55"/>
      <c r="N91" s="58"/>
      <c r="O91" s="55"/>
      <c r="P91" s="59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spans="1:37" s="1" customFormat="1" ht="12" customHeight="1" x14ac:dyDescent="0.2">
      <c r="A92" s="86"/>
      <c r="B92" s="88"/>
      <c r="C92" s="91"/>
      <c r="D92" s="115"/>
      <c r="E92" s="116"/>
      <c r="F92" s="116"/>
      <c r="G92" s="116"/>
      <c r="H92" s="117"/>
      <c r="I92" s="32"/>
      <c r="J92" s="33"/>
      <c r="K92" s="33"/>
      <c r="L92" s="54"/>
      <c r="M92" s="55"/>
      <c r="N92" s="58"/>
      <c r="O92" s="55"/>
      <c r="P92" s="59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spans="1:37" s="1" customFormat="1" ht="12" customHeight="1" x14ac:dyDescent="0.2">
      <c r="A93" s="86"/>
      <c r="B93" s="88"/>
      <c r="C93" s="91"/>
      <c r="D93" s="115"/>
      <c r="E93" s="116"/>
      <c r="F93" s="116"/>
      <c r="G93" s="116"/>
      <c r="H93" s="117"/>
      <c r="I93" s="32"/>
      <c r="J93" s="33"/>
      <c r="K93" s="33"/>
      <c r="L93" s="54"/>
      <c r="M93" s="55"/>
      <c r="N93" s="58"/>
      <c r="O93" s="55"/>
      <c r="P93" s="59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spans="1:37" s="1" customFormat="1" ht="12" customHeight="1" x14ac:dyDescent="0.2">
      <c r="A94" s="86"/>
      <c r="B94" s="88"/>
      <c r="C94" s="91"/>
      <c r="D94" s="115"/>
      <c r="E94" s="116"/>
      <c r="F94" s="116"/>
      <c r="G94" s="116"/>
      <c r="H94" s="117"/>
      <c r="I94" s="32"/>
      <c r="J94" s="33"/>
      <c r="K94" s="33"/>
      <c r="L94" s="54"/>
      <c r="M94" s="55"/>
      <c r="N94" s="58"/>
      <c r="O94" s="55"/>
      <c r="P94" s="59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spans="1:37" s="1" customFormat="1" ht="12" customHeight="1" x14ac:dyDescent="0.2">
      <c r="A95" s="86"/>
      <c r="B95" s="88"/>
      <c r="C95" s="91"/>
      <c r="D95" s="115"/>
      <c r="E95" s="116"/>
      <c r="F95" s="116"/>
      <c r="G95" s="116"/>
      <c r="H95" s="117"/>
      <c r="I95" s="32"/>
      <c r="J95" s="33"/>
      <c r="K95" s="33"/>
      <c r="L95" s="54"/>
      <c r="M95" s="55"/>
      <c r="N95" s="58"/>
      <c r="O95" s="55"/>
      <c r="P95" s="59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spans="1:37" s="1" customFormat="1" ht="12" customHeight="1" x14ac:dyDescent="0.2">
      <c r="A96" s="86"/>
      <c r="B96" s="88"/>
      <c r="C96" s="91"/>
      <c r="D96" s="115"/>
      <c r="E96" s="116"/>
      <c r="F96" s="116"/>
      <c r="G96" s="116"/>
      <c r="H96" s="117"/>
      <c r="I96" s="32"/>
      <c r="J96" s="33"/>
      <c r="K96" s="33"/>
      <c r="L96" s="54"/>
      <c r="M96" s="55"/>
      <c r="N96" s="58"/>
      <c r="O96" s="55"/>
      <c r="P96" s="59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spans="1:37" s="1" customFormat="1" ht="12" customHeight="1" x14ac:dyDescent="0.2">
      <c r="A97" s="86"/>
      <c r="B97" s="88"/>
      <c r="C97" s="91"/>
      <c r="D97" s="115"/>
      <c r="E97" s="116"/>
      <c r="F97" s="116"/>
      <c r="G97" s="116"/>
      <c r="H97" s="117"/>
      <c r="I97" s="32"/>
      <c r="J97" s="33"/>
      <c r="K97" s="33"/>
      <c r="L97" s="54"/>
      <c r="M97" s="55"/>
      <c r="N97" s="58"/>
      <c r="O97" s="55"/>
      <c r="P97" s="59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spans="1:37" s="1" customFormat="1" ht="12" customHeight="1" x14ac:dyDescent="0.2">
      <c r="A98" s="86"/>
      <c r="B98" s="88"/>
      <c r="C98" s="91"/>
      <c r="D98" s="115"/>
      <c r="E98" s="116"/>
      <c r="F98" s="116"/>
      <c r="G98" s="116"/>
      <c r="H98" s="117"/>
      <c r="I98" s="32"/>
      <c r="J98" s="33"/>
      <c r="K98" s="33"/>
      <c r="L98" s="54"/>
      <c r="M98" s="55"/>
      <c r="N98" s="58"/>
      <c r="O98" s="55"/>
      <c r="P98" s="59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spans="1:37" s="1" customFormat="1" ht="12" customHeight="1" x14ac:dyDescent="0.2">
      <c r="A99" s="86"/>
      <c r="B99" s="88"/>
      <c r="C99" s="91"/>
      <c r="D99" s="115"/>
      <c r="E99" s="116"/>
      <c r="F99" s="116"/>
      <c r="G99" s="116"/>
      <c r="H99" s="117"/>
      <c r="I99" s="32"/>
      <c r="J99" s="33"/>
      <c r="K99" s="33"/>
      <c r="L99" s="54"/>
      <c r="M99" s="55"/>
      <c r="N99" s="58"/>
      <c r="O99" s="55"/>
      <c r="P99" s="59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spans="1:37" s="1" customFormat="1" ht="12" customHeight="1" x14ac:dyDescent="0.2">
      <c r="A100" s="86"/>
      <c r="B100" s="88"/>
      <c r="C100" s="91"/>
      <c r="D100" s="115"/>
      <c r="E100" s="116"/>
      <c r="F100" s="116"/>
      <c r="G100" s="116"/>
      <c r="H100" s="117"/>
      <c r="I100" s="32"/>
      <c r="J100" s="33"/>
      <c r="K100" s="33"/>
      <c r="L100" s="54"/>
      <c r="M100" s="55"/>
      <c r="N100" s="58"/>
      <c r="O100" s="55"/>
      <c r="P100" s="59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1:37" s="1" customFormat="1" ht="12" customHeight="1" x14ac:dyDescent="0.2">
      <c r="A101" s="86"/>
      <c r="B101" s="88"/>
      <c r="C101" s="91"/>
      <c r="D101" s="115"/>
      <c r="E101" s="116"/>
      <c r="F101" s="116"/>
      <c r="G101" s="116"/>
      <c r="H101" s="117"/>
      <c r="I101" s="32"/>
      <c r="J101" s="33"/>
      <c r="K101" s="33"/>
      <c r="L101" s="54"/>
      <c r="M101" s="55"/>
      <c r="N101" s="58"/>
      <c r="O101" s="55"/>
      <c r="P101" s="59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spans="1:37" s="1" customFormat="1" ht="12" customHeight="1" thickBot="1" x14ac:dyDescent="0.25">
      <c r="A102" s="87"/>
      <c r="B102" s="89"/>
      <c r="C102" s="111"/>
      <c r="D102" s="118"/>
      <c r="E102" s="119"/>
      <c r="F102" s="119"/>
      <c r="G102" s="119"/>
      <c r="H102" s="120"/>
      <c r="I102" s="32"/>
      <c r="J102" s="33"/>
      <c r="K102" s="33"/>
      <c r="L102" s="54"/>
      <c r="M102" s="55"/>
      <c r="N102" s="58"/>
      <c r="O102" s="55"/>
      <c r="P102" s="59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 spans="1:37" s="1" customFormat="1" ht="35.65" customHeight="1" thickBot="1" x14ac:dyDescent="0.25">
      <c r="A103" s="9" t="s">
        <v>0</v>
      </c>
      <c r="B103" s="10" t="s">
        <v>21</v>
      </c>
      <c r="C103" s="10" t="s">
        <v>1</v>
      </c>
      <c r="D103" s="56" t="s">
        <v>25</v>
      </c>
      <c r="E103" s="40"/>
      <c r="F103" s="83" t="s">
        <v>16</v>
      </c>
      <c r="G103" s="84"/>
      <c r="H103" s="85"/>
      <c r="I103" s="27"/>
      <c r="J103" s="28"/>
      <c r="K103" s="28"/>
      <c r="L103" s="2" t="s">
        <v>5</v>
      </c>
      <c r="M103" s="2" t="s">
        <v>6</v>
      </c>
      <c r="N103" s="4" t="s">
        <v>7</v>
      </c>
      <c r="O103" s="4" t="s">
        <v>17</v>
      </c>
      <c r="P103" s="4" t="s">
        <v>8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 spans="1:37" s="1" customFormat="1" ht="14.1" customHeight="1" x14ac:dyDescent="0.2">
      <c r="A104" s="86" t="s">
        <v>44</v>
      </c>
      <c r="B104" s="88" t="s">
        <v>49</v>
      </c>
      <c r="C104" s="90" t="s">
        <v>68</v>
      </c>
      <c r="D104" s="93" t="s">
        <v>77</v>
      </c>
      <c r="E104" s="94"/>
      <c r="F104" s="99"/>
      <c r="G104" s="100"/>
      <c r="H104" s="101"/>
      <c r="I104" s="29">
        <v>3</v>
      </c>
      <c r="J104" s="30" t="s">
        <v>12</v>
      </c>
      <c r="K104" s="71" t="str">
        <f>IF(F104="A",I104,IF(F104="B",I105,IF(F104="C",I106,IF(F104="D",I107,""))))</f>
        <v/>
      </c>
      <c r="L104" s="74" t="b">
        <f t="shared" ref="L104" si="20">ISTEXT(F104)</f>
        <v>0</v>
      </c>
      <c r="M104" s="77" t="str">
        <f t="shared" ref="M104" si="21">IF(L104=FALSE,"",I104)</f>
        <v/>
      </c>
      <c r="N104" s="121">
        <f>SUM(K104:K115)</f>
        <v>0</v>
      </c>
      <c r="O104" s="77">
        <f>SUM(M104:M115)</f>
        <v>0</v>
      </c>
      <c r="P104" s="123" t="e">
        <f>N104/O104</f>
        <v>#DIV/0!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 spans="1:37" s="1" customFormat="1" ht="14.1" customHeight="1" x14ac:dyDescent="0.2">
      <c r="A105" s="86"/>
      <c r="B105" s="88"/>
      <c r="C105" s="91"/>
      <c r="D105" s="95"/>
      <c r="E105" s="96"/>
      <c r="F105" s="102"/>
      <c r="G105" s="103"/>
      <c r="H105" s="104"/>
      <c r="I105" s="31">
        <v>2</v>
      </c>
      <c r="J105" s="30" t="s">
        <v>13</v>
      </c>
      <c r="K105" s="72"/>
      <c r="L105" s="75"/>
      <c r="M105" s="78"/>
      <c r="N105" s="80"/>
      <c r="O105" s="78"/>
      <c r="P105" s="81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 spans="1:37" s="1" customFormat="1" ht="14.1" customHeight="1" x14ac:dyDescent="0.2">
      <c r="A106" s="86"/>
      <c r="B106" s="88"/>
      <c r="C106" s="91"/>
      <c r="D106" s="95"/>
      <c r="E106" s="96"/>
      <c r="F106" s="102"/>
      <c r="G106" s="103"/>
      <c r="H106" s="104"/>
      <c r="I106" s="31">
        <v>1</v>
      </c>
      <c r="J106" s="30" t="s">
        <v>14</v>
      </c>
      <c r="K106" s="72"/>
      <c r="L106" s="75"/>
      <c r="M106" s="78"/>
      <c r="N106" s="80"/>
      <c r="O106" s="78"/>
      <c r="P106" s="81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 spans="1:37" s="1" customFormat="1" ht="14.1" customHeight="1" x14ac:dyDescent="0.2">
      <c r="A107" s="86"/>
      <c r="B107" s="88"/>
      <c r="C107" s="92"/>
      <c r="D107" s="97"/>
      <c r="E107" s="98"/>
      <c r="F107" s="102"/>
      <c r="G107" s="103"/>
      <c r="H107" s="104"/>
      <c r="I107" s="31">
        <v>0</v>
      </c>
      <c r="J107" s="30" t="s">
        <v>15</v>
      </c>
      <c r="K107" s="73"/>
      <c r="L107" s="76"/>
      <c r="M107" s="79"/>
      <c r="N107" s="80"/>
      <c r="O107" s="78"/>
      <c r="P107" s="81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spans="1:37" s="1" customFormat="1" ht="14.1" customHeight="1" x14ac:dyDescent="0.2">
      <c r="A108" s="86"/>
      <c r="B108" s="88"/>
      <c r="C108" s="90" t="s">
        <v>69</v>
      </c>
      <c r="D108" s="93" t="s">
        <v>70</v>
      </c>
      <c r="E108" s="94"/>
      <c r="F108" s="105"/>
      <c r="G108" s="106"/>
      <c r="H108" s="107"/>
      <c r="I108" s="29">
        <v>3</v>
      </c>
      <c r="J108" s="30" t="s">
        <v>12</v>
      </c>
      <c r="K108" s="71" t="str">
        <f>IF(F108="A",I108,IF(F108="B",I109,IF(F108="C",I110,IF(F108="D",I111,""))))</f>
        <v/>
      </c>
      <c r="L108" s="74" t="b">
        <f t="shared" ref="L108" si="22">ISTEXT(F108)</f>
        <v>0</v>
      </c>
      <c r="M108" s="77" t="str">
        <f t="shared" ref="M108" si="23">IF(L108=FALSE,"",I108)</f>
        <v/>
      </c>
      <c r="N108" s="80"/>
      <c r="O108" s="78"/>
      <c r="P108" s="81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 spans="1:37" s="1" customFormat="1" ht="14.1" customHeight="1" x14ac:dyDescent="0.2">
      <c r="A109" s="86"/>
      <c r="B109" s="88"/>
      <c r="C109" s="91"/>
      <c r="D109" s="95"/>
      <c r="E109" s="96"/>
      <c r="F109" s="102"/>
      <c r="G109" s="103"/>
      <c r="H109" s="104"/>
      <c r="I109" s="31">
        <v>2</v>
      </c>
      <c r="J109" s="30" t="s">
        <v>13</v>
      </c>
      <c r="K109" s="72"/>
      <c r="L109" s="75"/>
      <c r="M109" s="78"/>
      <c r="N109" s="80"/>
      <c r="O109" s="78"/>
      <c r="P109" s="81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 spans="1:37" s="1" customFormat="1" ht="14.1" customHeight="1" x14ac:dyDescent="0.2">
      <c r="A110" s="86"/>
      <c r="B110" s="88"/>
      <c r="C110" s="91"/>
      <c r="D110" s="95"/>
      <c r="E110" s="96"/>
      <c r="F110" s="102"/>
      <c r="G110" s="103"/>
      <c r="H110" s="104"/>
      <c r="I110" s="31">
        <v>1</v>
      </c>
      <c r="J110" s="30" t="s">
        <v>14</v>
      </c>
      <c r="K110" s="72"/>
      <c r="L110" s="75"/>
      <c r="M110" s="78"/>
      <c r="N110" s="80"/>
      <c r="O110" s="78"/>
      <c r="P110" s="81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 spans="1:37" s="1" customFormat="1" ht="14.1" customHeight="1" x14ac:dyDescent="0.2">
      <c r="A111" s="86"/>
      <c r="B111" s="88"/>
      <c r="C111" s="92"/>
      <c r="D111" s="97"/>
      <c r="E111" s="98"/>
      <c r="F111" s="108"/>
      <c r="G111" s="109"/>
      <c r="H111" s="110"/>
      <c r="I111" s="31">
        <v>0</v>
      </c>
      <c r="J111" s="30" t="s">
        <v>15</v>
      </c>
      <c r="K111" s="73"/>
      <c r="L111" s="76"/>
      <c r="M111" s="79"/>
      <c r="N111" s="80"/>
      <c r="O111" s="78"/>
      <c r="P111" s="81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 spans="1:37" s="1" customFormat="1" ht="14.1" customHeight="1" x14ac:dyDescent="0.2">
      <c r="A112" s="86"/>
      <c r="B112" s="88"/>
      <c r="C112" s="90" t="s">
        <v>74</v>
      </c>
      <c r="D112" s="93" t="s">
        <v>76</v>
      </c>
      <c r="E112" s="94"/>
      <c r="F112" s="105"/>
      <c r="G112" s="106"/>
      <c r="H112" s="107"/>
      <c r="I112" s="29">
        <v>3</v>
      </c>
      <c r="J112" s="30" t="s">
        <v>12</v>
      </c>
      <c r="K112" s="71" t="str">
        <f>IF(F112="A",I112,IF(F112="B",I113,IF(F112="C",I114,IF(F112="D",I115,""))))</f>
        <v/>
      </c>
      <c r="L112" s="74" t="b">
        <f t="shared" ref="L112" si="24">ISTEXT(F112)</f>
        <v>0</v>
      </c>
      <c r="M112" s="77" t="str">
        <f t="shared" ref="M112" si="25">IF(L112=FALSE,"",I112)</f>
        <v/>
      </c>
      <c r="N112" s="80"/>
      <c r="O112" s="78"/>
      <c r="P112" s="81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 spans="1:37" s="1" customFormat="1" ht="14.1" customHeight="1" x14ac:dyDescent="0.2">
      <c r="A113" s="86"/>
      <c r="B113" s="88"/>
      <c r="C113" s="91"/>
      <c r="D113" s="95"/>
      <c r="E113" s="96"/>
      <c r="F113" s="102"/>
      <c r="G113" s="103"/>
      <c r="H113" s="104"/>
      <c r="I113" s="31">
        <v>2</v>
      </c>
      <c r="J113" s="30" t="s">
        <v>13</v>
      </c>
      <c r="K113" s="72"/>
      <c r="L113" s="75"/>
      <c r="M113" s="78"/>
      <c r="N113" s="80"/>
      <c r="O113" s="78"/>
      <c r="P113" s="81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 spans="1:37" s="1" customFormat="1" ht="14.1" customHeight="1" x14ac:dyDescent="0.2">
      <c r="A114" s="86"/>
      <c r="B114" s="88"/>
      <c r="C114" s="91"/>
      <c r="D114" s="95"/>
      <c r="E114" s="96"/>
      <c r="F114" s="102"/>
      <c r="G114" s="103"/>
      <c r="H114" s="104"/>
      <c r="I114" s="31">
        <v>1</v>
      </c>
      <c r="J114" s="30" t="s">
        <v>14</v>
      </c>
      <c r="K114" s="72"/>
      <c r="L114" s="75"/>
      <c r="M114" s="78"/>
      <c r="N114" s="80"/>
      <c r="O114" s="78"/>
      <c r="P114" s="81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1:37" s="1" customFormat="1" ht="14.1" customHeight="1" x14ac:dyDescent="0.2">
      <c r="A115" s="86"/>
      <c r="B115" s="88"/>
      <c r="C115" s="92"/>
      <c r="D115" s="97"/>
      <c r="E115" s="98"/>
      <c r="F115" s="108"/>
      <c r="G115" s="109"/>
      <c r="H115" s="110"/>
      <c r="I115" s="31">
        <v>0</v>
      </c>
      <c r="J115" s="30" t="s">
        <v>15</v>
      </c>
      <c r="K115" s="73"/>
      <c r="L115" s="76"/>
      <c r="M115" s="79"/>
      <c r="N115" s="122"/>
      <c r="O115" s="79"/>
      <c r="P115" s="124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 spans="1:37" s="1" customFormat="1" ht="12" customHeight="1" x14ac:dyDescent="0.2">
      <c r="A116" s="86"/>
      <c r="B116" s="88"/>
      <c r="C116" s="90" t="s">
        <v>10</v>
      </c>
      <c r="D116" s="126" t="s">
        <v>101</v>
      </c>
      <c r="E116" s="113"/>
      <c r="F116" s="113"/>
      <c r="G116" s="113"/>
      <c r="H116" s="114"/>
      <c r="I116" s="32"/>
      <c r="J116" s="33"/>
      <c r="K116" s="33"/>
      <c r="L116" s="54"/>
      <c r="M116" s="55"/>
      <c r="N116" s="58"/>
      <c r="O116" s="55"/>
      <c r="P116" s="59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 spans="1:37" s="1" customFormat="1" ht="12" customHeight="1" x14ac:dyDescent="0.2">
      <c r="A117" s="86"/>
      <c r="B117" s="88"/>
      <c r="C117" s="91"/>
      <c r="D117" s="115"/>
      <c r="E117" s="116"/>
      <c r="F117" s="116"/>
      <c r="G117" s="116"/>
      <c r="H117" s="117"/>
      <c r="I117" s="32"/>
      <c r="J117" s="33"/>
      <c r="K117" s="33"/>
      <c r="L117" s="54"/>
      <c r="M117" s="55"/>
      <c r="N117" s="58"/>
      <c r="O117" s="55"/>
      <c r="P117" s="59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 spans="1:37" s="1" customFormat="1" ht="12" customHeight="1" x14ac:dyDescent="0.2">
      <c r="A118" s="86"/>
      <c r="B118" s="88"/>
      <c r="C118" s="91"/>
      <c r="D118" s="115"/>
      <c r="E118" s="116"/>
      <c r="F118" s="116"/>
      <c r="G118" s="116"/>
      <c r="H118" s="117"/>
      <c r="I118" s="32"/>
      <c r="J118" s="33"/>
      <c r="K118" s="33"/>
      <c r="L118" s="54"/>
      <c r="M118" s="55"/>
      <c r="N118" s="58"/>
      <c r="O118" s="55"/>
      <c r="P118" s="59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 spans="1:37" s="1" customFormat="1" ht="12" customHeight="1" x14ac:dyDescent="0.2">
      <c r="A119" s="86"/>
      <c r="B119" s="88"/>
      <c r="C119" s="91"/>
      <c r="D119" s="115"/>
      <c r="E119" s="116"/>
      <c r="F119" s="116"/>
      <c r="G119" s="116"/>
      <c r="H119" s="117"/>
      <c r="I119" s="32"/>
      <c r="J119" s="33"/>
      <c r="K119" s="33"/>
      <c r="L119" s="54"/>
      <c r="M119" s="55"/>
      <c r="N119" s="58"/>
      <c r="O119" s="55"/>
      <c r="P119" s="59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 spans="1:37" s="1" customFormat="1" ht="12" customHeight="1" x14ac:dyDescent="0.2">
      <c r="A120" s="86"/>
      <c r="B120" s="88"/>
      <c r="C120" s="91"/>
      <c r="D120" s="115"/>
      <c r="E120" s="116"/>
      <c r="F120" s="116"/>
      <c r="G120" s="116"/>
      <c r="H120" s="117"/>
      <c r="I120" s="32"/>
      <c r="J120" s="33"/>
      <c r="K120" s="33"/>
      <c r="L120" s="54"/>
      <c r="M120" s="55"/>
      <c r="N120" s="58"/>
      <c r="O120" s="55"/>
      <c r="P120" s="59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spans="1:37" s="1" customFormat="1" ht="12" customHeight="1" x14ac:dyDescent="0.2">
      <c r="A121" s="86"/>
      <c r="B121" s="88"/>
      <c r="C121" s="91"/>
      <c r="D121" s="115"/>
      <c r="E121" s="116"/>
      <c r="F121" s="116"/>
      <c r="G121" s="116"/>
      <c r="H121" s="117"/>
      <c r="I121" s="32"/>
      <c r="J121" s="33"/>
      <c r="K121" s="33"/>
      <c r="L121" s="54"/>
      <c r="M121" s="55"/>
      <c r="N121" s="58"/>
      <c r="O121" s="55"/>
      <c r="P121" s="59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spans="1:37" s="1" customFormat="1" ht="12" customHeight="1" x14ac:dyDescent="0.2">
      <c r="A122" s="86"/>
      <c r="B122" s="88"/>
      <c r="C122" s="91"/>
      <c r="D122" s="115"/>
      <c r="E122" s="116"/>
      <c r="F122" s="116"/>
      <c r="G122" s="116"/>
      <c r="H122" s="117"/>
      <c r="I122" s="32"/>
      <c r="J122" s="33"/>
      <c r="K122" s="33"/>
      <c r="L122" s="54"/>
      <c r="M122" s="55"/>
      <c r="N122" s="58"/>
      <c r="O122" s="55"/>
      <c r="P122" s="59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 spans="1:37" s="1" customFormat="1" ht="12" customHeight="1" x14ac:dyDescent="0.2">
      <c r="A123" s="86"/>
      <c r="B123" s="88"/>
      <c r="C123" s="91"/>
      <c r="D123" s="115"/>
      <c r="E123" s="116"/>
      <c r="F123" s="116"/>
      <c r="G123" s="116"/>
      <c r="H123" s="117"/>
      <c r="I123" s="32"/>
      <c r="J123" s="33"/>
      <c r="K123" s="33"/>
      <c r="L123" s="54"/>
      <c r="M123" s="55"/>
      <c r="N123" s="58"/>
      <c r="O123" s="55"/>
      <c r="P123" s="59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 spans="1:37" s="1" customFormat="1" ht="12" customHeight="1" x14ac:dyDescent="0.2">
      <c r="A124" s="86"/>
      <c r="B124" s="88"/>
      <c r="C124" s="91"/>
      <c r="D124" s="115"/>
      <c r="E124" s="116"/>
      <c r="F124" s="116"/>
      <c r="G124" s="116"/>
      <c r="H124" s="117"/>
      <c r="I124" s="32"/>
      <c r="J124" s="33"/>
      <c r="K124" s="33"/>
      <c r="L124" s="54"/>
      <c r="M124" s="55"/>
      <c r="N124" s="58"/>
      <c r="O124" s="55"/>
      <c r="P124" s="59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 spans="1:37" s="1" customFormat="1" ht="12" customHeight="1" x14ac:dyDescent="0.2">
      <c r="A125" s="86"/>
      <c r="B125" s="88"/>
      <c r="C125" s="91"/>
      <c r="D125" s="115"/>
      <c r="E125" s="116"/>
      <c r="F125" s="116"/>
      <c r="G125" s="116"/>
      <c r="H125" s="117"/>
      <c r="I125" s="32"/>
      <c r="J125" s="33"/>
      <c r="K125" s="33"/>
      <c r="L125" s="54"/>
      <c r="M125" s="55"/>
      <c r="N125" s="58"/>
      <c r="O125" s="55"/>
      <c r="P125" s="59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 spans="1:37" s="1" customFormat="1" ht="12" customHeight="1" x14ac:dyDescent="0.2">
      <c r="A126" s="86"/>
      <c r="B126" s="88"/>
      <c r="C126" s="91"/>
      <c r="D126" s="115"/>
      <c r="E126" s="116"/>
      <c r="F126" s="116"/>
      <c r="G126" s="116"/>
      <c r="H126" s="117"/>
      <c r="I126" s="32"/>
      <c r="J126" s="33"/>
      <c r="K126" s="33"/>
      <c r="L126" s="54"/>
      <c r="M126" s="55"/>
      <c r="N126" s="58"/>
      <c r="O126" s="55"/>
      <c r="P126" s="59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 spans="1:37" s="1" customFormat="1" ht="12" customHeight="1" x14ac:dyDescent="0.2">
      <c r="A127" s="86"/>
      <c r="B127" s="88"/>
      <c r="C127" s="91"/>
      <c r="D127" s="115"/>
      <c r="E127" s="116"/>
      <c r="F127" s="116"/>
      <c r="G127" s="116"/>
      <c r="H127" s="117"/>
      <c r="I127" s="32"/>
      <c r="J127" s="33"/>
      <c r="K127" s="33"/>
      <c r="L127" s="54"/>
      <c r="M127" s="55"/>
      <c r="N127" s="58"/>
      <c r="O127" s="55"/>
      <c r="P127" s="59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 spans="1:37" s="1" customFormat="1" ht="12" customHeight="1" x14ac:dyDescent="0.2">
      <c r="A128" s="86"/>
      <c r="B128" s="88"/>
      <c r="C128" s="91"/>
      <c r="D128" s="115"/>
      <c r="E128" s="116"/>
      <c r="F128" s="116"/>
      <c r="G128" s="116"/>
      <c r="H128" s="117"/>
      <c r="I128" s="32"/>
      <c r="J128" s="33"/>
      <c r="K128" s="33"/>
      <c r="L128" s="54"/>
      <c r="M128" s="55"/>
      <c r="N128" s="58"/>
      <c r="O128" s="55"/>
      <c r="P128" s="59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1:37" s="1" customFormat="1" ht="12" customHeight="1" x14ac:dyDescent="0.2">
      <c r="A129" s="86"/>
      <c r="B129" s="88"/>
      <c r="C129" s="91"/>
      <c r="D129" s="115"/>
      <c r="E129" s="116"/>
      <c r="F129" s="116"/>
      <c r="G129" s="116"/>
      <c r="H129" s="117"/>
      <c r="I129" s="32"/>
      <c r="J129" s="33"/>
      <c r="K129" s="33"/>
      <c r="L129" s="54"/>
      <c r="M129" s="55"/>
      <c r="N129" s="58"/>
      <c r="O129" s="55"/>
      <c r="P129" s="59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 spans="1:37" s="1" customFormat="1" ht="12" customHeight="1" x14ac:dyDescent="0.2">
      <c r="A130" s="86"/>
      <c r="B130" s="88"/>
      <c r="C130" s="91"/>
      <c r="D130" s="115"/>
      <c r="E130" s="116"/>
      <c r="F130" s="116"/>
      <c r="G130" s="116"/>
      <c r="H130" s="117"/>
      <c r="I130" s="32"/>
      <c r="J130" s="33"/>
      <c r="K130" s="33"/>
      <c r="L130" s="54"/>
      <c r="M130" s="55"/>
      <c r="N130" s="58"/>
      <c r="O130" s="55"/>
      <c r="P130" s="59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s="1" customFormat="1" ht="12" customHeight="1" thickBot="1" x14ac:dyDescent="0.25">
      <c r="A131" s="87"/>
      <c r="B131" s="89"/>
      <c r="C131" s="111"/>
      <c r="D131" s="118"/>
      <c r="E131" s="119"/>
      <c r="F131" s="119"/>
      <c r="G131" s="119"/>
      <c r="H131" s="120"/>
      <c r="I131" s="32"/>
      <c r="J131" s="33"/>
      <c r="K131" s="33"/>
      <c r="L131" s="54"/>
      <c r="M131" s="55"/>
      <c r="N131" s="58"/>
      <c r="O131" s="55"/>
      <c r="P131" s="59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 spans="1:37" s="1" customFormat="1" ht="35.65" customHeight="1" thickBot="1" x14ac:dyDescent="0.25">
      <c r="A132" s="9" t="s">
        <v>0</v>
      </c>
      <c r="B132" s="10" t="s">
        <v>21</v>
      </c>
      <c r="C132" s="10" t="s">
        <v>1</v>
      </c>
      <c r="D132" s="56" t="s">
        <v>25</v>
      </c>
      <c r="E132" s="40"/>
      <c r="F132" s="83" t="s">
        <v>16</v>
      </c>
      <c r="G132" s="84"/>
      <c r="H132" s="85"/>
      <c r="I132" s="27"/>
      <c r="J132" s="28"/>
      <c r="K132" s="28"/>
      <c r="L132" s="2" t="s">
        <v>5</v>
      </c>
      <c r="M132" s="2" t="s">
        <v>6</v>
      </c>
      <c r="N132" s="4" t="s">
        <v>7</v>
      </c>
      <c r="O132" s="4" t="s">
        <v>17</v>
      </c>
      <c r="P132" s="4" t="s">
        <v>8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 spans="1:37" s="1" customFormat="1" ht="14.1" customHeight="1" x14ac:dyDescent="0.2">
      <c r="A133" s="86" t="s">
        <v>45</v>
      </c>
      <c r="B133" s="88" t="s">
        <v>50</v>
      </c>
      <c r="C133" s="90" t="s">
        <v>75</v>
      </c>
      <c r="D133" s="93" t="s">
        <v>81</v>
      </c>
      <c r="E133" s="94"/>
      <c r="F133" s="99"/>
      <c r="G133" s="100"/>
      <c r="H133" s="101"/>
      <c r="I133" s="29">
        <v>9</v>
      </c>
      <c r="J133" s="30" t="s">
        <v>12</v>
      </c>
      <c r="K133" s="71" t="str">
        <f>IF(F133="A",I133,IF(F133="B",I134,IF(F133="C",I135,IF(F133="D",I136,""))))</f>
        <v/>
      </c>
      <c r="L133" s="74" t="b">
        <f t="shared" ref="L133" si="26">ISTEXT(F133)</f>
        <v>0</v>
      </c>
      <c r="M133" s="77" t="str">
        <f t="shared" ref="M133" si="27">IF(L133=FALSE,"",I133)</f>
        <v/>
      </c>
      <c r="N133" s="80">
        <f>SUM(K133:K144)</f>
        <v>0</v>
      </c>
      <c r="O133" s="78">
        <f>SUM(M133:M144)</f>
        <v>0</v>
      </c>
      <c r="P133" s="81" t="e">
        <f>N133/O133</f>
        <v>#DIV/0!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spans="1:37" s="1" customFormat="1" ht="14.1" customHeight="1" x14ac:dyDescent="0.2">
      <c r="A134" s="86"/>
      <c r="B134" s="88"/>
      <c r="C134" s="91"/>
      <c r="D134" s="95"/>
      <c r="E134" s="96"/>
      <c r="F134" s="102"/>
      <c r="G134" s="103"/>
      <c r="H134" s="104"/>
      <c r="I134" s="31">
        <v>6</v>
      </c>
      <c r="J134" s="30" t="s">
        <v>13</v>
      </c>
      <c r="K134" s="72"/>
      <c r="L134" s="75"/>
      <c r="M134" s="78"/>
      <c r="N134" s="80"/>
      <c r="O134" s="78"/>
      <c r="P134" s="81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 spans="1:37" s="1" customFormat="1" ht="14.1" customHeight="1" x14ac:dyDescent="0.2">
      <c r="A135" s="86"/>
      <c r="B135" s="88"/>
      <c r="C135" s="91"/>
      <c r="D135" s="95"/>
      <c r="E135" s="96"/>
      <c r="F135" s="102"/>
      <c r="G135" s="103"/>
      <c r="H135" s="104"/>
      <c r="I135" s="31">
        <v>3</v>
      </c>
      <c r="J135" s="30" t="s">
        <v>14</v>
      </c>
      <c r="K135" s="72"/>
      <c r="L135" s="75"/>
      <c r="M135" s="78"/>
      <c r="N135" s="80"/>
      <c r="O135" s="78"/>
      <c r="P135" s="81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 spans="1:37" s="1" customFormat="1" ht="14.1" customHeight="1" x14ac:dyDescent="0.2">
      <c r="A136" s="86"/>
      <c r="B136" s="88"/>
      <c r="C136" s="92"/>
      <c r="D136" s="97"/>
      <c r="E136" s="98"/>
      <c r="F136" s="102"/>
      <c r="G136" s="103"/>
      <c r="H136" s="104"/>
      <c r="I136" s="31">
        <v>0</v>
      </c>
      <c r="J136" s="30" t="s">
        <v>15</v>
      </c>
      <c r="K136" s="73"/>
      <c r="L136" s="76"/>
      <c r="M136" s="79"/>
      <c r="N136" s="80"/>
      <c r="O136" s="78"/>
      <c r="P136" s="81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 spans="1:37" s="1" customFormat="1" ht="14.1" customHeight="1" x14ac:dyDescent="0.2">
      <c r="A137" s="86"/>
      <c r="B137" s="88"/>
      <c r="C137" s="90" t="s">
        <v>96</v>
      </c>
      <c r="D137" s="93" t="s">
        <v>80</v>
      </c>
      <c r="E137" s="94"/>
      <c r="F137" s="105"/>
      <c r="G137" s="106"/>
      <c r="H137" s="107"/>
      <c r="I137" s="29">
        <v>3</v>
      </c>
      <c r="J137" s="30" t="s">
        <v>12</v>
      </c>
      <c r="K137" s="71" t="str">
        <f>IF(F137="A",I137,IF(F137="B",I138,IF(F137="C",I139,IF(F137="D",I140,""))))</f>
        <v/>
      </c>
      <c r="L137" s="74" t="b">
        <f t="shared" ref="L137" si="28">ISTEXT(F137)</f>
        <v>0</v>
      </c>
      <c r="M137" s="77" t="str">
        <f t="shared" ref="M137" si="29">IF(L137=FALSE,"",I137)</f>
        <v/>
      </c>
      <c r="N137" s="80"/>
      <c r="O137" s="78"/>
      <c r="P137" s="81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 spans="1:37" s="1" customFormat="1" ht="14.1" customHeight="1" x14ac:dyDescent="0.2">
      <c r="A138" s="86"/>
      <c r="B138" s="88"/>
      <c r="C138" s="91"/>
      <c r="D138" s="95"/>
      <c r="E138" s="96"/>
      <c r="F138" s="102"/>
      <c r="G138" s="103"/>
      <c r="H138" s="104"/>
      <c r="I138" s="31">
        <v>2</v>
      </c>
      <c r="J138" s="30" t="s">
        <v>13</v>
      </c>
      <c r="K138" s="72"/>
      <c r="L138" s="75"/>
      <c r="M138" s="78"/>
      <c r="N138" s="80"/>
      <c r="O138" s="78"/>
      <c r="P138" s="81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 spans="1:37" s="1" customFormat="1" ht="14.1" customHeight="1" x14ac:dyDescent="0.2">
      <c r="A139" s="86"/>
      <c r="B139" s="88"/>
      <c r="C139" s="91"/>
      <c r="D139" s="95"/>
      <c r="E139" s="96"/>
      <c r="F139" s="102"/>
      <c r="G139" s="103"/>
      <c r="H139" s="104"/>
      <c r="I139" s="31">
        <v>1</v>
      </c>
      <c r="J139" s="30" t="s">
        <v>14</v>
      </c>
      <c r="K139" s="72"/>
      <c r="L139" s="75"/>
      <c r="M139" s="78"/>
      <c r="N139" s="80"/>
      <c r="O139" s="78"/>
      <c r="P139" s="81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 spans="1:37" s="1" customFormat="1" ht="14.1" customHeight="1" x14ac:dyDescent="0.2">
      <c r="A140" s="86"/>
      <c r="B140" s="88"/>
      <c r="C140" s="92"/>
      <c r="D140" s="97"/>
      <c r="E140" s="98"/>
      <c r="F140" s="108"/>
      <c r="G140" s="109"/>
      <c r="H140" s="110"/>
      <c r="I140" s="31">
        <v>0</v>
      </c>
      <c r="J140" s="30" t="s">
        <v>15</v>
      </c>
      <c r="K140" s="73"/>
      <c r="L140" s="76"/>
      <c r="M140" s="79"/>
      <c r="N140" s="80"/>
      <c r="O140" s="78"/>
      <c r="P140" s="81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 spans="1:37" s="1" customFormat="1" ht="14.1" customHeight="1" x14ac:dyDescent="0.2">
      <c r="A141" s="86"/>
      <c r="B141" s="88"/>
      <c r="C141" s="90" t="s">
        <v>97</v>
      </c>
      <c r="D141" s="93" t="s">
        <v>79</v>
      </c>
      <c r="E141" s="94"/>
      <c r="F141" s="105"/>
      <c r="G141" s="106"/>
      <c r="H141" s="107"/>
      <c r="I141" s="29">
        <v>6</v>
      </c>
      <c r="J141" s="30" t="s">
        <v>12</v>
      </c>
      <c r="K141" s="71" t="str">
        <f>IF(F141="A",I141,IF(F141="B",I142,IF(F141="C",I143,IF(F141="D",I144,""))))</f>
        <v/>
      </c>
      <c r="L141" s="74" t="b">
        <f t="shared" ref="L141" si="30">ISTEXT(F141)</f>
        <v>0</v>
      </c>
      <c r="M141" s="77" t="str">
        <f t="shared" ref="M141" si="31">IF(L141=FALSE,"",I141)</f>
        <v/>
      </c>
      <c r="N141" s="80"/>
      <c r="O141" s="78"/>
      <c r="P141" s="81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 spans="1:37" s="1" customFormat="1" ht="14.1" customHeight="1" x14ac:dyDescent="0.2">
      <c r="A142" s="86"/>
      <c r="B142" s="88"/>
      <c r="C142" s="91"/>
      <c r="D142" s="95"/>
      <c r="E142" s="96"/>
      <c r="F142" s="102"/>
      <c r="G142" s="103"/>
      <c r="H142" s="104"/>
      <c r="I142" s="31">
        <v>4</v>
      </c>
      <c r="J142" s="30" t="s">
        <v>13</v>
      </c>
      <c r="K142" s="72"/>
      <c r="L142" s="75"/>
      <c r="M142" s="78"/>
      <c r="N142" s="80"/>
      <c r="O142" s="78"/>
      <c r="P142" s="81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1:37" s="1" customFormat="1" ht="14.1" customHeight="1" x14ac:dyDescent="0.2">
      <c r="A143" s="86"/>
      <c r="B143" s="88"/>
      <c r="C143" s="91"/>
      <c r="D143" s="95"/>
      <c r="E143" s="96"/>
      <c r="F143" s="102"/>
      <c r="G143" s="103"/>
      <c r="H143" s="104"/>
      <c r="I143" s="31">
        <v>2</v>
      </c>
      <c r="J143" s="30" t="s">
        <v>14</v>
      </c>
      <c r="K143" s="72"/>
      <c r="L143" s="75"/>
      <c r="M143" s="78"/>
      <c r="N143" s="80"/>
      <c r="O143" s="78"/>
      <c r="P143" s="81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 spans="1:37" s="1" customFormat="1" ht="14.1" customHeight="1" x14ac:dyDescent="0.2">
      <c r="A144" s="86"/>
      <c r="B144" s="88"/>
      <c r="C144" s="92"/>
      <c r="D144" s="97"/>
      <c r="E144" s="98"/>
      <c r="F144" s="108"/>
      <c r="G144" s="109"/>
      <c r="H144" s="110"/>
      <c r="I144" s="31">
        <v>0</v>
      </c>
      <c r="J144" s="30" t="s">
        <v>15</v>
      </c>
      <c r="K144" s="73"/>
      <c r="L144" s="76"/>
      <c r="M144" s="79"/>
      <c r="N144" s="80"/>
      <c r="O144" s="78"/>
      <c r="P144" s="81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spans="1:37" s="1" customFormat="1" ht="12" customHeight="1" x14ac:dyDescent="0.2">
      <c r="A145" s="86"/>
      <c r="B145" s="88"/>
      <c r="C145" s="90" t="s">
        <v>10</v>
      </c>
      <c r="D145" s="126" t="s">
        <v>107</v>
      </c>
      <c r="E145" s="113"/>
      <c r="F145" s="113"/>
      <c r="G145" s="113"/>
      <c r="H145" s="114"/>
      <c r="I145" s="32"/>
      <c r="J145" s="33"/>
      <c r="K145" s="33"/>
      <c r="L145" s="54"/>
      <c r="M145" s="55"/>
      <c r="N145" s="58"/>
      <c r="O145" s="55"/>
      <c r="P145" s="59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 spans="1:37" s="1" customFormat="1" ht="12" customHeight="1" x14ac:dyDescent="0.2">
      <c r="A146" s="86"/>
      <c r="B146" s="88"/>
      <c r="C146" s="91"/>
      <c r="D146" s="115"/>
      <c r="E146" s="116"/>
      <c r="F146" s="116"/>
      <c r="G146" s="116"/>
      <c r="H146" s="117"/>
      <c r="I146" s="32"/>
      <c r="J146" s="33"/>
      <c r="K146" s="33"/>
      <c r="L146" s="54"/>
      <c r="M146" s="55"/>
      <c r="N146" s="58"/>
      <c r="O146" s="55"/>
      <c r="P146" s="59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spans="1:37" s="1" customFormat="1" ht="12" customHeight="1" x14ac:dyDescent="0.2">
      <c r="A147" s="86"/>
      <c r="B147" s="88"/>
      <c r="C147" s="91"/>
      <c r="D147" s="115"/>
      <c r="E147" s="116"/>
      <c r="F147" s="116"/>
      <c r="G147" s="116"/>
      <c r="H147" s="117"/>
      <c r="I147" s="32"/>
      <c r="J147" s="33"/>
      <c r="K147" s="33"/>
      <c r="L147" s="54"/>
      <c r="M147" s="55"/>
      <c r="N147" s="58"/>
      <c r="O147" s="55"/>
      <c r="P147" s="59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 spans="1:37" s="1" customFormat="1" ht="12" customHeight="1" x14ac:dyDescent="0.2">
      <c r="A148" s="86"/>
      <c r="B148" s="88"/>
      <c r="C148" s="91"/>
      <c r="D148" s="115"/>
      <c r="E148" s="116"/>
      <c r="F148" s="116"/>
      <c r="G148" s="116"/>
      <c r="H148" s="117"/>
      <c r="I148" s="32"/>
      <c r="J148" s="33"/>
      <c r="K148" s="33"/>
      <c r="L148" s="54"/>
      <c r="M148" s="55"/>
      <c r="N148" s="58"/>
      <c r="O148" s="55"/>
      <c r="P148" s="59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 spans="1:37" s="1" customFormat="1" ht="12" customHeight="1" x14ac:dyDescent="0.2">
      <c r="A149" s="86"/>
      <c r="B149" s="88"/>
      <c r="C149" s="91"/>
      <c r="D149" s="115"/>
      <c r="E149" s="116"/>
      <c r="F149" s="116"/>
      <c r="G149" s="116"/>
      <c r="H149" s="117"/>
      <c r="I149" s="32"/>
      <c r="J149" s="33"/>
      <c r="K149" s="33"/>
      <c r="L149" s="54"/>
      <c r="M149" s="55"/>
      <c r="N149" s="58"/>
      <c r="O149" s="55"/>
      <c r="P149" s="59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spans="1:37" s="1" customFormat="1" ht="12" customHeight="1" x14ac:dyDescent="0.2">
      <c r="A150" s="86"/>
      <c r="B150" s="88"/>
      <c r="C150" s="91"/>
      <c r="D150" s="115"/>
      <c r="E150" s="116"/>
      <c r="F150" s="116"/>
      <c r="G150" s="116"/>
      <c r="H150" s="117"/>
      <c r="I150" s="32"/>
      <c r="J150" s="33"/>
      <c r="K150" s="33"/>
      <c r="L150" s="54"/>
      <c r="M150" s="55"/>
      <c r="N150" s="58"/>
      <c r="O150" s="55"/>
      <c r="P150" s="59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spans="1:37" s="1" customFormat="1" ht="12" customHeight="1" x14ac:dyDescent="0.2">
      <c r="A151" s="86"/>
      <c r="B151" s="88"/>
      <c r="C151" s="91"/>
      <c r="D151" s="115"/>
      <c r="E151" s="116"/>
      <c r="F151" s="116"/>
      <c r="G151" s="116"/>
      <c r="H151" s="117"/>
      <c r="I151" s="32"/>
      <c r="J151" s="33"/>
      <c r="K151" s="33"/>
      <c r="L151" s="54"/>
      <c r="M151" s="55"/>
      <c r="N151" s="58"/>
      <c r="O151" s="55"/>
      <c r="P151" s="59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spans="1:37" s="1" customFormat="1" ht="12" customHeight="1" x14ac:dyDescent="0.2">
      <c r="A152" s="86"/>
      <c r="B152" s="88"/>
      <c r="C152" s="91"/>
      <c r="D152" s="115"/>
      <c r="E152" s="116"/>
      <c r="F152" s="116"/>
      <c r="G152" s="116"/>
      <c r="H152" s="117"/>
      <c r="I152" s="32"/>
      <c r="J152" s="33"/>
      <c r="K152" s="33"/>
      <c r="L152" s="54"/>
      <c r="M152" s="55"/>
      <c r="N152" s="58"/>
      <c r="O152" s="55"/>
      <c r="P152" s="59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spans="1:37" s="1" customFormat="1" ht="12" customHeight="1" x14ac:dyDescent="0.2">
      <c r="A153" s="86"/>
      <c r="B153" s="88"/>
      <c r="C153" s="91"/>
      <c r="D153" s="115"/>
      <c r="E153" s="116"/>
      <c r="F153" s="116"/>
      <c r="G153" s="116"/>
      <c r="H153" s="117"/>
      <c r="I153" s="32"/>
      <c r="J153" s="33"/>
      <c r="K153" s="33"/>
      <c r="L153" s="54"/>
      <c r="M153" s="55"/>
      <c r="N153" s="58"/>
      <c r="O153" s="55"/>
      <c r="P153" s="59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 spans="1:37" s="1" customFormat="1" ht="12" customHeight="1" x14ac:dyDescent="0.2">
      <c r="A154" s="86"/>
      <c r="B154" s="88"/>
      <c r="C154" s="91"/>
      <c r="D154" s="115"/>
      <c r="E154" s="116"/>
      <c r="F154" s="116"/>
      <c r="G154" s="116"/>
      <c r="H154" s="117"/>
      <c r="I154" s="32"/>
      <c r="J154" s="33"/>
      <c r="K154" s="33"/>
      <c r="L154" s="54"/>
      <c r="M154" s="55"/>
      <c r="N154" s="58"/>
      <c r="O154" s="55"/>
      <c r="P154" s="59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 spans="1:37" s="1" customFormat="1" ht="12" customHeight="1" x14ac:dyDescent="0.2">
      <c r="A155" s="86"/>
      <c r="B155" s="88"/>
      <c r="C155" s="91"/>
      <c r="D155" s="115"/>
      <c r="E155" s="116"/>
      <c r="F155" s="116"/>
      <c r="G155" s="116"/>
      <c r="H155" s="117"/>
      <c r="I155" s="32"/>
      <c r="J155" s="33"/>
      <c r="K155" s="33"/>
      <c r="L155" s="54"/>
      <c r="M155" s="55"/>
      <c r="N155" s="58"/>
      <c r="O155" s="55"/>
      <c r="P155" s="59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spans="1:37" s="1" customFormat="1" ht="12" customHeight="1" x14ac:dyDescent="0.2">
      <c r="A156" s="86"/>
      <c r="B156" s="88"/>
      <c r="C156" s="91"/>
      <c r="D156" s="115"/>
      <c r="E156" s="116"/>
      <c r="F156" s="116"/>
      <c r="G156" s="116"/>
      <c r="H156" s="117"/>
      <c r="I156" s="32"/>
      <c r="J156" s="33"/>
      <c r="K156" s="33"/>
      <c r="L156" s="54"/>
      <c r="M156" s="55"/>
      <c r="N156" s="58"/>
      <c r="O156" s="55"/>
      <c r="P156" s="59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1:37" s="1" customFormat="1" ht="12" customHeight="1" x14ac:dyDescent="0.2">
      <c r="A157" s="86"/>
      <c r="B157" s="88"/>
      <c r="C157" s="91"/>
      <c r="D157" s="115"/>
      <c r="E157" s="116"/>
      <c r="F157" s="116"/>
      <c r="G157" s="116"/>
      <c r="H157" s="117"/>
      <c r="I157" s="32"/>
      <c r="J157" s="33"/>
      <c r="K157" s="33"/>
      <c r="L157" s="54"/>
      <c r="M157" s="55"/>
      <c r="N157" s="58"/>
      <c r="O157" s="55"/>
      <c r="P157" s="59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spans="1:37" s="1" customFormat="1" ht="12" customHeight="1" x14ac:dyDescent="0.2">
      <c r="A158" s="86"/>
      <c r="B158" s="88"/>
      <c r="C158" s="91"/>
      <c r="D158" s="115"/>
      <c r="E158" s="116"/>
      <c r="F158" s="116"/>
      <c r="G158" s="116"/>
      <c r="H158" s="117"/>
      <c r="I158" s="32"/>
      <c r="J158" s="33"/>
      <c r="K158" s="33"/>
      <c r="L158" s="54"/>
      <c r="M158" s="55"/>
      <c r="N158" s="58"/>
      <c r="O158" s="55"/>
      <c r="P158" s="59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spans="1:37" s="1" customFormat="1" ht="12" customHeight="1" x14ac:dyDescent="0.2">
      <c r="A159" s="86"/>
      <c r="B159" s="88"/>
      <c r="C159" s="91"/>
      <c r="D159" s="115"/>
      <c r="E159" s="116"/>
      <c r="F159" s="116"/>
      <c r="G159" s="116"/>
      <c r="H159" s="117"/>
      <c r="I159" s="32"/>
      <c r="J159" s="33"/>
      <c r="K159" s="33"/>
      <c r="L159" s="54"/>
      <c r="M159" s="55"/>
      <c r="N159" s="58"/>
      <c r="O159" s="55"/>
      <c r="P159" s="59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spans="1:37" s="1" customFormat="1" ht="12" customHeight="1" thickBot="1" x14ac:dyDescent="0.25">
      <c r="A160" s="87"/>
      <c r="B160" s="89"/>
      <c r="C160" s="111"/>
      <c r="D160" s="118"/>
      <c r="E160" s="119"/>
      <c r="F160" s="119"/>
      <c r="G160" s="119"/>
      <c r="H160" s="120"/>
      <c r="I160" s="32"/>
      <c r="J160" s="33"/>
      <c r="K160" s="33"/>
      <c r="L160" s="54"/>
      <c r="M160" s="55"/>
      <c r="N160" s="58"/>
      <c r="O160" s="55"/>
      <c r="P160" s="59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spans="1:37" s="1" customFormat="1" ht="35.65" customHeight="1" thickBot="1" x14ac:dyDescent="0.25">
      <c r="A161" s="9" t="s">
        <v>0</v>
      </c>
      <c r="B161" s="10" t="s">
        <v>21</v>
      </c>
      <c r="C161" s="10" t="s">
        <v>1</v>
      </c>
      <c r="D161" s="56" t="s">
        <v>25</v>
      </c>
      <c r="E161" s="40"/>
      <c r="F161" s="83" t="s">
        <v>16</v>
      </c>
      <c r="G161" s="84"/>
      <c r="H161" s="85"/>
      <c r="I161" s="27"/>
      <c r="J161" s="28"/>
      <c r="K161" s="28"/>
      <c r="L161" s="2" t="s">
        <v>5</v>
      </c>
      <c r="M161" s="2" t="s">
        <v>6</v>
      </c>
      <c r="N161" s="4" t="s">
        <v>7</v>
      </c>
      <c r="O161" s="4" t="s">
        <v>17</v>
      </c>
      <c r="P161" s="4" t="s">
        <v>8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spans="1:37" s="1" customFormat="1" ht="14.1" customHeight="1" x14ac:dyDescent="0.2">
      <c r="A162" s="86" t="s">
        <v>46</v>
      </c>
      <c r="B162" s="88" t="s">
        <v>51</v>
      </c>
      <c r="C162" s="90" t="s">
        <v>82</v>
      </c>
      <c r="D162" s="93" t="s">
        <v>84</v>
      </c>
      <c r="E162" s="94"/>
      <c r="F162" s="99"/>
      <c r="G162" s="100"/>
      <c r="H162" s="101"/>
      <c r="I162" s="29">
        <v>6</v>
      </c>
      <c r="J162" s="30" t="s">
        <v>12</v>
      </c>
      <c r="K162" s="71" t="str">
        <f>IF(F162="A",I162,IF(F162="B",I163,IF(F162="C",I164,IF(F162="D",I165,""))))</f>
        <v/>
      </c>
      <c r="L162" s="74" t="b">
        <f t="shared" ref="L162" si="32">ISTEXT(F162)</f>
        <v>0</v>
      </c>
      <c r="M162" s="77" t="str">
        <f t="shared" ref="M162" si="33">IF(L162=FALSE,"",I162)</f>
        <v/>
      </c>
      <c r="N162" s="121">
        <f>SUM(K162:K189)</f>
        <v>0</v>
      </c>
      <c r="O162" s="77">
        <f>SUM(M162:M189)</f>
        <v>0</v>
      </c>
      <c r="P162" s="123" t="e">
        <f>N162/O162</f>
        <v>#DIV/0!</v>
      </c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spans="1:37" s="1" customFormat="1" ht="14.1" customHeight="1" x14ac:dyDescent="0.2">
      <c r="A163" s="86"/>
      <c r="B163" s="88"/>
      <c r="C163" s="91"/>
      <c r="D163" s="95"/>
      <c r="E163" s="96"/>
      <c r="F163" s="102"/>
      <c r="G163" s="103"/>
      <c r="H163" s="104"/>
      <c r="I163" s="31">
        <v>4</v>
      </c>
      <c r="J163" s="30" t="s">
        <v>13</v>
      </c>
      <c r="K163" s="72"/>
      <c r="L163" s="75"/>
      <c r="M163" s="78"/>
      <c r="N163" s="80"/>
      <c r="O163" s="78"/>
      <c r="P163" s="81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spans="1:37" s="1" customFormat="1" ht="14.1" customHeight="1" x14ac:dyDescent="0.2">
      <c r="A164" s="86"/>
      <c r="B164" s="88"/>
      <c r="C164" s="91"/>
      <c r="D164" s="95"/>
      <c r="E164" s="96"/>
      <c r="F164" s="102"/>
      <c r="G164" s="103"/>
      <c r="H164" s="104"/>
      <c r="I164" s="31">
        <v>2</v>
      </c>
      <c r="J164" s="30" t="s">
        <v>14</v>
      </c>
      <c r="K164" s="72"/>
      <c r="L164" s="75"/>
      <c r="M164" s="78"/>
      <c r="N164" s="80"/>
      <c r="O164" s="78"/>
      <c r="P164" s="81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spans="1:37" s="1" customFormat="1" ht="14.1" customHeight="1" x14ac:dyDescent="0.2">
      <c r="A165" s="86"/>
      <c r="B165" s="88"/>
      <c r="C165" s="92"/>
      <c r="D165" s="97"/>
      <c r="E165" s="98"/>
      <c r="F165" s="102"/>
      <c r="G165" s="103"/>
      <c r="H165" s="104"/>
      <c r="I165" s="31">
        <v>0</v>
      </c>
      <c r="J165" s="30" t="s">
        <v>15</v>
      </c>
      <c r="K165" s="73"/>
      <c r="L165" s="76"/>
      <c r="M165" s="79"/>
      <c r="N165" s="80"/>
      <c r="O165" s="78"/>
      <c r="P165" s="81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spans="1:37" s="1" customFormat="1" ht="14.1" customHeight="1" x14ac:dyDescent="0.2">
      <c r="A166" s="86"/>
      <c r="B166" s="88"/>
      <c r="C166" s="90" t="s">
        <v>85</v>
      </c>
      <c r="D166" s="93" t="s">
        <v>87</v>
      </c>
      <c r="E166" s="94"/>
      <c r="F166" s="105"/>
      <c r="G166" s="106"/>
      <c r="H166" s="107"/>
      <c r="I166" s="29">
        <v>6</v>
      </c>
      <c r="J166" s="30" t="s">
        <v>12</v>
      </c>
      <c r="K166" s="71" t="str">
        <f>IF(F166="A",I166,IF(F166="B",I167,IF(F166="C",I168,IF(F166="D",I169,""))))</f>
        <v/>
      </c>
      <c r="L166" s="74" t="b">
        <f t="shared" ref="L166" si="34">ISTEXT(F166)</f>
        <v>0</v>
      </c>
      <c r="M166" s="77" t="str">
        <f t="shared" ref="M166" si="35">IF(L166=FALSE,"",I166)</f>
        <v/>
      </c>
      <c r="N166" s="80"/>
      <c r="O166" s="78"/>
      <c r="P166" s="81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 spans="1:37" s="1" customFormat="1" ht="14.1" customHeight="1" x14ac:dyDescent="0.2">
      <c r="A167" s="86"/>
      <c r="B167" s="88"/>
      <c r="C167" s="91"/>
      <c r="D167" s="95"/>
      <c r="E167" s="96"/>
      <c r="F167" s="102"/>
      <c r="G167" s="103"/>
      <c r="H167" s="104"/>
      <c r="I167" s="31">
        <v>4</v>
      </c>
      <c r="J167" s="30" t="s">
        <v>13</v>
      </c>
      <c r="K167" s="72"/>
      <c r="L167" s="75"/>
      <c r="M167" s="78"/>
      <c r="N167" s="80"/>
      <c r="O167" s="78"/>
      <c r="P167" s="81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 spans="1:37" s="1" customFormat="1" ht="14.1" customHeight="1" x14ac:dyDescent="0.2">
      <c r="A168" s="86"/>
      <c r="B168" s="88"/>
      <c r="C168" s="91"/>
      <c r="D168" s="95"/>
      <c r="E168" s="96"/>
      <c r="F168" s="102"/>
      <c r="G168" s="103"/>
      <c r="H168" s="104"/>
      <c r="I168" s="31">
        <v>2</v>
      </c>
      <c r="J168" s="30" t="s">
        <v>14</v>
      </c>
      <c r="K168" s="72"/>
      <c r="L168" s="75"/>
      <c r="M168" s="78"/>
      <c r="N168" s="80"/>
      <c r="O168" s="78"/>
      <c r="P168" s="81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 spans="1:37" s="1" customFormat="1" ht="14.1" customHeight="1" x14ac:dyDescent="0.2">
      <c r="A169" s="86"/>
      <c r="B169" s="88"/>
      <c r="C169" s="92"/>
      <c r="D169" s="97"/>
      <c r="E169" s="98"/>
      <c r="F169" s="108"/>
      <c r="G169" s="109"/>
      <c r="H169" s="110"/>
      <c r="I169" s="31">
        <v>0</v>
      </c>
      <c r="J169" s="30" t="s">
        <v>15</v>
      </c>
      <c r="K169" s="73"/>
      <c r="L169" s="76"/>
      <c r="M169" s="79"/>
      <c r="N169" s="80"/>
      <c r="O169" s="78"/>
      <c r="P169" s="81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 spans="1:37" s="1" customFormat="1" ht="14.1" customHeight="1" x14ac:dyDescent="0.2">
      <c r="A170" s="86"/>
      <c r="B170" s="88"/>
      <c r="C170" s="90" t="s">
        <v>89</v>
      </c>
      <c r="D170" s="93" t="s">
        <v>91</v>
      </c>
      <c r="E170" s="94"/>
      <c r="F170" s="105"/>
      <c r="G170" s="106"/>
      <c r="H170" s="107"/>
      <c r="I170" s="29">
        <v>6</v>
      </c>
      <c r="J170" s="30" t="s">
        <v>12</v>
      </c>
      <c r="K170" s="71" t="str">
        <f>IF(F170="A",I170,IF(F170="B",I171,IF(F170="C",I172,IF(F170="D",I173,""))))</f>
        <v/>
      </c>
      <c r="L170" s="74" t="b">
        <f t="shared" ref="L170" si="36">ISTEXT(F170)</f>
        <v>0</v>
      </c>
      <c r="M170" s="77" t="str">
        <f t="shared" ref="M170" si="37">IF(L170=FALSE,"",I170)</f>
        <v/>
      </c>
      <c r="N170" s="80"/>
      <c r="O170" s="78"/>
      <c r="P170" s="81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spans="1:37" s="1" customFormat="1" ht="14.1" customHeight="1" x14ac:dyDescent="0.2">
      <c r="A171" s="86"/>
      <c r="B171" s="88"/>
      <c r="C171" s="91"/>
      <c r="D171" s="95"/>
      <c r="E171" s="96"/>
      <c r="F171" s="102"/>
      <c r="G171" s="103"/>
      <c r="H171" s="104"/>
      <c r="I171" s="31">
        <v>4</v>
      </c>
      <c r="J171" s="30" t="s">
        <v>13</v>
      </c>
      <c r="K171" s="72"/>
      <c r="L171" s="75"/>
      <c r="M171" s="78"/>
      <c r="N171" s="80"/>
      <c r="O171" s="78"/>
      <c r="P171" s="81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 spans="1:37" s="1" customFormat="1" ht="14.1" customHeight="1" x14ac:dyDescent="0.2">
      <c r="A172" s="86"/>
      <c r="B172" s="88"/>
      <c r="C172" s="91"/>
      <c r="D172" s="95"/>
      <c r="E172" s="96"/>
      <c r="F172" s="102"/>
      <c r="G172" s="103"/>
      <c r="H172" s="104"/>
      <c r="I172" s="31">
        <v>2</v>
      </c>
      <c r="J172" s="30" t="s">
        <v>14</v>
      </c>
      <c r="K172" s="72"/>
      <c r="L172" s="75"/>
      <c r="M172" s="78"/>
      <c r="N172" s="80"/>
      <c r="O172" s="78"/>
      <c r="P172" s="81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 spans="1:37" s="1" customFormat="1" ht="14.1" customHeight="1" x14ac:dyDescent="0.2">
      <c r="A173" s="86"/>
      <c r="B173" s="88"/>
      <c r="C173" s="92"/>
      <c r="D173" s="97"/>
      <c r="E173" s="98"/>
      <c r="F173" s="108"/>
      <c r="G173" s="109"/>
      <c r="H173" s="110"/>
      <c r="I173" s="31">
        <v>0</v>
      </c>
      <c r="J173" s="30" t="s">
        <v>15</v>
      </c>
      <c r="K173" s="73"/>
      <c r="L173" s="76"/>
      <c r="M173" s="79"/>
      <c r="N173" s="80"/>
      <c r="O173" s="78"/>
      <c r="P173" s="81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 spans="1:37" s="1" customFormat="1" ht="14.1" customHeight="1" x14ac:dyDescent="0.2">
      <c r="A174" s="86"/>
      <c r="B174" s="88"/>
      <c r="C174" s="90" t="s">
        <v>83</v>
      </c>
      <c r="D174" s="93" t="s">
        <v>90</v>
      </c>
      <c r="E174" s="94"/>
      <c r="F174" s="105"/>
      <c r="G174" s="106"/>
      <c r="H174" s="107"/>
      <c r="I174" s="29">
        <v>6</v>
      </c>
      <c r="J174" s="30" t="s">
        <v>12</v>
      </c>
      <c r="K174" s="71" t="str">
        <f>IF(F174="A",I174,IF(F174="B",I175,IF(F174="C",I176,IF(F174="D",I177,""))))</f>
        <v/>
      </c>
      <c r="L174" s="74" t="b">
        <f t="shared" ref="L174" si="38">ISTEXT(F174)</f>
        <v>0</v>
      </c>
      <c r="M174" s="77" t="str">
        <f t="shared" ref="M174" si="39">IF(L174=FALSE,"",I174)</f>
        <v/>
      </c>
      <c r="N174" s="80"/>
      <c r="O174" s="78"/>
      <c r="P174" s="81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 spans="1:37" s="1" customFormat="1" ht="14.1" customHeight="1" x14ac:dyDescent="0.2">
      <c r="A175" s="86"/>
      <c r="B175" s="88"/>
      <c r="C175" s="91"/>
      <c r="D175" s="95"/>
      <c r="E175" s="96"/>
      <c r="F175" s="102"/>
      <c r="G175" s="103"/>
      <c r="H175" s="104"/>
      <c r="I175" s="31">
        <v>4</v>
      </c>
      <c r="J175" s="30" t="s">
        <v>13</v>
      </c>
      <c r="K175" s="72"/>
      <c r="L175" s="75"/>
      <c r="M175" s="78"/>
      <c r="N175" s="80"/>
      <c r="O175" s="78"/>
      <c r="P175" s="81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 spans="1:37" s="1" customFormat="1" ht="14.1" customHeight="1" x14ac:dyDescent="0.2">
      <c r="A176" s="86"/>
      <c r="B176" s="88"/>
      <c r="C176" s="91"/>
      <c r="D176" s="95"/>
      <c r="E176" s="96"/>
      <c r="F176" s="102"/>
      <c r="G176" s="103"/>
      <c r="H176" s="104"/>
      <c r="I176" s="31">
        <v>2</v>
      </c>
      <c r="J176" s="30" t="s">
        <v>14</v>
      </c>
      <c r="K176" s="72"/>
      <c r="L176" s="75"/>
      <c r="M176" s="78"/>
      <c r="N176" s="80"/>
      <c r="O176" s="78"/>
      <c r="P176" s="81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 spans="1:37" s="1" customFormat="1" ht="14.1" customHeight="1" x14ac:dyDescent="0.2">
      <c r="A177" s="86"/>
      <c r="B177" s="88"/>
      <c r="C177" s="92"/>
      <c r="D177" s="97"/>
      <c r="E177" s="98"/>
      <c r="F177" s="108"/>
      <c r="G177" s="109"/>
      <c r="H177" s="110"/>
      <c r="I177" s="31">
        <v>0</v>
      </c>
      <c r="J177" s="30" t="s">
        <v>15</v>
      </c>
      <c r="K177" s="73"/>
      <c r="L177" s="76"/>
      <c r="M177" s="79"/>
      <c r="N177" s="80"/>
      <c r="O177" s="78"/>
      <c r="P177" s="81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 spans="1:37" s="1" customFormat="1" ht="14.1" customHeight="1" x14ac:dyDescent="0.2">
      <c r="A178" s="86"/>
      <c r="B178" s="88"/>
      <c r="C178" s="90" t="s">
        <v>86</v>
      </c>
      <c r="D178" s="93" t="s">
        <v>92</v>
      </c>
      <c r="E178" s="94"/>
      <c r="F178" s="105"/>
      <c r="G178" s="106"/>
      <c r="H178" s="107"/>
      <c r="I178" s="29">
        <v>6</v>
      </c>
      <c r="J178" s="30" t="s">
        <v>12</v>
      </c>
      <c r="K178" s="71" t="str">
        <f>IF(F178="A",I178,IF(F178="B",I179,IF(F178="C",I180,IF(F178="D",I181,""))))</f>
        <v/>
      </c>
      <c r="L178" s="74" t="b">
        <f t="shared" ref="L178" si="40">ISTEXT(F178)</f>
        <v>0</v>
      </c>
      <c r="M178" s="77" t="str">
        <f t="shared" ref="M178" si="41">IF(L178=FALSE,"",I178)</f>
        <v/>
      </c>
      <c r="N178" s="80"/>
      <c r="O178" s="78"/>
      <c r="P178" s="81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 spans="1:37" s="1" customFormat="1" ht="14.1" customHeight="1" x14ac:dyDescent="0.2">
      <c r="A179" s="86"/>
      <c r="B179" s="88"/>
      <c r="C179" s="91"/>
      <c r="D179" s="95"/>
      <c r="E179" s="96"/>
      <c r="F179" s="102"/>
      <c r="G179" s="103"/>
      <c r="H179" s="104"/>
      <c r="I179" s="31">
        <v>4</v>
      </c>
      <c r="J179" s="30" t="s">
        <v>13</v>
      </c>
      <c r="K179" s="72"/>
      <c r="L179" s="75"/>
      <c r="M179" s="78"/>
      <c r="N179" s="80"/>
      <c r="O179" s="78"/>
      <c r="P179" s="81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 spans="1:37" s="1" customFormat="1" ht="14.1" customHeight="1" x14ac:dyDescent="0.2">
      <c r="A180" s="86"/>
      <c r="B180" s="88"/>
      <c r="C180" s="91"/>
      <c r="D180" s="95"/>
      <c r="E180" s="96"/>
      <c r="F180" s="102"/>
      <c r="G180" s="103"/>
      <c r="H180" s="104"/>
      <c r="I180" s="31">
        <v>2</v>
      </c>
      <c r="J180" s="30" t="s">
        <v>14</v>
      </c>
      <c r="K180" s="72"/>
      <c r="L180" s="75"/>
      <c r="M180" s="78"/>
      <c r="N180" s="80"/>
      <c r="O180" s="78"/>
      <c r="P180" s="81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 spans="1:37" s="1" customFormat="1" ht="14.1" customHeight="1" x14ac:dyDescent="0.2">
      <c r="A181" s="86"/>
      <c r="B181" s="88"/>
      <c r="C181" s="92"/>
      <c r="D181" s="97"/>
      <c r="E181" s="98"/>
      <c r="F181" s="108"/>
      <c r="G181" s="109"/>
      <c r="H181" s="110"/>
      <c r="I181" s="31">
        <v>0</v>
      </c>
      <c r="J181" s="30" t="s">
        <v>15</v>
      </c>
      <c r="K181" s="73"/>
      <c r="L181" s="76"/>
      <c r="M181" s="79"/>
      <c r="N181" s="80"/>
      <c r="O181" s="78"/>
      <c r="P181" s="81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 spans="1:37" s="1" customFormat="1" ht="14.1" customHeight="1" x14ac:dyDescent="0.2">
      <c r="A182" s="86"/>
      <c r="B182" s="88"/>
      <c r="C182" s="90" t="s">
        <v>88</v>
      </c>
      <c r="D182" s="93" t="s">
        <v>94</v>
      </c>
      <c r="E182" s="94"/>
      <c r="F182" s="105"/>
      <c r="G182" s="106"/>
      <c r="H182" s="107"/>
      <c r="I182" s="29">
        <v>3</v>
      </c>
      <c r="J182" s="30" t="s">
        <v>12</v>
      </c>
      <c r="K182" s="71" t="str">
        <f>IF(F182="A",I182,IF(F182="B",I183,IF(F182="C",I184,IF(F182="D",I185,""))))</f>
        <v/>
      </c>
      <c r="L182" s="74" t="b">
        <f t="shared" ref="L182" si="42">ISTEXT(F182)</f>
        <v>0</v>
      </c>
      <c r="M182" s="77" t="str">
        <f t="shared" ref="M182" si="43">IF(L182=FALSE,"",I182)</f>
        <v/>
      </c>
      <c r="N182" s="80"/>
      <c r="O182" s="78"/>
      <c r="P182" s="81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 spans="1:37" s="1" customFormat="1" ht="14.1" customHeight="1" x14ac:dyDescent="0.2">
      <c r="A183" s="86"/>
      <c r="B183" s="88"/>
      <c r="C183" s="91"/>
      <c r="D183" s="95"/>
      <c r="E183" s="96"/>
      <c r="F183" s="102"/>
      <c r="G183" s="103"/>
      <c r="H183" s="104"/>
      <c r="I183" s="31">
        <v>2</v>
      </c>
      <c r="J183" s="30" t="s">
        <v>13</v>
      </c>
      <c r="K183" s="72"/>
      <c r="L183" s="75"/>
      <c r="M183" s="78"/>
      <c r="N183" s="80"/>
      <c r="O183" s="78"/>
      <c r="P183" s="81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 spans="1:37" s="1" customFormat="1" ht="14.1" customHeight="1" x14ac:dyDescent="0.2">
      <c r="A184" s="86"/>
      <c r="B184" s="88"/>
      <c r="C184" s="91"/>
      <c r="D184" s="95"/>
      <c r="E184" s="96"/>
      <c r="F184" s="102"/>
      <c r="G184" s="103"/>
      <c r="H184" s="104"/>
      <c r="I184" s="31">
        <v>1</v>
      </c>
      <c r="J184" s="30" t="s">
        <v>14</v>
      </c>
      <c r="K184" s="72"/>
      <c r="L184" s="75"/>
      <c r="M184" s="78"/>
      <c r="N184" s="80"/>
      <c r="O184" s="78"/>
      <c r="P184" s="81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 spans="1:37" s="1" customFormat="1" ht="14.1" customHeight="1" x14ac:dyDescent="0.2">
      <c r="A185" s="86"/>
      <c r="B185" s="88"/>
      <c r="C185" s="92"/>
      <c r="D185" s="97"/>
      <c r="E185" s="98"/>
      <c r="F185" s="108"/>
      <c r="G185" s="109"/>
      <c r="H185" s="110"/>
      <c r="I185" s="31">
        <v>0</v>
      </c>
      <c r="J185" s="30" t="s">
        <v>15</v>
      </c>
      <c r="K185" s="73"/>
      <c r="L185" s="76"/>
      <c r="M185" s="79"/>
      <c r="N185" s="80"/>
      <c r="O185" s="78"/>
      <c r="P185" s="81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 spans="1:37" s="1" customFormat="1" ht="14.1" customHeight="1" x14ac:dyDescent="0.2">
      <c r="A186" s="86"/>
      <c r="B186" s="88"/>
      <c r="C186" s="90" t="s">
        <v>93</v>
      </c>
      <c r="D186" s="93" t="s">
        <v>100</v>
      </c>
      <c r="E186" s="94"/>
      <c r="F186" s="105"/>
      <c r="G186" s="106"/>
      <c r="H186" s="107"/>
      <c r="I186" s="29">
        <v>3</v>
      </c>
      <c r="J186" s="30" t="s">
        <v>12</v>
      </c>
      <c r="K186" s="71" t="str">
        <f>IF(F186="A",I186,IF(F186="B",I187,IF(F186="C",I188,IF(F186="D",I189,""))))</f>
        <v/>
      </c>
      <c r="L186" s="74" t="b">
        <f t="shared" ref="L186" si="44">ISTEXT(F186)</f>
        <v>0</v>
      </c>
      <c r="M186" s="77" t="str">
        <f>IF(L186=FALSE,"",I186)</f>
        <v/>
      </c>
      <c r="N186" s="80"/>
      <c r="O186" s="78"/>
      <c r="P186" s="81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 spans="1:37" s="1" customFormat="1" ht="14.1" customHeight="1" x14ac:dyDescent="0.2">
      <c r="A187" s="86"/>
      <c r="B187" s="88"/>
      <c r="C187" s="91"/>
      <c r="D187" s="95"/>
      <c r="E187" s="96"/>
      <c r="F187" s="102"/>
      <c r="G187" s="103"/>
      <c r="H187" s="104"/>
      <c r="I187" s="31">
        <v>2</v>
      </c>
      <c r="J187" s="30" t="s">
        <v>13</v>
      </c>
      <c r="K187" s="72"/>
      <c r="L187" s="75"/>
      <c r="M187" s="78"/>
      <c r="N187" s="80"/>
      <c r="O187" s="78"/>
      <c r="P187" s="81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 spans="1:37" s="1" customFormat="1" ht="14.1" customHeight="1" x14ac:dyDescent="0.2">
      <c r="A188" s="86"/>
      <c r="B188" s="88"/>
      <c r="C188" s="91"/>
      <c r="D188" s="95"/>
      <c r="E188" s="96"/>
      <c r="F188" s="102"/>
      <c r="G188" s="103"/>
      <c r="H188" s="104"/>
      <c r="I188" s="31">
        <v>1</v>
      </c>
      <c r="J188" s="30" t="s">
        <v>14</v>
      </c>
      <c r="K188" s="72"/>
      <c r="L188" s="75"/>
      <c r="M188" s="78"/>
      <c r="N188" s="80"/>
      <c r="O188" s="78"/>
      <c r="P188" s="81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 spans="1:37" s="1" customFormat="1" ht="14.1" customHeight="1" x14ac:dyDescent="0.2">
      <c r="A189" s="86"/>
      <c r="B189" s="88"/>
      <c r="C189" s="92"/>
      <c r="D189" s="97"/>
      <c r="E189" s="98"/>
      <c r="F189" s="108"/>
      <c r="G189" s="109"/>
      <c r="H189" s="110"/>
      <c r="I189" s="31">
        <v>0</v>
      </c>
      <c r="J189" s="30" t="s">
        <v>15</v>
      </c>
      <c r="K189" s="73"/>
      <c r="L189" s="76"/>
      <c r="M189" s="79"/>
      <c r="N189" s="122"/>
      <c r="O189" s="79"/>
      <c r="P189" s="124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 spans="1:37" s="1" customFormat="1" ht="12" customHeight="1" x14ac:dyDescent="0.2">
      <c r="A190" s="86"/>
      <c r="B190" s="88"/>
      <c r="C190" s="90" t="s">
        <v>10</v>
      </c>
      <c r="D190" s="126" t="s">
        <v>106</v>
      </c>
      <c r="E190" s="113"/>
      <c r="F190" s="113"/>
      <c r="G190" s="113"/>
      <c r="H190" s="114"/>
      <c r="I190" s="32"/>
      <c r="J190" s="33"/>
      <c r="K190" s="33"/>
      <c r="L190" s="54"/>
      <c r="M190" s="55"/>
      <c r="N190" s="58"/>
      <c r="O190" s="55"/>
      <c r="P190" s="59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 spans="1:37" s="1" customFormat="1" ht="12" customHeight="1" x14ac:dyDescent="0.2">
      <c r="A191" s="86"/>
      <c r="B191" s="88"/>
      <c r="C191" s="91"/>
      <c r="D191" s="115"/>
      <c r="E191" s="116"/>
      <c r="F191" s="116"/>
      <c r="G191" s="116"/>
      <c r="H191" s="117"/>
      <c r="I191" s="32"/>
      <c r="J191" s="33"/>
      <c r="K191" s="33"/>
      <c r="L191" s="54"/>
      <c r="M191" s="55"/>
      <c r="N191" s="58"/>
      <c r="O191" s="55"/>
      <c r="P191" s="59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 spans="1:37" s="1" customFormat="1" ht="12" customHeight="1" x14ac:dyDescent="0.2">
      <c r="A192" s="86"/>
      <c r="B192" s="88"/>
      <c r="C192" s="91"/>
      <c r="D192" s="115"/>
      <c r="E192" s="116"/>
      <c r="F192" s="116"/>
      <c r="G192" s="116"/>
      <c r="H192" s="117"/>
      <c r="I192" s="32"/>
      <c r="J192" s="33"/>
      <c r="K192" s="33"/>
      <c r="L192" s="54"/>
      <c r="M192" s="55"/>
      <c r="N192" s="58"/>
      <c r="O192" s="55"/>
      <c r="P192" s="59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 spans="1:37" s="1" customFormat="1" ht="12" customHeight="1" x14ac:dyDescent="0.2">
      <c r="A193" s="86"/>
      <c r="B193" s="88"/>
      <c r="C193" s="91"/>
      <c r="D193" s="115"/>
      <c r="E193" s="116"/>
      <c r="F193" s="116"/>
      <c r="G193" s="116"/>
      <c r="H193" s="117"/>
      <c r="I193" s="32"/>
      <c r="J193" s="33"/>
      <c r="K193" s="33"/>
      <c r="L193" s="54"/>
      <c r="M193" s="55"/>
      <c r="N193" s="58"/>
      <c r="O193" s="55"/>
      <c r="P193" s="59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 spans="1:37" s="1" customFormat="1" ht="12" customHeight="1" x14ac:dyDescent="0.2">
      <c r="A194" s="86"/>
      <c r="B194" s="88"/>
      <c r="C194" s="91"/>
      <c r="D194" s="115"/>
      <c r="E194" s="116"/>
      <c r="F194" s="116"/>
      <c r="G194" s="116"/>
      <c r="H194" s="117"/>
      <c r="I194" s="32"/>
      <c r="J194" s="33"/>
      <c r="K194" s="33"/>
      <c r="L194" s="54"/>
      <c r="M194" s="55"/>
      <c r="N194" s="58"/>
      <c r="O194" s="55"/>
      <c r="P194" s="59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 spans="1:37" s="1" customFormat="1" ht="12" customHeight="1" x14ac:dyDescent="0.2">
      <c r="A195" s="86"/>
      <c r="B195" s="88"/>
      <c r="C195" s="91"/>
      <c r="D195" s="115"/>
      <c r="E195" s="116"/>
      <c r="F195" s="116"/>
      <c r="G195" s="116"/>
      <c r="H195" s="117"/>
      <c r="I195" s="32"/>
      <c r="J195" s="33"/>
      <c r="K195" s="33"/>
      <c r="L195" s="54"/>
      <c r="M195" s="55"/>
      <c r="N195" s="58"/>
      <c r="O195" s="55"/>
      <c r="P195" s="59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 spans="1:37" s="1" customFormat="1" ht="12" customHeight="1" x14ac:dyDescent="0.2">
      <c r="A196" s="86"/>
      <c r="B196" s="88"/>
      <c r="C196" s="91"/>
      <c r="D196" s="115"/>
      <c r="E196" s="116"/>
      <c r="F196" s="116"/>
      <c r="G196" s="116"/>
      <c r="H196" s="117"/>
      <c r="I196" s="32"/>
      <c r="J196" s="33"/>
      <c r="K196" s="33"/>
      <c r="L196" s="54"/>
      <c r="M196" s="55"/>
      <c r="N196" s="58"/>
      <c r="O196" s="55"/>
      <c r="P196" s="59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 spans="1:37" s="1" customFormat="1" ht="12" customHeight="1" x14ac:dyDescent="0.2">
      <c r="A197" s="86"/>
      <c r="B197" s="88"/>
      <c r="C197" s="91"/>
      <c r="D197" s="115"/>
      <c r="E197" s="116"/>
      <c r="F197" s="116"/>
      <c r="G197" s="116"/>
      <c r="H197" s="117"/>
      <c r="I197" s="32"/>
      <c r="J197" s="33"/>
      <c r="K197" s="33"/>
      <c r="L197" s="54"/>
      <c r="M197" s="55"/>
      <c r="N197" s="58"/>
      <c r="O197" s="55"/>
      <c r="P197" s="59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 spans="1:37" s="1" customFormat="1" ht="12" customHeight="1" x14ac:dyDescent="0.2">
      <c r="A198" s="86"/>
      <c r="B198" s="88"/>
      <c r="C198" s="91"/>
      <c r="D198" s="115"/>
      <c r="E198" s="116"/>
      <c r="F198" s="116"/>
      <c r="G198" s="116"/>
      <c r="H198" s="117"/>
      <c r="I198" s="32"/>
      <c r="J198" s="33"/>
      <c r="K198" s="33"/>
      <c r="L198" s="54"/>
      <c r="M198" s="55"/>
      <c r="N198" s="58"/>
      <c r="O198" s="55"/>
      <c r="P198" s="59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 spans="1:37" s="1" customFormat="1" ht="12" customHeight="1" x14ac:dyDescent="0.2">
      <c r="A199" s="86"/>
      <c r="B199" s="88"/>
      <c r="C199" s="91"/>
      <c r="D199" s="115"/>
      <c r="E199" s="116"/>
      <c r="F199" s="116"/>
      <c r="G199" s="116"/>
      <c r="H199" s="117"/>
      <c r="I199" s="32"/>
      <c r="J199" s="33"/>
      <c r="K199" s="33"/>
      <c r="L199" s="54"/>
      <c r="M199" s="55"/>
      <c r="N199" s="58"/>
      <c r="O199" s="55"/>
      <c r="P199" s="59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 spans="1:37" s="1" customFormat="1" ht="12" customHeight="1" x14ac:dyDescent="0.2">
      <c r="A200" s="86"/>
      <c r="B200" s="88"/>
      <c r="C200" s="91"/>
      <c r="D200" s="115"/>
      <c r="E200" s="116"/>
      <c r="F200" s="116"/>
      <c r="G200" s="116"/>
      <c r="H200" s="117"/>
      <c r="I200" s="32"/>
      <c r="J200" s="33"/>
      <c r="K200" s="33"/>
      <c r="L200" s="54"/>
      <c r="M200" s="55"/>
      <c r="N200" s="58"/>
      <c r="O200" s="55"/>
      <c r="P200" s="59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 spans="1:37" s="1" customFormat="1" ht="12" customHeight="1" x14ac:dyDescent="0.2">
      <c r="A201" s="86"/>
      <c r="B201" s="88"/>
      <c r="C201" s="91"/>
      <c r="D201" s="115"/>
      <c r="E201" s="116"/>
      <c r="F201" s="116"/>
      <c r="G201" s="116"/>
      <c r="H201" s="117"/>
      <c r="I201" s="32"/>
      <c r="J201" s="33"/>
      <c r="K201" s="33"/>
      <c r="L201" s="54"/>
      <c r="M201" s="55"/>
      <c r="N201" s="58"/>
      <c r="O201" s="55"/>
      <c r="P201" s="59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 spans="1:37" s="1" customFormat="1" ht="12" customHeight="1" x14ac:dyDescent="0.2">
      <c r="A202" s="86"/>
      <c r="B202" s="88"/>
      <c r="C202" s="91"/>
      <c r="D202" s="115"/>
      <c r="E202" s="116"/>
      <c r="F202" s="116"/>
      <c r="G202" s="116"/>
      <c r="H202" s="117"/>
      <c r="I202" s="32"/>
      <c r="J202" s="33"/>
      <c r="K202" s="33"/>
      <c r="L202" s="54"/>
      <c r="M202" s="55"/>
      <c r="N202" s="58"/>
      <c r="O202" s="55"/>
      <c r="P202" s="59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 spans="1:37" s="1" customFormat="1" ht="12" customHeight="1" x14ac:dyDescent="0.2">
      <c r="A203" s="86"/>
      <c r="B203" s="88"/>
      <c r="C203" s="91"/>
      <c r="D203" s="115"/>
      <c r="E203" s="116"/>
      <c r="F203" s="116"/>
      <c r="G203" s="116"/>
      <c r="H203" s="117"/>
      <c r="I203" s="32"/>
      <c r="J203" s="33"/>
      <c r="K203" s="33"/>
      <c r="L203" s="54"/>
      <c r="M203" s="55"/>
      <c r="N203" s="58"/>
      <c r="O203" s="55"/>
      <c r="P203" s="59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 spans="1:37" s="1" customFormat="1" ht="12" customHeight="1" x14ac:dyDescent="0.2">
      <c r="A204" s="86"/>
      <c r="B204" s="88"/>
      <c r="C204" s="91"/>
      <c r="D204" s="115"/>
      <c r="E204" s="116"/>
      <c r="F204" s="116"/>
      <c r="G204" s="116"/>
      <c r="H204" s="117"/>
      <c r="I204" s="32"/>
      <c r="J204" s="33"/>
      <c r="K204" s="33"/>
      <c r="L204" s="54"/>
      <c r="M204" s="55"/>
      <c r="N204" s="58"/>
      <c r="O204" s="55"/>
      <c r="P204" s="59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 spans="1:37" s="1" customFormat="1" ht="12" customHeight="1" thickBot="1" x14ac:dyDescent="0.25">
      <c r="A205" s="87"/>
      <c r="B205" s="89"/>
      <c r="C205" s="111"/>
      <c r="D205" s="118"/>
      <c r="E205" s="119"/>
      <c r="F205" s="119"/>
      <c r="G205" s="119"/>
      <c r="H205" s="120"/>
      <c r="I205" s="32"/>
      <c r="J205" s="33"/>
      <c r="K205" s="33"/>
      <c r="L205" s="54"/>
      <c r="M205" s="55"/>
      <c r="N205" s="58"/>
      <c r="O205" s="55"/>
      <c r="P205" s="59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 spans="1:37" s="1" customFormat="1" ht="35.65" customHeight="1" thickBot="1" x14ac:dyDescent="0.25">
      <c r="A206" s="9" t="s">
        <v>0</v>
      </c>
      <c r="B206" s="10" t="s">
        <v>21</v>
      </c>
      <c r="C206" s="10" t="s">
        <v>1</v>
      </c>
      <c r="D206" s="56" t="s">
        <v>25</v>
      </c>
      <c r="E206" s="40"/>
      <c r="F206" s="83" t="s">
        <v>16</v>
      </c>
      <c r="G206" s="84"/>
      <c r="H206" s="85"/>
      <c r="I206" s="27"/>
      <c r="J206" s="28"/>
      <c r="K206" s="28"/>
      <c r="L206" s="2" t="s">
        <v>5</v>
      </c>
      <c r="M206" s="2" t="s">
        <v>6</v>
      </c>
      <c r="N206" s="4" t="s">
        <v>7</v>
      </c>
      <c r="O206" s="4" t="s">
        <v>17</v>
      </c>
      <c r="P206" s="4" t="s">
        <v>8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 spans="1:37" s="1" customFormat="1" ht="14.1" customHeight="1" x14ac:dyDescent="0.2">
      <c r="A207" s="86" t="s">
        <v>47</v>
      </c>
      <c r="B207" s="88" t="s">
        <v>52</v>
      </c>
      <c r="C207" s="90" t="s">
        <v>71</v>
      </c>
      <c r="D207" s="93" t="s">
        <v>34</v>
      </c>
      <c r="E207" s="94"/>
      <c r="F207" s="99"/>
      <c r="G207" s="100"/>
      <c r="H207" s="101"/>
      <c r="I207" s="29">
        <v>3</v>
      </c>
      <c r="J207" s="30" t="s">
        <v>12</v>
      </c>
      <c r="K207" s="71" t="str">
        <f>IF(F207="A",I207,IF(F207="B",I208,IF(F207="C",I209,IF(F207="D",I210,""))))</f>
        <v/>
      </c>
      <c r="L207" s="74" t="b">
        <f t="shared" ref="L207" si="45">ISTEXT(F207)</f>
        <v>0</v>
      </c>
      <c r="M207" s="77" t="str">
        <f t="shared" ref="M207" si="46">IF(L207=FALSE,"",I207)</f>
        <v/>
      </c>
      <c r="N207" s="80">
        <f>SUM(K207:K218)</f>
        <v>0</v>
      </c>
      <c r="O207" s="78">
        <f>SUM(M207:M218)</f>
        <v>0</v>
      </c>
      <c r="P207" s="81" t="e">
        <f>N207/O207</f>
        <v>#DIV/0!</v>
      </c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 spans="1:37" s="1" customFormat="1" ht="14.1" customHeight="1" x14ac:dyDescent="0.2">
      <c r="A208" s="86"/>
      <c r="B208" s="88"/>
      <c r="C208" s="91"/>
      <c r="D208" s="95"/>
      <c r="E208" s="96"/>
      <c r="F208" s="102"/>
      <c r="G208" s="103"/>
      <c r="H208" s="104"/>
      <c r="I208" s="31">
        <v>2</v>
      </c>
      <c r="J208" s="30" t="s">
        <v>13</v>
      </c>
      <c r="K208" s="72"/>
      <c r="L208" s="75"/>
      <c r="M208" s="78"/>
      <c r="N208" s="80"/>
      <c r="O208" s="78"/>
      <c r="P208" s="81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 spans="1:37" s="1" customFormat="1" ht="14.1" customHeight="1" x14ac:dyDescent="0.2">
      <c r="A209" s="86"/>
      <c r="B209" s="88"/>
      <c r="C209" s="91"/>
      <c r="D209" s="95"/>
      <c r="E209" s="96"/>
      <c r="F209" s="102"/>
      <c r="G209" s="103"/>
      <c r="H209" s="104"/>
      <c r="I209" s="31">
        <v>1</v>
      </c>
      <c r="J209" s="30" t="s">
        <v>14</v>
      </c>
      <c r="K209" s="72"/>
      <c r="L209" s="75"/>
      <c r="M209" s="78"/>
      <c r="N209" s="80"/>
      <c r="O209" s="78"/>
      <c r="P209" s="81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 spans="1:37" s="1" customFormat="1" ht="14.1" customHeight="1" x14ac:dyDescent="0.2">
      <c r="A210" s="86"/>
      <c r="B210" s="88"/>
      <c r="C210" s="92"/>
      <c r="D210" s="97"/>
      <c r="E210" s="98"/>
      <c r="F210" s="102"/>
      <c r="G210" s="103"/>
      <c r="H210" s="104"/>
      <c r="I210" s="31">
        <v>0</v>
      </c>
      <c r="J210" s="30" t="s">
        <v>15</v>
      </c>
      <c r="K210" s="73"/>
      <c r="L210" s="76"/>
      <c r="M210" s="79"/>
      <c r="N210" s="80"/>
      <c r="O210" s="78"/>
      <c r="P210" s="81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 spans="1:37" s="1" customFormat="1" ht="14.1" customHeight="1" x14ac:dyDescent="0.2">
      <c r="A211" s="86"/>
      <c r="B211" s="88"/>
      <c r="C211" s="90" t="s">
        <v>72</v>
      </c>
      <c r="D211" s="93" t="s">
        <v>67</v>
      </c>
      <c r="E211" s="94"/>
      <c r="F211" s="105"/>
      <c r="G211" s="106"/>
      <c r="H211" s="107"/>
      <c r="I211" s="29">
        <v>6</v>
      </c>
      <c r="J211" s="30" t="s">
        <v>12</v>
      </c>
      <c r="K211" s="71" t="str">
        <f>IF(F211="A",I211,IF(F211="B",I212,IF(F211="C",I213,IF(F211="D",I214,""))))</f>
        <v/>
      </c>
      <c r="L211" s="74" t="b">
        <f t="shared" ref="L211" si="47">ISTEXT(F211)</f>
        <v>0</v>
      </c>
      <c r="M211" s="77" t="str">
        <f t="shared" ref="M211" si="48">IF(L211=FALSE,"",I211)</f>
        <v/>
      </c>
      <c r="N211" s="80"/>
      <c r="O211" s="78"/>
      <c r="P211" s="81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 spans="1:37" s="1" customFormat="1" ht="14.1" customHeight="1" x14ac:dyDescent="0.2">
      <c r="A212" s="86"/>
      <c r="B212" s="88"/>
      <c r="C212" s="91"/>
      <c r="D212" s="95"/>
      <c r="E212" s="96"/>
      <c r="F212" s="102"/>
      <c r="G212" s="103"/>
      <c r="H212" s="104"/>
      <c r="I212" s="31">
        <v>4</v>
      </c>
      <c r="J212" s="30" t="s">
        <v>13</v>
      </c>
      <c r="K212" s="72"/>
      <c r="L212" s="75"/>
      <c r="M212" s="78"/>
      <c r="N212" s="80"/>
      <c r="O212" s="78"/>
      <c r="P212" s="81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 spans="1:37" s="1" customFormat="1" ht="14.1" customHeight="1" x14ac:dyDescent="0.2">
      <c r="A213" s="86"/>
      <c r="B213" s="88"/>
      <c r="C213" s="91"/>
      <c r="D213" s="95"/>
      <c r="E213" s="96"/>
      <c r="F213" s="102"/>
      <c r="G213" s="103"/>
      <c r="H213" s="104"/>
      <c r="I213" s="31">
        <v>2</v>
      </c>
      <c r="J213" s="30" t="s">
        <v>14</v>
      </c>
      <c r="K213" s="72"/>
      <c r="L213" s="75"/>
      <c r="M213" s="78"/>
      <c r="N213" s="80"/>
      <c r="O213" s="78"/>
      <c r="P213" s="81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 spans="1:37" s="1" customFormat="1" ht="14.1" customHeight="1" x14ac:dyDescent="0.2">
      <c r="A214" s="86"/>
      <c r="B214" s="88"/>
      <c r="C214" s="92"/>
      <c r="D214" s="97"/>
      <c r="E214" s="98"/>
      <c r="F214" s="108"/>
      <c r="G214" s="109"/>
      <c r="H214" s="110"/>
      <c r="I214" s="31">
        <v>0</v>
      </c>
      <c r="J214" s="30" t="s">
        <v>15</v>
      </c>
      <c r="K214" s="73"/>
      <c r="L214" s="76"/>
      <c r="M214" s="79"/>
      <c r="N214" s="80"/>
      <c r="O214" s="78"/>
      <c r="P214" s="81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 spans="1:37" s="1" customFormat="1" ht="14.1" customHeight="1" x14ac:dyDescent="0.2">
      <c r="A215" s="86"/>
      <c r="B215" s="88"/>
      <c r="C215" s="90" t="s">
        <v>73</v>
      </c>
      <c r="D215" s="93" t="s">
        <v>78</v>
      </c>
      <c r="E215" s="94"/>
      <c r="F215" s="105"/>
      <c r="G215" s="106"/>
      <c r="H215" s="107"/>
      <c r="I215" s="29">
        <v>3</v>
      </c>
      <c r="J215" s="30" t="s">
        <v>12</v>
      </c>
      <c r="K215" s="71" t="str">
        <f>IF(F215="A",I215,IF(F215="B",I216,IF(F215="C",I217,IF(F215="D",I218,""))))</f>
        <v/>
      </c>
      <c r="L215" s="74" t="b">
        <f t="shared" ref="L215" si="49">ISTEXT(F215)</f>
        <v>0</v>
      </c>
      <c r="M215" s="77" t="str">
        <f t="shared" ref="M215" si="50">IF(L215=FALSE,"",I215)</f>
        <v/>
      </c>
      <c r="N215" s="80"/>
      <c r="O215" s="78"/>
      <c r="P215" s="81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 spans="1:37" s="1" customFormat="1" ht="14.1" customHeight="1" x14ac:dyDescent="0.2">
      <c r="A216" s="86"/>
      <c r="B216" s="88"/>
      <c r="C216" s="91"/>
      <c r="D216" s="95"/>
      <c r="E216" s="96"/>
      <c r="F216" s="102"/>
      <c r="G216" s="103"/>
      <c r="H216" s="104"/>
      <c r="I216" s="31">
        <v>2</v>
      </c>
      <c r="J216" s="30" t="s">
        <v>13</v>
      </c>
      <c r="K216" s="72"/>
      <c r="L216" s="75"/>
      <c r="M216" s="78"/>
      <c r="N216" s="80"/>
      <c r="O216" s="78"/>
      <c r="P216" s="81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 spans="1:37" s="1" customFormat="1" ht="14.1" customHeight="1" x14ac:dyDescent="0.2">
      <c r="A217" s="86"/>
      <c r="B217" s="88"/>
      <c r="C217" s="91"/>
      <c r="D217" s="95"/>
      <c r="E217" s="96"/>
      <c r="F217" s="102"/>
      <c r="G217" s="103"/>
      <c r="H217" s="104"/>
      <c r="I217" s="31">
        <v>1</v>
      </c>
      <c r="J217" s="30" t="s">
        <v>14</v>
      </c>
      <c r="K217" s="72"/>
      <c r="L217" s="75"/>
      <c r="M217" s="78"/>
      <c r="N217" s="80"/>
      <c r="O217" s="78"/>
      <c r="P217" s="81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 spans="1:37" s="1" customFormat="1" ht="14.1" customHeight="1" x14ac:dyDescent="0.2">
      <c r="A218" s="86"/>
      <c r="B218" s="88"/>
      <c r="C218" s="92"/>
      <c r="D218" s="97"/>
      <c r="E218" s="98"/>
      <c r="F218" s="108"/>
      <c r="G218" s="109"/>
      <c r="H218" s="110"/>
      <c r="I218" s="31">
        <v>0</v>
      </c>
      <c r="J218" s="30" t="s">
        <v>15</v>
      </c>
      <c r="K218" s="73"/>
      <c r="L218" s="76"/>
      <c r="M218" s="79"/>
      <c r="N218" s="80"/>
      <c r="O218" s="78"/>
      <c r="P218" s="81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 spans="1:37" s="1" customFormat="1" ht="12" customHeight="1" x14ac:dyDescent="0.2">
      <c r="A219" s="86"/>
      <c r="B219" s="88"/>
      <c r="C219" s="90" t="s">
        <v>10</v>
      </c>
      <c r="D219" s="126" t="s">
        <v>108</v>
      </c>
      <c r="E219" s="113"/>
      <c r="F219" s="113"/>
      <c r="G219" s="113"/>
      <c r="H219" s="114"/>
      <c r="I219" s="32"/>
      <c r="J219" s="33"/>
      <c r="K219" s="33"/>
      <c r="L219" s="54"/>
      <c r="M219" s="55"/>
      <c r="N219" s="58"/>
      <c r="O219" s="55"/>
      <c r="P219" s="59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 spans="1:37" s="1" customFormat="1" ht="12" customHeight="1" x14ac:dyDescent="0.2">
      <c r="A220" s="86"/>
      <c r="B220" s="88"/>
      <c r="C220" s="91"/>
      <c r="D220" s="115"/>
      <c r="E220" s="116"/>
      <c r="F220" s="116"/>
      <c r="G220" s="116"/>
      <c r="H220" s="117"/>
      <c r="I220" s="32"/>
      <c r="J220" s="33"/>
      <c r="K220" s="33"/>
      <c r="L220" s="54"/>
      <c r="M220" s="55"/>
      <c r="N220" s="58"/>
      <c r="O220" s="55"/>
      <c r="P220" s="59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 spans="1:37" s="1" customFormat="1" ht="12" customHeight="1" x14ac:dyDescent="0.2">
      <c r="A221" s="86"/>
      <c r="B221" s="88"/>
      <c r="C221" s="91"/>
      <c r="D221" s="115"/>
      <c r="E221" s="116"/>
      <c r="F221" s="116"/>
      <c r="G221" s="116"/>
      <c r="H221" s="117"/>
      <c r="I221" s="32"/>
      <c r="J221" s="33"/>
      <c r="K221" s="33"/>
      <c r="L221" s="54"/>
      <c r="M221" s="55"/>
      <c r="N221" s="58"/>
      <c r="O221" s="55"/>
      <c r="P221" s="59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 spans="1:37" s="1" customFormat="1" ht="12" customHeight="1" x14ac:dyDescent="0.2">
      <c r="A222" s="86"/>
      <c r="B222" s="88"/>
      <c r="C222" s="91"/>
      <c r="D222" s="115"/>
      <c r="E222" s="116"/>
      <c r="F222" s="116"/>
      <c r="G222" s="116"/>
      <c r="H222" s="117"/>
      <c r="I222" s="32"/>
      <c r="J222" s="33"/>
      <c r="K222" s="33"/>
      <c r="L222" s="54"/>
      <c r="M222" s="55"/>
      <c r="N222" s="58"/>
      <c r="O222" s="55"/>
      <c r="P222" s="59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 spans="1:37" s="1" customFormat="1" ht="12" customHeight="1" x14ac:dyDescent="0.2">
      <c r="A223" s="86"/>
      <c r="B223" s="88"/>
      <c r="C223" s="91"/>
      <c r="D223" s="115"/>
      <c r="E223" s="116"/>
      <c r="F223" s="116"/>
      <c r="G223" s="116"/>
      <c r="H223" s="117"/>
      <c r="I223" s="32"/>
      <c r="J223" s="33"/>
      <c r="K223" s="33"/>
      <c r="L223" s="54"/>
      <c r="M223" s="55"/>
      <c r="N223" s="58"/>
      <c r="O223" s="55"/>
      <c r="P223" s="59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 spans="1:37" s="1" customFormat="1" ht="12" customHeight="1" x14ac:dyDescent="0.2">
      <c r="A224" s="86"/>
      <c r="B224" s="88"/>
      <c r="C224" s="91"/>
      <c r="D224" s="115"/>
      <c r="E224" s="116"/>
      <c r="F224" s="116"/>
      <c r="G224" s="116"/>
      <c r="H224" s="117"/>
      <c r="I224" s="32"/>
      <c r="J224" s="33"/>
      <c r="K224" s="33"/>
      <c r="L224" s="54"/>
      <c r="M224" s="55"/>
      <c r="N224" s="58"/>
      <c r="O224" s="55"/>
      <c r="P224" s="59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 spans="1:37" s="1" customFormat="1" ht="12" customHeight="1" x14ac:dyDescent="0.2">
      <c r="A225" s="86"/>
      <c r="B225" s="88"/>
      <c r="C225" s="91"/>
      <c r="D225" s="115"/>
      <c r="E225" s="116"/>
      <c r="F225" s="116"/>
      <c r="G225" s="116"/>
      <c r="H225" s="117"/>
      <c r="I225" s="32"/>
      <c r="J225" s="33"/>
      <c r="K225" s="33"/>
      <c r="L225" s="54"/>
      <c r="M225" s="55"/>
      <c r="N225" s="58"/>
      <c r="O225" s="55"/>
      <c r="P225" s="59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 spans="1:37" s="1" customFormat="1" ht="12" customHeight="1" x14ac:dyDescent="0.2">
      <c r="A226" s="86"/>
      <c r="B226" s="88"/>
      <c r="C226" s="91"/>
      <c r="D226" s="115"/>
      <c r="E226" s="116"/>
      <c r="F226" s="116"/>
      <c r="G226" s="116"/>
      <c r="H226" s="117"/>
      <c r="I226" s="32"/>
      <c r="J226" s="33"/>
      <c r="K226" s="33"/>
      <c r="L226" s="54"/>
      <c r="M226" s="55"/>
      <c r="N226" s="58"/>
      <c r="O226" s="55"/>
      <c r="P226" s="59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 spans="1:37" s="1" customFormat="1" ht="12" customHeight="1" x14ac:dyDescent="0.2">
      <c r="A227" s="86"/>
      <c r="B227" s="88"/>
      <c r="C227" s="91"/>
      <c r="D227" s="115"/>
      <c r="E227" s="116"/>
      <c r="F227" s="116"/>
      <c r="G227" s="116"/>
      <c r="H227" s="117"/>
      <c r="I227" s="32"/>
      <c r="J227" s="33"/>
      <c r="K227" s="33"/>
      <c r="L227" s="54"/>
      <c r="M227" s="55"/>
      <c r="N227" s="58"/>
      <c r="O227" s="55"/>
      <c r="P227" s="59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 spans="1:37" s="1" customFormat="1" ht="12" customHeight="1" x14ac:dyDescent="0.2">
      <c r="A228" s="86"/>
      <c r="B228" s="88"/>
      <c r="C228" s="91"/>
      <c r="D228" s="115"/>
      <c r="E228" s="116"/>
      <c r="F228" s="116"/>
      <c r="G228" s="116"/>
      <c r="H228" s="117"/>
      <c r="I228" s="32"/>
      <c r="J228" s="33"/>
      <c r="K228" s="33"/>
      <c r="L228" s="54"/>
      <c r="M228" s="55"/>
      <c r="N228" s="58"/>
      <c r="O228" s="55"/>
      <c r="P228" s="59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 spans="1:37" s="1" customFormat="1" ht="12" customHeight="1" x14ac:dyDescent="0.2">
      <c r="A229" s="86"/>
      <c r="B229" s="88"/>
      <c r="C229" s="91"/>
      <c r="D229" s="115"/>
      <c r="E229" s="116"/>
      <c r="F229" s="116"/>
      <c r="G229" s="116"/>
      <c r="H229" s="117"/>
      <c r="I229" s="32"/>
      <c r="J229" s="33"/>
      <c r="K229" s="33"/>
      <c r="L229" s="54"/>
      <c r="M229" s="55"/>
      <c r="N229" s="58"/>
      <c r="O229" s="55"/>
      <c r="P229" s="59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 spans="1:37" s="1" customFormat="1" ht="12" customHeight="1" x14ac:dyDescent="0.2">
      <c r="A230" s="86"/>
      <c r="B230" s="88"/>
      <c r="C230" s="91"/>
      <c r="D230" s="115"/>
      <c r="E230" s="116"/>
      <c r="F230" s="116"/>
      <c r="G230" s="116"/>
      <c r="H230" s="117"/>
      <c r="I230" s="32"/>
      <c r="J230" s="33"/>
      <c r="K230" s="33"/>
      <c r="L230" s="54"/>
      <c r="M230" s="55"/>
      <c r="N230" s="58"/>
      <c r="O230" s="55"/>
      <c r="P230" s="59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 spans="1:37" s="1" customFormat="1" ht="12" customHeight="1" x14ac:dyDescent="0.2">
      <c r="A231" s="86"/>
      <c r="B231" s="88"/>
      <c r="C231" s="91"/>
      <c r="D231" s="115"/>
      <c r="E231" s="116"/>
      <c r="F231" s="116"/>
      <c r="G231" s="116"/>
      <c r="H231" s="117"/>
      <c r="I231" s="32"/>
      <c r="J231" s="33"/>
      <c r="K231" s="33"/>
      <c r="L231" s="54"/>
      <c r="M231" s="55"/>
      <c r="N231" s="58"/>
      <c r="O231" s="55"/>
      <c r="P231" s="59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 spans="1:37" s="1" customFormat="1" ht="12" customHeight="1" x14ac:dyDescent="0.2">
      <c r="A232" s="86"/>
      <c r="B232" s="88"/>
      <c r="C232" s="91"/>
      <c r="D232" s="115"/>
      <c r="E232" s="116"/>
      <c r="F232" s="116"/>
      <c r="G232" s="116"/>
      <c r="H232" s="117"/>
      <c r="I232" s="32"/>
      <c r="J232" s="33"/>
      <c r="K232" s="33"/>
      <c r="L232" s="54"/>
      <c r="M232" s="55"/>
      <c r="N232" s="58"/>
      <c r="O232" s="55"/>
      <c r="P232" s="59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 spans="1:37" s="1" customFormat="1" ht="12" customHeight="1" x14ac:dyDescent="0.2">
      <c r="A233" s="86"/>
      <c r="B233" s="88"/>
      <c r="C233" s="91"/>
      <c r="D233" s="115"/>
      <c r="E233" s="116"/>
      <c r="F233" s="116"/>
      <c r="G233" s="116"/>
      <c r="H233" s="117"/>
      <c r="I233" s="32"/>
      <c r="J233" s="33"/>
      <c r="K233" s="33"/>
      <c r="L233" s="54"/>
      <c r="M233" s="55"/>
      <c r="N233" s="58"/>
      <c r="O233" s="55"/>
      <c r="P233" s="59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 spans="1:37" s="1" customFormat="1" ht="12" customHeight="1" thickBot="1" x14ac:dyDescent="0.25">
      <c r="A234" s="87"/>
      <c r="B234" s="89"/>
      <c r="C234" s="111"/>
      <c r="D234" s="118"/>
      <c r="E234" s="119"/>
      <c r="F234" s="119"/>
      <c r="G234" s="119"/>
      <c r="H234" s="120"/>
      <c r="I234" s="32"/>
      <c r="J234" s="33"/>
      <c r="K234" s="33"/>
      <c r="L234" s="54"/>
      <c r="M234" s="55"/>
      <c r="N234" s="58"/>
      <c r="O234" s="55"/>
      <c r="P234" s="59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 spans="1:37" s="1" customFormat="1" ht="35.65" customHeight="1" thickBot="1" x14ac:dyDescent="0.25">
      <c r="A235" s="9" t="s">
        <v>0</v>
      </c>
      <c r="B235" s="10" t="s">
        <v>21</v>
      </c>
      <c r="C235" s="10" t="s">
        <v>1</v>
      </c>
      <c r="D235" s="56" t="s">
        <v>25</v>
      </c>
      <c r="E235" s="40"/>
      <c r="F235" s="83" t="s">
        <v>16</v>
      </c>
      <c r="G235" s="84"/>
      <c r="H235" s="85"/>
      <c r="I235" s="27"/>
      <c r="J235" s="28"/>
      <c r="K235" s="28"/>
      <c r="L235" s="2" t="s">
        <v>5</v>
      </c>
      <c r="M235" s="2" t="s">
        <v>6</v>
      </c>
      <c r="N235" s="4" t="s">
        <v>7</v>
      </c>
      <c r="O235" s="4" t="s">
        <v>17</v>
      </c>
      <c r="P235" s="4" t="s">
        <v>8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 spans="1:37" s="1" customFormat="1" ht="14.1" customHeight="1" x14ac:dyDescent="0.2">
      <c r="A236" s="86" t="s">
        <v>48</v>
      </c>
      <c r="B236" s="88" t="s">
        <v>53</v>
      </c>
      <c r="C236" s="90" t="s">
        <v>60</v>
      </c>
      <c r="D236" s="93" t="s">
        <v>95</v>
      </c>
      <c r="E236" s="94"/>
      <c r="F236" s="99"/>
      <c r="G236" s="100"/>
      <c r="H236" s="101"/>
      <c r="I236" s="29">
        <v>3</v>
      </c>
      <c r="J236" s="30" t="s">
        <v>12</v>
      </c>
      <c r="K236" s="71" t="str">
        <f>IF(F236="A",I236,IF(F236="B",I237,IF(F236="C",I238,IF(F236="D",I239,""))))</f>
        <v/>
      </c>
      <c r="L236" s="74" t="b">
        <f t="shared" ref="L236" si="51">ISTEXT(F236)</f>
        <v>0</v>
      </c>
      <c r="M236" s="77" t="str">
        <f t="shared" ref="M236" si="52">IF(L236=FALSE,"",I236)</f>
        <v/>
      </c>
      <c r="N236" s="121">
        <f>SUM(K236:K247)</f>
        <v>0</v>
      </c>
      <c r="O236" s="77">
        <f>SUM(M236:M247)</f>
        <v>0</v>
      </c>
      <c r="P236" s="123" t="e">
        <f>N236/O236</f>
        <v>#DIV/0!</v>
      </c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 spans="1:37" s="1" customFormat="1" ht="14.1" customHeight="1" x14ac:dyDescent="0.2">
      <c r="A237" s="86"/>
      <c r="B237" s="88"/>
      <c r="C237" s="91"/>
      <c r="D237" s="95"/>
      <c r="E237" s="96"/>
      <c r="F237" s="102"/>
      <c r="G237" s="103"/>
      <c r="H237" s="104"/>
      <c r="I237" s="31">
        <v>2</v>
      </c>
      <c r="J237" s="30" t="s">
        <v>13</v>
      </c>
      <c r="K237" s="72"/>
      <c r="L237" s="75"/>
      <c r="M237" s="78"/>
      <c r="N237" s="80"/>
      <c r="O237" s="78"/>
      <c r="P237" s="81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 spans="1:37" s="1" customFormat="1" ht="14.1" customHeight="1" x14ac:dyDescent="0.2">
      <c r="A238" s="86"/>
      <c r="B238" s="88"/>
      <c r="C238" s="91"/>
      <c r="D238" s="95"/>
      <c r="E238" s="96"/>
      <c r="F238" s="102"/>
      <c r="G238" s="103"/>
      <c r="H238" s="104"/>
      <c r="I238" s="31">
        <v>1</v>
      </c>
      <c r="J238" s="30" t="s">
        <v>14</v>
      </c>
      <c r="K238" s="72"/>
      <c r="L238" s="75"/>
      <c r="M238" s="78"/>
      <c r="N238" s="80"/>
      <c r="O238" s="78"/>
      <c r="P238" s="81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 spans="1:37" s="1" customFormat="1" ht="14.1" customHeight="1" x14ac:dyDescent="0.2">
      <c r="A239" s="86"/>
      <c r="B239" s="88"/>
      <c r="C239" s="92"/>
      <c r="D239" s="97"/>
      <c r="E239" s="98"/>
      <c r="F239" s="102"/>
      <c r="G239" s="103"/>
      <c r="H239" s="104"/>
      <c r="I239" s="31">
        <v>0</v>
      </c>
      <c r="J239" s="30" t="s">
        <v>15</v>
      </c>
      <c r="K239" s="73"/>
      <c r="L239" s="76"/>
      <c r="M239" s="79"/>
      <c r="N239" s="80"/>
      <c r="O239" s="78"/>
      <c r="P239" s="81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 spans="1:37" s="1" customFormat="1" ht="14.1" customHeight="1" x14ac:dyDescent="0.2">
      <c r="A240" s="86"/>
      <c r="B240" s="88"/>
      <c r="C240" s="90" t="s">
        <v>61</v>
      </c>
      <c r="D240" s="93" t="s">
        <v>59</v>
      </c>
      <c r="E240" s="94"/>
      <c r="F240" s="105"/>
      <c r="G240" s="106"/>
      <c r="H240" s="107"/>
      <c r="I240" s="29">
        <v>3</v>
      </c>
      <c r="J240" s="30" t="s">
        <v>12</v>
      </c>
      <c r="K240" s="71" t="str">
        <f>IF(F240="A",I240,IF(F240="B",I241,IF(F240="C",I242,IF(F240="D",I243,""))))</f>
        <v/>
      </c>
      <c r="L240" s="74" t="b">
        <f t="shared" ref="L240" si="53">ISTEXT(F240)</f>
        <v>0</v>
      </c>
      <c r="M240" s="77" t="str">
        <f t="shared" ref="M240" si="54">IF(L240=FALSE,"",I240)</f>
        <v/>
      </c>
      <c r="N240" s="80"/>
      <c r="O240" s="78"/>
      <c r="P240" s="81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 spans="1:37" s="1" customFormat="1" ht="14.1" customHeight="1" x14ac:dyDescent="0.2">
      <c r="A241" s="86"/>
      <c r="B241" s="88"/>
      <c r="C241" s="91"/>
      <c r="D241" s="95"/>
      <c r="E241" s="96"/>
      <c r="F241" s="102"/>
      <c r="G241" s="103"/>
      <c r="H241" s="104"/>
      <c r="I241" s="31">
        <v>2</v>
      </c>
      <c r="J241" s="30" t="s">
        <v>13</v>
      </c>
      <c r="K241" s="72"/>
      <c r="L241" s="75"/>
      <c r="M241" s="78"/>
      <c r="N241" s="80"/>
      <c r="O241" s="78"/>
      <c r="P241" s="81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 spans="1:37" s="1" customFormat="1" ht="14.1" customHeight="1" x14ac:dyDescent="0.2">
      <c r="A242" s="86"/>
      <c r="B242" s="88"/>
      <c r="C242" s="91"/>
      <c r="D242" s="95"/>
      <c r="E242" s="96"/>
      <c r="F242" s="102"/>
      <c r="G242" s="103"/>
      <c r="H242" s="104"/>
      <c r="I242" s="31">
        <v>1</v>
      </c>
      <c r="J242" s="30" t="s">
        <v>14</v>
      </c>
      <c r="K242" s="72"/>
      <c r="L242" s="75"/>
      <c r="M242" s="78"/>
      <c r="N242" s="80"/>
      <c r="O242" s="78"/>
      <c r="P242" s="81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 spans="1:37" s="1" customFormat="1" ht="14.1" customHeight="1" x14ac:dyDescent="0.2">
      <c r="A243" s="86"/>
      <c r="B243" s="88"/>
      <c r="C243" s="92"/>
      <c r="D243" s="97"/>
      <c r="E243" s="98"/>
      <c r="F243" s="108"/>
      <c r="G243" s="109"/>
      <c r="H243" s="110"/>
      <c r="I243" s="31">
        <v>0</v>
      </c>
      <c r="J243" s="30" t="s">
        <v>15</v>
      </c>
      <c r="K243" s="73"/>
      <c r="L243" s="76"/>
      <c r="M243" s="79"/>
      <c r="N243" s="80"/>
      <c r="O243" s="78"/>
      <c r="P243" s="81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 spans="1:37" s="1" customFormat="1" ht="14.1" customHeight="1" x14ac:dyDescent="0.2">
      <c r="A244" s="86"/>
      <c r="B244" s="88"/>
      <c r="C244" s="90" t="s">
        <v>105</v>
      </c>
      <c r="D244" s="93" t="s">
        <v>109</v>
      </c>
      <c r="E244" s="94"/>
      <c r="F244" s="105"/>
      <c r="G244" s="106"/>
      <c r="H244" s="107"/>
      <c r="I244" s="31">
        <v>3</v>
      </c>
      <c r="J244" s="30" t="s">
        <v>12</v>
      </c>
      <c r="K244" s="71" t="str">
        <f>IF(F244="A",I244,IF(F244="B",I245,IF(F244="C",I246,IF(F244="D",I247,""))))</f>
        <v/>
      </c>
      <c r="L244" s="74" t="b">
        <f t="shared" ref="L244" si="55">ISTEXT(F244)</f>
        <v>0</v>
      </c>
      <c r="M244" s="77" t="str">
        <f t="shared" ref="M244" si="56">IF(L244=FALSE,"",I244)</f>
        <v/>
      </c>
      <c r="N244" s="80"/>
      <c r="O244" s="78"/>
      <c r="P244" s="81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 spans="1:37" s="1" customFormat="1" ht="14.1" customHeight="1" x14ac:dyDescent="0.2">
      <c r="A245" s="86"/>
      <c r="B245" s="88"/>
      <c r="C245" s="91"/>
      <c r="D245" s="95"/>
      <c r="E245" s="96"/>
      <c r="F245" s="102"/>
      <c r="G245" s="103"/>
      <c r="H245" s="104"/>
      <c r="I245" s="31">
        <v>2</v>
      </c>
      <c r="J245" s="30" t="s">
        <v>13</v>
      </c>
      <c r="K245" s="72"/>
      <c r="L245" s="75"/>
      <c r="M245" s="78"/>
      <c r="N245" s="80"/>
      <c r="O245" s="78"/>
      <c r="P245" s="81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 spans="1:37" s="1" customFormat="1" ht="14.1" customHeight="1" x14ac:dyDescent="0.2">
      <c r="A246" s="86"/>
      <c r="B246" s="88"/>
      <c r="C246" s="91"/>
      <c r="D246" s="95"/>
      <c r="E246" s="96"/>
      <c r="F246" s="102"/>
      <c r="G246" s="103"/>
      <c r="H246" s="104"/>
      <c r="I246" s="31">
        <v>1</v>
      </c>
      <c r="J246" s="30" t="s">
        <v>14</v>
      </c>
      <c r="K246" s="72"/>
      <c r="L246" s="75"/>
      <c r="M246" s="78"/>
      <c r="N246" s="80"/>
      <c r="O246" s="78"/>
      <c r="P246" s="81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 spans="1:37" s="1" customFormat="1" ht="14.1" customHeight="1" x14ac:dyDescent="0.2">
      <c r="A247" s="86"/>
      <c r="B247" s="88"/>
      <c r="C247" s="92"/>
      <c r="D247" s="97"/>
      <c r="E247" s="98"/>
      <c r="F247" s="108"/>
      <c r="G247" s="109"/>
      <c r="H247" s="110"/>
      <c r="I247" s="31">
        <v>0</v>
      </c>
      <c r="J247" s="30" t="s">
        <v>15</v>
      </c>
      <c r="K247" s="73"/>
      <c r="L247" s="76"/>
      <c r="M247" s="79"/>
      <c r="N247" s="122"/>
      <c r="O247" s="79"/>
      <c r="P247" s="124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 spans="1:37" s="1" customFormat="1" ht="12" customHeight="1" x14ac:dyDescent="0.2">
      <c r="A248" s="86"/>
      <c r="B248" s="88"/>
      <c r="C248" s="90" t="s">
        <v>10</v>
      </c>
      <c r="D248" s="126" t="s">
        <v>104</v>
      </c>
      <c r="E248" s="113"/>
      <c r="F248" s="113"/>
      <c r="G248" s="113"/>
      <c r="H248" s="114"/>
      <c r="I248" s="32"/>
      <c r="J248" s="33"/>
      <c r="K248" s="33"/>
      <c r="L248" s="54"/>
      <c r="M248" s="55"/>
      <c r="N248" s="58"/>
      <c r="O248" s="55"/>
      <c r="P248" s="59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 spans="1:37" s="1" customFormat="1" ht="12" customHeight="1" x14ac:dyDescent="0.2">
      <c r="A249" s="86"/>
      <c r="B249" s="88"/>
      <c r="C249" s="91"/>
      <c r="D249" s="115"/>
      <c r="E249" s="116"/>
      <c r="F249" s="116"/>
      <c r="G249" s="116"/>
      <c r="H249" s="117"/>
      <c r="I249" s="32"/>
      <c r="J249" s="33"/>
      <c r="K249" s="33"/>
      <c r="L249" s="54"/>
      <c r="M249" s="55"/>
      <c r="N249" s="58"/>
      <c r="O249" s="55"/>
      <c r="P249" s="59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 spans="1:37" s="1" customFormat="1" ht="12" customHeight="1" x14ac:dyDescent="0.2">
      <c r="A250" s="86"/>
      <c r="B250" s="88"/>
      <c r="C250" s="91"/>
      <c r="D250" s="115"/>
      <c r="E250" s="116"/>
      <c r="F250" s="116"/>
      <c r="G250" s="116"/>
      <c r="H250" s="117"/>
      <c r="I250" s="32"/>
      <c r="J250" s="33"/>
      <c r="K250" s="33"/>
      <c r="L250" s="54"/>
      <c r="M250" s="55"/>
      <c r="N250" s="58"/>
      <c r="O250" s="55"/>
      <c r="P250" s="59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 spans="1:37" s="1" customFormat="1" ht="12" customHeight="1" x14ac:dyDescent="0.2">
      <c r="A251" s="86"/>
      <c r="B251" s="88"/>
      <c r="C251" s="91"/>
      <c r="D251" s="115"/>
      <c r="E251" s="116"/>
      <c r="F251" s="116"/>
      <c r="G251" s="116"/>
      <c r="H251" s="117"/>
      <c r="I251" s="32"/>
      <c r="J251" s="33"/>
      <c r="K251" s="33"/>
      <c r="L251" s="54"/>
      <c r="M251" s="55"/>
      <c r="N251" s="58"/>
      <c r="O251" s="55"/>
      <c r="P251" s="59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 spans="1:37" s="1" customFormat="1" ht="12" customHeight="1" x14ac:dyDescent="0.2">
      <c r="A252" s="86"/>
      <c r="B252" s="88"/>
      <c r="C252" s="91"/>
      <c r="D252" s="115"/>
      <c r="E252" s="116"/>
      <c r="F252" s="116"/>
      <c r="G252" s="116"/>
      <c r="H252" s="117"/>
      <c r="I252" s="32"/>
      <c r="J252" s="33"/>
      <c r="K252" s="33"/>
      <c r="L252" s="54"/>
      <c r="M252" s="55"/>
      <c r="N252" s="58"/>
      <c r="O252" s="55"/>
      <c r="P252" s="59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 spans="1:37" s="1" customFormat="1" ht="12" customHeight="1" x14ac:dyDescent="0.2">
      <c r="A253" s="86"/>
      <c r="B253" s="88"/>
      <c r="C253" s="91"/>
      <c r="D253" s="115"/>
      <c r="E253" s="116"/>
      <c r="F253" s="116"/>
      <c r="G253" s="116"/>
      <c r="H253" s="117"/>
      <c r="I253" s="32"/>
      <c r="J253" s="33"/>
      <c r="K253" s="33"/>
      <c r="L253" s="54"/>
      <c r="M253" s="55"/>
      <c r="N253" s="58"/>
      <c r="O253" s="55"/>
      <c r="P253" s="59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 spans="1:37" s="1" customFormat="1" ht="12" customHeight="1" x14ac:dyDescent="0.2">
      <c r="A254" s="86"/>
      <c r="B254" s="88"/>
      <c r="C254" s="91"/>
      <c r="D254" s="115"/>
      <c r="E254" s="116"/>
      <c r="F254" s="116"/>
      <c r="G254" s="116"/>
      <c r="H254" s="117"/>
      <c r="I254" s="32"/>
      <c r="J254" s="33"/>
      <c r="K254" s="33"/>
      <c r="L254" s="54"/>
      <c r="M254" s="55"/>
      <c r="N254" s="58"/>
      <c r="O254" s="55"/>
      <c r="P254" s="59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 spans="1:37" s="1" customFormat="1" ht="12" customHeight="1" x14ac:dyDescent="0.2">
      <c r="A255" s="86"/>
      <c r="B255" s="88"/>
      <c r="C255" s="91"/>
      <c r="D255" s="115"/>
      <c r="E255" s="116"/>
      <c r="F255" s="116"/>
      <c r="G255" s="116"/>
      <c r="H255" s="117"/>
      <c r="I255" s="32"/>
      <c r="J255" s="33"/>
      <c r="K255" s="33"/>
      <c r="L255" s="54"/>
      <c r="M255" s="55"/>
      <c r="N255" s="58"/>
      <c r="O255" s="55"/>
      <c r="P255" s="59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 spans="1:37" s="1" customFormat="1" ht="12" customHeight="1" x14ac:dyDescent="0.2">
      <c r="A256" s="86"/>
      <c r="B256" s="88"/>
      <c r="C256" s="91"/>
      <c r="D256" s="115"/>
      <c r="E256" s="116"/>
      <c r="F256" s="116"/>
      <c r="G256" s="116"/>
      <c r="H256" s="117"/>
      <c r="I256" s="32"/>
      <c r="J256" s="33"/>
      <c r="K256" s="33"/>
      <c r="L256" s="54"/>
      <c r="M256" s="55"/>
      <c r="N256" s="58"/>
      <c r="O256" s="55"/>
      <c r="P256" s="59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 spans="1:37" s="1" customFormat="1" ht="12" customHeight="1" x14ac:dyDescent="0.2">
      <c r="A257" s="86"/>
      <c r="B257" s="88"/>
      <c r="C257" s="91"/>
      <c r="D257" s="115"/>
      <c r="E257" s="116"/>
      <c r="F257" s="116"/>
      <c r="G257" s="116"/>
      <c r="H257" s="117"/>
      <c r="I257" s="32"/>
      <c r="J257" s="33"/>
      <c r="K257" s="33"/>
      <c r="L257" s="54"/>
      <c r="M257" s="55"/>
      <c r="N257" s="58"/>
      <c r="O257" s="55"/>
      <c r="P257" s="59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 spans="1:37" s="1" customFormat="1" ht="12" customHeight="1" x14ac:dyDescent="0.2">
      <c r="A258" s="86"/>
      <c r="B258" s="88"/>
      <c r="C258" s="91"/>
      <c r="D258" s="115"/>
      <c r="E258" s="116"/>
      <c r="F258" s="116"/>
      <c r="G258" s="116"/>
      <c r="H258" s="117"/>
      <c r="I258" s="32"/>
      <c r="J258" s="33"/>
      <c r="K258" s="33"/>
      <c r="L258" s="54"/>
      <c r="M258" s="55"/>
      <c r="N258" s="58"/>
      <c r="O258" s="55"/>
      <c r="P258" s="59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 spans="1:37" s="1" customFormat="1" ht="12" customHeight="1" x14ac:dyDescent="0.2">
      <c r="A259" s="86"/>
      <c r="B259" s="88"/>
      <c r="C259" s="91"/>
      <c r="D259" s="115"/>
      <c r="E259" s="116"/>
      <c r="F259" s="116"/>
      <c r="G259" s="116"/>
      <c r="H259" s="117"/>
      <c r="I259" s="32"/>
      <c r="J259" s="33"/>
      <c r="K259" s="33"/>
      <c r="L259" s="54"/>
      <c r="M259" s="55"/>
      <c r="N259" s="58"/>
      <c r="O259" s="55"/>
      <c r="P259" s="59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 spans="1:37" s="1" customFormat="1" ht="12" customHeight="1" x14ac:dyDescent="0.2">
      <c r="A260" s="86"/>
      <c r="B260" s="88"/>
      <c r="C260" s="91"/>
      <c r="D260" s="115"/>
      <c r="E260" s="116"/>
      <c r="F260" s="116"/>
      <c r="G260" s="116"/>
      <c r="H260" s="117"/>
      <c r="I260" s="32"/>
      <c r="J260" s="33"/>
      <c r="K260" s="33"/>
      <c r="L260" s="54"/>
      <c r="M260" s="55"/>
      <c r="N260" s="58"/>
      <c r="O260" s="55"/>
      <c r="P260" s="59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 spans="1:37" s="1" customFormat="1" ht="12" customHeight="1" x14ac:dyDescent="0.2">
      <c r="A261" s="86"/>
      <c r="B261" s="88"/>
      <c r="C261" s="91"/>
      <c r="D261" s="115"/>
      <c r="E261" s="116"/>
      <c r="F261" s="116"/>
      <c r="G261" s="116"/>
      <c r="H261" s="117"/>
      <c r="I261" s="32"/>
      <c r="J261" s="33"/>
      <c r="K261" s="33"/>
      <c r="L261" s="54"/>
      <c r="M261" s="55"/>
      <c r="N261" s="58"/>
      <c r="O261" s="55"/>
      <c r="P261" s="59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 spans="1:37" s="1" customFormat="1" ht="12" customHeight="1" x14ac:dyDescent="0.2">
      <c r="A262" s="86"/>
      <c r="B262" s="88"/>
      <c r="C262" s="91"/>
      <c r="D262" s="115"/>
      <c r="E262" s="116"/>
      <c r="F262" s="116"/>
      <c r="G262" s="116"/>
      <c r="H262" s="117"/>
      <c r="I262" s="32"/>
      <c r="J262" s="33"/>
      <c r="K262" s="33"/>
      <c r="L262" s="54"/>
      <c r="M262" s="55"/>
      <c r="N262" s="58"/>
      <c r="O262" s="55"/>
      <c r="P262" s="59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 spans="1:37" s="1" customFormat="1" ht="12" customHeight="1" thickBot="1" x14ac:dyDescent="0.25">
      <c r="A263" s="87"/>
      <c r="B263" s="89"/>
      <c r="C263" s="111"/>
      <c r="D263" s="118"/>
      <c r="E263" s="119"/>
      <c r="F263" s="119"/>
      <c r="G263" s="119"/>
      <c r="H263" s="120"/>
      <c r="I263" s="32"/>
      <c r="J263" s="33"/>
      <c r="K263" s="33"/>
      <c r="L263" s="54"/>
      <c r="M263" s="55"/>
      <c r="N263" s="58"/>
      <c r="O263" s="55"/>
      <c r="P263" s="59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 spans="1:37" x14ac:dyDescent="0.2">
      <c r="A264" s="34"/>
      <c r="B264" s="16"/>
      <c r="C264" s="16"/>
      <c r="D264" s="127"/>
      <c r="E264" s="127"/>
      <c r="F264" s="127"/>
      <c r="G264" s="128"/>
      <c r="H264" s="128"/>
      <c r="I264" s="60"/>
      <c r="J264" s="33"/>
    </row>
    <row r="265" spans="1:37" s="1" customFormat="1" ht="18" x14ac:dyDescent="0.2">
      <c r="A265" s="129" t="s">
        <v>11</v>
      </c>
      <c r="B265" s="129"/>
      <c r="C265" s="18"/>
      <c r="D265" s="12"/>
      <c r="E265" s="12"/>
      <c r="F265" s="12"/>
      <c r="G265" s="12"/>
      <c r="H265" s="13"/>
      <c r="I265" s="24"/>
      <c r="J265" s="25"/>
      <c r="K265" s="25"/>
      <c r="L265" s="25"/>
      <c r="M265" s="25"/>
      <c r="N265" s="26"/>
      <c r="O265" s="26"/>
      <c r="P265" s="2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7" s="1" customFormat="1" x14ac:dyDescent="0.2">
      <c r="A266" s="19"/>
      <c r="B266" s="20"/>
      <c r="C266" s="20"/>
      <c r="D266" s="20"/>
      <c r="E266" s="20"/>
      <c r="F266" s="20"/>
      <c r="G266" s="20"/>
      <c r="H266" s="20"/>
      <c r="I266" s="24"/>
      <c r="J266" s="25"/>
      <c r="K266" s="25"/>
      <c r="L266" s="25"/>
      <c r="M266" s="25"/>
      <c r="N266" s="26"/>
      <c r="O266" s="26"/>
      <c r="P266" s="2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7" s="1" customFormat="1" x14ac:dyDescent="0.2">
      <c r="A267" s="19"/>
      <c r="B267" s="20"/>
      <c r="C267" s="20"/>
      <c r="D267" s="20"/>
      <c r="E267" s="20"/>
      <c r="F267" s="20"/>
      <c r="G267" s="20"/>
      <c r="H267" s="20"/>
      <c r="I267" s="24"/>
      <c r="J267" s="25"/>
      <c r="K267" s="25"/>
      <c r="L267" s="25"/>
      <c r="M267" s="25"/>
      <c r="N267" s="26"/>
      <c r="O267" s="26"/>
      <c r="P267" s="2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7" s="1" customFormat="1" x14ac:dyDescent="0.2">
      <c r="A268" s="19"/>
      <c r="B268" s="20"/>
      <c r="C268" s="20"/>
      <c r="D268" s="20"/>
      <c r="E268" s="20"/>
      <c r="F268" s="20"/>
      <c r="G268" s="20"/>
      <c r="H268" s="20"/>
      <c r="I268" s="24"/>
      <c r="J268" s="25"/>
      <c r="K268" s="25"/>
      <c r="L268" s="25"/>
      <c r="M268" s="25"/>
      <c r="N268" s="26"/>
      <c r="O268" s="26"/>
      <c r="P268" s="2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7" s="1" customFormat="1" x14ac:dyDescent="0.2">
      <c r="A269" s="19"/>
      <c r="B269" s="20"/>
      <c r="C269" s="20"/>
      <c r="D269" s="20"/>
      <c r="E269" s="20"/>
      <c r="F269" s="20"/>
      <c r="G269" s="20"/>
      <c r="H269" s="20"/>
      <c r="I269" s="24"/>
      <c r="J269" s="25"/>
      <c r="K269" s="25"/>
      <c r="L269" s="25"/>
      <c r="M269" s="25"/>
      <c r="N269" s="26"/>
      <c r="O269" s="26"/>
      <c r="P269" s="2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7" s="1" customFormat="1" x14ac:dyDescent="0.2">
      <c r="A270" s="19"/>
      <c r="B270" s="20"/>
      <c r="C270" s="20"/>
      <c r="D270" s="20"/>
      <c r="E270" s="20"/>
      <c r="F270" s="20"/>
      <c r="G270" s="20"/>
      <c r="H270" s="20"/>
      <c r="I270" s="24"/>
      <c r="J270" s="25"/>
      <c r="K270" s="25"/>
      <c r="L270" s="25"/>
      <c r="M270" s="25"/>
      <c r="N270" s="26"/>
      <c r="O270" s="26"/>
      <c r="P270" s="2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7" s="1" customFormat="1" x14ac:dyDescent="0.2">
      <c r="A271" s="19"/>
      <c r="B271" s="20"/>
      <c r="C271" s="20"/>
      <c r="D271" s="20"/>
      <c r="E271" s="20"/>
      <c r="F271" s="20"/>
      <c r="G271" s="20"/>
      <c r="H271" s="20"/>
      <c r="I271" s="24"/>
      <c r="J271" s="25"/>
      <c r="K271" s="25"/>
      <c r="L271" s="25"/>
      <c r="M271" s="25"/>
      <c r="N271" s="26"/>
      <c r="O271" s="26"/>
      <c r="P271" s="2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7" s="1" customFormat="1" x14ac:dyDescent="0.2">
      <c r="A272" s="19"/>
      <c r="B272" s="20"/>
      <c r="C272" s="20"/>
      <c r="D272" s="20"/>
      <c r="E272" s="20"/>
      <c r="F272" s="20"/>
      <c r="G272" s="20"/>
      <c r="H272" s="20"/>
      <c r="I272" s="24"/>
      <c r="J272" s="25"/>
      <c r="K272" s="25"/>
      <c r="L272" s="25"/>
      <c r="M272" s="25"/>
      <c r="N272" s="26"/>
      <c r="O272" s="26"/>
      <c r="P272" s="2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s="1" customFormat="1" x14ac:dyDescent="0.2">
      <c r="A273" s="19"/>
      <c r="B273" s="20"/>
      <c r="C273" s="20"/>
      <c r="D273" s="20"/>
      <c r="E273" s="20"/>
      <c r="F273" s="20"/>
      <c r="G273" s="20"/>
      <c r="H273" s="20"/>
      <c r="I273" s="24"/>
      <c r="J273" s="25"/>
      <c r="K273" s="25"/>
      <c r="L273" s="25"/>
      <c r="M273" s="25"/>
      <c r="N273" s="26"/>
      <c r="O273" s="26"/>
      <c r="P273" s="2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s="1" customFormat="1" x14ac:dyDescent="0.2">
      <c r="A274" s="19"/>
      <c r="B274" s="20"/>
      <c r="C274" s="20"/>
      <c r="D274" s="20"/>
      <c r="E274" s="20"/>
      <c r="F274" s="20"/>
      <c r="G274" s="20"/>
      <c r="H274" s="20"/>
      <c r="I274" s="24"/>
      <c r="J274" s="25"/>
      <c r="K274" s="25"/>
      <c r="L274" s="25"/>
      <c r="M274" s="25"/>
      <c r="N274" s="26"/>
      <c r="O274" s="26"/>
      <c r="P274" s="2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s="1" customFormat="1" x14ac:dyDescent="0.2">
      <c r="A275" s="19"/>
      <c r="B275" s="20"/>
      <c r="C275" s="20"/>
      <c r="D275" s="20"/>
      <c r="E275" s="20"/>
      <c r="F275" s="20"/>
      <c r="G275" s="20"/>
      <c r="H275" s="20"/>
      <c r="I275" s="24"/>
      <c r="J275" s="25"/>
      <c r="K275" s="25"/>
      <c r="L275" s="25"/>
      <c r="M275" s="25"/>
      <c r="N275" s="26"/>
      <c r="O275" s="26"/>
      <c r="P275" s="2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s="1" customFormat="1" x14ac:dyDescent="0.2">
      <c r="A276" s="19"/>
      <c r="B276" s="20"/>
      <c r="C276" s="20"/>
      <c r="D276" s="20"/>
      <c r="E276" s="20"/>
      <c r="F276" s="20"/>
      <c r="G276" s="20"/>
      <c r="H276" s="20"/>
      <c r="I276" s="24"/>
      <c r="J276" s="25"/>
      <c r="K276" s="25"/>
      <c r="L276" s="25"/>
      <c r="M276" s="25"/>
      <c r="N276" s="26"/>
      <c r="O276" s="26"/>
      <c r="P276" s="2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s="1" customFormat="1" x14ac:dyDescent="0.2">
      <c r="A277" s="19"/>
      <c r="B277" s="20"/>
      <c r="C277" s="20"/>
      <c r="D277" s="20"/>
      <c r="E277" s="20"/>
      <c r="F277" s="20"/>
      <c r="G277" s="20"/>
      <c r="H277" s="20"/>
      <c r="I277" s="24"/>
      <c r="J277" s="25"/>
      <c r="K277" s="25"/>
      <c r="L277" s="25"/>
      <c r="M277" s="25"/>
      <c r="N277" s="26"/>
      <c r="O277" s="26"/>
      <c r="P277" s="2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s="1" customFormat="1" x14ac:dyDescent="0.2">
      <c r="A278" s="19"/>
      <c r="B278" s="20"/>
      <c r="C278" s="20"/>
      <c r="D278" s="20"/>
      <c r="E278" s="20"/>
      <c r="F278" s="20"/>
      <c r="G278" s="20"/>
      <c r="H278" s="20"/>
      <c r="I278" s="24"/>
      <c r="J278" s="25"/>
      <c r="K278" s="25"/>
      <c r="L278" s="25"/>
      <c r="M278" s="25"/>
      <c r="N278" s="26"/>
      <c r="O278" s="26"/>
      <c r="P278" s="2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s="1" customFormat="1" x14ac:dyDescent="0.2">
      <c r="A279" s="19"/>
      <c r="B279" s="20"/>
      <c r="C279" s="20"/>
      <c r="D279" s="20"/>
      <c r="E279" s="20"/>
      <c r="F279" s="20"/>
      <c r="G279" s="20"/>
      <c r="H279" s="20"/>
      <c r="I279" s="24"/>
      <c r="J279" s="25"/>
      <c r="K279" s="25"/>
      <c r="L279" s="25"/>
      <c r="M279" s="25"/>
      <c r="N279" s="26"/>
      <c r="O279" s="26"/>
      <c r="P279" s="2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s="1" customFormat="1" x14ac:dyDescent="0.2">
      <c r="A280" s="19"/>
      <c r="B280" s="20"/>
      <c r="C280" s="20"/>
      <c r="D280" s="20"/>
      <c r="E280" s="20"/>
      <c r="F280" s="20"/>
      <c r="G280" s="20"/>
      <c r="H280" s="20"/>
      <c r="I280" s="24"/>
      <c r="J280" s="25"/>
      <c r="K280" s="25"/>
      <c r="L280" s="25"/>
      <c r="M280" s="25"/>
      <c r="N280" s="26"/>
      <c r="O280" s="26"/>
      <c r="P280" s="2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s="1" customFormat="1" x14ac:dyDescent="0.2">
      <c r="A281" s="19"/>
      <c r="B281" s="20"/>
      <c r="C281" s="20"/>
      <c r="D281" s="20"/>
      <c r="E281" s="20"/>
      <c r="F281" s="20"/>
      <c r="G281" s="20"/>
      <c r="H281" s="20"/>
      <c r="I281" s="24"/>
      <c r="J281" s="25"/>
      <c r="K281" s="25"/>
      <c r="L281" s="25"/>
      <c r="M281" s="25"/>
      <c r="N281" s="26"/>
      <c r="O281" s="26"/>
      <c r="P281" s="2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s="1" customFormat="1" x14ac:dyDescent="0.2">
      <c r="A282" s="19"/>
      <c r="B282" s="20"/>
      <c r="C282" s="20"/>
      <c r="D282" s="20"/>
      <c r="E282" s="20"/>
      <c r="F282" s="20"/>
      <c r="G282" s="20"/>
      <c r="H282" s="20"/>
      <c r="I282" s="24"/>
      <c r="J282" s="25"/>
      <c r="K282" s="25"/>
      <c r="L282" s="25"/>
      <c r="M282" s="25"/>
      <c r="N282" s="26"/>
      <c r="O282" s="26"/>
      <c r="P282" s="2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s="1" customFormat="1" x14ac:dyDescent="0.2">
      <c r="A283" s="19"/>
      <c r="B283" s="20"/>
      <c r="C283" s="20"/>
      <c r="D283" s="20"/>
      <c r="E283" s="20"/>
      <c r="F283" s="20"/>
      <c r="G283" s="20"/>
      <c r="H283" s="20"/>
      <c r="I283" s="24"/>
      <c r="J283" s="25"/>
      <c r="K283" s="130" t="s">
        <v>2</v>
      </c>
      <c r="L283" s="130"/>
      <c r="M283" s="61"/>
      <c r="N283" s="17" t="str">
        <f>IF(SUM(N30:N263)&gt;0,SUM(N30:N263),"")</f>
        <v/>
      </c>
      <c r="O283" s="26"/>
      <c r="P283" s="2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s="1" customFormat="1" x14ac:dyDescent="0.2">
      <c r="A284" s="19"/>
      <c r="B284" s="20"/>
      <c r="C284" s="20"/>
      <c r="D284" s="20"/>
      <c r="E284" s="20"/>
      <c r="F284" s="20"/>
      <c r="G284" s="20"/>
      <c r="H284" s="20"/>
      <c r="I284" s="24"/>
      <c r="J284" s="25"/>
      <c r="K284" s="131" t="s">
        <v>4</v>
      </c>
      <c r="L284" s="131"/>
      <c r="M284" s="62"/>
      <c r="N284" s="5" t="str">
        <f>IF(SUM(M30:M263)&gt;0,SUM(M30:M263),"")</f>
        <v/>
      </c>
      <c r="O284" s="26"/>
      <c r="P284" s="2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s="1" customFormat="1" x14ac:dyDescent="0.2">
      <c r="A285" s="19"/>
      <c r="B285" s="20"/>
      <c r="C285" s="20"/>
      <c r="D285" s="20"/>
      <c r="E285" s="20"/>
      <c r="F285" s="20"/>
      <c r="G285" s="20"/>
      <c r="H285" s="20"/>
      <c r="I285" s="24"/>
      <c r="J285" s="25"/>
      <c r="K285" s="131" t="s">
        <v>3</v>
      </c>
      <c r="L285" s="131"/>
      <c r="N285" s="11" t="e">
        <f>(($N$283/$N$284)*5)+1</f>
        <v>#VALUE!</v>
      </c>
      <c r="O285" s="26"/>
      <c r="P285" s="2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s="1" customFormat="1" x14ac:dyDescent="0.2">
      <c r="A286" s="19"/>
      <c r="B286" s="20"/>
      <c r="C286" s="20"/>
      <c r="D286" s="20"/>
      <c r="E286" s="20"/>
      <c r="F286" s="20"/>
      <c r="G286" s="20"/>
      <c r="H286" s="20"/>
      <c r="I286" s="24"/>
      <c r="J286" s="25"/>
      <c r="K286" s="25"/>
      <c r="L286" s="25"/>
      <c r="M286" s="25"/>
      <c r="N286" s="26"/>
      <c r="O286" s="26"/>
      <c r="P286" s="2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</sheetData>
  <mergeCells count="245">
    <mergeCell ref="N236:N247"/>
    <mergeCell ref="O236:O247"/>
    <mergeCell ref="P236:P247"/>
    <mergeCell ref="D264:F264"/>
    <mergeCell ref="G264:H264"/>
    <mergeCell ref="A265:B265"/>
    <mergeCell ref="K283:L283"/>
    <mergeCell ref="K284:L284"/>
    <mergeCell ref="K285:L285"/>
    <mergeCell ref="F240:H243"/>
    <mergeCell ref="K240:K243"/>
    <mergeCell ref="L240:L243"/>
    <mergeCell ref="M240:M243"/>
    <mergeCell ref="C248:C263"/>
    <mergeCell ref="D248:H263"/>
    <mergeCell ref="K236:K239"/>
    <mergeCell ref="L236:L239"/>
    <mergeCell ref="M236:M239"/>
    <mergeCell ref="K244:K247"/>
    <mergeCell ref="L244:L247"/>
    <mergeCell ref="M244:M247"/>
    <mergeCell ref="C219:C234"/>
    <mergeCell ref="D219:H234"/>
    <mergeCell ref="F235:H235"/>
    <mergeCell ref="A236:A263"/>
    <mergeCell ref="B236:B263"/>
    <mergeCell ref="C236:C239"/>
    <mergeCell ref="D236:E239"/>
    <mergeCell ref="F236:H239"/>
    <mergeCell ref="C240:C243"/>
    <mergeCell ref="D240:E243"/>
    <mergeCell ref="A207:A234"/>
    <mergeCell ref="B207:B234"/>
    <mergeCell ref="C244:C247"/>
    <mergeCell ref="D244:E247"/>
    <mergeCell ref="F244:H247"/>
    <mergeCell ref="N207:N218"/>
    <mergeCell ref="O207:O218"/>
    <mergeCell ref="P207:P218"/>
    <mergeCell ref="C190:C205"/>
    <mergeCell ref="D190:H205"/>
    <mergeCell ref="F206:H206"/>
    <mergeCell ref="C207:C210"/>
    <mergeCell ref="D207:E210"/>
    <mergeCell ref="F207:H210"/>
    <mergeCell ref="C211:C214"/>
    <mergeCell ref="D211:E214"/>
    <mergeCell ref="F211:H214"/>
    <mergeCell ref="K211:K214"/>
    <mergeCell ref="L211:L214"/>
    <mergeCell ref="M211:M214"/>
    <mergeCell ref="C215:C218"/>
    <mergeCell ref="D215:E218"/>
    <mergeCell ref="F215:H218"/>
    <mergeCell ref="K215:K218"/>
    <mergeCell ref="L215:L218"/>
    <mergeCell ref="M215:M218"/>
    <mergeCell ref="C182:C185"/>
    <mergeCell ref="D182:E185"/>
    <mergeCell ref="F182:H185"/>
    <mergeCell ref="K182:K185"/>
    <mergeCell ref="L182:L185"/>
    <mergeCell ref="M182:M185"/>
    <mergeCell ref="K207:K210"/>
    <mergeCell ref="L207:L210"/>
    <mergeCell ref="M207:M210"/>
    <mergeCell ref="N162:N189"/>
    <mergeCell ref="O162:O189"/>
    <mergeCell ref="P162:P189"/>
    <mergeCell ref="C145:C160"/>
    <mergeCell ref="D145:H160"/>
    <mergeCell ref="F161:H161"/>
    <mergeCell ref="F166:H169"/>
    <mergeCell ref="K166:K169"/>
    <mergeCell ref="L166:L169"/>
    <mergeCell ref="M166:M169"/>
    <mergeCell ref="C170:C173"/>
    <mergeCell ref="D170:E173"/>
    <mergeCell ref="F170:H173"/>
    <mergeCell ref="K170:K173"/>
    <mergeCell ref="L170:L173"/>
    <mergeCell ref="M170:M173"/>
    <mergeCell ref="C178:C181"/>
    <mergeCell ref="D178:E181"/>
    <mergeCell ref="F178:H181"/>
    <mergeCell ref="K178:K181"/>
    <mergeCell ref="L178:L181"/>
    <mergeCell ref="M178:M181"/>
    <mergeCell ref="C174:C177"/>
    <mergeCell ref="D174:E177"/>
    <mergeCell ref="L133:L136"/>
    <mergeCell ref="M133:M136"/>
    <mergeCell ref="A162:A205"/>
    <mergeCell ref="B162:B205"/>
    <mergeCell ref="C162:C165"/>
    <mergeCell ref="D162:E165"/>
    <mergeCell ref="F162:H165"/>
    <mergeCell ref="C166:C169"/>
    <mergeCell ref="D166:E169"/>
    <mergeCell ref="F137:H140"/>
    <mergeCell ref="K137:K140"/>
    <mergeCell ref="K162:K165"/>
    <mergeCell ref="L162:L165"/>
    <mergeCell ref="M162:M165"/>
    <mergeCell ref="F174:H177"/>
    <mergeCell ref="K174:K177"/>
    <mergeCell ref="L174:L177"/>
    <mergeCell ref="M174:M177"/>
    <mergeCell ref="C186:C189"/>
    <mergeCell ref="D186:E189"/>
    <mergeCell ref="F186:H189"/>
    <mergeCell ref="K186:K189"/>
    <mergeCell ref="L186:L189"/>
    <mergeCell ref="M186:M189"/>
    <mergeCell ref="N133:N144"/>
    <mergeCell ref="O133:O144"/>
    <mergeCell ref="P133:P144"/>
    <mergeCell ref="C116:C131"/>
    <mergeCell ref="D116:H131"/>
    <mergeCell ref="F132:H132"/>
    <mergeCell ref="A133:A160"/>
    <mergeCell ref="B133:B160"/>
    <mergeCell ref="C133:C136"/>
    <mergeCell ref="D133:E136"/>
    <mergeCell ref="F133:H136"/>
    <mergeCell ref="C137:C140"/>
    <mergeCell ref="D137:E140"/>
    <mergeCell ref="A104:A131"/>
    <mergeCell ref="B104:B131"/>
    <mergeCell ref="L137:L140"/>
    <mergeCell ref="M137:M140"/>
    <mergeCell ref="C141:C144"/>
    <mergeCell ref="D141:E144"/>
    <mergeCell ref="F141:H144"/>
    <mergeCell ref="K141:K144"/>
    <mergeCell ref="L141:L144"/>
    <mergeCell ref="M141:M144"/>
    <mergeCell ref="K133:K136"/>
    <mergeCell ref="N104:N115"/>
    <mergeCell ref="O104:O115"/>
    <mergeCell ref="P104:P115"/>
    <mergeCell ref="C87:C102"/>
    <mergeCell ref="D87:H102"/>
    <mergeCell ref="F103:H103"/>
    <mergeCell ref="C104:C107"/>
    <mergeCell ref="D104:E107"/>
    <mergeCell ref="F104:H107"/>
    <mergeCell ref="C108:C111"/>
    <mergeCell ref="D108:E111"/>
    <mergeCell ref="F108:H111"/>
    <mergeCell ref="K108:K111"/>
    <mergeCell ref="L108:L111"/>
    <mergeCell ref="M108:M111"/>
    <mergeCell ref="C112:C115"/>
    <mergeCell ref="D112:E115"/>
    <mergeCell ref="F112:H115"/>
    <mergeCell ref="K112:K115"/>
    <mergeCell ref="L112:L115"/>
    <mergeCell ref="M112:M115"/>
    <mergeCell ref="M83:M86"/>
    <mergeCell ref="C79:C82"/>
    <mergeCell ref="D79:E82"/>
    <mergeCell ref="F79:H82"/>
    <mergeCell ref="K79:K82"/>
    <mergeCell ref="L79:L82"/>
    <mergeCell ref="M79:M82"/>
    <mergeCell ref="K104:K107"/>
    <mergeCell ref="L104:L107"/>
    <mergeCell ref="M104:M107"/>
    <mergeCell ref="K67:K70"/>
    <mergeCell ref="L67:L70"/>
    <mergeCell ref="M67:M70"/>
    <mergeCell ref="N67:N86"/>
    <mergeCell ref="O67:O86"/>
    <mergeCell ref="P67:P86"/>
    <mergeCell ref="C50:C65"/>
    <mergeCell ref="D50:H65"/>
    <mergeCell ref="F66:H66"/>
    <mergeCell ref="F71:H74"/>
    <mergeCell ref="K71:K74"/>
    <mergeCell ref="L71:L74"/>
    <mergeCell ref="M71:M74"/>
    <mergeCell ref="C75:C78"/>
    <mergeCell ref="D75:E78"/>
    <mergeCell ref="F75:H78"/>
    <mergeCell ref="K75:K78"/>
    <mergeCell ref="L75:L78"/>
    <mergeCell ref="M75:M78"/>
    <mergeCell ref="C83:C86"/>
    <mergeCell ref="D83:E86"/>
    <mergeCell ref="F83:H86"/>
    <mergeCell ref="K83:K86"/>
    <mergeCell ref="L83:L86"/>
    <mergeCell ref="A67:A102"/>
    <mergeCell ref="B67:B102"/>
    <mergeCell ref="C67:C70"/>
    <mergeCell ref="D67:E70"/>
    <mergeCell ref="F67:H70"/>
    <mergeCell ref="C71:C74"/>
    <mergeCell ref="D71:E74"/>
    <mergeCell ref="C46:C49"/>
    <mergeCell ref="D46:E49"/>
    <mergeCell ref="F46:H49"/>
    <mergeCell ref="K46:K49"/>
    <mergeCell ref="L46:L49"/>
    <mergeCell ref="M46:M49"/>
    <mergeCell ref="C42:C45"/>
    <mergeCell ref="D42:E45"/>
    <mergeCell ref="F42:H45"/>
    <mergeCell ref="K42:K45"/>
    <mergeCell ref="L42:L45"/>
    <mergeCell ref="M42:M45"/>
    <mergeCell ref="N30:N49"/>
    <mergeCell ref="O30:O49"/>
    <mergeCell ref="P30:P49"/>
    <mergeCell ref="M38:M41"/>
    <mergeCell ref="A8:B8"/>
    <mergeCell ref="C8:E8"/>
    <mergeCell ref="A26:B26"/>
    <mergeCell ref="F29:H29"/>
    <mergeCell ref="A30:A65"/>
    <mergeCell ref="B30:B65"/>
    <mergeCell ref="C30:C33"/>
    <mergeCell ref="D30:E33"/>
    <mergeCell ref="F30:H33"/>
    <mergeCell ref="C34:C37"/>
    <mergeCell ref="D34:E37"/>
    <mergeCell ref="F34:H37"/>
    <mergeCell ref="K34:K37"/>
    <mergeCell ref="L34:L37"/>
    <mergeCell ref="M34:M37"/>
    <mergeCell ref="C38:C41"/>
    <mergeCell ref="D38:E41"/>
    <mergeCell ref="F38:H41"/>
    <mergeCell ref="K38:K41"/>
    <mergeCell ref="L38:L41"/>
    <mergeCell ref="A1:H1"/>
    <mergeCell ref="A2:H2"/>
    <mergeCell ref="A4:B4"/>
    <mergeCell ref="C4:E4"/>
    <mergeCell ref="A6:B6"/>
    <mergeCell ref="C6:E6"/>
    <mergeCell ref="K30:K33"/>
    <mergeCell ref="L30:L33"/>
    <mergeCell ref="M30:M33"/>
  </mergeCells>
  <dataValidations count="2">
    <dataValidation type="decimal" allowBlank="1" showInputMessage="1" showErrorMessage="1" sqref="K38 K30 K34 K42 K46 K79 K83 K75 K67 K71 K236 K240 K104 K108 K133 K112 K178 K162 K170 K182 K215 K207 K211 K141 K137 K174 K166 K186 K244" xr:uid="{00000000-0002-0000-0000-000000000000}">
      <formula1>0</formula1>
      <formula2>3</formula2>
    </dataValidation>
    <dataValidation type="list" allowBlank="1" showInputMessage="1" showErrorMessage="1" promptTitle="EVALUATION" prompt="A= OUI_x000a_B= PLUTÔT OUI_x000a_C= PLUTÔT NON_x000a_D= NON" sqref="F30:H49 F67:H86 F162:H189 F207:H218 F133:H144 F104:H115 F236:H247" xr:uid="{00000000-0002-0000-0000-000001000000}">
      <formula1>$J$30:$J$33</formula1>
    </dataValidation>
  </dataValidations>
  <pageMargins left="0.55118110236220474" right="0.55118110236220474" top="1.3779527559055118" bottom="0.78740157480314965" header="0.39370078740157483" footer="0.39370078740157483"/>
  <pageSetup paperSize="9" scale="89" orientation="portrait" r:id="rId1"/>
  <headerFooter alignWithMargins="0">
    <oddHeader>&amp;L&amp;"ETML,Normal"&amp;G&amp;R&amp;"ETML,Gras"ETML&amp;"Arial,Gras" - É&amp;"Arial,Normal"COLE &amp;"Arial,Gras"S&amp;"Arial,Normal"UPÉRIEURE</oddHeader>
    <oddFooter>&amp;L&amp;8&amp;F - &amp;A&amp;C&amp;9Page &amp;P&amp;R&amp;8SCA / &amp;D</oddFooter>
  </headerFooter>
  <rowBreaks count="5" manualBreakCount="5">
    <brk id="28" max="7" man="1"/>
    <brk id="65" max="7" man="1"/>
    <brk id="102" max="16383" man="1"/>
    <brk id="160" max="16383" man="1"/>
    <brk id="205" max="16383" man="1"/>
  </rowBreaks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A8A68FDE73AC4D8CBDB9BFAD8C387B" ma:contentTypeVersion="10" ma:contentTypeDescription="Crée un document." ma:contentTypeScope="" ma:versionID="906f10b96a051631a3a821e8e9e0c73b">
  <xsd:schema xmlns:xsd="http://www.w3.org/2001/XMLSchema" xmlns:xs="http://www.w3.org/2001/XMLSchema" xmlns:p="http://schemas.microsoft.com/office/2006/metadata/properties" xmlns:ns2="e22defc6-895c-4d17-8d51-52c58cbdf9c8" xmlns:ns3="f7d9f5a6-831d-4621-8c77-cbcaf993e406" targetNamespace="http://schemas.microsoft.com/office/2006/metadata/properties" ma:root="true" ma:fieldsID="ab9b38c3619843cfd1d2edf2cae7250e" ns2:_="" ns3:_="">
    <xsd:import namespace="e22defc6-895c-4d17-8d51-52c58cbdf9c8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2defc6-895c-4d17-8d51-52c58cbdf9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5628D7-A10D-4BBF-AF16-D68FD0803987}"/>
</file>

<file path=customXml/itemProps2.xml><?xml version="1.0" encoding="utf-8"?>
<ds:datastoreItem xmlns:ds="http://schemas.openxmlformats.org/officeDocument/2006/customXml" ds:itemID="{7EFBC8B2-4C41-46FD-9745-888E847442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Modèle</vt:lpstr>
      <vt:lpstr>Modèle!Zone_d_impression</vt:lpstr>
    </vt:vector>
  </TitlesOfParts>
  <Company>ETVJ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zfpgro</dc:creator>
  <cp:lastModifiedBy>Juan José Moreno</cp:lastModifiedBy>
  <cp:lastPrinted>2022-01-12T12:41:31Z</cp:lastPrinted>
  <dcterms:created xsi:type="dcterms:W3CDTF">2011-02-03T07:22:02Z</dcterms:created>
  <dcterms:modified xsi:type="dcterms:W3CDTF">2022-12-11T14:54:50Z</dcterms:modified>
</cp:coreProperties>
</file>