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03427/Desktop/ite140/"/>
    </mc:Choice>
  </mc:AlternateContent>
  <xr:revisionPtr revIDLastSave="0" documentId="8_{98A5710F-138E-EC44-AE87-BAA3A3D6E348}" xr6:coauthVersionLast="47" xr6:coauthVersionMax="47" xr10:uidLastSave="{00000000-0000-0000-0000-000000000000}"/>
  <bookViews>
    <workbookView xWindow="0" yWindow="0" windowWidth="28800" windowHeight="18000" activeTab="7" xr2:uid="{25C21161-1CB2-8245-95E8-CF4A226EF292}"/>
  </bookViews>
  <sheets>
    <sheet name="Explanation" sheetId="3" r:id="rId1"/>
    <sheet name="Tools" sheetId="1" r:id="rId2"/>
    <sheet name="Q1 Grade" sheetId="2" r:id="rId3"/>
    <sheet name="Q2 Grade" sheetId="5" r:id="rId4"/>
    <sheet name="Q3 Grade" sheetId="6" r:id="rId5"/>
    <sheet name="Q4 Grade" sheetId="7" r:id="rId6"/>
    <sheet name="Final Grade" sheetId="4" r:id="rId7"/>
    <sheet name="Scenarios" sheetId="8" r:id="rId8"/>
    <sheet name="Sheet9" sheetId="9" r:id="rId9"/>
  </sheets>
  <definedNames>
    <definedName name="Letter_Grades">Tools!$A$1:$D$9</definedName>
    <definedName name="QP">Tools!$I$1:$J$9</definedName>
    <definedName name="Quarter2">Scenarios!$A$3</definedName>
    <definedName name="Quarter3">Scenarios!$A$4</definedName>
    <definedName name="Quarter4">Scenarios!$A$5</definedName>
    <definedName name="Quater1">Scenarios!$A$2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5" i="8" l="1"/>
  <c r="D5" i="8" s="1"/>
  <c r="C4" i="8"/>
  <c r="D4" i="8" s="1"/>
  <c r="C3" i="8"/>
  <c r="D3" i="8" s="1"/>
  <c r="C2" i="8"/>
  <c r="D2" i="8" s="1"/>
  <c r="I20" i="1"/>
  <c r="B6" i="4"/>
  <c r="B4" i="4"/>
  <c r="C4" i="4" s="1"/>
  <c r="D4" i="4" s="1"/>
  <c r="B3" i="4"/>
  <c r="C3" i="4" s="1"/>
  <c r="D3" i="4" s="1"/>
  <c r="B2" i="4"/>
  <c r="F15" i="7"/>
  <c r="F17" i="7" s="1"/>
  <c r="E15" i="7"/>
  <c r="E17" i="7" s="1"/>
  <c r="D15" i="7"/>
  <c r="D17" i="7" s="1"/>
  <c r="F15" i="6"/>
  <c r="F17" i="6" s="1"/>
  <c r="E15" i="6"/>
  <c r="E17" i="6" s="1"/>
  <c r="D15" i="6"/>
  <c r="D17" i="6" s="1"/>
  <c r="H2" i="6" s="1"/>
  <c r="I2" i="6" s="1"/>
  <c r="J2" i="6" s="1"/>
  <c r="F15" i="5"/>
  <c r="F17" i="5" s="1"/>
  <c r="E15" i="5"/>
  <c r="E17" i="5" s="1"/>
  <c r="D15" i="5"/>
  <c r="D17" i="5" s="1"/>
  <c r="D15" i="2"/>
  <c r="D17" i="2" s="1"/>
  <c r="I17" i="1"/>
  <c r="I24" i="1"/>
  <c r="F15" i="2"/>
  <c r="F17" i="2" s="1"/>
  <c r="E15" i="2"/>
  <c r="E17" i="2" s="1"/>
  <c r="B7" i="8" l="1"/>
  <c r="B8" i="8" s="1"/>
  <c r="C8" i="8" s="1"/>
  <c r="B6" i="8"/>
  <c r="C6" i="8" s="1"/>
  <c r="C2" i="4"/>
  <c r="D2" i="4" s="1"/>
  <c r="H2" i="5"/>
  <c r="I2" i="5" s="1"/>
  <c r="J2" i="5" s="1"/>
  <c r="H2" i="7"/>
  <c r="H2" i="2"/>
  <c r="C7" i="8" l="1"/>
  <c r="B9" i="8"/>
  <c r="I2" i="7"/>
  <c r="J2" i="7" s="1"/>
  <c r="B5" i="4"/>
  <c r="I2" i="2"/>
  <c r="J2" i="2" s="1"/>
  <c r="C5" i="4" l="1"/>
  <c r="D5" i="4" s="1"/>
  <c r="B7" i="4" s="1"/>
  <c r="C6" i="4"/>
  <c r="C7" i="4" l="1"/>
  <c r="B8" i="4"/>
  <c r="C8" i="4" s="1"/>
</calcChain>
</file>

<file path=xl/sharedStrings.xml><?xml version="1.0" encoding="utf-8"?>
<sst xmlns="http://schemas.openxmlformats.org/spreadsheetml/2006/main" count="131" uniqueCount="48">
  <si>
    <t>Begin Grade</t>
  </si>
  <si>
    <t>End Grade</t>
  </si>
  <si>
    <t>Letter</t>
  </si>
  <si>
    <t>Quality Points</t>
  </si>
  <si>
    <t>E</t>
  </si>
  <si>
    <t>D</t>
  </si>
  <si>
    <t>D+</t>
  </si>
  <si>
    <t>C</t>
  </si>
  <si>
    <t>C+</t>
  </si>
  <si>
    <t>B</t>
  </si>
  <si>
    <t>B+</t>
  </si>
  <si>
    <t>A</t>
  </si>
  <si>
    <t>QP Average</t>
  </si>
  <si>
    <t>Letter Grade</t>
  </si>
  <si>
    <t>Helpful VLOOKUPS</t>
  </si>
  <si>
    <t>Quarter Grade</t>
  </si>
  <si>
    <t>Quarter Letter Grade</t>
  </si>
  <si>
    <t>Quarter LetterGrade</t>
  </si>
  <si>
    <t>Quarter Quality Points</t>
  </si>
  <si>
    <t>QP average</t>
  </si>
  <si>
    <t>c</t>
  </si>
  <si>
    <t>Homework</t>
  </si>
  <si>
    <t>Quizzez/ Classwork</t>
  </si>
  <si>
    <t>Test,Essay,Projects</t>
  </si>
  <si>
    <t>Average</t>
  </si>
  <si>
    <t xml:space="preserve"> Quarter Grade</t>
  </si>
  <si>
    <t>Weighted Average</t>
  </si>
  <si>
    <t xml:space="preserve">Weight </t>
  </si>
  <si>
    <t xml:space="preserve">APUSH </t>
  </si>
  <si>
    <t xml:space="preserve"> Quizzez and Classwork</t>
  </si>
  <si>
    <t xml:space="preserve"> Test, Essays and projects</t>
  </si>
  <si>
    <t>Final Grades</t>
  </si>
  <si>
    <t>Q1</t>
  </si>
  <si>
    <t>Q2</t>
  </si>
  <si>
    <t>Q3</t>
  </si>
  <si>
    <t>Q4</t>
  </si>
  <si>
    <t>Final letter Grade</t>
  </si>
  <si>
    <t>Final Quality Point</t>
  </si>
  <si>
    <t>Quarter Weight</t>
  </si>
  <si>
    <t>Percentage</t>
  </si>
  <si>
    <t>Qaulity Point</t>
  </si>
  <si>
    <t>grade weight</t>
  </si>
  <si>
    <t>Weighted Qaulity Point</t>
  </si>
  <si>
    <t>Grade Calculations</t>
  </si>
  <si>
    <t xml:space="preserve"> Test, Essays and projects, Final Exam</t>
  </si>
  <si>
    <t>Test,Essay,Projects,Final Exam</t>
  </si>
  <si>
    <t>Final exam is weighted in the 60% row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</si>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</sst>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BE8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5" fillId="3" borderId="2" xfId="0" applyFont="1" applyFill="1" applyBorder="1" applyAlignment="1">
      <alignment horizontal="center"/>
    </xf>
    <xf numFmtId="0" fontId="4" fillId="0" borderId="0" xfId="0" applyFont="1" applyFill="1"/>
    <xf numFmtId="0" fontId="0" fillId="4" borderId="3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3" xfId="0" applyFill="1" applyBorder="1"/>
    <xf numFmtId="0" fontId="0" fillId="5" borderId="0" xfId="0" applyFill="1" applyBorder="1"/>
    <xf numFmtId="9" fontId="0" fillId="5" borderId="0" xfId="0" applyNumberFormat="1" applyFill="1" applyBorder="1"/>
    <xf numFmtId="0" fontId="0" fillId="4" borderId="3" xfId="0" applyFill="1" applyBorder="1"/>
    <xf numFmtId="9" fontId="4" fillId="0" borderId="0" xfId="1" applyFont="1" applyFill="1"/>
    <xf numFmtId="2" fontId="0" fillId="4" borderId="3" xfId="1" applyNumberFormat="1" applyFont="1" applyFill="1" applyBorder="1"/>
    <xf numFmtId="0" fontId="6" fillId="2" borderId="0" xfId="0" applyFont="1" applyFill="1"/>
    <xf numFmtId="0" fontId="6" fillId="2" borderId="4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70" fontId="0" fillId="5" borderId="3" xfId="1" applyNumberFormat="1" applyFont="1" applyFill="1" applyBorder="1"/>
    <xf numFmtId="2" fontId="0" fillId="5" borderId="3" xfId="0" applyNumberFormat="1" applyFill="1" applyBorder="1"/>
    <xf numFmtId="0" fontId="0" fillId="0" borderId="0" xfId="0" applyFill="1" applyBorder="1"/>
    <xf numFmtId="10" fontId="0" fillId="5" borderId="3" xfId="1" applyNumberFormat="1" applyFont="1" applyFill="1" applyBorder="1"/>
    <xf numFmtId="9" fontId="0" fillId="0" borderId="0" xfId="0" applyNumberFormat="1" applyFill="1" applyBorder="1"/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BE83"/>
      <color rgb="FF8E6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673100</xdr:colOff>
          <xdr:row>3</xdr:row>
          <xdr:rowOff>114300</xdr:rowOff>
        </xdr:from>
        <xdr:to>
          <xdr:col>8</xdr:col>
          <xdr:colOff>12700</xdr:colOff>
          <xdr:row>34</xdr:row>
          <xdr:rowOff>50800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EE4AA46-A595-EC00-A4C9-0B50FF00E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package" Target="../embeddings/Microsoft_Word_Document1.docx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4C2D-6A25-3E47-BEE5-55DE7D23DE33}">
  <dimension ref="A1"/>
  <sheetViews>
    <sheetView workbookViewId="0">
      <selection activeCell="P32" sqref="P32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673100</xdr:colOff>
                <xdr:row>3</xdr:row>
                <xdr:rowOff>114300</xdr:rowOff>
              </from>
              <to>
                <xdr:col>8</xdr:col>
                <xdr:colOff>12700</xdr:colOff>
                <xdr:row>34</xdr:row>
                <xdr:rowOff>50800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37A3-A0F2-F448-AD2A-910A6A4FD754}">
  <dimension ref="A1:J24"/>
  <sheetViews>
    <sheetView workbookViewId="0">
      <selection activeCell="I20" sqref="I20"/>
    </sheetView>
  </sheetViews>
  <sheetFormatPr baseColWidth="10" defaultRowHeight="16" x14ac:dyDescent="0.2"/>
  <cols>
    <col min="1" max="1" width="15.33203125" bestFit="1" customWidth="1"/>
    <col min="2" max="2" width="13.1640625" bestFit="1" customWidth="1"/>
    <col min="3" max="3" width="7.83203125" bestFit="1" customWidth="1"/>
    <col min="4" max="4" width="17.5" bestFit="1" customWidth="1"/>
    <col min="8" max="8" width="17.83203125" bestFit="1" customWidth="1"/>
    <col min="9" max="9" width="19.1640625" bestFit="1" customWidth="1"/>
    <col min="10" max="10" width="15.33203125" bestFit="1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 t="s">
        <v>3</v>
      </c>
      <c r="I1" s="1" t="s">
        <v>12</v>
      </c>
      <c r="J1" s="1" t="s">
        <v>13</v>
      </c>
    </row>
    <row r="2" spans="1:10" ht="18" x14ac:dyDescent="0.2">
      <c r="A2" s="2">
        <v>0</v>
      </c>
      <c r="B2" s="2">
        <v>59</v>
      </c>
      <c r="C2" s="2" t="s">
        <v>4</v>
      </c>
      <c r="D2" s="2">
        <v>0</v>
      </c>
      <c r="I2" s="2">
        <v>0</v>
      </c>
      <c r="J2" s="2" t="s">
        <v>4</v>
      </c>
    </row>
    <row r="3" spans="1:10" ht="18" x14ac:dyDescent="0.2">
      <c r="A3" s="2">
        <v>60</v>
      </c>
      <c r="B3" s="2">
        <v>66</v>
      </c>
      <c r="C3" s="2" t="s">
        <v>5</v>
      </c>
      <c r="D3" s="2">
        <v>1</v>
      </c>
      <c r="I3" s="2">
        <v>0.75</v>
      </c>
      <c r="J3" s="2" t="s">
        <v>5</v>
      </c>
    </row>
    <row r="4" spans="1:10" ht="18" x14ac:dyDescent="0.2">
      <c r="A4" s="2">
        <v>67</v>
      </c>
      <c r="B4" s="2">
        <v>69</v>
      </c>
      <c r="C4" s="2" t="s">
        <v>6</v>
      </c>
      <c r="D4" s="2">
        <v>1.5</v>
      </c>
      <c r="I4" s="2">
        <v>1.25</v>
      </c>
      <c r="J4" s="2" t="s">
        <v>6</v>
      </c>
    </row>
    <row r="5" spans="1:10" ht="18" x14ac:dyDescent="0.2">
      <c r="A5" s="2">
        <v>70</v>
      </c>
      <c r="B5" s="2">
        <v>76</v>
      </c>
      <c r="C5" s="2" t="s">
        <v>7</v>
      </c>
      <c r="D5" s="2">
        <v>2</v>
      </c>
      <c r="I5" s="2">
        <v>1.75</v>
      </c>
      <c r="J5" s="2" t="s">
        <v>7</v>
      </c>
    </row>
    <row r="6" spans="1:10" ht="18" x14ac:dyDescent="0.2">
      <c r="A6" s="2">
        <v>77</v>
      </c>
      <c r="B6" s="2">
        <v>79</v>
      </c>
      <c r="C6" s="2" t="s">
        <v>8</v>
      </c>
      <c r="D6" s="2">
        <v>2.5</v>
      </c>
      <c r="I6" s="2">
        <v>2.25</v>
      </c>
      <c r="J6" s="2" t="s">
        <v>8</v>
      </c>
    </row>
    <row r="7" spans="1:10" ht="18" x14ac:dyDescent="0.2">
      <c r="A7" s="2">
        <v>80</v>
      </c>
      <c r="B7" s="2">
        <v>86</v>
      </c>
      <c r="C7" s="2" t="s">
        <v>9</v>
      </c>
      <c r="D7" s="2">
        <v>3</v>
      </c>
      <c r="I7" s="2">
        <v>2.75</v>
      </c>
      <c r="J7" s="2" t="s">
        <v>9</v>
      </c>
    </row>
    <row r="8" spans="1:10" ht="18" x14ac:dyDescent="0.2">
      <c r="A8" s="2">
        <v>87</v>
      </c>
      <c r="B8" s="2">
        <v>89</v>
      </c>
      <c r="C8" s="2" t="s">
        <v>10</v>
      </c>
      <c r="D8" s="2">
        <v>3.5</v>
      </c>
      <c r="I8" s="2">
        <v>3.25</v>
      </c>
      <c r="J8" s="2" t="s">
        <v>10</v>
      </c>
    </row>
    <row r="9" spans="1:10" ht="18" x14ac:dyDescent="0.2">
      <c r="A9" s="2">
        <v>90</v>
      </c>
      <c r="B9" s="2">
        <v>100</v>
      </c>
      <c r="C9" s="2" t="s">
        <v>11</v>
      </c>
      <c r="D9" s="2">
        <v>4</v>
      </c>
      <c r="I9" s="2">
        <v>3.75</v>
      </c>
      <c r="J9" s="2" t="s">
        <v>11</v>
      </c>
    </row>
    <row r="15" spans="1:10" x14ac:dyDescent="0.2">
      <c r="H15" s="3" t="s">
        <v>14</v>
      </c>
    </row>
    <row r="16" spans="1:10" x14ac:dyDescent="0.2">
      <c r="H16" t="s">
        <v>15</v>
      </c>
      <c r="I16" t="s">
        <v>16</v>
      </c>
    </row>
    <row r="17" spans="8:9" x14ac:dyDescent="0.2">
      <c r="H17">
        <v>90</v>
      </c>
      <c r="I17" t="str">
        <f>VLOOKUP(H17,Letter_Grades,3,TRUE)</f>
        <v>A</v>
      </c>
    </row>
    <row r="19" spans="8:9" x14ac:dyDescent="0.2">
      <c r="H19" t="s">
        <v>17</v>
      </c>
      <c r="I19" t="s">
        <v>18</v>
      </c>
    </row>
    <row r="20" spans="8:9" x14ac:dyDescent="0.2">
      <c r="H20" t="s">
        <v>20</v>
      </c>
      <c r="I20">
        <f>VLOOKUP(H20,C1:D9,2,FALSE)</f>
        <v>2</v>
      </c>
    </row>
    <row r="23" spans="8:9" x14ac:dyDescent="0.2">
      <c r="H23" t="s">
        <v>19</v>
      </c>
      <c r="I23" t="s">
        <v>13</v>
      </c>
    </row>
    <row r="24" spans="8:9" x14ac:dyDescent="0.2">
      <c r="H24">
        <v>2.6</v>
      </c>
      <c r="I24" t="str">
        <f>VLOOKUP(H24,QP,2,TRUE)</f>
        <v>C+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1F50-0BD7-E34D-9AA6-1EAA5C8ED30F}">
  <dimension ref="A1:J17"/>
  <sheetViews>
    <sheetView workbookViewId="0">
      <selection activeCell="H2" sqref="H2"/>
    </sheetView>
  </sheetViews>
  <sheetFormatPr baseColWidth="10" defaultRowHeight="16" x14ac:dyDescent="0.2"/>
  <cols>
    <col min="1" max="1" width="29.6640625" bestFit="1" customWidth="1"/>
    <col min="2" max="2" width="29.6640625" customWidth="1"/>
    <col min="3" max="3" width="7" customWidth="1"/>
    <col min="4" max="4" width="15.5" bestFit="1" customWidth="1"/>
    <col min="5" max="6" width="19.33203125" bestFit="1" customWidth="1"/>
    <col min="7" max="7" width="7.6640625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23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100</v>
      </c>
      <c r="F2" s="8">
        <v>70</v>
      </c>
      <c r="H2" s="21">
        <f>SUM(D17,E17,F17)/100</f>
        <v>0.89950000000000008</v>
      </c>
      <c r="I2" s="4" t="str">
        <f>VLOOKUP(H2*100,Letter_Grades,3,TRUE)</f>
        <v>B+</v>
      </c>
      <c r="J2" s="4">
        <f>VLOOKUP(I2,Tools!C1:D9,2,FALSE)</f>
        <v>3.5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30</v>
      </c>
      <c r="B4" s="17">
        <v>0.6</v>
      </c>
      <c r="D4" s="8"/>
      <c r="E4" s="8"/>
      <c r="F4" s="8"/>
    </row>
    <row r="5" spans="1:10" x14ac:dyDescent="0.2"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100</v>
      </c>
      <c r="F15" s="16">
        <f>AVERAGE(F2:F12)</f>
        <v>85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30</v>
      </c>
      <c r="F17" s="18">
        <f>F15*B4</f>
        <v>51</v>
      </c>
    </row>
  </sheetData>
  <mergeCells count="1">
    <mergeCell ref="D13:F13"/>
  </mergeCells>
  <pageMargins left="0.7" right="0.7" top="0.75" bottom="0.75" header="0.3" footer="0.3"/>
  <pageSetup orientation="portrait" horizontalDpi="0" verticalDpi="0"/>
  <legacyDrawing r:id="rId1"/>
  <oleObjects>
    <oleObject progId="Word.Document.12" shapeId="2050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2B7A-3CE7-5E4C-A9C4-C3272369BF6A}">
  <dimension ref="A1:J17"/>
  <sheetViews>
    <sheetView workbookViewId="0">
      <selection activeCell="E5" sqref="E5"/>
    </sheetView>
  </sheetViews>
  <sheetFormatPr baseColWidth="10" defaultRowHeight="16" x14ac:dyDescent="0.2"/>
  <cols>
    <col min="1" max="1" width="25.33203125" bestFit="1" customWidth="1"/>
    <col min="2" max="2" width="11.33203125" bestFit="1" customWidth="1"/>
    <col min="3" max="3" width="6.6640625" customWidth="1"/>
    <col min="4" max="4" width="15.5" bestFit="1" customWidth="1"/>
    <col min="5" max="6" width="19.33203125" bestFit="1" customWidth="1"/>
    <col min="7" max="7" width="8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23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100</v>
      </c>
      <c r="F2" s="8">
        <v>70</v>
      </c>
      <c r="H2" s="21">
        <f>SUM(D17,E17,F17)/100</f>
        <v>0.82450000000000001</v>
      </c>
      <c r="I2" s="4" t="str">
        <f>VLOOKUP(H2*100,Letter_Grades,3,TRUE)</f>
        <v>B</v>
      </c>
      <c r="J2" s="4">
        <f>VLOOKUP(I2,Tools!C1:D9,2,FALSE)</f>
        <v>3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30</v>
      </c>
      <c r="B4" s="17">
        <v>0.6</v>
      </c>
      <c r="D4" s="8"/>
      <c r="E4" s="8">
        <v>50</v>
      </c>
      <c r="F4" s="8"/>
    </row>
    <row r="5" spans="1:10" x14ac:dyDescent="0.2"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75</v>
      </c>
      <c r="F15" s="16">
        <f>AVERAGE(F2:F12)</f>
        <v>85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22.5</v>
      </c>
      <c r="F17" s="18">
        <f>F15*B4</f>
        <v>51</v>
      </c>
    </row>
  </sheetData>
  <mergeCells count="1">
    <mergeCell ref="D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45AC-EC10-E841-BDDD-3C17831327D8}">
  <dimension ref="A1:J17"/>
  <sheetViews>
    <sheetView workbookViewId="0">
      <selection activeCell="E25" sqref="E25"/>
    </sheetView>
  </sheetViews>
  <sheetFormatPr baseColWidth="10" defaultRowHeight="16" x14ac:dyDescent="0.2"/>
  <cols>
    <col min="1" max="1" width="25.33203125" bestFit="1" customWidth="1"/>
    <col min="3" max="3" width="8.6640625" customWidth="1"/>
    <col min="4" max="4" width="15.5" bestFit="1" customWidth="1"/>
    <col min="5" max="6" width="19.33203125" bestFit="1" customWidth="1"/>
    <col min="7" max="7" width="9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23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100</v>
      </c>
      <c r="F2" s="8">
        <v>70</v>
      </c>
      <c r="H2" s="21">
        <f>SUM(D17,E17,F17)/100</f>
        <v>0.89950000000000008</v>
      </c>
      <c r="I2" s="4" t="str">
        <f>VLOOKUP(H2*100,Letter_Grades,3,TRUE)</f>
        <v>B+</v>
      </c>
      <c r="J2" s="4">
        <f>VLOOKUP(I2,Tools!C1:D9,2,FALSE)</f>
        <v>3.5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30</v>
      </c>
      <c r="B4" s="17">
        <v>0.6</v>
      </c>
      <c r="D4" s="8"/>
      <c r="E4" s="8"/>
      <c r="F4" s="8"/>
    </row>
    <row r="5" spans="1:10" x14ac:dyDescent="0.2"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100</v>
      </c>
      <c r="F15" s="16">
        <f>AVERAGE(F2:F12)</f>
        <v>85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30</v>
      </c>
      <c r="F17" s="18">
        <f>F15*B4</f>
        <v>51</v>
      </c>
    </row>
  </sheetData>
  <mergeCells count="1">
    <mergeCell ref="D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2B8B-211B-0142-A19E-1039F49B3996}">
  <dimension ref="A1:J17"/>
  <sheetViews>
    <sheetView workbookViewId="0">
      <selection activeCell="E3" sqref="E3"/>
    </sheetView>
  </sheetViews>
  <sheetFormatPr baseColWidth="10" defaultRowHeight="16" x14ac:dyDescent="0.2"/>
  <cols>
    <col min="1" max="1" width="37.1640625" bestFit="1" customWidth="1"/>
    <col min="2" max="2" width="11.33203125" bestFit="1" customWidth="1"/>
    <col min="3" max="3" width="7.6640625" customWidth="1"/>
    <col min="4" max="4" width="15.5" bestFit="1" customWidth="1"/>
    <col min="5" max="5" width="19.33203125" bestFit="1" customWidth="1"/>
    <col min="6" max="6" width="30.5" bestFit="1" customWidth="1"/>
    <col min="7" max="7" width="8.33203125" customWidth="1"/>
    <col min="8" max="8" width="13.1640625" bestFit="1" customWidth="1"/>
    <col min="9" max="9" width="18.1640625" bestFit="1" customWidth="1"/>
    <col min="10" max="10" width="19.1640625" bestFit="1" customWidth="1"/>
  </cols>
  <sheetData>
    <row r="1" spans="1:10" ht="27" x14ac:dyDescent="0.35">
      <c r="A1" s="6" t="s">
        <v>28</v>
      </c>
      <c r="B1" s="9" t="s">
        <v>27</v>
      </c>
      <c r="D1" s="19" t="s">
        <v>21</v>
      </c>
      <c r="E1" s="19" t="s">
        <v>22</v>
      </c>
      <c r="F1" s="19" t="s">
        <v>45</v>
      </c>
      <c r="H1" s="5" t="s">
        <v>25</v>
      </c>
      <c r="I1" s="5" t="s">
        <v>16</v>
      </c>
      <c r="J1" s="5" t="s">
        <v>18</v>
      </c>
    </row>
    <row r="2" spans="1:10" ht="19" x14ac:dyDescent="0.25">
      <c r="A2" s="7" t="s">
        <v>21</v>
      </c>
      <c r="B2" s="17">
        <v>0.1</v>
      </c>
      <c r="D2" s="8">
        <v>100</v>
      </c>
      <c r="E2" s="8">
        <v>75</v>
      </c>
      <c r="F2" s="8">
        <v>70</v>
      </c>
      <c r="H2" s="21">
        <f>SUM(D17,E17,F17)/100</f>
        <v>0.85450000000000004</v>
      </c>
      <c r="I2" s="4" t="str">
        <f>VLOOKUP(H2*100,Letter_Grades,3,TRUE)</f>
        <v>B</v>
      </c>
      <c r="J2" s="4">
        <f>VLOOKUP(I2,Tools!C1:D9,2,FALSE)</f>
        <v>3</v>
      </c>
    </row>
    <row r="3" spans="1:10" ht="19" x14ac:dyDescent="0.25">
      <c r="A3" s="7" t="s">
        <v>29</v>
      </c>
      <c r="B3" s="17">
        <v>0.3</v>
      </c>
      <c r="D3" s="8">
        <v>79</v>
      </c>
      <c r="E3" s="8"/>
      <c r="F3" s="8">
        <v>100</v>
      </c>
    </row>
    <row r="4" spans="1:10" ht="19" x14ac:dyDescent="0.25">
      <c r="A4" s="7" t="s">
        <v>44</v>
      </c>
      <c r="B4" s="17">
        <v>0.6</v>
      </c>
      <c r="D4" s="8"/>
      <c r="E4" s="8"/>
      <c r="F4" s="8">
        <v>100</v>
      </c>
    </row>
    <row r="5" spans="1:10" ht="19" x14ac:dyDescent="0.25">
      <c r="A5" s="27" t="s">
        <v>46</v>
      </c>
      <c r="D5" s="8"/>
      <c r="E5" s="8"/>
      <c r="F5" s="8"/>
    </row>
    <row r="6" spans="1:10" x14ac:dyDescent="0.2">
      <c r="D6" s="8"/>
      <c r="E6" s="8"/>
      <c r="F6" s="8"/>
    </row>
    <row r="7" spans="1:10" x14ac:dyDescent="0.2">
      <c r="D7" s="8"/>
      <c r="E7" s="8"/>
      <c r="F7" s="8"/>
    </row>
    <row r="8" spans="1:10" x14ac:dyDescent="0.2">
      <c r="D8" s="8"/>
      <c r="E8" s="8"/>
      <c r="F8" s="8"/>
    </row>
    <row r="9" spans="1:10" x14ac:dyDescent="0.2">
      <c r="D9" s="8"/>
      <c r="E9" s="8"/>
      <c r="F9" s="8"/>
    </row>
    <row r="10" spans="1:10" x14ac:dyDescent="0.2">
      <c r="D10" s="8"/>
      <c r="E10" s="8"/>
      <c r="F10" s="8"/>
    </row>
    <row r="11" spans="1:10" x14ac:dyDescent="0.2">
      <c r="D11" s="8"/>
      <c r="E11" s="8"/>
      <c r="F11" s="8"/>
    </row>
    <row r="12" spans="1:10" x14ac:dyDescent="0.2">
      <c r="D12" s="8"/>
      <c r="E12" s="8"/>
      <c r="F12" s="8"/>
    </row>
    <row r="13" spans="1:10" ht="19" x14ac:dyDescent="0.25">
      <c r="D13" s="20" t="s">
        <v>43</v>
      </c>
      <c r="E13" s="20"/>
      <c r="F13" s="20"/>
    </row>
    <row r="14" spans="1:10" x14ac:dyDescent="0.2">
      <c r="D14" s="16" t="s">
        <v>24</v>
      </c>
      <c r="E14" s="16" t="s">
        <v>24</v>
      </c>
      <c r="F14" s="16" t="s">
        <v>24</v>
      </c>
    </row>
    <row r="15" spans="1:10" x14ac:dyDescent="0.2">
      <c r="D15" s="16">
        <f>AVERAGE(D2:D12)</f>
        <v>89.5</v>
      </c>
      <c r="E15" s="16">
        <f>AVERAGE(E2:E12)</f>
        <v>75</v>
      </c>
      <c r="F15" s="16">
        <f>AVERAGE(F2:F12)</f>
        <v>90</v>
      </c>
    </row>
    <row r="16" spans="1:10" x14ac:dyDescent="0.2">
      <c r="D16" s="16" t="s">
        <v>26</v>
      </c>
      <c r="E16" s="16" t="s">
        <v>26</v>
      </c>
      <c r="F16" s="16" t="s">
        <v>26</v>
      </c>
    </row>
    <row r="17" spans="4:6" x14ac:dyDescent="0.2">
      <c r="D17" s="18">
        <f>D15*B2</f>
        <v>8.9500000000000011</v>
      </c>
      <c r="E17" s="18">
        <f>E15*B3</f>
        <v>22.5</v>
      </c>
      <c r="F17" s="18">
        <f>F15*B4</f>
        <v>54</v>
      </c>
    </row>
  </sheetData>
  <mergeCells count="1">
    <mergeCell ref="D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41E7-AA1D-BF4D-81DE-C22FCB4B2249}">
  <dimension ref="A1:G9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19.6640625" bestFit="1" customWidth="1"/>
    <col min="6" max="6" width="15.5" bestFit="1" customWidth="1"/>
  </cols>
  <sheetData>
    <row r="1" spans="1:7" x14ac:dyDescent="0.2">
      <c r="A1" s="10" t="s">
        <v>31</v>
      </c>
      <c r="B1" s="10" t="s">
        <v>39</v>
      </c>
      <c r="C1" s="10" t="s">
        <v>2</v>
      </c>
      <c r="D1" s="10" t="s">
        <v>40</v>
      </c>
      <c r="F1" s="11" t="s">
        <v>41</v>
      </c>
      <c r="G1" s="12"/>
    </row>
    <row r="2" spans="1:7" x14ac:dyDescent="0.2">
      <c r="A2" s="13" t="s">
        <v>32</v>
      </c>
      <c r="B2" s="25">
        <f>'Q1 Grade'!H2</f>
        <v>0.89950000000000008</v>
      </c>
      <c r="C2" s="13" t="str">
        <f>VLOOKUP(B2*100,Letter_Grades,3,TRUE)</f>
        <v>B+</v>
      </c>
      <c r="D2" s="13">
        <f>VLOOKUP(C2,Tools!C1:D9,2,FALSE)</f>
        <v>3.5</v>
      </c>
      <c r="F2" s="14" t="s">
        <v>38</v>
      </c>
      <c r="G2" s="15">
        <v>0.25</v>
      </c>
    </row>
    <row r="3" spans="1:7" x14ac:dyDescent="0.2">
      <c r="A3" s="13" t="s">
        <v>33</v>
      </c>
      <c r="B3" s="25">
        <f>'Q2 Grade'!H2</f>
        <v>0.82450000000000001</v>
      </c>
      <c r="C3" s="13" t="str">
        <f>VLOOKUP(B3*100,Letter_Grades,3,TRUE)</f>
        <v>B</v>
      </c>
      <c r="D3" s="13">
        <f>VLOOKUP(C3,Tools!C1:D9,2,FALSE)</f>
        <v>3</v>
      </c>
      <c r="F3" s="24"/>
      <c r="G3" s="26"/>
    </row>
    <row r="4" spans="1:7" x14ac:dyDescent="0.2">
      <c r="A4" s="13" t="s">
        <v>34</v>
      </c>
      <c r="B4" s="25">
        <f>'Q3 Grade'!H2</f>
        <v>0.89950000000000008</v>
      </c>
      <c r="C4" s="13" t="str">
        <f>VLOOKUP(B4*100,Letter_Grades,3,TRUE)</f>
        <v>B+</v>
      </c>
      <c r="D4" s="13">
        <f>VLOOKUP(C4,Tools!C1:D9,2,FALSE)</f>
        <v>3.5</v>
      </c>
    </row>
    <row r="5" spans="1:7" x14ac:dyDescent="0.2">
      <c r="A5" s="13" t="s">
        <v>35</v>
      </c>
      <c r="B5" s="25">
        <f>'Q4 Grade'!H2</f>
        <v>0.85450000000000004</v>
      </c>
      <c r="C5" s="13" t="str">
        <f>VLOOKUP(B5*100,Letter_Grades,3,TRUE)</f>
        <v>B</v>
      </c>
      <c r="D5" s="13">
        <f>VLOOKUP(C5,Tools!C1:D9,2,FALSE)</f>
        <v>3</v>
      </c>
    </row>
    <row r="6" spans="1:7" x14ac:dyDescent="0.2">
      <c r="A6" s="13" t="s">
        <v>36</v>
      </c>
      <c r="B6" s="22">
        <f>(B2*0.25+B3*0.25+B4*0.25+B5*0.25)</f>
        <v>0.86950000000000016</v>
      </c>
      <c r="C6" s="13" t="str">
        <f>VLOOKUP(B6*100,Letter_Grades,3,TRUE)</f>
        <v>B</v>
      </c>
      <c r="D6" s="24"/>
    </row>
    <row r="7" spans="1:7" x14ac:dyDescent="0.2">
      <c r="A7" s="13" t="s">
        <v>37</v>
      </c>
      <c r="B7" s="23">
        <f>D2*G2+D3*G2+D4*G2+D5*G2</f>
        <v>3.25</v>
      </c>
      <c r="C7" s="13" t="str">
        <f>VLOOKUP(B7,QP,2,TRUE)</f>
        <v>B+</v>
      </c>
      <c r="D7" s="24"/>
    </row>
    <row r="8" spans="1:7" x14ac:dyDescent="0.2">
      <c r="A8" s="13" t="s">
        <v>42</v>
      </c>
      <c r="B8" s="13">
        <f>B7+1</f>
        <v>4.25</v>
      </c>
      <c r="C8" s="13" t="str">
        <f>VLOOKUP(B8,QP,2,TRUE)</f>
        <v>A</v>
      </c>
      <c r="D8" s="24"/>
    </row>
    <row r="9" spans="1:7" x14ac:dyDescent="0.2">
      <c r="A9" s="13" t="s">
        <v>47</v>
      </c>
      <c r="B9" s="13" t="str">
        <f>IF(VLOOKUP(C6,Tools!C1:D9,2,FALSE)&lt;VLOOKUP(C7,Tools!C1:D9,2,FALSE),C7,C6)</f>
        <v>B+</v>
      </c>
      <c r="C9" s="24"/>
      <c r="D9" s="24"/>
    </row>
  </sheetData>
  <mergeCells count="1"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07A6-954C-A14E-BBDC-217A486873CA}">
  <dimension ref="A1:G9"/>
  <sheetViews>
    <sheetView tabSelected="1" zoomScale="174" zoomScaleNormal="174" workbookViewId="0">
      <selection activeCell="B5" sqref="B5"/>
    </sheetView>
  </sheetViews>
  <sheetFormatPr baseColWidth="10" defaultRowHeight="16" x14ac:dyDescent="0.2"/>
  <cols>
    <col min="1" max="1" width="19.6640625" bestFit="1" customWidth="1"/>
    <col min="2" max="2" width="10.33203125" bestFit="1" customWidth="1"/>
    <col min="3" max="3" width="6" bestFit="1" customWidth="1"/>
  </cols>
  <sheetData>
    <row r="1" spans="1:7" x14ac:dyDescent="0.2">
      <c r="A1" s="10" t="s">
        <v>31</v>
      </c>
      <c r="B1" s="10" t="s">
        <v>39</v>
      </c>
      <c r="C1" s="10" t="s">
        <v>2</v>
      </c>
      <c r="D1" s="10" t="s">
        <v>40</v>
      </c>
      <c r="F1" s="11" t="s">
        <v>41</v>
      </c>
      <c r="G1" s="12"/>
    </row>
    <row r="2" spans="1:7" x14ac:dyDescent="0.2">
      <c r="A2" s="13" t="s">
        <v>32</v>
      </c>
      <c r="B2" s="25">
        <v>0.6</v>
      </c>
      <c r="C2" s="13" t="str">
        <f>VLOOKUP(B2*100,Letter_Grades,3,TRUE)</f>
        <v>D</v>
      </c>
      <c r="D2" s="13">
        <f>VLOOKUP(C2,Tools!C1:D9,2,FALSE)</f>
        <v>1</v>
      </c>
      <c r="F2" s="14" t="s">
        <v>38</v>
      </c>
      <c r="G2" s="15">
        <v>0.25</v>
      </c>
    </row>
    <row r="3" spans="1:7" x14ac:dyDescent="0.2">
      <c r="A3" s="13" t="s">
        <v>33</v>
      </c>
      <c r="B3" s="25">
        <v>0.6</v>
      </c>
      <c r="C3" s="13" t="str">
        <f>VLOOKUP(B3*100,Letter_Grades,3,TRUE)</f>
        <v>D</v>
      </c>
      <c r="D3" s="13">
        <f>VLOOKUP(C3,Tools!C1:D9,2,FALSE)</f>
        <v>1</v>
      </c>
      <c r="F3" s="24"/>
      <c r="G3" s="26"/>
    </row>
    <row r="4" spans="1:7" x14ac:dyDescent="0.2">
      <c r="A4" s="13" t="s">
        <v>34</v>
      </c>
      <c r="B4" s="25">
        <v>0.6</v>
      </c>
      <c r="C4" s="13" t="str">
        <f>VLOOKUP(B4*100,Letter_Grades,3,TRUE)</f>
        <v>D</v>
      </c>
      <c r="D4" s="13">
        <f>VLOOKUP(C4,Tools!C1:D9,2,FALSE)</f>
        <v>1</v>
      </c>
    </row>
    <row r="5" spans="1:7" x14ac:dyDescent="0.2">
      <c r="A5" s="13" t="s">
        <v>35</v>
      </c>
      <c r="B5" s="25">
        <v>1</v>
      </c>
      <c r="C5" s="13" t="str">
        <f>VLOOKUP(B5*100,Letter_Grades,3,TRUE)</f>
        <v>A</v>
      </c>
      <c r="D5" s="13">
        <f>VLOOKUP(C5,Tools!C1:D9,2,FALSE)</f>
        <v>4</v>
      </c>
    </row>
    <row r="6" spans="1:7" x14ac:dyDescent="0.2">
      <c r="A6" s="13" t="s">
        <v>36</v>
      </c>
      <c r="B6" s="22">
        <f>(B2*0.25+B3*0.25+B4*0.25+B5*0.25)</f>
        <v>0.7</v>
      </c>
      <c r="C6" s="13" t="str">
        <f>VLOOKUP(B6*100,Letter_Grades,3,TRUE)</f>
        <v>C</v>
      </c>
      <c r="D6" s="24"/>
    </row>
    <row r="7" spans="1:7" x14ac:dyDescent="0.2">
      <c r="A7" s="13" t="s">
        <v>37</v>
      </c>
      <c r="B7" s="23">
        <f>D2*G2+D3*G2+D4*G2+D5*G2</f>
        <v>1.75</v>
      </c>
      <c r="C7" s="13" t="str">
        <f>VLOOKUP(B7,QP,2,TRUE)</f>
        <v>C</v>
      </c>
      <c r="D7" s="24"/>
    </row>
    <row r="8" spans="1:7" x14ac:dyDescent="0.2">
      <c r="A8" s="13" t="s">
        <v>42</v>
      </c>
      <c r="B8" s="13">
        <f>B7+1</f>
        <v>2.75</v>
      </c>
      <c r="C8" s="13" t="str">
        <f>VLOOKUP(B8,QP,2,TRUE)</f>
        <v>B</v>
      </c>
      <c r="D8" s="24"/>
    </row>
    <row r="9" spans="1:7" x14ac:dyDescent="0.2">
      <c r="A9" s="13" t="s">
        <v>47</v>
      </c>
      <c r="B9" s="13" t="str">
        <f>IF(VLOOKUP(C6,Tools!C1:D9,2,FALSE)&lt;VLOOKUP(C7,Tools!C1:D9,2,FALSE),C7,C6)</f>
        <v>C</v>
      </c>
      <c r="C9" s="24"/>
      <c r="D9" s="24"/>
    </row>
  </sheetData>
  <scenarios current="0" show="0">
    <scenario name="last quarter focus" locked="1" count="1" user="Vargas, Miguel" comment="This scenario represents a student who decided to get perfect grades in his last quarter as an attempt to save his final grade. ">
      <inputCells r="B5" val="1"/>
    </scenario>
    <scenario name="barely passing" locked="1" count="4" user="Vargas, Miguel" comment="This scenario shows a student who puts as minimun effort as possible in order to pass the class">
      <inputCells r="B2" val="0.6"/>
      <inputCells r="B3" val="0.6"/>
      <inputCells r="B4" val="0.6"/>
      <inputCells r="B5" val="0.6" numFmtId="10"/>
    </scenario>
    <scenario name="Consistent Progression" locked="1" count="4" user="Vargas, Miguel" comment="This scenario shows a student who slowly but surely understood the class better each quarter">
      <inputCells r="B2" val="0.6" numFmtId="10"/>
      <inputCells r="B3" val="0.7" numFmtId="10"/>
      <inputCells r="B4" val="0.8" numFmtId="10"/>
      <inputCells r="B5" val="0.9" numFmtId="10"/>
    </scenario>
  </scenarios>
  <mergeCells count="1"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7BA3-16C6-014C-8AD6-E7311F20D59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Explanation</vt:lpstr>
      <vt:lpstr>Tools</vt:lpstr>
      <vt:lpstr>Q1 Grade</vt:lpstr>
      <vt:lpstr>Q2 Grade</vt:lpstr>
      <vt:lpstr>Q3 Grade</vt:lpstr>
      <vt:lpstr>Q4 Grade</vt:lpstr>
      <vt:lpstr>Final Grade</vt:lpstr>
      <vt:lpstr>Scenarios</vt:lpstr>
      <vt:lpstr>Sheet9</vt:lpstr>
      <vt:lpstr>Letter_Grades</vt:lpstr>
      <vt:lpstr>QP</vt:lpstr>
      <vt:lpstr>Quarter2</vt:lpstr>
      <vt:lpstr>Quarter3</vt:lpstr>
      <vt:lpstr>Quarter4</vt:lpstr>
      <vt:lpstr>Quater1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Vargas, Miguel</dc:creator>
  <cp:lastModifiedBy>Vargas, Miguel</cp:lastModifiedBy>
  <dcterms:created xsi:type="dcterms:W3CDTF">2024-09-09T13:07:39Z</dcterms:created>
  <dcterms:modified xsi:type="dcterms:W3CDTF">2024-09-16T15:11:07Z</dcterms:modified>
</cp:coreProperties>
</file>