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Quickgift\Documentacion\Presentacion\"/>
    </mc:Choice>
  </mc:AlternateContent>
  <bookViews>
    <workbookView xWindow="0" yWindow="0" windowWidth="19200" windowHeight="11595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A51" i="1" l="1"/>
  <c r="A50" i="1"/>
  <c r="A45" i="1"/>
  <c r="A38" i="1"/>
  <c r="A33" i="1"/>
  <c r="A27" i="1"/>
  <c r="A19" i="1"/>
  <c r="G51" i="1"/>
  <c r="G30" i="1"/>
  <c r="B51" i="1"/>
  <c r="G21" i="1"/>
  <c r="G48" i="1" l="1"/>
  <c r="G46" i="1"/>
  <c r="G45" i="1"/>
  <c r="G40" i="1"/>
  <c r="G38" i="1"/>
  <c r="G37" i="1"/>
  <c r="F41" i="1"/>
  <c r="G33" i="1"/>
  <c r="F35" i="1"/>
  <c r="F30" i="1"/>
  <c r="G17" i="1"/>
  <c r="G18" i="1"/>
  <c r="G19" i="1"/>
  <c r="G20" i="1"/>
  <c r="G23" i="1"/>
  <c r="G24" i="1"/>
  <c r="G26" i="1"/>
  <c r="G27" i="1"/>
  <c r="G28" i="1"/>
  <c r="G29" i="1"/>
  <c r="G32" i="1"/>
  <c r="G34" i="1"/>
  <c r="G36" i="1"/>
  <c r="G39" i="1"/>
  <c r="G42" i="1"/>
  <c r="G44" i="1"/>
  <c r="G49" i="1"/>
  <c r="G50" i="1" s="1"/>
  <c r="G16" i="1"/>
  <c r="G31" i="1"/>
  <c r="F22" i="1"/>
  <c r="G35" i="1" l="1"/>
  <c r="G47" i="1"/>
  <c r="G41" i="1"/>
  <c r="F47" i="1"/>
</calcChain>
</file>

<file path=xl/sharedStrings.xml><?xml version="1.0" encoding="utf-8"?>
<sst xmlns="http://schemas.openxmlformats.org/spreadsheetml/2006/main" count="62" uniqueCount="54">
  <si>
    <t>Empresa: BAS COMPANY</t>
  </si>
  <si>
    <t>Fecha de Evaluación:03/06/2020</t>
  </si>
  <si>
    <t xml:space="preserve">Levantamiento de información
</t>
  </si>
  <si>
    <t xml:space="preserve"> Fase de Análisis</t>
  </si>
  <si>
    <t>FASE</t>
  </si>
  <si>
    <t xml:space="preserve">Elaboración BPMN
</t>
  </si>
  <si>
    <t>Requerimientos funcionales y no funcionales</t>
  </si>
  <si>
    <t>Diagrama de casos de uso</t>
  </si>
  <si>
    <t>caso de uso extendido</t>
  </si>
  <si>
    <t>Control de versiones</t>
  </si>
  <si>
    <t>Modelo entidad relacion</t>
  </si>
  <si>
    <t>Diccionario de datos</t>
  </si>
  <si>
    <t>Diagrama de gantt</t>
  </si>
  <si>
    <t>Diagrama de clases</t>
  </si>
  <si>
    <t>Diagrama de despliegue</t>
  </si>
  <si>
    <t>Prototipo de Mockups</t>
  </si>
  <si>
    <t>Normalización Base de datos</t>
  </si>
  <si>
    <t>Fase de diseño</t>
  </si>
  <si>
    <t xml:space="preserve">Identificación del inventario </t>
  </si>
  <si>
    <t>Informe de costos</t>
  </si>
  <si>
    <t>Desarrollo de la base de datos</t>
  </si>
  <si>
    <t>Prototipo no funcional</t>
  </si>
  <si>
    <t>Manual Tecnico</t>
  </si>
  <si>
    <t>Pruebas caja negra</t>
  </si>
  <si>
    <t xml:space="preserve">Pruebas caja blanca </t>
  </si>
  <si>
    <t>Migración de datos</t>
  </si>
  <si>
    <t>backups</t>
  </si>
  <si>
    <t>Informe de proveedores</t>
  </si>
  <si>
    <t>Ficha tecnica</t>
  </si>
  <si>
    <t>Cuadro comparativo de proveedores</t>
  </si>
  <si>
    <t>Contrato de mantenimiento</t>
  </si>
  <si>
    <t>Contrato de software</t>
  </si>
  <si>
    <t>Fase de implementacion</t>
  </si>
  <si>
    <t>fase de negociacion</t>
  </si>
  <si>
    <t>fase de calidad</t>
  </si>
  <si>
    <t>Plan de calidad</t>
  </si>
  <si>
    <t>Modelo ISO 27002</t>
  </si>
  <si>
    <t>Fase de pruebas</t>
  </si>
  <si>
    <t>baja</t>
  </si>
  <si>
    <t>media</t>
  </si>
  <si>
    <t>Niveles de importacina</t>
  </si>
  <si>
    <t>PROYECTO QUICKGIFT</t>
  </si>
  <si>
    <t>COMPLEJIDAD TOTAL</t>
  </si>
  <si>
    <t>COMPONENTE</t>
  </si>
  <si>
    <t>MATRIZ DE CALIDAD</t>
  </si>
  <si>
    <t>Entre el 70 % y 100% de alta calidad</t>
  </si>
  <si>
    <t>Entre el 31 y 69 % de calidad</t>
  </si>
  <si>
    <t>Por debajo o igual del 30% de calidad</t>
  </si>
  <si>
    <t>Alta</t>
  </si>
  <si>
    <t>PROCESOS</t>
  </si>
  <si>
    <t>Porcentaje de peso</t>
  </si>
  <si>
    <t>Porcentaje cumplido</t>
  </si>
  <si>
    <t>Porcentaje final</t>
  </si>
  <si>
    <t>Nivel real de madurez: 72%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</si>
</sst>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72AF2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CC8F5"/>
        <bgColor indexed="64"/>
      </patternFill>
    </fill>
    <fill>
      <patternFill patternType="solid">
        <fgColor rgb="FFCAF8FE"/>
        <bgColor indexed="64"/>
      </patternFill>
    </fill>
    <fill>
      <patternFill patternType="solid">
        <fgColor rgb="FFD5FDE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7">
    <border>
      <left/>
      <right/>
      <top/>
      <bottom/>
      <diagonal/>
    </border>
    <border>
      <left style="hair">
        <color theme="9" tint="-0.24994659260841701"/>
      </left>
      <right style="hair">
        <color theme="9" tint="-0.24994659260841701"/>
      </right>
      <top style="hair">
        <color theme="9" tint="-0.24994659260841701"/>
      </top>
      <bottom style="hair">
        <color theme="9" tint="-0.24994659260841701"/>
      </bottom>
      <diagonal/>
    </border>
    <border>
      <left style="hair">
        <color theme="9" tint="-0.24994659260841701"/>
      </left>
      <right/>
      <top style="hair">
        <color theme="9" tint="-0.24994659260841701"/>
      </top>
      <bottom style="hair">
        <color theme="9" tint="-0.24994659260841701"/>
      </bottom>
      <diagonal/>
    </border>
    <border>
      <left/>
      <right style="hair">
        <color theme="9" tint="-0.24994659260841701"/>
      </right>
      <top style="hair">
        <color theme="9" tint="-0.24994659260841701"/>
      </top>
      <bottom style="hair">
        <color theme="9" tint="-0.2499465926084170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theme="9" tint="-0.24994659260841701"/>
      </top>
      <bottom style="hair">
        <color theme="9" tint="-0.2499465926084170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theme="9" tint="-0.24994659260841701"/>
      </left>
      <right/>
      <top style="hair">
        <color theme="9" tint="-0.2499465926084170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9" fontId="6" fillId="0" borderId="0" applyFont="0" applyFill="0" applyBorder="0" applyAlignment="0" applyProtection="0"/>
  </cellStyleXfs>
  <cellXfs count="117">
    <xf numFmtId="0" fontId="0" fillId="0" borderId="0" xfId="0"/>
    <xf numFmtId="0" fontId="0" fillId="0" borderId="5" xfId="0" applyBorder="1"/>
    <xf numFmtId="0" fontId="0" fillId="0" borderId="0" xfId="0"/>
    <xf numFmtId="0" fontId="0" fillId="0" borderId="5" xfId="0" applyBorder="1" applyAlignment="1">
      <alignment horizontal="left"/>
    </xf>
    <xf numFmtId="0" fontId="1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Alignment="1">
      <alignment horizontal="left"/>
    </xf>
    <xf numFmtId="0" fontId="0" fillId="0" borderId="6" xfId="0" applyBorder="1"/>
    <xf numFmtId="0" fontId="0" fillId="0" borderId="9" xfId="0" applyBorder="1"/>
    <xf numFmtId="0" fontId="4" fillId="0" borderId="4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12" xfId="0" applyFont="1" applyBorder="1"/>
    <xf numFmtId="0" fontId="5" fillId="12" borderId="13" xfId="0" applyFont="1" applyFill="1" applyBorder="1"/>
    <xf numFmtId="0" fontId="5" fillId="3" borderId="13" xfId="0" applyFont="1" applyFill="1" applyBorder="1"/>
    <xf numFmtId="0" fontId="5" fillId="6" borderId="14" xfId="0" applyFont="1" applyFill="1" applyBorder="1"/>
    <xf numFmtId="0" fontId="1" fillId="2" borderId="11" xfId="0" applyNumberFormat="1" applyFont="1" applyFill="1" applyBorder="1" applyAlignment="1" applyProtection="1">
      <alignment horizontal="center" vertical="center"/>
      <protection locked="0"/>
    </xf>
    <xf numFmtId="0" fontId="1" fillId="2" borderId="16" xfId="0" applyNumberFormat="1" applyFont="1" applyFill="1" applyBorder="1" applyAlignment="1" applyProtection="1">
      <alignment horizontal="center" vertical="center"/>
      <protection locked="0"/>
    </xf>
    <xf numFmtId="0" fontId="5" fillId="12" borderId="5" xfId="0" applyFont="1" applyFill="1" applyBorder="1"/>
    <xf numFmtId="0" fontId="5" fillId="3" borderId="5" xfId="0" applyFont="1" applyFill="1" applyBorder="1"/>
    <xf numFmtId="0" fontId="5" fillId="6" borderId="6" xfId="0" applyFont="1" applyFill="1" applyBorder="1"/>
    <xf numFmtId="0" fontId="0" fillId="14" borderId="10" xfId="0" applyFill="1" applyBorder="1"/>
    <xf numFmtId="0" fontId="0" fillId="15" borderId="10" xfId="0" applyFill="1" applyBorder="1"/>
    <xf numFmtId="0" fontId="0" fillId="9" borderId="10" xfId="0" applyFill="1" applyBorder="1"/>
    <xf numFmtId="0" fontId="4" fillId="0" borderId="5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/>
    <xf numFmtId="0" fontId="1" fillId="2" borderId="0" xfId="0" applyNumberFormat="1" applyFont="1" applyFill="1" applyBorder="1" applyAlignment="1" applyProtection="1">
      <alignment horizontal="center" vertical="center"/>
      <protection locked="0"/>
    </xf>
    <xf numFmtId="9" fontId="0" fillId="0" borderId="0" xfId="2" applyFont="1"/>
    <xf numFmtId="9" fontId="4" fillId="0" borderId="5" xfId="2" applyFont="1" applyBorder="1" applyAlignment="1">
      <alignment horizontal="left"/>
    </xf>
    <xf numFmtId="9" fontId="4" fillId="0" borderId="8" xfId="2" applyFont="1" applyBorder="1" applyAlignment="1">
      <alignment horizontal="left"/>
    </xf>
    <xf numFmtId="9" fontId="4" fillId="0" borderId="13" xfId="2" applyFont="1" applyBorder="1"/>
    <xf numFmtId="9" fontId="1" fillId="2" borderId="11" xfId="2" applyFont="1" applyFill="1" applyBorder="1" applyAlignment="1" applyProtection="1">
      <alignment horizontal="center" vertical="center"/>
      <protection locked="0"/>
    </xf>
    <xf numFmtId="9" fontId="1" fillId="2" borderId="0" xfId="2" applyFont="1" applyFill="1" applyBorder="1" applyAlignment="1" applyProtection="1">
      <alignment horizontal="center" vertical="center"/>
      <protection locked="0"/>
    </xf>
    <xf numFmtId="9" fontId="0" fillId="12" borderId="10" xfId="0" applyNumberFormat="1" applyFill="1" applyBorder="1" applyAlignment="1">
      <alignment horizontal="center" vertical="center" wrapText="1"/>
    </xf>
    <xf numFmtId="9" fontId="0" fillId="12" borderId="10" xfId="2" applyFont="1" applyFill="1" applyBorder="1" applyAlignment="1" applyProtection="1">
      <alignment horizontal="center" vertical="center" wrapText="1"/>
      <protection hidden="1"/>
    </xf>
    <xf numFmtId="9" fontId="0" fillId="7" borderId="10" xfId="2" applyFont="1" applyFill="1" applyBorder="1" applyAlignment="1" applyProtection="1">
      <alignment horizontal="center" vertical="center" wrapText="1"/>
      <protection hidden="1"/>
    </xf>
    <xf numFmtId="9" fontId="0" fillId="7" borderId="10" xfId="0" applyNumberFormat="1" applyFill="1" applyBorder="1" applyAlignment="1">
      <alignment horizontal="center" vertical="center"/>
    </xf>
    <xf numFmtId="9" fontId="0" fillId="16" borderId="10" xfId="0" applyNumberFormat="1" applyFill="1" applyBorder="1" applyAlignment="1">
      <alignment horizontal="center" vertical="center" wrapText="1"/>
    </xf>
    <xf numFmtId="9" fontId="0" fillId="16" borderId="10" xfId="2" applyFont="1" applyFill="1" applyBorder="1" applyAlignment="1" applyProtection="1">
      <alignment horizontal="center" vertical="center" wrapText="1"/>
      <protection hidden="1"/>
    </xf>
    <xf numFmtId="9" fontId="0" fillId="16" borderId="10" xfId="0" applyNumberFormat="1" applyFill="1" applyBorder="1" applyAlignment="1">
      <alignment horizontal="center" vertical="center"/>
    </xf>
    <xf numFmtId="9" fontId="0" fillId="12" borderId="10" xfId="0" applyNumberFormat="1" applyFill="1" applyBorder="1" applyAlignment="1">
      <alignment horizontal="center" vertical="center"/>
    </xf>
    <xf numFmtId="9" fontId="0" fillId="17" borderId="10" xfId="0" applyNumberFormat="1" applyFill="1" applyBorder="1" applyAlignment="1">
      <alignment horizontal="center" vertical="center"/>
    </xf>
    <xf numFmtId="9" fontId="0" fillId="17" borderId="10" xfId="2" applyFont="1" applyFill="1" applyBorder="1" applyAlignment="1" applyProtection="1">
      <alignment horizontal="center" vertical="center" wrapText="1"/>
      <protection hidden="1"/>
    </xf>
    <xf numFmtId="9" fontId="0" fillId="18" borderId="10" xfId="2" applyFont="1" applyFill="1" applyBorder="1" applyAlignment="1" applyProtection="1">
      <alignment horizontal="center" vertical="center" wrapText="1"/>
      <protection hidden="1"/>
    </xf>
    <xf numFmtId="9" fontId="0" fillId="18" borderId="10" xfId="0" applyNumberFormat="1" applyFill="1" applyBorder="1" applyAlignment="1">
      <alignment horizontal="center" vertical="center"/>
    </xf>
    <xf numFmtId="9" fontId="0" fillId="14" borderId="10" xfId="2" applyFont="1" applyFill="1" applyBorder="1" applyAlignment="1" applyProtection="1">
      <alignment horizontal="center" vertical="center" wrapText="1"/>
      <protection hidden="1"/>
    </xf>
    <xf numFmtId="9" fontId="0" fillId="14" borderId="10" xfId="0" applyNumberFormat="1" applyFill="1" applyBorder="1" applyAlignment="1">
      <alignment horizontal="center" vertical="center"/>
    </xf>
    <xf numFmtId="9" fontId="0" fillId="19" borderId="10" xfId="0" applyNumberFormat="1" applyFont="1" applyFill="1" applyBorder="1" applyAlignment="1" applyProtection="1">
      <alignment horizontal="center" vertical="center" wrapText="1"/>
      <protection hidden="1"/>
    </xf>
    <xf numFmtId="9" fontId="0" fillId="19" borderId="10" xfId="2" applyFont="1" applyFill="1" applyBorder="1" applyAlignment="1" applyProtection="1">
      <alignment horizontal="center" vertical="center" wrapText="1"/>
      <protection hidden="1"/>
    </xf>
    <xf numFmtId="9" fontId="0" fillId="19" borderId="10" xfId="0" applyNumberFormat="1" applyFill="1" applyBorder="1" applyAlignment="1">
      <alignment horizontal="center" vertical="center"/>
    </xf>
    <xf numFmtId="9" fontId="0" fillId="19" borderId="10" xfId="0" applyNumberFormat="1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13" borderId="17" xfId="0" applyFill="1" applyBorder="1" applyAlignment="1">
      <alignment horizontal="center" wrapText="1"/>
    </xf>
    <xf numFmtId="0" fontId="0" fillId="13" borderId="18" xfId="0" applyFill="1" applyBorder="1" applyAlignment="1">
      <alignment horizontal="center" wrapText="1"/>
    </xf>
    <xf numFmtId="0" fontId="0" fillId="13" borderId="15" xfId="0" applyFill="1" applyBorder="1" applyAlignment="1">
      <alignment horizontal="center" wrapText="1"/>
    </xf>
    <xf numFmtId="0" fontId="0" fillId="13" borderId="19" xfId="0" applyFill="1" applyBorder="1" applyAlignment="1">
      <alignment horizontal="center" wrapText="1"/>
    </xf>
    <xf numFmtId="0" fontId="0" fillId="19" borderId="10" xfId="0" applyFill="1" applyBorder="1" applyAlignment="1">
      <alignment horizontal="center" vertical="center" wrapText="1"/>
    </xf>
    <xf numFmtId="0" fontId="0" fillId="19" borderId="10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0" fillId="19" borderId="10" xfId="0" applyFont="1" applyFill="1" applyBorder="1" applyAlignment="1" applyProtection="1">
      <alignment horizontal="center" vertical="center" wrapText="1"/>
      <protection hidden="1"/>
    </xf>
    <xf numFmtId="0" fontId="1" fillId="2" borderId="2" xfId="0" applyNumberFormat="1" applyFont="1" applyFill="1" applyBorder="1" applyAlignment="1" applyProtection="1">
      <alignment horizontal="center" vertical="center"/>
      <protection locked="0"/>
    </xf>
    <xf numFmtId="0" fontId="1" fillId="2" borderId="11" xfId="0" applyNumberFormat="1" applyFont="1" applyFill="1" applyBorder="1" applyAlignment="1" applyProtection="1">
      <alignment horizontal="center" vertical="center"/>
      <protection locked="0"/>
    </xf>
    <xf numFmtId="0" fontId="1" fillId="2" borderId="3" xfId="0" applyNumberFormat="1" applyFont="1" applyFill="1" applyBorder="1" applyAlignment="1" applyProtection="1">
      <alignment horizontal="center" vertical="center"/>
      <protection locked="0"/>
    </xf>
    <xf numFmtId="0" fontId="0" fillId="7" borderId="10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 wrapText="1"/>
    </xf>
    <xf numFmtId="0" fontId="0" fillId="12" borderId="21" xfId="0" applyFill="1" applyBorder="1" applyAlignment="1">
      <alignment horizontal="center" vertical="center" wrapText="1"/>
    </xf>
    <xf numFmtId="0" fontId="0" fillId="12" borderId="20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2" fillId="5" borderId="23" xfId="0" applyFont="1" applyFill="1" applyBorder="1" applyAlignment="1" applyProtection="1">
      <alignment horizontal="center" vertical="center" textRotation="90"/>
      <protection hidden="1"/>
    </xf>
    <xf numFmtId="0" fontId="2" fillId="5" borderId="24" xfId="0" applyFont="1" applyFill="1" applyBorder="1" applyAlignment="1" applyProtection="1">
      <alignment horizontal="center" vertical="center" textRotation="90"/>
      <protection hidden="1"/>
    </xf>
    <xf numFmtId="0" fontId="2" fillId="5" borderId="25" xfId="0" applyFont="1" applyFill="1" applyBorder="1" applyAlignment="1" applyProtection="1">
      <alignment horizontal="center" vertical="center" textRotation="90"/>
      <protection hidden="1"/>
    </xf>
    <xf numFmtId="0" fontId="0" fillId="8" borderId="17" xfId="0" applyFill="1" applyBorder="1" applyAlignment="1">
      <alignment horizontal="center" vertical="center" textRotation="90" wrapText="1"/>
    </xf>
    <xf numFmtId="0" fontId="0" fillId="8" borderId="22" xfId="0" applyFill="1" applyBorder="1" applyAlignment="1">
      <alignment horizontal="center" vertical="center" textRotation="90" wrapText="1"/>
    </xf>
    <xf numFmtId="0" fontId="0" fillId="11" borderId="23" xfId="0" applyFill="1" applyBorder="1" applyAlignment="1">
      <alignment horizontal="center" vertical="center" textRotation="90"/>
    </xf>
    <xf numFmtId="0" fontId="0" fillId="11" borderId="24" xfId="0" applyFill="1" applyBorder="1" applyAlignment="1">
      <alignment horizontal="center" vertical="center" textRotation="90"/>
    </xf>
    <xf numFmtId="0" fontId="0" fillId="11" borderId="25" xfId="0" applyFill="1" applyBorder="1" applyAlignment="1">
      <alignment horizontal="center" vertical="center" textRotation="90"/>
    </xf>
    <xf numFmtId="0" fontId="0" fillId="9" borderId="23" xfId="0" applyFill="1" applyBorder="1" applyAlignment="1">
      <alignment horizontal="center" vertical="center" textRotation="90"/>
    </xf>
    <xf numFmtId="0" fontId="0" fillId="9" borderId="24" xfId="0" applyFill="1" applyBorder="1" applyAlignment="1">
      <alignment horizontal="center" vertical="center" textRotation="90"/>
    </xf>
    <xf numFmtId="0" fontId="0" fillId="9" borderId="25" xfId="0" applyFill="1" applyBorder="1" applyAlignment="1">
      <alignment horizontal="center" vertical="center" textRotation="90"/>
    </xf>
    <xf numFmtId="0" fontId="0" fillId="7" borderId="23" xfId="0" applyFill="1" applyBorder="1" applyAlignment="1">
      <alignment horizontal="center" vertical="center" textRotation="90"/>
    </xf>
    <xf numFmtId="0" fontId="0" fillId="7" borderId="24" xfId="0" applyFill="1" applyBorder="1" applyAlignment="1">
      <alignment horizontal="center" vertical="center" textRotation="90"/>
    </xf>
    <xf numFmtId="0" fontId="0" fillId="7" borderId="25" xfId="0" applyFill="1" applyBorder="1" applyAlignment="1">
      <alignment horizontal="center" vertical="center" textRotation="90"/>
    </xf>
    <xf numFmtId="9" fontId="0" fillId="7" borderId="26" xfId="0" applyNumberFormat="1" applyFill="1" applyBorder="1" applyAlignment="1">
      <alignment horizontal="center" vertical="center" textRotation="90"/>
    </xf>
    <xf numFmtId="0" fontId="0" fillId="7" borderId="26" xfId="0" applyFill="1" applyBorder="1" applyAlignment="1">
      <alignment horizontal="center" vertical="center" textRotation="90"/>
    </xf>
    <xf numFmtId="9" fontId="0" fillId="21" borderId="26" xfId="0" applyNumberFormat="1" applyFill="1" applyBorder="1" applyAlignment="1">
      <alignment horizontal="center" vertical="center" textRotation="90"/>
    </xf>
    <xf numFmtId="9" fontId="0" fillId="9" borderId="26" xfId="0" applyNumberFormat="1" applyFill="1" applyBorder="1" applyAlignment="1">
      <alignment horizontal="center" vertical="center" textRotation="90"/>
    </xf>
    <xf numFmtId="0" fontId="0" fillId="9" borderId="26" xfId="0" applyFill="1" applyBorder="1" applyAlignment="1">
      <alignment horizontal="center" vertical="center" textRotation="90"/>
    </xf>
    <xf numFmtId="0" fontId="0" fillId="10" borderId="23" xfId="0" applyFill="1" applyBorder="1" applyAlignment="1">
      <alignment horizontal="center" vertical="center" textRotation="90"/>
    </xf>
    <xf numFmtId="0" fontId="0" fillId="10" borderId="24" xfId="0" applyFill="1" applyBorder="1" applyAlignment="1">
      <alignment horizontal="center" vertical="center" textRotation="90"/>
    </xf>
    <xf numFmtId="0" fontId="0" fillId="10" borderId="25" xfId="0" applyFill="1" applyBorder="1" applyAlignment="1">
      <alignment horizontal="center" vertical="center" textRotation="90"/>
    </xf>
    <xf numFmtId="0" fontId="0" fillId="10" borderId="26" xfId="0" applyFill="1" applyBorder="1" applyAlignment="1">
      <alignment horizontal="center" vertical="center" textRotation="90"/>
    </xf>
    <xf numFmtId="9" fontId="0" fillId="11" borderId="26" xfId="0" applyNumberFormat="1" applyFill="1" applyBorder="1" applyAlignment="1">
      <alignment horizontal="center" vertical="center" textRotation="90"/>
    </xf>
    <xf numFmtId="0" fontId="0" fillId="11" borderId="26" xfId="0" applyFill="1" applyBorder="1" applyAlignment="1">
      <alignment horizontal="center" vertical="center" textRotation="90"/>
    </xf>
    <xf numFmtId="9" fontId="0" fillId="10" borderId="26" xfId="0" applyNumberFormat="1" applyFill="1" applyBorder="1" applyAlignment="1">
      <alignment horizontal="center" vertical="center" textRotation="90"/>
    </xf>
    <xf numFmtId="9" fontId="0" fillId="8" borderId="26" xfId="0" applyNumberFormat="1" applyFill="1" applyBorder="1" applyAlignment="1">
      <alignment horizontal="center" vertical="center" textRotation="90"/>
    </xf>
    <xf numFmtId="0" fontId="0" fillId="8" borderId="26" xfId="0" applyFill="1" applyBorder="1" applyAlignment="1">
      <alignment horizontal="center" vertical="center" textRotation="90"/>
    </xf>
    <xf numFmtId="9" fontId="0" fillId="0" borderId="0" xfId="0" applyNumberFormat="1"/>
    <xf numFmtId="9" fontId="0" fillId="23" borderId="0" xfId="0" applyNumberFormat="1" applyFont="1" applyFill="1" applyAlignment="1">
      <alignment horizontal="center"/>
    </xf>
    <xf numFmtId="9" fontId="0" fillId="22" borderId="0" xfId="0" applyNumberFormat="1" applyFill="1"/>
    <xf numFmtId="0" fontId="0" fillId="12" borderId="10" xfId="0" applyFill="1" applyBorder="1" applyAlignment="1">
      <alignment horizontal="center"/>
    </xf>
    <xf numFmtId="9" fontId="0" fillId="12" borderId="10" xfId="2" applyFont="1" applyFill="1" applyBorder="1"/>
    <xf numFmtId="9" fontId="0" fillId="12" borderId="10" xfId="0" applyNumberFormat="1" applyFill="1" applyBorder="1"/>
    <xf numFmtId="0" fontId="0" fillId="12" borderId="0" xfId="0" applyFill="1"/>
    <xf numFmtId="9" fontId="0" fillId="20" borderId="0" xfId="2" applyFont="1" applyFill="1"/>
  </cellXfs>
  <cellStyles count="3">
    <cellStyle name="Normal" xfId="0" builtinId="0"/>
    <cellStyle name="Normal 2" xfId="1"/>
    <cellStyle name="Porcentaje" xfId="2" builtinId="5"/>
  </cellStyles>
  <dxfs count="0"/>
  <tableStyles count="0" defaultTableStyle="TableStyleMedium2" defaultPivotStyle="PivotStyleLight16"/>
  <colors>
    <mruColors>
      <color rgb="FFD5FDE1"/>
      <color rgb="FFFFCC66"/>
      <color rgb="FFCAF8FE"/>
      <color rgb="FFA1F2FD"/>
      <color rgb="FFFCC8F5"/>
      <color rgb="FFF670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51"/>
  <sheetViews>
    <sheetView tabSelected="1" topLeftCell="A39" zoomScale="110" zoomScaleNormal="110" workbookViewId="0">
      <selection activeCell="D51" sqref="D51"/>
    </sheetView>
  </sheetViews>
  <sheetFormatPr baseColWidth="10" defaultRowHeight="15" x14ac:dyDescent="0.25"/>
  <cols>
    <col min="1" max="1" width="11.42578125" style="2"/>
    <col min="3" max="3" width="12.140625" bestFit="1" customWidth="1"/>
    <col min="5" max="5" width="29.42578125" bestFit="1" customWidth="1"/>
    <col min="6" max="6" width="24.28515625" style="2" customWidth="1"/>
    <col min="7" max="7" width="24.28515625" style="26" customWidth="1"/>
    <col min="8" max="10" width="12.7109375" customWidth="1"/>
  </cols>
  <sheetData>
    <row r="3" spans="2:13" ht="15.75" thickBot="1" x14ac:dyDescent="0.3"/>
    <row r="4" spans="2:13" x14ac:dyDescent="0.25">
      <c r="E4" s="60" t="s">
        <v>44</v>
      </c>
      <c r="F4" s="61"/>
      <c r="G4" s="61"/>
      <c r="H4" s="61"/>
      <c r="I4" s="61"/>
      <c r="J4" s="62"/>
    </row>
    <row r="5" spans="2:13" ht="15.75" thickBot="1" x14ac:dyDescent="0.3">
      <c r="E5" s="63"/>
      <c r="F5" s="64"/>
      <c r="G5" s="64"/>
      <c r="H5" s="64"/>
      <c r="I5" s="64"/>
      <c r="J5" s="65"/>
    </row>
    <row r="6" spans="2:13" s="2" customFormat="1" ht="29.25" customHeight="1" thickBot="1" x14ac:dyDescent="0.3">
      <c r="E6" s="66" t="s">
        <v>41</v>
      </c>
      <c r="F6" s="67"/>
      <c r="G6" s="67"/>
      <c r="H6" s="67"/>
      <c r="I6" s="67"/>
      <c r="J6" s="68"/>
      <c r="L6" s="50" t="s">
        <v>45</v>
      </c>
      <c r="M6" s="50"/>
    </row>
    <row r="7" spans="2:13" ht="28.5" customHeight="1" x14ac:dyDescent="0.25">
      <c r="E7" s="8" t="s">
        <v>0</v>
      </c>
      <c r="F7" s="22"/>
      <c r="G7" s="27"/>
      <c r="H7" s="3"/>
      <c r="I7" s="1"/>
      <c r="J7" s="6"/>
      <c r="L7" s="51" t="s">
        <v>46</v>
      </c>
      <c r="M7" s="51"/>
    </row>
    <row r="8" spans="2:13" ht="20.25" customHeight="1" thickBot="1" x14ac:dyDescent="0.3">
      <c r="E8" s="9" t="s">
        <v>1</v>
      </c>
      <c r="F8" s="23"/>
      <c r="G8" s="28"/>
      <c r="H8" s="5"/>
      <c r="I8" s="5"/>
      <c r="J8" s="7"/>
      <c r="L8" s="52" t="s">
        <v>47</v>
      </c>
      <c r="M8" s="53"/>
    </row>
    <row r="9" spans="2:13" ht="16.5" thickBot="1" x14ac:dyDescent="0.3">
      <c r="E9" s="10" t="s">
        <v>40</v>
      </c>
      <c r="F9" s="24"/>
      <c r="G9" s="29"/>
      <c r="H9" s="11" t="s">
        <v>48</v>
      </c>
      <c r="I9" s="12" t="s">
        <v>39</v>
      </c>
      <c r="J9" s="13" t="s">
        <v>38</v>
      </c>
      <c r="L9" s="54"/>
      <c r="M9" s="55"/>
    </row>
    <row r="14" spans="2:13" ht="15.75" thickBot="1" x14ac:dyDescent="0.3">
      <c r="C14" s="70" t="s">
        <v>43</v>
      </c>
      <c r="D14" s="71"/>
      <c r="E14" s="72"/>
      <c r="F14" s="14"/>
      <c r="G14" s="30"/>
      <c r="H14" s="70" t="s">
        <v>42</v>
      </c>
      <c r="I14" s="71"/>
      <c r="J14" s="72"/>
    </row>
    <row r="15" spans="2:13" ht="15.75" x14ac:dyDescent="0.25">
      <c r="C15" s="4" t="s">
        <v>4</v>
      </c>
      <c r="D15" s="15"/>
      <c r="E15" s="15" t="s">
        <v>49</v>
      </c>
      <c r="F15" s="25" t="s">
        <v>50</v>
      </c>
      <c r="G15" s="31" t="s">
        <v>51</v>
      </c>
      <c r="H15" s="16" t="s">
        <v>48</v>
      </c>
      <c r="I15" s="17" t="s">
        <v>39</v>
      </c>
      <c r="J15" s="18" t="s">
        <v>38</v>
      </c>
    </row>
    <row r="16" spans="2:13" ht="25.5" customHeight="1" x14ac:dyDescent="0.25">
      <c r="B16" s="97">
        <v>0.17</v>
      </c>
      <c r="C16" s="81" t="s">
        <v>3</v>
      </c>
      <c r="D16" s="69" t="s">
        <v>2</v>
      </c>
      <c r="E16" s="69"/>
      <c r="F16" s="46">
        <v>0.27</v>
      </c>
      <c r="G16" s="47">
        <f t="shared" ref="G16:G24" si="0">(F15:F48*H16:H49)/100</f>
        <v>0.19170000000000001</v>
      </c>
      <c r="H16" s="19">
        <v>71</v>
      </c>
      <c r="I16" s="20"/>
      <c r="J16" s="21"/>
    </row>
    <row r="17" spans="1:10" ht="29.25" customHeight="1" x14ac:dyDescent="0.25">
      <c r="B17" s="97"/>
      <c r="C17" s="82"/>
      <c r="D17" s="69" t="s">
        <v>5</v>
      </c>
      <c r="E17" s="69"/>
      <c r="F17" s="46">
        <v>0.08</v>
      </c>
      <c r="G17" s="47">
        <f t="shared" si="0"/>
        <v>6.4000000000000001E-2</v>
      </c>
      <c r="H17" s="19">
        <v>80</v>
      </c>
      <c r="I17" s="20"/>
      <c r="J17" s="21"/>
    </row>
    <row r="18" spans="1:10" ht="27" customHeight="1" x14ac:dyDescent="0.25">
      <c r="B18" s="97"/>
      <c r="C18" s="82"/>
      <c r="D18" s="69" t="s">
        <v>6</v>
      </c>
      <c r="E18" s="69"/>
      <c r="F18" s="46">
        <v>0.24</v>
      </c>
      <c r="G18" s="47">
        <f t="shared" si="0"/>
        <v>0.21599999999999997</v>
      </c>
      <c r="H18" s="19">
        <v>90</v>
      </c>
      <c r="I18" s="20"/>
      <c r="J18" s="21"/>
    </row>
    <row r="19" spans="1:10" ht="29.25" customHeight="1" x14ac:dyDescent="0.25">
      <c r="A19" s="109">
        <f>B16*G22</f>
        <v>0.1394</v>
      </c>
      <c r="B19" s="97"/>
      <c r="C19" s="82"/>
      <c r="D19" s="57" t="s">
        <v>7</v>
      </c>
      <c r="E19" s="57"/>
      <c r="F19" s="48">
        <v>0.15</v>
      </c>
      <c r="G19" s="47">
        <f>(F18:F51*H19:H52)/100</f>
        <v>0.1275</v>
      </c>
      <c r="H19" s="19">
        <v>85</v>
      </c>
      <c r="I19" s="20"/>
      <c r="J19" s="21"/>
    </row>
    <row r="20" spans="1:10" ht="27" customHeight="1" x14ac:dyDescent="0.25">
      <c r="B20" s="97"/>
      <c r="C20" s="82"/>
      <c r="D20" s="56" t="s">
        <v>8</v>
      </c>
      <c r="E20" s="56"/>
      <c r="F20" s="49">
        <v>0.16</v>
      </c>
      <c r="G20" s="47">
        <f t="shared" si="0"/>
        <v>0.12</v>
      </c>
      <c r="H20" s="19">
        <v>75</v>
      </c>
      <c r="I20" s="20"/>
      <c r="J20" s="21"/>
    </row>
    <row r="21" spans="1:10" ht="29.25" customHeight="1" x14ac:dyDescent="0.25">
      <c r="B21" s="97"/>
      <c r="C21" s="82"/>
      <c r="D21" s="56" t="s">
        <v>9</v>
      </c>
      <c r="E21" s="56"/>
      <c r="F21" s="49">
        <v>0.1</v>
      </c>
      <c r="G21" s="47">
        <f>(F20:F53*H16:H54)/100</f>
        <v>9.5000000000000001E-2</v>
      </c>
      <c r="H21" s="19">
        <v>95</v>
      </c>
      <c r="I21" s="20"/>
      <c r="J21" s="21"/>
    </row>
    <row r="22" spans="1:10" s="2" customFormat="1" ht="29.25" customHeight="1" x14ac:dyDescent="0.25">
      <c r="B22" s="97"/>
      <c r="C22" s="83"/>
      <c r="D22" s="77" t="s">
        <v>52</v>
      </c>
      <c r="E22" s="78"/>
      <c r="F22" s="32">
        <f>SUM(F16:F21)</f>
        <v>1.0000000000000002</v>
      </c>
      <c r="G22" s="33">
        <v>0.82</v>
      </c>
      <c r="H22" s="19"/>
      <c r="I22" s="20"/>
      <c r="J22" s="21"/>
    </row>
    <row r="23" spans="1:10" ht="33.75" customHeight="1" x14ac:dyDescent="0.25">
      <c r="B23" s="95">
        <v>0.26</v>
      </c>
      <c r="C23" s="92" t="s">
        <v>17</v>
      </c>
      <c r="D23" s="59" t="s">
        <v>10</v>
      </c>
      <c r="E23" s="59"/>
      <c r="F23" s="36">
        <v>0.5</v>
      </c>
      <c r="G23" s="37">
        <f t="shared" si="0"/>
        <v>0.35</v>
      </c>
      <c r="H23" s="19">
        <v>70</v>
      </c>
      <c r="I23" s="20"/>
      <c r="J23" s="21"/>
    </row>
    <row r="24" spans="1:10" ht="24" customHeight="1" x14ac:dyDescent="0.25">
      <c r="B24" s="96"/>
      <c r="C24" s="93"/>
      <c r="D24" s="59" t="s">
        <v>11</v>
      </c>
      <c r="E24" s="59"/>
      <c r="F24" s="36">
        <v>0.03</v>
      </c>
      <c r="G24" s="37">
        <f t="shared" si="0"/>
        <v>2.2499999999999999E-2</v>
      </c>
      <c r="H24" s="19">
        <v>75</v>
      </c>
      <c r="I24" s="20"/>
      <c r="J24" s="21"/>
    </row>
    <row r="25" spans="1:10" ht="35.25" customHeight="1" x14ac:dyDescent="0.25">
      <c r="B25" s="96"/>
      <c r="C25" s="93"/>
      <c r="D25" s="59" t="s">
        <v>12</v>
      </c>
      <c r="E25" s="59"/>
      <c r="F25" s="36">
        <v>7.0000000000000007E-2</v>
      </c>
      <c r="G25" s="37">
        <v>0.04</v>
      </c>
      <c r="H25" s="19"/>
      <c r="I25" s="20">
        <v>69</v>
      </c>
      <c r="J25" s="21"/>
    </row>
    <row r="26" spans="1:10" ht="30" customHeight="1" x14ac:dyDescent="0.25">
      <c r="B26" s="96"/>
      <c r="C26" s="93"/>
      <c r="D26" s="59" t="s">
        <v>13</v>
      </c>
      <c r="E26" s="59"/>
      <c r="F26" s="36">
        <v>0.2</v>
      </c>
      <c r="G26" s="37">
        <f>(F25:F58*H26:H59)/100</f>
        <v>0.14000000000000001</v>
      </c>
      <c r="H26" s="19">
        <v>70</v>
      </c>
      <c r="I26" s="20"/>
      <c r="J26" s="21"/>
    </row>
    <row r="27" spans="1:10" ht="35.25" customHeight="1" x14ac:dyDescent="0.25">
      <c r="A27" s="109">
        <f>B23*G30</f>
        <v>0.21169199999999999</v>
      </c>
      <c r="B27" s="96"/>
      <c r="C27" s="93"/>
      <c r="D27" s="59" t="s">
        <v>14</v>
      </c>
      <c r="E27" s="59"/>
      <c r="F27" s="36">
        <v>0.1</v>
      </c>
      <c r="G27" s="37">
        <f>(F26:F59*H27:H60)/100</f>
        <v>0.08</v>
      </c>
      <c r="H27" s="19">
        <v>80</v>
      </c>
      <c r="I27" s="20"/>
      <c r="J27" s="21"/>
    </row>
    <row r="28" spans="1:10" ht="27.75" customHeight="1" x14ac:dyDescent="0.25">
      <c r="B28" s="96"/>
      <c r="C28" s="93"/>
      <c r="D28" s="58" t="s">
        <v>15</v>
      </c>
      <c r="E28" s="58"/>
      <c r="F28" s="38">
        <v>0.08</v>
      </c>
      <c r="G28" s="37">
        <f>(F27:F60*H28:H61)/100</f>
        <v>0</v>
      </c>
      <c r="H28" s="19"/>
      <c r="I28" s="20">
        <v>40</v>
      </c>
      <c r="J28" s="21"/>
    </row>
    <row r="29" spans="1:10" ht="33.75" customHeight="1" x14ac:dyDescent="0.25">
      <c r="B29" s="96"/>
      <c r="C29" s="93"/>
      <c r="D29" s="58" t="s">
        <v>16</v>
      </c>
      <c r="E29" s="58"/>
      <c r="F29" s="38">
        <v>0.02</v>
      </c>
      <c r="G29" s="37">
        <f>(F28:F61*H29:H62)/100</f>
        <v>1.4000000000000002E-2</v>
      </c>
      <c r="H29" s="19">
        <v>70</v>
      </c>
      <c r="I29" s="20"/>
      <c r="J29" s="21"/>
    </row>
    <row r="30" spans="1:10" s="2" customFormat="1" ht="33.75" customHeight="1" x14ac:dyDescent="0.25">
      <c r="B30" s="96"/>
      <c r="C30" s="94"/>
      <c r="D30" s="79" t="s">
        <v>52</v>
      </c>
      <c r="E30" s="80"/>
      <c r="F30" s="39">
        <f>SUM(F23:F29)</f>
        <v>1</v>
      </c>
      <c r="G30" s="33">
        <f>SUM(G16:G21)</f>
        <v>0.81419999999999992</v>
      </c>
      <c r="H30" s="19"/>
      <c r="I30" s="20"/>
      <c r="J30" s="21"/>
    </row>
    <row r="31" spans="1:10" ht="27" customHeight="1" x14ac:dyDescent="0.25">
      <c r="B31" s="98">
        <v>0.28999999999999998</v>
      </c>
      <c r="C31" s="89" t="s">
        <v>32</v>
      </c>
      <c r="D31" s="74" t="s">
        <v>18</v>
      </c>
      <c r="E31" s="74"/>
      <c r="F31" s="40">
        <v>0.1</v>
      </c>
      <c r="G31" s="41">
        <f>(F29:F62*H31:H63)/100</f>
        <v>0.08</v>
      </c>
      <c r="H31" s="19">
        <v>80</v>
      </c>
      <c r="I31" s="20"/>
      <c r="J31" s="21"/>
    </row>
    <row r="32" spans="1:10" ht="27.75" customHeight="1" x14ac:dyDescent="0.25">
      <c r="B32" s="99"/>
      <c r="C32" s="90"/>
      <c r="D32" s="74" t="s">
        <v>19</v>
      </c>
      <c r="E32" s="74"/>
      <c r="F32" s="40">
        <v>0.1</v>
      </c>
      <c r="G32" s="41">
        <f>(F31:F63*H32:H64)/100</f>
        <v>7.4999999999999997E-2</v>
      </c>
      <c r="H32" s="19">
        <v>75</v>
      </c>
      <c r="I32" s="20"/>
      <c r="J32" s="21"/>
    </row>
    <row r="33" spans="1:10" ht="35.25" customHeight="1" x14ac:dyDescent="0.25">
      <c r="A33" s="109">
        <f>B31*G35</f>
        <v>0.21315000000000001</v>
      </c>
      <c r="B33" s="99"/>
      <c r="C33" s="90"/>
      <c r="D33" s="74" t="s">
        <v>20</v>
      </c>
      <c r="E33" s="74"/>
      <c r="F33" s="40">
        <v>0.4</v>
      </c>
      <c r="G33" s="41">
        <f>(F33*I33)/100</f>
        <v>0.26</v>
      </c>
      <c r="H33" s="19"/>
      <c r="I33" s="20">
        <v>65</v>
      </c>
      <c r="J33" s="21"/>
    </row>
    <row r="34" spans="1:10" ht="38.25" customHeight="1" x14ac:dyDescent="0.25">
      <c r="B34" s="99"/>
      <c r="C34" s="90"/>
      <c r="D34" s="74" t="s">
        <v>21</v>
      </c>
      <c r="E34" s="74"/>
      <c r="F34" s="40">
        <v>0.4</v>
      </c>
      <c r="G34" s="41">
        <f>(F33:F65*H34:H66)/100</f>
        <v>0.32</v>
      </c>
      <c r="H34" s="19">
        <v>80</v>
      </c>
      <c r="I34" s="20"/>
      <c r="J34" s="21"/>
    </row>
    <row r="35" spans="1:10" s="2" customFormat="1" ht="30" customHeight="1" x14ac:dyDescent="0.25">
      <c r="B35" s="99"/>
      <c r="C35" s="91"/>
      <c r="D35" s="79" t="s">
        <v>52</v>
      </c>
      <c r="E35" s="80"/>
      <c r="F35" s="39">
        <f>SUM(F31:F34)</f>
        <v>1</v>
      </c>
      <c r="G35" s="39">
        <f>SUM(G31:G34)</f>
        <v>0.7350000000000001</v>
      </c>
      <c r="H35" s="19"/>
      <c r="I35" s="20"/>
      <c r="J35" s="21"/>
    </row>
    <row r="36" spans="1:10" ht="24.75" customHeight="1" x14ac:dyDescent="0.25">
      <c r="B36" s="104">
        <v>0.11</v>
      </c>
      <c r="C36" s="86" t="s">
        <v>37</v>
      </c>
      <c r="D36" s="73" t="s">
        <v>22</v>
      </c>
      <c r="E36" s="73"/>
      <c r="F36" s="35">
        <v>0.4</v>
      </c>
      <c r="G36" s="34">
        <f>(F34:F66*H36:H67)/100</f>
        <v>0.3</v>
      </c>
      <c r="H36" s="19">
        <v>75</v>
      </c>
      <c r="I36" s="20"/>
      <c r="J36" s="21"/>
    </row>
    <row r="37" spans="1:10" ht="36" customHeight="1" x14ac:dyDescent="0.25">
      <c r="B37" s="105"/>
      <c r="C37" s="87"/>
      <c r="D37" s="73" t="s">
        <v>23</v>
      </c>
      <c r="E37" s="73"/>
      <c r="F37" s="35">
        <v>0.15</v>
      </c>
      <c r="G37" s="34">
        <f>(F37*J37)/100</f>
        <v>4.4999999999999998E-2</v>
      </c>
      <c r="H37" s="19"/>
      <c r="I37" s="20"/>
      <c r="J37" s="21">
        <v>30</v>
      </c>
    </row>
    <row r="38" spans="1:10" ht="30" customHeight="1" x14ac:dyDescent="0.25">
      <c r="A38" s="109">
        <f>B36*G41</f>
        <v>6.4899999999999999E-2</v>
      </c>
      <c r="B38" s="105"/>
      <c r="C38" s="87"/>
      <c r="D38" s="73" t="s">
        <v>24</v>
      </c>
      <c r="E38" s="73"/>
      <c r="F38" s="35">
        <v>0.2</v>
      </c>
      <c r="G38" s="34">
        <f>(F38*I38)/100</f>
        <v>0.08</v>
      </c>
      <c r="H38" s="19"/>
      <c r="I38" s="20">
        <v>40</v>
      </c>
      <c r="J38" s="21"/>
    </row>
    <row r="39" spans="1:10" ht="35.25" customHeight="1" x14ac:dyDescent="0.25">
      <c r="B39" s="105"/>
      <c r="C39" s="87"/>
      <c r="D39" s="73" t="s">
        <v>25</v>
      </c>
      <c r="E39" s="73"/>
      <c r="F39" s="35">
        <v>0.1</v>
      </c>
      <c r="G39" s="34">
        <f>(F38:F69*H39:H70)/100</f>
        <v>7.4999999999999997E-2</v>
      </c>
      <c r="H39" s="19">
        <v>75</v>
      </c>
      <c r="I39" s="20"/>
      <c r="J39" s="21"/>
    </row>
    <row r="40" spans="1:10" ht="29.25" customHeight="1" x14ac:dyDescent="0.25">
      <c r="B40" s="105"/>
      <c r="C40" s="87"/>
      <c r="D40" s="73" t="s">
        <v>26</v>
      </c>
      <c r="E40" s="73"/>
      <c r="F40" s="35">
        <v>0.15</v>
      </c>
      <c r="G40" s="34">
        <f>(F40*I40)/100</f>
        <v>0.09</v>
      </c>
      <c r="H40" s="19"/>
      <c r="I40" s="20">
        <v>60</v>
      </c>
      <c r="J40" s="21"/>
    </row>
    <row r="41" spans="1:10" s="2" customFormat="1" ht="29.25" customHeight="1" x14ac:dyDescent="0.25">
      <c r="B41" s="105"/>
      <c r="C41" s="88"/>
      <c r="D41" s="79" t="s">
        <v>52</v>
      </c>
      <c r="E41" s="80"/>
      <c r="F41" s="39">
        <f>SUM(F36:F40)</f>
        <v>1</v>
      </c>
      <c r="G41" s="39">
        <f>SUM(G36:G40)</f>
        <v>0.59</v>
      </c>
      <c r="H41" s="19"/>
      <c r="I41" s="20"/>
      <c r="J41" s="21"/>
    </row>
    <row r="42" spans="1:10" ht="33.75" customHeight="1" x14ac:dyDescent="0.25">
      <c r="B42" s="106">
        <v>7.0000000000000007E-2</v>
      </c>
      <c r="C42" s="100" t="s">
        <v>33</v>
      </c>
      <c r="D42" s="76" t="s">
        <v>27</v>
      </c>
      <c r="E42" s="76"/>
      <c r="F42" s="43">
        <v>0.25</v>
      </c>
      <c r="G42" s="42">
        <f>(F40:F71*H42:H72)/100</f>
        <v>0.2</v>
      </c>
      <c r="H42" s="19">
        <v>80</v>
      </c>
      <c r="I42" s="20"/>
      <c r="J42" s="21"/>
    </row>
    <row r="43" spans="1:10" ht="27" customHeight="1" x14ac:dyDescent="0.25">
      <c r="B43" s="103"/>
      <c r="C43" s="101"/>
      <c r="D43" s="76" t="s">
        <v>28</v>
      </c>
      <c r="E43" s="76"/>
      <c r="F43" s="43">
        <v>0.17</v>
      </c>
      <c r="G43" s="42">
        <v>7.0000000000000007E-2</v>
      </c>
      <c r="H43" s="19"/>
      <c r="I43" s="20">
        <v>40</v>
      </c>
      <c r="J43" s="21"/>
    </row>
    <row r="44" spans="1:10" ht="32.25" customHeight="1" x14ac:dyDescent="0.25">
      <c r="B44" s="103"/>
      <c r="C44" s="101"/>
      <c r="D44" s="76" t="s">
        <v>29</v>
      </c>
      <c r="E44" s="76"/>
      <c r="F44" s="43">
        <v>0.1</v>
      </c>
      <c r="G44" s="42">
        <f>(F43:F73*H44:H74)/100</f>
        <v>7.4999999999999997E-2</v>
      </c>
      <c r="H44" s="19">
        <v>75</v>
      </c>
      <c r="I44" s="20"/>
      <c r="J44" s="21"/>
    </row>
    <row r="45" spans="1:10" ht="30.75" customHeight="1" x14ac:dyDescent="0.25">
      <c r="A45" s="109">
        <f>B42*G47</f>
        <v>3.9473000000000008E-2</v>
      </c>
      <c r="B45" s="103"/>
      <c r="C45" s="101"/>
      <c r="D45" s="76" t="s">
        <v>30</v>
      </c>
      <c r="E45" s="76"/>
      <c r="F45" s="43">
        <v>0.02</v>
      </c>
      <c r="G45" s="42">
        <f>(F45*J45)/100</f>
        <v>5.0000000000000001E-3</v>
      </c>
      <c r="H45" s="19"/>
      <c r="I45" s="20"/>
      <c r="J45" s="21">
        <v>25</v>
      </c>
    </row>
    <row r="46" spans="1:10" ht="32.25" customHeight="1" x14ac:dyDescent="0.25">
      <c r="B46" s="103"/>
      <c r="C46" s="101"/>
      <c r="D46" s="76" t="s">
        <v>31</v>
      </c>
      <c r="E46" s="76"/>
      <c r="F46" s="43">
        <v>0.31</v>
      </c>
      <c r="G46" s="42">
        <f>(F46*I46)/100</f>
        <v>0.21390000000000001</v>
      </c>
      <c r="H46" s="19"/>
      <c r="I46" s="20">
        <v>69</v>
      </c>
      <c r="J46" s="21"/>
    </row>
    <row r="47" spans="1:10" ht="31.5" customHeight="1" x14ac:dyDescent="0.25">
      <c r="B47" s="103"/>
      <c r="C47" s="101"/>
      <c r="D47" s="79" t="s">
        <v>52</v>
      </c>
      <c r="E47" s="80"/>
      <c r="F47" s="39">
        <f ca="1">SUM(F42:F49)</f>
        <v>1</v>
      </c>
      <c r="G47" s="39">
        <f>SUM(G42:G46)</f>
        <v>0.56390000000000007</v>
      </c>
      <c r="H47" s="19">
        <v>80</v>
      </c>
      <c r="I47" s="20"/>
      <c r="J47" s="21"/>
    </row>
    <row r="48" spans="1:10" s="2" customFormat="1" ht="32.25" customHeight="1" x14ac:dyDescent="0.25">
      <c r="B48" s="103"/>
      <c r="C48" s="102"/>
      <c r="D48" s="75" t="s">
        <v>36</v>
      </c>
      <c r="E48" s="75"/>
      <c r="F48" s="45">
        <v>0.8</v>
      </c>
      <c r="G48" s="44">
        <f>(F48*H48:H49)/100</f>
        <v>0.64</v>
      </c>
      <c r="H48" s="19">
        <v>80</v>
      </c>
      <c r="I48" s="20"/>
      <c r="J48" s="21"/>
    </row>
    <row r="49" spans="1:10" ht="30" customHeight="1" x14ac:dyDescent="0.25">
      <c r="B49" s="107">
        <v>0.1</v>
      </c>
      <c r="C49" s="84" t="s">
        <v>34</v>
      </c>
      <c r="D49" s="75" t="s">
        <v>35</v>
      </c>
      <c r="E49" s="75"/>
      <c r="F49" s="45">
        <v>0.2</v>
      </c>
      <c r="G49" s="44">
        <f>(F46:F76*H47:H77)/100</f>
        <v>0.18</v>
      </c>
      <c r="H49" s="19">
        <v>90</v>
      </c>
      <c r="I49" s="20"/>
      <c r="J49" s="21"/>
    </row>
    <row r="50" spans="1:10" ht="30.75" customHeight="1" x14ac:dyDescent="0.25">
      <c r="A50" s="109">
        <f>B49*G50</f>
        <v>8.2000000000000017E-2</v>
      </c>
      <c r="B50" s="108"/>
      <c r="C50" s="85"/>
      <c r="D50" s="112" t="s">
        <v>52</v>
      </c>
      <c r="E50" s="112"/>
      <c r="F50" s="113">
        <v>1</v>
      </c>
      <c r="G50" s="114">
        <f>SUM(G48:G49)</f>
        <v>0.82000000000000006</v>
      </c>
      <c r="H50" s="115"/>
    </row>
    <row r="51" spans="1:10" ht="30" customHeight="1" x14ac:dyDescent="0.25">
      <c r="A51" s="26">
        <f>SUM(A3:A50)</f>
        <v>0.75061499999999981</v>
      </c>
      <c r="B51" s="110">
        <f>(B49+B42+B36+B31+B23+B16)</f>
        <v>1</v>
      </c>
      <c r="C51" s="110"/>
      <c r="E51" s="2"/>
      <c r="F51" s="111" t="s">
        <v>53</v>
      </c>
      <c r="G51" s="116">
        <f>(G22+G30+G35+G41+G47+G50)/6</f>
        <v>0.7238500000000001</v>
      </c>
    </row>
  </sheetData>
  <mergeCells count="55">
    <mergeCell ref="D50:E50"/>
    <mergeCell ref="B42:B48"/>
    <mergeCell ref="B49:B50"/>
    <mergeCell ref="B51:C51"/>
    <mergeCell ref="B16:B22"/>
    <mergeCell ref="B23:B30"/>
    <mergeCell ref="B31:B35"/>
    <mergeCell ref="B36:B41"/>
    <mergeCell ref="C42:C48"/>
    <mergeCell ref="C49:C50"/>
    <mergeCell ref="C36:C41"/>
    <mergeCell ref="C31:C35"/>
    <mergeCell ref="C23:C30"/>
    <mergeCell ref="D48:E48"/>
    <mergeCell ref="D49:E49"/>
    <mergeCell ref="D46:E46"/>
    <mergeCell ref="D45:E45"/>
    <mergeCell ref="D22:E22"/>
    <mergeCell ref="D30:E30"/>
    <mergeCell ref="D35:E35"/>
    <mergeCell ref="D41:E41"/>
    <mergeCell ref="D47:E47"/>
    <mergeCell ref="D44:E44"/>
    <mergeCell ref="D43:E43"/>
    <mergeCell ref="D26:E26"/>
    <mergeCell ref="D25:E25"/>
    <mergeCell ref="D42:E42"/>
    <mergeCell ref="D40:E40"/>
    <mergeCell ref="D39:E39"/>
    <mergeCell ref="D38:E38"/>
    <mergeCell ref="D37:E37"/>
    <mergeCell ref="D24:E24"/>
    <mergeCell ref="D23:E23"/>
    <mergeCell ref="D36:E36"/>
    <mergeCell ref="D34:E34"/>
    <mergeCell ref="D33:E33"/>
    <mergeCell ref="D32:E32"/>
    <mergeCell ref="D31:E31"/>
    <mergeCell ref="D29:E29"/>
    <mergeCell ref="D28:E28"/>
    <mergeCell ref="D27:E27"/>
    <mergeCell ref="E4:J5"/>
    <mergeCell ref="E6:J6"/>
    <mergeCell ref="D16:E16"/>
    <mergeCell ref="D17:E17"/>
    <mergeCell ref="D18:E18"/>
    <mergeCell ref="H14:J14"/>
    <mergeCell ref="C14:E14"/>
    <mergeCell ref="C16:C22"/>
    <mergeCell ref="L6:M6"/>
    <mergeCell ref="L7:M7"/>
    <mergeCell ref="L8:M9"/>
    <mergeCell ref="D21:E21"/>
    <mergeCell ref="D20:E20"/>
    <mergeCell ref="D19:E1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TRIO MARAVILLA</dc:creator>
  <cp:lastModifiedBy>Miguel Angel Bautista Moreno</cp:lastModifiedBy>
  <dcterms:created xsi:type="dcterms:W3CDTF">2020-06-04T01:56:57Z</dcterms:created>
  <dcterms:modified xsi:type="dcterms:W3CDTF">2020-06-16T15:25:20Z</dcterms:modified>
</cp:coreProperties>
</file>