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57b6ed5e238569/Documentos/Faculdade/MSP/"/>
    </mc:Choice>
  </mc:AlternateContent>
  <xr:revisionPtr revIDLastSave="0" documentId="8_{4AD9BD4A-6AD5-49C7-8BAF-2517BCCBACF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2" i="1" l="1"/>
  <c r="F12" i="1"/>
  <c r="G12" i="1"/>
  <c r="H12" i="1"/>
  <c r="I12" i="1"/>
  <c r="J12" i="1"/>
  <c r="K12" i="1"/>
  <c r="L12" i="1"/>
  <c r="M12" i="1"/>
  <c r="N12" i="1"/>
  <c r="O12" i="1"/>
  <c r="P12" i="1"/>
  <c r="Q12" i="1"/>
  <c r="E12" i="1"/>
  <c r="D13" i="1"/>
  <c r="D14" i="1" s="1"/>
  <c r="L14" i="1" l="1"/>
  <c r="P14" i="1"/>
  <c r="E14" i="1"/>
  <c r="N14" i="1"/>
  <c r="G14" i="1"/>
  <c r="Q14" i="1"/>
  <c r="O14" i="1"/>
  <c r="M14" i="1"/>
  <c r="F14" i="1"/>
  <c r="I14" i="1"/>
  <c r="H14" i="1"/>
  <c r="E13" i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J14" i="1"/>
  <c r="K14" i="1"/>
</calcChain>
</file>

<file path=xl/sharedStrings.xml><?xml version="1.0" encoding="utf-8"?>
<sst xmlns="http://schemas.openxmlformats.org/spreadsheetml/2006/main" count="28" uniqueCount="28">
  <si>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</si>
  <si>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</si>
  <si>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</si>
  <si>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</si>
  <si>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</si>
  <si>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</si>
  <si>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</si>
  <si>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</si>
  <si>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</si>
  <si>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</si>
  <si>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</si>
  <si>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</si>
  <si>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</si>
  <si>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</si>
  <si>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</si>
  <si>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</si>
  <si>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</si>
  <si>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</si>
  <si>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</si>
  <si>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 Effort</t>
  </si>
  <si>
    <t>Completed Effort</t>
  </si>
  <si>
    <t>Ideal Burndown</t>
  </si>
  <si>
    <t>Gantt chart of the 2 Sprints and burndown chart of the 1st Sprint</t>
  </si>
  <si>
    <t>Making BPMN models</t>
  </si>
  <si>
    <t>Making KAOS Models</t>
  </si>
  <si>
    <t>Make a prototype of the application</t>
  </si>
  <si>
    <t>Selection of features and NFRs for the next phase</t>
  </si>
  <si>
    <t>Making the 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</si>
</sst>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5" fontId="0" fillId="5" borderId="5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19" xfId="0" applyNumberFormat="1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164" fontId="2" fillId="8" borderId="7" xfId="0" applyNumberFormat="1" applyFont="1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7" borderId="20" xfId="0" applyFont="1" applyFill="1" applyBorder="1" applyAlignment="1">
      <alignment horizontal="center" wrapText="1"/>
    </xf>
    <xf numFmtId="0" fontId="2" fillId="7" borderId="2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Chart'!$B$12:$C$12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Chart'!$D$12:$R$12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13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Chart'!$B$13:$C$13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Chart'!$D$5:$R$5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</c:strCache>
            </c:strRef>
          </c:cat>
          <c:val>
            <c:numRef>
              <c:f>'Burndown Chart'!$D$13:$R$13</c:f>
              <c:numCache>
                <c:formatCode>0.0</c:formatCode>
                <c:ptCount val="15"/>
                <c:pt idx="0" formatCode="General">
                  <c:v>49</c:v>
                </c:pt>
                <c:pt idx="1">
                  <c:v>39</c:v>
                </c:pt>
                <c:pt idx="2">
                  <c:v>34</c:v>
                </c:pt>
                <c:pt idx="3">
                  <c:v>30</c:v>
                </c:pt>
                <c:pt idx="4">
                  <c:v>29</c:v>
                </c:pt>
                <c:pt idx="5">
                  <c:v>26</c:v>
                </c:pt>
                <c:pt idx="6">
                  <c:v>25</c:v>
                </c:pt>
                <c:pt idx="7">
                  <c:v>24</c:v>
                </c:pt>
                <c:pt idx="8">
                  <c:v>23</c:v>
                </c:pt>
                <c:pt idx="9">
                  <c:v>18</c:v>
                </c:pt>
                <c:pt idx="10">
                  <c:v>17</c:v>
                </c:pt>
                <c:pt idx="11">
                  <c:v>16</c:v>
                </c:pt>
                <c:pt idx="12">
                  <c:v>13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Chart'!$B$14:$C$14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Chart'!$D$5:$R$5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</c:strCache>
            </c:strRef>
          </c:cat>
          <c:val>
            <c:numRef>
              <c:f>'Burndown Chart'!$D$14:$R$14</c:f>
              <c:numCache>
                <c:formatCode>0.0</c:formatCode>
                <c:ptCount val="15"/>
                <c:pt idx="0" formatCode="General">
                  <c:v>49</c:v>
                </c:pt>
                <c:pt idx="1">
                  <c:v>45.733333333333334</c:v>
                </c:pt>
                <c:pt idx="2">
                  <c:v>42.466666666666669</c:v>
                </c:pt>
                <c:pt idx="3">
                  <c:v>39.200000000000003</c:v>
                </c:pt>
                <c:pt idx="4">
                  <c:v>35.933333333333337</c:v>
                </c:pt>
                <c:pt idx="5">
                  <c:v>32.666666666666671</c:v>
                </c:pt>
                <c:pt idx="6">
                  <c:v>29.4</c:v>
                </c:pt>
                <c:pt idx="7">
                  <c:v>26.133333333333333</c:v>
                </c:pt>
                <c:pt idx="8">
                  <c:v>22.866666666666667</c:v>
                </c:pt>
                <c:pt idx="9">
                  <c:v>19.600000000000001</c:v>
                </c:pt>
                <c:pt idx="10">
                  <c:v>16.333333333333336</c:v>
                </c:pt>
                <c:pt idx="11">
                  <c:v>13.06666666666667</c:v>
                </c:pt>
                <c:pt idx="12">
                  <c:v>9.7999999999999972</c:v>
                </c:pt>
                <c:pt idx="13">
                  <c:v>6.5333333333333314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2511985</xdr:colOff>
      <xdr:row>18</xdr:row>
      <xdr:rowOff>45942</xdr:rowOff>
    </xdr:from>
    <xdr:to>
      <xdr:col>16</xdr:col>
      <xdr:colOff>328707</xdr:colOff>
      <xdr:row>56</xdr:row>
      <xdr:rowOff>164352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4"/>
  <sheetViews>
    <sheetView tabSelected="1" topLeftCell="A3" zoomScale="85" zoomScaleNormal="85" workbookViewId="0">
      <selection activeCell="T14" sqref="T14"/>
    </sheetView>
  </sheetViews>
  <sheetFormatPr defaultColWidth="8.85546875"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16" width="10" bestFit="1" customWidth="1"/>
    <col min="17" max="18" width="9.7109375" bestFit="1" customWidth="1"/>
  </cols>
  <sheetData>
    <row r="1" spans="2:18" ht="15.75" thickBot="1" x14ac:dyDescent="0.3"/>
    <row r="2" spans="2:18" ht="27" thickBot="1" x14ac:dyDescent="0.45">
      <c r="B2" s="42" t="s">
        <v>0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4"/>
    </row>
    <row r="3" spans="2:18" ht="15.75" thickBot="1" x14ac:dyDescent="0.3">
      <c r="B3" s="45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7"/>
    </row>
    <row r="4" spans="2:18" x14ac:dyDescent="0.25">
      <c r="B4" s="36" t="s">
        <v>1</v>
      </c>
      <c r="C4" s="34" t="s">
        <v>2</v>
      </c>
      <c r="D4" s="4" t="s">
        <v>3</v>
      </c>
      <c r="E4" s="5">
        <v>45390</v>
      </c>
      <c r="F4" s="5">
        <v>45391</v>
      </c>
      <c r="G4" s="5">
        <v>45392</v>
      </c>
      <c r="H4" s="5">
        <v>45393</v>
      </c>
      <c r="I4" s="5">
        <v>45394</v>
      </c>
      <c r="J4" s="5">
        <v>45395</v>
      </c>
      <c r="K4" s="5">
        <v>45396</v>
      </c>
      <c r="L4" s="5">
        <v>45397</v>
      </c>
      <c r="M4" s="5">
        <v>45398</v>
      </c>
      <c r="N4" s="5">
        <v>45399</v>
      </c>
      <c r="O4" s="5">
        <v>45400</v>
      </c>
      <c r="P4" s="5">
        <v>45401</v>
      </c>
      <c r="Q4" s="5">
        <v>45402</v>
      </c>
      <c r="R4" s="31">
        <v>45403</v>
      </c>
    </row>
    <row r="5" spans="2:18" ht="15.75" thickBot="1" x14ac:dyDescent="0.3">
      <c r="B5" s="37"/>
      <c r="C5" s="35"/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  <c r="Q5" s="6" t="s">
        <v>17</v>
      </c>
      <c r="R5" s="7" t="s">
        <v>18</v>
      </c>
    </row>
    <row r="6" spans="2:18" x14ac:dyDescent="0.25">
      <c r="B6" s="24">
        <v>1</v>
      </c>
      <c r="C6" s="25" t="s">
        <v>22</v>
      </c>
      <c r="D6" s="28">
        <v>3</v>
      </c>
      <c r="E6" s="8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>
        <v>3</v>
      </c>
      <c r="R6" s="10"/>
    </row>
    <row r="7" spans="2:18" x14ac:dyDescent="0.25">
      <c r="B7" s="26">
        <v>2</v>
      </c>
      <c r="C7" s="27" t="s">
        <v>23</v>
      </c>
      <c r="D7" s="29">
        <v>13</v>
      </c>
      <c r="E7" s="11"/>
      <c r="F7" s="12">
        <v>5</v>
      </c>
      <c r="G7" s="12">
        <v>4</v>
      </c>
      <c r="H7" s="12">
        <v>1</v>
      </c>
      <c r="I7" s="12">
        <v>3</v>
      </c>
      <c r="J7" s="12"/>
      <c r="K7" s="12"/>
      <c r="L7" s="12"/>
      <c r="M7" s="12"/>
      <c r="N7" s="12"/>
      <c r="O7" s="12"/>
      <c r="P7" s="12"/>
      <c r="Q7" s="12"/>
      <c r="R7" s="13"/>
    </row>
    <row r="8" spans="2:18" x14ac:dyDescent="0.25">
      <c r="B8" s="26">
        <v>3</v>
      </c>
      <c r="C8" s="27" t="s">
        <v>24</v>
      </c>
      <c r="D8" s="29">
        <v>12</v>
      </c>
      <c r="E8" s="14"/>
      <c r="F8" s="12"/>
      <c r="G8" s="12"/>
      <c r="H8" s="12"/>
      <c r="I8" s="12"/>
      <c r="J8" s="12">
        <v>1</v>
      </c>
      <c r="K8" s="12">
        <v>1</v>
      </c>
      <c r="L8" s="12">
        <v>1</v>
      </c>
      <c r="M8" s="12">
        <v>1</v>
      </c>
      <c r="N8" s="12">
        <v>1</v>
      </c>
      <c r="O8" s="12">
        <v>1</v>
      </c>
      <c r="P8" s="12">
        <v>3</v>
      </c>
      <c r="Q8" s="12">
        <v>3</v>
      </c>
      <c r="R8" s="13"/>
    </row>
    <row r="9" spans="2:18" x14ac:dyDescent="0.25">
      <c r="B9" s="26">
        <v>4</v>
      </c>
      <c r="C9" s="27" t="s">
        <v>25</v>
      </c>
      <c r="D9" s="29">
        <v>5</v>
      </c>
      <c r="E9" s="15"/>
      <c r="F9" s="12"/>
      <c r="G9" s="12"/>
      <c r="H9" s="12"/>
      <c r="I9" s="12"/>
      <c r="J9" s="12"/>
      <c r="K9" s="12"/>
      <c r="L9" s="12"/>
      <c r="M9" s="12">
        <v>4</v>
      </c>
      <c r="N9" s="12"/>
      <c r="O9" s="12"/>
      <c r="P9" s="12"/>
      <c r="Q9" s="12">
        <v>1</v>
      </c>
      <c r="R9" s="13"/>
    </row>
    <row r="10" spans="2:18" x14ac:dyDescent="0.25">
      <c r="B10" s="26">
        <v>5</v>
      </c>
      <c r="C10" s="27" t="s">
        <v>26</v>
      </c>
      <c r="D10" s="30">
        <v>11</v>
      </c>
      <c r="E10" s="16">
        <v>10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>
        <v>1</v>
      </c>
      <c r="R10" s="13"/>
    </row>
    <row r="11" spans="2:18" ht="15.75" thickBot="1" x14ac:dyDescent="0.3">
      <c r="B11" s="26">
        <v>6</v>
      </c>
      <c r="C11" s="27" t="s">
        <v>27</v>
      </c>
      <c r="D11" s="30">
        <v>5</v>
      </c>
      <c r="E11" s="16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>
        <v>5</v>
      </c>
      <c r="R11" s="13"/>
    </row>
    <row r="12" spans="2:18" x14ac:dyDescent="0.25">
      <c r="B12" s="48" t="s">
        <v>20</v>
      </c>
      <c r="C12" s="49"/>
      <c r="D12" s="3">
        <v>0</v>
      </c>
      <c r="E12" s="18">
        <f t="shared" ref="E12:R12" si="0">SUM(E6:E11)</f>
        <v>10</v>
      </c>
      <c r="F12" s="18">
        <f t="shared" si="0"/>
        <v>5</v>
      </c>
      <c r="G12" s="18">
        <f t="shared" si="0"/>
        <v>4</v>
      </c>
      <c r="H12" s="18">
        <f t="shared" si="0"/>
        <v>1</v>
      </c>
      <c r="I12" s="18">
        <f t="shared" si="0"/>
        <v>3</v>
      </c>
      <c r="J12" s="18">
        <f t="shared" si="0"/>
        <v>1</v>
      </c>
      <c r="K12" s="18">
        <f t="shared" si="0"/>
        <v>1</v>
      </c>
      <c r="L12" s="18">
        <f t="shared" si="0"/>
        <v>1</v>
      </c>
      <c r="M12" s="18">
        <f t="shared" si="0"/>
        <v>5</v>
      </c>
      <c r="N12" s="18">
        <f t="shared" si="0"/>
        <v>1</v>
      </c>
      <c r="O12" s="18">
        <f t="shared" si="0"/>
        <v>1</v>
      </c>
      <c r="P12" s="18">
        <f t="shared" si="0"/>
        <v>3</v>
      </c>
      <c r="Q12" s="18">
        <f t="shared" si="0"/>
        <v>13</v>
      </c>
      <c r="R12" s="32">
        <f t="shared" si="0"/>
        <v>0</v>
      </c>
    </row>
    <row r="13" spans="2:18" x14ac:dyDescent="0.25">
      <c r="B13" s="38" t="s">
        <v>19</v>
      </c>
      <c r="C13" s="39"/>
      <c r="D13" s="20">
        <f>SUM(D6:D12)</f>
        <v>49</v>
      </c>
      <c r="E13" s="21">
        <f t="shared" ref="E13:R13" si="1">D13-SUM(E6:E11)</f>
        <v>39</v>
      </c>
      <c r="F13" s="19">
        <f t="shared" si="1"/>
        <v>34</v>
      </c>
      <c r="G13" s="19">
        <f t="shared" si="1"/>
        <v>30</v>
      </c>
      <c r="H13" s="19">
        <f t="shared" si="1"/>
        <v>29</v>
      </c>
      <c r="I13" s="19">
        <f t="shared" si="1"/>
        <v>26</v>
      </c>
      <c r="J13" s="17">
        <f t="shared" si="1"/>
        <v>25</v>
      </c>
      <c r="K13" s="17">
        <f t="shared" si="1"/>
        <v>24</v>
      </c>
      <c r="L13" s="17">
        <f t="shared" si="1"/>
        <v>23</v>
      </c>
      <c r="M13" s="17">
        <f t="shared" si="1"/>
        <v>18</v>
      </c>
      <c r="N13" s="19">
        <f t="shared" si="1"/>
        <v>17</v>
      </c>
      <c r="O13" s="17">
        <f t="shared" si="1"/>
        <v>16</v>
      </c>
      <c r="P13" s="19">
        <f t="shared" si="1"/>
        <v>13</v>
      </c>
      <c r="Q13" s="19">
        <f t="shared" si="1"/>
        <v>0</v>
      </c>
      <c r="R13" s="33">
        <f t="shared" si="1"/>
        <v>0</v>
      </c>
    </row>
    <row r="14" spans="2:18" ht="15.75" thickBot="1" x14ac:dyDescent="0.3">
      <c r="B14" s="40" t="s">
        <v>21</v>
      </c>
      <c r="C14" s="41"/>
      <c r="D14" s="22">
        <f>D13</f>
        <v>49</v>
      </c>
      <c r="E14" s="23">
        <f>$D$14-($D$14/15*1)</f>
        <v>45.733333333333334</v>
      </c>
      <c r="F14" s="1">
        <f>$D$14-($D$14/15*2)</f>
        <v>42.466666666666669</v>
      </c>
      <c r="G14" s="1">
        <f>$D$14-($D$14/15*3)</f>
        <v>39.200000000000003</v>
      </c>
      <c r="H14" s="1">
        <f>$D$14-($D$14/15*4)</f>
        <v>35.933333333333337</v>
      </c>
      <c r="I14" s="1">
        <f>$D$14-($D$14/15*5)</f>
        <v>32.666666666666671</v>
      </c>
      <c r="J14" s="1">
        <f>$D$14-($D$14/15*6)</f>
        <v>29.4</v>
      </c>
      <c r="K14" s="1">
        <f>$D$14-($D$14/15*7)</f>
        <v>26.133333333333333</v>
      </c>
      <c r="L14" s="1">
        <f>$D$14-($D$14/15*8)</f>
        <v>22.866666666666667</v>
      </c>
      <c r="M14" s="1">
        <f>$D$14-($D$14/15*9)</f>
        <v>19.600000000000001</v>
      </c>
      <c r="N14" s="1">
        <f>$D$14-($D$14/15*10)</f>
        <v>16.333333333333336</v>
      </c>
      <c r="O14" s="1">
        <f>$D$14-($D$14/15*11)</f>
        <v>13.06666666666667</v>
      </c>
      <c r="P14" s="1">
        <f>$D$14-($D$14/15*12)</f>
        <v>9.7999999999999972</v>
      </c>
      <c r="Q14" s="1">
        <f>$D$14-($D$14/15*13)</f>
        <v>6.5333333333333314</v>
      </c>
      <c r="R14" s="2">
        <v>0</v>
      </c>
    </row>
  </sheetData>
  <mergeCells count="7">
    <mergeCell ref="C4:C5"/>
    <mergeCell ref="B4:B5"/>
    <mergeCell ref="B13:C13"/>
    <mergeCell ref="B14:C14"/>
    <mergeCell ref="B2:R2"/>
    <mergeCell ref="B3:R3"/>
    <mergeCell ref="B12:C12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João Pedro Pereira</cp:lastModifiedBy>
  <dcterms:created xsi:type="dcterms:W3CDTF">2021-11-14T17:33:15Z</dcterms:created>
  <dcterms:modified xsi:type="dcterms:W3CDTF">2024-04-20T18:18:02Z</dcterms:modified>
</cp:coreProperties>
</file>