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Mi unidad\Universidad\Ciclo 5\Estadistica\EJERCICIOS DE CLASE\"/>
    </mc:Choice>
  </mc:AlternateContent>
  <xr:revisionPtr revIDLastSave="0" documentId="13_ncr:1_{895CD893-739E-4E5E-B79B-70C285B9DA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MPL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7" i="1" l="1"/>
  <c r="O15" i="1"/>
  <c r="O16" i="1"/>
  <c r="O12" i="1"/>
  <c r="O11" i="1"/>
  <c r="O10" i="1"/>
  <c r="O9" i="1"/>
  <c r="O8" i="1"/>
  <c r="L17" i="1"/>
  <c r="K8" i="1"/>
  <c r="L9" i="1"/>
  <c r="L10" i="1"/>
  <c r="L11" i="1"/>
  <c r="L12" i="1"/>
  <c r="L13" i="1"/>
  <c r="L8" i="1"/>
  <c r="H10" i="1"/>
  <c r="L3" i="1"/>
  <c r="L14" i="1" l="1"/>
  <c r="O13" i="1"/>
  <c r="O14" i="1" l="1"/>
  <c r="D3" i="1" l="1"/>
  <c r="H3" i="1" l="1"/>
  <c r="N3" i="1"/>
  <c r="K3" i="1"/>
  <c r="M8" i="1"/>
  <c r="M9" i="1" s="1"/>
  <c r="M10" i="1" s="1"/>
  <c r="M11" i="1" s="1"/>
  <c r="M12" i="1" s="1"/>
  <c r="M13" i="1" s="1"/>
  <c r="H9" i="1" l="1"/>
  <c r="M3" i="1" l="1"/>
  <c r="I9" i="1" s="1"/>
  <c r="I10" i="1" s="1"/>
  <c r="H11" i="1" s="1"/>
  <c r="L4" i="1" l="1"/>
  <c r="C3" i="1" l="1"/>
  <c r="P5" i="1"/>
  <c r="P3" i="1" l="1"/>
  <c r="I11" i="1"/>
  <c r="H12" i="1" s="1"/>
  <c r="K9" i="1"/>
  <c r="K10" i="1" l="1"/>
  <c r="I12" i="1"/>
  <c r="H13" i="1" s="1"/>
  <c r="I13" i="1" l="1"/>
  <c r="I3" i="1" s="1"/>
  <c r="J3" i="1" s="1"/>
  <c r="K11" i="1"/>
  <c r="K12" i="1" l="1"/>
  <c r="K13" i="1" l="1"/>
  <c r="O3" i="1" l="1"/>
  <c r="N9" i="1" l="1"/>
  <c r="N11" i="1"/>
  <c r="N8" i="1"/>
  <c r="N10" i="1"/>
  <c r="N12" i="1"/>
  <c r="N13" i="1"/>
  <c r="N14" i="1" s="1"/>
</calcChain>
</file>

<file path=xl/sharedStrings.xml><?xml version="1.0" encoding="utf-8"?>
<sst xmlns="http://schemas.openxmlformats.org/spreadsheetml/2006/main" count="24" uniqueCount="23">
  <si>
    <t>n</t>
  </si>
  <si>
    <t>R</t>
  </si>
  <si>
    <t>k</t>
  </si>
  <si>
    <t>A</t>
  </si>
  <si>
    <t>E</t>
  </si>
  <si>
    <t>LRI</t>
  </si>
  <si>
    <t>MEDIA</t>
  </si>
  <si>
    <t>MEDIANA</t>
  </si>
  <si>
    <t>clases</t>
  </si>
  <si>
    <t>fi</t>
  </si>
  <si>
    <t>xi</t>
  </si>
  <si>
    <t>xi fi</t>
  </si>
  <si>
    <t>Fi</t>
  </si>
  <si>
    <t>hi</t>
  </si>
  <si>
    <t>n/2</t>
  </si>
  <si>
    <t>delta</t>
  </si>
  <si>
    <t xml:space="preserve">Datos </t>
  </si>
  <si>
    <t>xi min '</t>
  </si>
  <si>
    <t>xi max '</t>
  </si>
  <si>
    <t>s</t>
  </si>
  <si>
    <t>sumatoria</t>
  </si>
  <si>
    <t>prromedio x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</si>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</sst>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 readingOrder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right" vertical="center" wrapText="1" readingOrder="1"/>
    </xf>
    <xf numFmtId="0" fontId="0" fillId="0" borderId="0" xfId="0" quotePrefix="1"/>
    <xf numFmtId="0" fontId="2" fillId="3" borderId="0" xfId="0" applyFont="1" applyFill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3" borderId="0" xfId="0" applyFill="1"/>
    <xf numFmtId="166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HISTOGRAMA</a:t>
            </a:r>
            <a:r>
              <a:rPr lang="en-US" baseline="0"/>
              <a:t> :D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6.0309206539050392E-2"/>
          <c:y val="1.7660044150110375E-2"/>
          <c:w val="0.93524234470691159"/>
          <c:h val="0.89934284704478162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>
                <a:lumMod val="60000"/>
                <a:lumOff val="40000"/>
              </a:schemeClr>
            </a:solidFill>
            <a:ln w="34925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cat>
            <c:numRef>
              <c:f>EJEMPLO1!$K$8:$K$13</c:f>
              <c:numCache>
                <c:formatCode>General</c:formatCode>
                <c:ptCount val="6"/>
                <c:pt idx="0">
                  <c:v>3.2800000000000002</c:v>
                </c:pt>
                <c:pt idx="1">
                  <c:v>3.3099999999999996</c:v>
                </c:pt>
                <c:pt idx="2">
                  <c:v>3.34</c:v>
                </c:pt>
                <c:pt idx="3">
                  <c:v>3.3699999999999992</c:v>
                </c:pt>
                <c:pt idx="4">
                  <c:v>3.3999999999999995</c:v>
                </c:pt>
                <c:pt idx="5">
                  <c:v>3.4299999999999988</c:v>
                </c:pt>
              </c:numCache>
            </c:numRef>
          </c:cat>
          <c:val>
            <c:numRef>
              <c:f>EJEMPLO1!$J$8:$J$13</c:f>
              <c:numCache>
                <c:formatCode>General</c:formatCode>
                <c:ptCount val="6"/>
                <c:pt idx="0">
                  <c:v>5</c:v>
                </c:pt>
                <c:pt idx="1">
                  <c:v>23</c:v>
                </c:pt>
                <c:pt idx="2">
                  <c:v>36</c:v>
                </c:pt>
                <c:pt idx="3">
                  <c:v>27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9-498A-8775-D46794D0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73255296"/>
        <c:axId val="1973258624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EJEMPLO1!$J$8:$J$13</c:f>
              <c:numCache>
                <c:formatCode>General</c:formatCode>
                <c:ptCount val="6"/>
                <c:pt idx="0">
                  <c:v>5</c:v>
                </c:pt>
                <c:pt idx="1">
                  <c:v>23</c:v>
                </c:pt>
                <c:pt idx="2">
                  <c:v>36</c:v>
                </c:pt>
                <c:pt idx="3">
                  <c:v>27</c:v>
                </c:pt>
                <c:pt idx="4">
                  <c:v>8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9-498A-8775-D46794D0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255296"/>
        <c:axId val="1973258624"/>
      </c:lineChart>
      <c:catAx>
        <c:axId val="19732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73258624"/>
        <c:crosses val="autoZero"/>
        <c:auto val="1"/>
        <c:lblAlgn val="ctr"/>
        <c:lblOffset val="100"/>
        <c:noMultiLvlLbl val="0"/>
      </c:catAx>
      <c:valAx>
        <c:axId val="19732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732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EJEMPLO1!$N$7</c:f>
              <c:strCache>
                <c:ptCount val="1"/>
                <c:pt idx="0">
                  <c:v>hi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F3-4FE5-A3AB-336B694C8CD0}"/>
              </c:ext>
            </c:extLst>
          </c:dPt>
          <c:cat>
            <c:multiLvlStrRef>
              <c:f>EJEMPLO1!$H$8:$I$13</c:f>
              <c:multiLvlStrCache>
                <c:ptCount val="6"/>
                <c:lvl>
                  <c:pt idx="0">
                    <c:v>3.295</c:v>
                  </c:pt>
                  <c:pt idx="1">
                    <c:v>3.325</c:v>
                  </c:pt>
                  <c:pt idx="2">
                    <c:v>3.355</c:v>
                  </c:pt>
                  <c:pt idx="3">
                    <c:v>3.385</c:v>
                  </c:pt>
                  <c:pt idx="4">
                    <c:v>3.415</c:v>
                  </c:pt>
                  <c:pt idx="5">
                    <c:v>3.445</c:v>
                  </c:pt>
                </c:lvl>
                <c:lvl>
                  <c:pt idx="0">
                    <c:v>3.265</c:v>
                  </c:pt>
                  <c:pt idx="1">
                    <c:v>3.295</c:v>
                  </c:pt>
                  <c:pt idx="2">
                    <c:v>3.325</c:v>
                  </c:pt>
                  <c:pt idx="3">
                    <c:v>3.355</c:v>
                  </c:pt>
                  <c:pt idx="4">
                    <c:v>3.385</c:v>
                  </c:pt>
                  <c:pt idx="5">
                    <c:v>3.415</c:v>
                  </c:pt>
                </c:lvl>
              </c:multiLvlStrCache>
            </c:multiLvlStrRef>
          </c:cat>
          <c:val>
            <c:numRef>
              <c:f>EJEMPLO1!$N$8:$N$13</c:f>
              <c:numCache>
                <c:formatCode>General</c:formatCode>
                <c:ptCount val="6"/>
                <c:pt idx="0">
                  <c:v>0.05</c:v>
                </c:pt>
                <c:pt idx="1">
                  <c:v>0.23</c:v>
                </c:pt>
                <c:pt idx="2">
                  <c:v>0.36</c:v>
                </c:pt>
                <c:pt idx="3">
                  <c:v>0.27</c:v>
                </c:pt>
                <c:pt idx="4">
                  <c:v>0.08</c:v>
                </c:pt>
                <c:pt idx="5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3-4FE5-A3AB-336B694C8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6157968"/>
        <c:axId val="1536159216"/>
      </c:barChart>
      <c:catAx>
        <c:axId val="153615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36159216"/>
        <c:crosses val="autoZero"/>
        <c:auto val="1"/>
        <c:lblAlgn val="ctr"/>
        <c:lblOffset val="100"/>
        <c:noMultiLvlLbl val="0"/>
      </c:catAx>
      <c:valAx>
        <c:axId val="15361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53615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235744</xdr:colOff>
      <xdr:row>20</xdr:row>
      <xdr:rowOff>7327</xdr:rowOff>
    </xdr:from>
    <xdr:to>
      <xdr:col>13</xdr:col>
      <xdr:colOff>586154</xdr:colOff>
      <xdr:row>37</xdr:row>
      <xdr:rowOff>89296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621505</xdr:colOff>
      <xdr:row>5</xdr:row>
      <xdr:rowOff>142876</xdr:rowOff>
    </xdr:from>
    <xdr:to>
      <xdr:col>22</xdr:col>
      <xdr:colOff>619124</xdr:colOff>
      <xdr:row>20</xdr:row>
      <xdr:rowOff>28576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zoomScale="145" zoomScaleNormal="145" workbookViewId="0">
      <selection activeCell="O17" sqref="O17"/>
    </sheetView>
  </sheetViews>
  <sheetFormatPr baseColWidth="10" defaultRowHeight="15" x14ac:dyDescent="0.25"/>
  <cols>
    <col min="1" max="1" width="2.85546875" style="3" customWidth="1"/>
    <col min="2" max="2" width="11.42578125" style="1" hidden="1" customWidth="1"/>
    <col min="3" max="3" width="9.7109375" style="1" hidden="1" customWidth="1"/>
    <col min="4" max="4" width="6.85546875" customWidth="1"/>
    <col min="5" max="7" width="2.5703125" style="3" customWidth="1"/>
    <col min="11" max="12" width="11.85546875" bestFit="1" customWidth="1"/>
    <col min="15" max="15" width="19" customWidth="1"/>
  </cols>
  <sheetData>
    <row r="1" spans="2:16" x14ac:dyDescent="0.25">
      <c r="C1" s="1" t="s">
        <v>15</v>
      </c>
      <c r="D1">
        <v>1</v>
      </c>
    </row>
    <row r="2" spans="2:16" x14ac:dyDescent="0.25">
      <c r="C2" s="1" t="s">
        <v>0</v>
      </c>
      <c r="D2" s="1" t="s">
        <v>14</v>
      </c>
      <c r="H2" t="s">
        <v>17</v>
      </c>
      <c r="I2" t="s">
        <v>18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</row>
    <row r="3" spans="2:16" x14ac:dyDescent="0.25">
      <c r="C3" s="1">
        <f>COUNTA(B6:B65)</f>
        <v>60</v>
      </c>
      <c r="D3" s="1">
        <f>D7/2</f>
        <v>50</v>
      </c>
      <c r="H3">
        <f>H8</f>
        <v>3.2650000000000001</v>
      </c>
      <c r="I3">
        <f>I13</f>
        <v>3.444999999999999</v>
      </c>
      <c r="J3">
        <f>I3-H3+1</f>
        <v>1.1799999999999988</v>
      </c>
      <c r="K3">
        <f>ROUND(1+(3.32*(LOG10(D7))),0)</f>
        <v>8</v>
      </c>
      <c r="L3">
        <f>I8-H8</f>
        <v>2.9999999999999805E-2</v>
      </c>
      <c r="M3">
        <f>H9-I8</f>
        <v>0</v>
      </c>
      <c r="N3">
        <f>H8</f>
        <v>3.2650000000000001</v>
      </c>
      <c r="O3">
        <f>SUM(L8:L13)/D7</f>
        <v>3.3438999999999997</v>
      </c>
      <c r="P3">
        <f>H11+L3*(((C3/2)-M11)/J13)</f>
        <v>1.5250000000000115</v>
      </c>
    </row>
    <row r="4" spans="2:16" s="3" customFormat="1" x14ac:dyDescent="0.25">
      <c r="B4" s="4"/>
      <c r="C4" s="4"/>
      <c r="H4"/>
      <c r="L4" s="3">
        <f>ROUND(L3,0)</f>
        <v>0</v>
      </c>
    </row>
    <row r="5" spans="2:16" x14ac:dyDescent="0.25">
      <c r="B5" s="1" t="s">
        <v>16</v>
      </c>
      <c r="N5" s="7"/>
      <c r="P5">
        <f>MEDIAN(B6:B70)</f>
        <v>71.5</v>
      </c>
    </row>
    <row r="6" spans="2:16" ht="15.75" x14ac:dyDescent="0.25">
      <c r="B6" s="2">
        <v>23</v>
      </c>
      <c r="C6" s="2"/>
      <c r="D6" s="8" t="s">
        <v>0</v>
      </c>
    </row>
    <row r="7" spans="2:16" ht="15.75" x14ac:dyDescent="0.25">
      <c r="B7" s="2">
        <v>80</v>
      </c>
      <c r="C7" s="2"/>
      <c r="D7" s="8">
        <v>100</v>
      </c>
      <c r="H7" s="10" t="s">
        <v>8</v>
      </c>
      <c r="I7" s="10"/>
      <c r="J7" s="5" t="s">
        <v>9</v>
      </c>
      <c r="K7" s="5" t="s">
        <v>10</v>
      </c>
      <c r="L7" s="5" t="s">
        <v>11</v>
      </c>
      <c r="M7" s="5" t="s">
        <v>12</v>
      </c>
      <c r="N7" s="5" t="s">
        <v>13</v>
      </c>
      <c r="O7" s="11" t="s">
        <v>20</v>
      </c>
    </row>
    <row r="8" spans="2:16" x14ac:dyDescent="0.25">
      <c r="B8" s="2">
        <v>52</v>
      </c>
      <c r="C8" s="2"/>
      <c r="H8" s="5">
        <v>3.2650000000000001</v>
      </c>
      <c r="I8" s="5">
        <v>3.2949999999999999</v>
      </c>
      <c r="J8" s="5">
        <v>5</v>
      </c>
      <c r="K8" s="5">
        <f>SUM(H8:I8)/2</f>
        <v>3.2800000000000002</v>
      </c>
      <c r="L8" s="5">
        <f>K8*J8</f>
        <v>16.400000000000002</v>
      </c>
      <c r="M8" s="5">
        <f>J8</f>
        <v>5</v>
      </c>
      <c r="N8" s="5">
        <f>J8/$M$13</f>
        <v>0.05</v>
      </c>
      <c r="O8">
        <f>(K8-$L$17)*(K8-$L$17)</f>
        <v>4.0832099999999231E-3</v>
      </c>
    </row>
    <row r="9" spans="2:16" x14ac:dyDescent="0.25">
      <c r="B9" s="2">
        <v>41</v>
      </c>
      <c r="C9" s="2"/>
      <c r="H9" s="5">
        <f>3.295</f>
        <v>3.2949999999999999</v>
      </c>
      <c r="I9" s="5">
        <f>H9+$L$3-$M$3</f>
        <v>3.3249999999999997</v>
      </c>
      <c r="J9" s="5">
        <v>23</v>
      </c>
      <c r="K9" s="5">
        <f t="shared" ref="K9:K13" si="0">SUM(H9:I9)/2</f>
        <v>3.3099999999999996</v>
      </c>
      <c r="L9" s="5">
        <f t="shared" ref="L9:L13" si="1">K9*J9</f>
        <v>76.13</v>
      </c>
      <c r="M9" s="5">
        <f>M8+J9</f>
        <v>28</v>
      </c>
      <c r="N9" s="5">
        <f t="shared" ref="N9:N13" si="2">J9/$M$13</f>
        <v>0.23</v>
      </c>
      <c r="O9">
        <f>(K9-$L$17)*(K9-$L$17)</f>
        <v>1.1492100000000027E-3</v>
      </c>
    </row>
    <row r="10" spans="2:16" x14ac:dyDescent="0.25">
      <c r="B10" s="2">
        <v>60</v>
      </c>
      <c r="C10" s="2"/>
      <c r="H10" s="9">
        <f>I9+$M$3</f>
        <v>3.3249999999999997</v>
      </c>
      <c r="I10" s="9">
        <f>H10+$L$3-$M$3</f>
        <v>3.3549999999999995</v>
      </c>
      <c r="J10">
        <v>36</v>
      </c>
      <c r="K10" s="5">
        <f t="shared" si="0"/>
        <v>3.34</v>
      </c>
      <c r="L10" s="5">
        <f t="shared" si="1"/>
        <v>120.24</v>
      </c>
      <c r="M10" s="5">
        <f t="shared" ref="M10:M13" si="3">M9+J10</f>
        <v>64</v>
      </c>
      <c r="N10" s="5">
        <f t="shared" si="2"/>
        <v>0.36</v>
      </c>
      <c r="O10">
        <f>(K10-$L$17)*(K10-$L$17)</f>
        <v>1.5209999999998382E-5</v>
      </c>
    </row>
    <row r="11" spans="2:16" x14ac:dyDescent="0.25">
      <c r="B11" s="2">
        <v>34</v>
      </c>
      <c r="C11" s="2"/>
      <c r="H11" s="5">
        <f>I10+$M$3</f>
        <v>3.3549999999999995</v>
      </c>
      <c r="I11" s="5">
        <f>H11+$L$3-$M$3</f>
        <v>3.3849999999999993</v>
      </c>
      <c r="J11" s="5">
        <v>27</v>
      </c>
      <c r="K11" s="5">
        <f t="shared" si="0"/>
        <v>3.3699999999999992</v>
      </c>
      <c r="L11" s="5">
        <f t="shared" si="1"/>
        <v>90.989999999999981</v>
      </c>
      <c r="M11" s="5">
        <f t="shared" si="3"/>
        <v>91</v>
      </c>
      <c r="N11" s="5">
        <f t="shared" si="2"/>
        <v>0.27</v>
      </c>
      <c r="O11">
        <f>(K11-$L$17)*(K11-$L$17)</f>
        <v>6.8120999999997747E-4</v>
      </c>
    </row>
    <row r="12" spans="2:16" x14ac:dyDescent="0.25">
      <c r="B12" s="2">
        <v>60</v>
      </c>
      <c r="C12" s="2"/>
      <c r="H12" s="5">
        <f>I11+$M$3</f>
        <v>3.3849999999999993</v>
      </c>
      <c r="I12" s="5">
        <f>H12+$L$3-$M$3</f>
        <v>3.4149999999999991</v>
      </c>
      <c r="J12" s="5">
        <v>8</v>
      </c>
      <c r="K12" s="5">
        <f t="shared" si="0"/>
        <v>3.3999999999999995</v>
      </c>
      <c r="L12" s="5">
        <f t="shared" si="1"/>
        <v>27.199999999999996</v>
      </c>
      <c r="M12" s="5">
        <f t="shared" si="3"/>
        <v>99</v>
      </c>
      <c r="N12" s="5">
        <f t="shared" si="2"/>
        <v>0.08</v>
      </c>
      <c r="O12">
        <f>(K12-$L$17)*(K12-$L$17)</f>
        <v>3.1472099999999793E-3</v>
      </c>
    </row>
    <row r="13" spans="2:16" x14ac:dyDescent="0.25">
      <c r="B13" s="2">
        <v>77</v>
      </c>
      <c r="C13" s="2"/>
      <c r="H13" s="5">
        <f>I12+$M$3</f>
        <v>3.4149999999999991</v>
      </c>
      <c r="I13" s="5">
        <f>H13+$L$3-$M$3</f>
        <v>3.444999999999999</v>
      </c>
      <c r="J13" s="5">
        <v>1</v>
      </c>
      <c r="K13" s="5">
        <f t="shared" si="0"/>
        <v>3.4299999999999988</v>
      </c>
      <c r="L13" s="5">
        <f t="shared" si="1"/>
        <v>3.4299999999999988</v>
      </c>
      <c r="M13" s="5">
        <f t="shared" si="3"/>
        <v>100</v>
      </c>
      <c r="N13" s="5">
        <f t="shared" si="2"/>
        <v>0.01</v>
      </c>
      <c r="O13">
        <f t="shared" ref="O9:O13" si="4">(K13-$L$17)*(K13-$L$17)</f>
        <v>7.4132099999998586E-3</v>
      </c>
    </row>
    <row r="14" spans="2:16" x14ac:dyDescent="0.25">
      <c r="B14" s="2">
        <v>10</v>
      </c>
      <c r="C14" s="2"/>
      <c r="K14" s="11"/>
      <c r="L14">
        <f>SUM(L8:L13)</f>
        <v>334.39</v>
      </c>
      <c r="N14">
        <f>SUM(N8:N13)</f>
        <v>1</v>
      </c>
      <c r="O14">
        <f>SUM(O8:O13)</f>
        <v>1.6489259999999738E-2</v>
      </c>
    </row>
    <row r="15" spans="2:16" x14ac:dyDescent="0.25">
      <c r="B15" s="2">
        <v>71</v>
      </c>
      <c r="C15" s="2"/>
      <c r="O15">
        <f>O14/(D7-1)</f>
        <v>1.6655818181817916E-4</v>
      </c>
    </row>
    <row r="16" spans="2:16" x14ac:dyDescent="0.25">
      <c r="B16" s="2">
        <v>78</v>
      </c>
      <c r="C16" s="2"/>
      <c r="N16" s="14" t="s">
        <v>19</v>
      </c>
      <c r="O16" s="12">
        <f>O15^(1/2)</f>
        <v>1.290574220330544E-2</v>
      </c>
    </row>
    <row r="17" spans="2:15" x14ac:dyDescent="0.25">
      <c r="B17" s="2">
        <v>67</v>
      </c>
      <c r="C17" s="2"/>
      <c r="K17" s="12" t="s">
        <v>21</v>
      </c>
      <c r="L17" s="13">
        <f>L14/D7</f>
        <v>3.3438999999999997</v>
      </c>
      <c r="N17" t="s">
        <v>22</v>
      </c>
      <c r="O17">
        <f>(O16/L17)*100</f>
        <v>0.38594880837660939</v>
      </c>
    </row>
    <row r="18" spans="2:15" x14ac:dyDescent="0.25">
      <c r="B18" s="2">
        <v>79</v>
      </c>
      <c r="C18" s="2"/>
    </row>
    <row r="19" spans="2:15" x14ac:dyDescent="0.25">
      <c r="B19" s="2">
        <v>81</v>
      </c>
      <c r="C19" s="2"/>
    </row>
    <row r="20" spans="2:15" x14ac:dyDescent="0.25">
      <c r="B20" s="2">
        <v>64</v>
      </c>
      <c r="C20" s="2"/>
    </row>
    <row r="21" spans="2:15" x14ac:dyDescent="0.25">
      <c r="B21" s="2">
        <v>83</v>
      </c>
      <c r="C21" s="2"/>
    </row>
    <row r="22" spans="2:15" x14ac:dyDescent="0.25">
      <c r="B22" s="2">
        <v>89</v>
      </c>
      <c r="C22" s="2"/>
    </row>
    <row r="23" spans="2:15" x14ac:dyDescent="0.25">
      <c r="B23" s="2">
        <v>17</v>
      </c>
      <c r="C23" s="2"/>
    </row>
    <row r="24" spans="2:15" x14ac:dyDescent="0.25">
      <c r="B24" s="2">
        <v>32</v>
      </c>
      <c r="C24" s="2"/>
    </row>
    <row r="25" spans="2:15" x14ac:dyDescent="0.25">
      <c r="B25" s="2">
        <v>95</v>
      </c>
      <c r="C25" s="2"/>
    </row>
    <row r="26" spans="2:15" x14ac:dyDescent="0.25">
      <c r="B26" s="2">
        <v>75</v>
      </c>
      <c r="C26" s="2"/>
    </row>
    <row r="27" spans="2:15" x14ac:dyDescent="0.25">
      <c r="B27" s="2">
        <v>54</v>
      </c>
      <c r="C27" s="2"/>
    </row>
    <row r="28" spans="2:15" x14ac:dyDescent="0.25">
      <c r="B28" s="2">
        <v>76</v>
      </c>
      <c r="C28" s="2"/>
    </row>
    <row r="29" spans="2:15" x14ac:dyDescent="0.25">
      <c r="B29" s="2">
        <v>82</v>
      </c>
      <c r="C29" s="2"/>
    </row>
    <row r="30" spans="2:15" x14ac:dyDescent="0.25">
      <c r="B30" s="2">
        <v>57</v>
      </c>
      <c r="C30" s="2"/>
    </row>
    <row r="31" spans="2:15" x14ac:dyDescent="0.25">
      <c r="B31" s="2">
        <v>41</v>
      </c>
      <c r="C31" s="2"/>
    </row>
    <row r="32" spans="2:15" x14ac:dyDescent="0.25">
      <c r="B32" s="2">
        <v>78</v>
      </c>
      <c r="C32" s="2"/>
    </row>
    <row r="33" spans="2:3" x14ac:dyDescent="0.25">
      <c r="B33" s="2">
        <v>64</v>
      </c>
      <c r="C33" s="2"/>
    </row>
    <row r="34" spans="2:3" x14ac:dyDescent="0.25">
      <c r="B34" s="2">
        <v>84</v>
      </c>
      <c r="C34" s="2"/>
    </row>
    <row r="35" spans="2:3" x14ac:dyDescent="0.25">
      <c r="B35" s="2">
        <v>69</v>
      </c>
      <c r="C35" s="2"/>
    </row>
    <row r="36" spans="2:3" x14ac:dyDescent="0.25">
      <c r="B36" s="2">
        <v>74</v>
      </c>
      <c r="C36" s="2"/>
    </row>
    <row r="37" spans="2:3" x14ac:dyDescent="0.25">
      <c r="B37" s="2">
        <v>65</v>
      </c>
      <c r="C37" s="2"/>
    </row>
    <row r="38" spans="2:3" x14ac:dyDescent="0.25">
      <c r="B38" s="2">
        <v>25</v>
      </c>
      <c r="C38" s="2"/>
    </row>
    <row r="39" spans="2:3" x14ac:dyDescent="0.25">
      <c r="B39" s="2">
        <v>72</v>
      </c>
      <c r="C39" s="2"/>
    </row>
    <row r="40" spans="2:3" x14ac:dyDescent="0.25">
      <c r="B40" s="2">
        <v>48</v>
      </c>
      <c r="C40" s="2"/>
    </row>
    <row r="41" spans="2:3" x14ac:dyDescent="0.25">
      <c r="B41" s="2">
        <v>74</v>
      </c>
      <c r="C41" s="2"/>
    </row>
    <row r="42" spans="2:3" x14ac:dyDescent="0.25">
      <c r="B42" s="2">
        <v>52</v>
      </c>
      <c r="C42" s="2"/>
    </row>
    <row r="43" spans="2:3" x14ac:dyDescent="0.25">
      <c r="B43" s="2">
        <v>92</v>
      </c>
      <c r="C43" s="2"/>
    </row>
    <row r="44" spans="2:3" x14ac:dyDescent="0.25">
      <c r="B44" s="2">
        <v>80</v>
      </c>
      <c r="C44" s="2"/>
    </row>
    <row r="45" spans="2:3" x14ac:dyDescent="0.25">
      <c r="B45" s="2">
        <v>88</v>
      </c>
      <c r="C45" s="2"/>
    </row>
    <row r="46" spans="2:3" x14ac:dyDescent="0.25">
      <c r="B46" s="2">
        <v>84</v>
      </c>
      <c r="C46" s="2"/>
    </row>
    <row r="47" spans="2:3" x14ac:dyDescent="0.25">
      <c r="B47" s="2">
        <v>63</v>
      </c>
      <c r="C47" s="2"/>
    </row>
    <row r="48" spans="2:3" x14ac:dyDescent="0.25">
      <c r="B48" s="2">
        <v>70</v>
      </c>
      <c r="C48" s="2"/>
    </row>
    <row r="49" spans="2:10" x14ac:dyDescent="0.25">
      <c r="B49" s="2">
        <v>85</v>
      </c>
      <c r="C49" s="2"/>
    </row>
    <row r="50" spans="2:10" x14ac:dyDescent="0.25">
      <c r="B50" s="2">
        <v>98</v>
      </c>
      <c r="C50" s="2"/>
    </row>
    <row r="51" spans="2:10" x14ac:dyDescent="0.25">
      <c r="B51" s="2">
        <v>62</v>
      </c>
      <c r="C51" s="2"/>
    </row>
    <row r="52" spans="2:10" x14ac:dyDescent="0.25">
      <c r="B52" s="2">
        <v>90</v>
      </c>
      <c r="C52" s="2"/>
    </row>
    <row r="53" spans="2:10" x14ac:dyDescent="0.25">
      <c r="B53" s="2">
        <v>80</v>
      </c>
      <c r="C53" s="2"/>
    </row>
    <row r="54" spans="2:10" x14ac:dyDescent="0.25">
      <c r="B54" s="2">
        <v>82</v>
      </c>
      <c r="C54" s="2"/>
    </row>
    <row r="55" spans="2:10" x14ac:dyDescent="0.25">
      <c r="B55" s="2">
        <v>55</v>
      </c>
      <c r="C55" s="2"/>
    </row>
    <row r="56" spans="2:10" x14ac:dyDescent="0.25">
      <c r="B56" s="2">
        <v>81</v>
      </c>
      <c r="C56" s="2"/>
    </row>
    <row r="57" spans="2:10" x14ac:dyDescent="0.25">
      <c r="B57" s="2">
        <v>74</v>
      </c>
      <c r="C57" s="2"/>
    </row>
    <row r="58" spans="2:10" x14ac:dyDescent="0.25">
      <c r="B58" s="2">
        <v>15</v>
      </c>
      <c r="C58" s="2"/>
    </row>
    <row r="59" spans="2:10" x14ac:dyDescent="0.25">
      <c r="B59" s="2">
        <v>85</v>
      </c>
      <c r="C59" s="2"/>
    </row>
    <row r="60" spans="2:10" x14ac:dyDescent="0.25">
      <c r="B60" s="2">
        <v>36</v>
      </c>
      <c r="C60" s="2"/>
      <c r="J60" s="6"/>
    </row>
    <row r="61" spans="2:10" x14ac:dyDescent="0.25">
      <c r="B61" s="2">
        <v>76</v>
      </c>
      <c r="C61" s="2"/>
      <c r="J61" s="6"/>
    </row>
    <row r="62" spans="2:10" x14ac:dyDescent="0.25">
      <c r="B62" s="2">
        <v>67</v>
      </c>
      <c r="C62" s="2"/>
      <c r="J62" s="6"/>
    </row>
    <row r="63" spans="2:10" x14ac:dyDescent="0.25">
      <c r="B63" s="2">
        <v>43</v>
      </c>
      <c r="C63" s="2"/>
      <c r="J63" s="6"/>
    </row>
    <row r="64" spans="2:10" x14ac:dyDescent="0.25">
      <c r="B64" s="2">
        <v>79</v>
      </c>
      <c r="C64" s="2"/>
      <c r="J64" s="6"/>
    </row>
    <row r="65" spans="2:18" x14ac:dyDescent="0.25">
      <c r="B65" s="2">
        <v>61</v>
      </c>
      <c r="C65" s="2"/>
      <c r="J65" s="6"/>
    </row>
    <row r="66" spans="2:18" x14ac:dyDescent="0.25">
      <c r="J66" s="6"/>
      <c r="K66" s="6"/>
      <c r="L66" s="6"/>
      <c r="M66" s="6"/>
      <c r="N66" s="6"/>
      <c r="O66" s="6"/>
      <c r="P66" s="6"/>
      <c r="Q66" s="6"/>
    </row>
    <row r="67" spans="2:18" x14ac:dyDescent="0.25">
      <c r="J67" s="6"/>
      <c r="K67" s="6"/>
      <c r="L67" s="6"/>
      <c r="M67" s="6"/>
      <c r="N67" s="6"/>
      <c r="O67" s="6"/>
      <c r="P67" s="6"/>
      <c r="Q67" s="6"/>
      <c r="R67" s="6"/>
    </row>
    <row r="68" spans="2:18" x14ac:dyDescent="0.25">
      <c r="J68" s="6"/>
      <c r="K68" s="6"/>
      <c r="L68" s="6"/>
      <c r="M68" s="6"/>
      <c r="N68" s="6"/>
      <c r="O68" s="6"/>
      <c r="P68" s="6"/>
      <c r="Q68" s="6"/>
      <c r="R68" s="6"/>
    </row>
    <row r="69" spans="2:18" x14ac:dyDescent="0.25">
      <c r="J69" s="6"/>
      <c r="K69" s="6"/>
      <c r="L69" s="6"/>
      <c r="M69" s="6"/>
      <c r="N69" s="6"/>
      <c r="O69" s="6"/>
      <c r="P69" s="6"/>
      <c r="Q69" s="6"/>
      <c r="R69" s="6"/>
    </row>
    <row r="70" spans="2:18" x14ac:dyDescent="0.25">
      <c r="J70" s="6"/>
      <c r="K70" s="6"/>
      <c r="L70" s="6"/>
      <c r="M70" s="6"/>
      <c r="N70" s="6"/>
      <c r="O70" s="6"/>
      <c r="P70" s="6"/>
      <c r="Q70" s="6"/>
      <c r="R70" s="6"/>
    </row>
    <row r="71" spans="2:18" x14ac:dyDescent="0.25">
      <c r="J71" s="6"/>
      <c r="K71" s="6"/>
      <c r="L71" s="6"/>
      <c r="M71" s="6"/>
      <c r="N71" s="6"/>
      <c r="O71" s="6"/>
      <c r="P71" s="6"/>
      <c r="Q71" s="6"/>
      <c r="R71" s="6"/>
    </row>
    <row r="72" spans="2:18" x14ac:dyDescent="0.25">
      <c r="R72" s="6"/>
    </row>
  </sheetData>
  <mergeCells count="1">
    <mergeCell ref="H7:I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2022-04-25T15:19:52Z</dcterms:created>
  <dcterms:modified xsi:type="dcterms:W3CDTF">2022-04-29T00:26:29Z</dcterms:modified>
</cp:coreProperties>
</file>