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Mi unidad\Universidad\"/>
    </mc:Choice>
  </mc:AlternateContent>
  <xr:revisionPtr revIDLastSave="0" documentId="13_ncr:1_{87ACF4A7-848D-471F-B4CD-44A023DAC39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ORMULAS" sheetId="1" r:id="rId1"/>
    <sheet name="TAR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2" i="2" l="1"/>
  <c r="O3" i="2"/>
  <c r="N3" i="2"/>
  <c r="N5" i="2"/>
  <c r="L3" i="2"/>
  <c r="M8" i="2"/>
  <c r="N9" i="2"/>
  <c r="N10" i="2"/>
  <c r="N11" i="2"/>
  <c r="N12" i="2"/>
  <c r="N13" i="2"/>
  <c r="N14" i="2"/>
  <c r="N8" i="2"/>
  <c r="M9" i="2"/>
  <c r="M10" i="2"/>
  <c r="M11" i="2"/>
  <c r="M12" i="2"/>
  <c r="M13" i="2"/>
  <c r="M14" i="2"/>
  <c r="I3" i="2" l="1"/>
  <c r="J3" i="2" s="1"/>
  <c r="G3" i="2" l="1"/>
  <c r="F3" i="2"/>
  <c r="B3" i="2"/>
  <c r="H3" i="2" l="1"/>
  <c r="G8" i="2"/>
  <c r="F9" i="2" l="1"/>
  <c r="I8" i="2"/>
  <c r="K3" i="2"/>
  <c r="G9" i="2" l="1"/>
  <c r="I9" i="2" s="1"/>
  <c r="F10" i="2" l="1"/>
  <c r="G10" i="2" l="1"/>
  <c r="I10" i="2"/>
  <c r="F11" i="2" l="1"/>
  <c r="G11" i="2" l="1"/>
  <c r="F12" i="2" l="1"/>
  <c r="I11" i="2"/>
  <c r="G12" i="2" l="1"/>
  <c r="F13" i="2" l="1"/>
  <c r="I12" i="2"/>
  <c r="G13" i="2" l="1"/>
  <c r="F14" i="2" s="1"/>
  <c r="G14" i="2" l="1"/>
  <c r="H8" i="2" s="1" a="1"/>
  <c r="I13" i="2"/>
  <c r="H8" i="2" l="1"/>
  <c r="H10" i="2"/>
  <c r="H9" i="2"/>
  <c r="H14" i="2"/>
  <c r="H13" i="2"/>
  <c r="H12" i="2"/>
  <c r="H11" i="2"/>
  <c r="J13" i="2"/>
  <c r="I14" i="2"/>
  <c r="J14" i="2" s="1"/>
  <c r="J12" i="2" l="1"/>
  <c r="J11" i="2"/>
  <c r="J9" i="2"/>
  <c r="J10" i="2"/>
  <c r="K8" i="2"/>
  <c r="K9" i="2" s="1"/>
  <c r="K10" i="2" s="1"/>
  <c r="J8" i="2"/>
  <c r="M3" i="2" l="1"/>
  <c r="K11" i="2"/>
  <c r="K12" i="2" s="1"/>
  <c r="K13" i="2" s="1"/>
  <c r="K14" i="2" s="1"/>
  <c r="L12" i="2" s="1"/>
  <c r="L11" i="2" l="1"/>
  <c r="L14" i="2"/>
  <c r="L13" i="2"/>
  <c r="L9" i="2"/>
  <c r="L10" i="2"/>
  <c r="L8" i="2"/>
  <c r="L15" i="2" l="1"/>
</calcChain>
</file>

<file path=xl/sharedStrings.xml><?xml version="1.0" encoding="utf-8"?>
<sst xmlns="http://schemas.openxmlformats.org/spreadsheetml/2006/main" count="20" uniqueCount="20">
  <si>
    <t>MEDIDAS DE POSION</t>
  </si>
  <si>
    <t>n</t>
  </si>
  <si>
    <t>xi min</t>
  </si>
  <si>
    <t>xi max</t>
  </si>
  <si>
    <t>R</t>
  </si>
  <si>
    <t>k</t>
  </si>
  <si>
    <t>A</t>
  </si>
  <si>
    <t>E</t>
  </si>
  <si>
    <t>clases</t>
  </si>
  <si>
    <t>xi</t>
  </si>
  <si>
    <t>xi fi</t>
  </si>
  <si>
    <t>Fi</t>
  </si>
  <si>
    <t>fi</t>
  </si>
  <si>
    <t>Limites reales</t>
  </si>
  <si>
    <t>Datos</t>
  </si>
  <si>
    <t>hi</t>
  </si>
  <si>
    <t>LRI</t>
  </si>
  <si>
    <t>MODA</t>
  </si>
  <si>
    <t>MEDIANA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</si>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</sst>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3" borderId="5" applyNumberFormat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Fill="1" applyBorder="1"/>
    <xf numFmtId="0" fontId="0" fillId="0" borderId="1" xfId="0" applyFill="1" applyBorder="1"/>
    <xf numFmtId="0" fontId="2" fillId="3" borderId="5" xfId="1" applyAlignment="1">
      <alignment horizontal="center"/>
    </xf>
    <xf numFmtId="0" fontId="2" fillId="3" borderId="5" xfId="1"/>
    <xf numFmtId="2" fontId="2" fillId="3" borderId="5" xfId="1" applyNumberFormat="1"/>
    <xf numFmtId="169" fontId="0" fillId="0" borderId="1" xfId="0" applyNumberFormat="1" applyBorder="1"/>
    <xf numFmtId="2" fontId="0" fillId="0" borderId="0" xfId="0" applyNumberFormat="1" applyBorder="1"/>
    <xf numFmtId="2" fontId="0" fillId="0" borderId="0" xfId="0" applyNumberFormat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69818</xdr:colOff>
      <xdr:row>3</xdr:row>
      <xdr:rowOff>132239</xdr:rowOff>
    </xdr:from>
    <xdr:ext cx="2492407" cy="9521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831818" y="703739"/>
              <a:ext cx="2492407" cy="952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̆"/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ES" sz="32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32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sz="3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32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ES" sz="3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s-ES" sz="32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831818" y="703739"/>
              <a:ext cx="2492407" cy="952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3200" b="0" i="0">
                  <a:latin typeface="Cambria Math" panose="02040503050406030204" pitchFamily="18" charset="0"/>
                </a:rPr>
                <a:t>𝑋</a:t>
              </a:r>
              <a:r>
                <a:rPr lang="en-US" sz="3200" b="0" i="0">
                  <a:latin typeface="Cambria Math" panose="02040503050406030204" pitchFamily="18" charset="0"/>
                </a:rPr>
                <a:t> ̆</a:t>
              </a:r>
              <a:r>
                <a:rPr lang="en-US" sz="3200" i="0">
                  <a:latin typeface="Cambria Math" panose="02040503050406030204" pitchFamily="18" charset="0"/>
                </a:rPr>
                <a:t>=(∑▒</a:t>
              </a:r>
              <a:r>
                <a:rPr lang="es-ES" sz="3200" b="0" i="0">
                  <a:latin typeface="Cambria Math" panose="02040503050406030204" pitchFamily="18" charset="0"/>
                </a:rPr>
                <a:t>𝑥</a:t>
              </a:r>
              <a:r>
                <a:rPr lang="en-US" sz="3200" b="0" i="0">
                  <a:latin typeface="Cambria Math" panose="02040503050406030204" pitchFamily="18" charset="0"/>
                </a:rPr>
                <a:t>_</a:t>
              </a:r>
              <a:r>
                <a:rPr lang="es-ES" sz="3200" b="0" i="0">
                  <a:latin typeface="Cambria Math" panose="02040503050406030204" pitchFamily="18" charset="0"/>
                </a:rPr>
                <a:t>𝑖</a:t>
              </a:r>
              <a:r>
                <a:rPr lang="en-US" sz="3200" b="0" i="0">
                  <a:latin typeface="Cambria Math" panose="02040503050406030204" pitchFamily="18" charset="0"/>
                </a:rPr>
                <a:t> )/</a:t>
              </a:r>
              <a:r>
                <a:rPr lang="es-ES" sz="3200" b="0" i="0">
                  <a:latin typeface="Cambria Math" panose="02040503050406030204" pitchFamily="18" charset="0"/>
                </a:rPr>
                <a:t>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50768</xdr:colOff>
      <xdr:row>9</xdr:row>
      <xdr:rowOff>170339</xdr:rowOff>
    </xdr:from>
    <xdr:ext cx="2492407" cy="10161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812768" y="1884839"/>
              <a:ext cx="2492407" cy="10161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̆"/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ES" sz="32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32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s-ES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ES" sz="3200" b="0" i="1">
                                <a:latin typeface="Cambria Math" panose="02040503050406030204" pitchFamily="18" charset="0"/>
                              </a:rPr>
                              <m:t>=0</m:t>
                            </m:r>
                          </m:sub>
                          <m:sup>
                            <m:r>
                              <a:rPr lang="es-ES" sz="32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3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32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ES" sz="3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3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32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es-ES" sz="3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s-ES" sz="32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812768" y="1884839"/>
              <a:ext cx="2492407" cy="10161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3200" b="0" i="0">
                  <a:latin typeface="Cambria Math" panose="02040503050406030204" pitchFamily="18" charset="0"/>
                </a:rPr>
                <a:t>𝑋</a:t>
              </a:r>
              <a:r>
                <a:rPr lang="en-US" sz="3200" b="0" i="0">
                  <a:latin typeface="Cambria Math" panose="02040503050406030204" pitchFamily="18" charset="0"/>
                </a:rPr>
                <a:t> ̆</a:t>
              </a:r>
              <a:r>
                <a:rPr lang="en-US" sz="3200" i="0">
                  <a:latin typeface="Cambria Math" panose="02040503050406030204" pitchFamily="18" charset="0"/>
                </a:rPr>
                <a:t>=(∑24_(</a:t>
              </a:r>
              <a:r>
                <a:rPr lang="es-ES" sz="3200" b="0" i="0">
                  <a:latin typeface="Cambria Math" panose="02040503050406030204" pitchFamily="18" charset="0"/>
                </a:rPr>
                <a:t>𝑖=0</a:t>
              </a:r>
              <a:r>
                <a:rPr lang="en-US" sz="3200" b="0" i="0">
                  <a:latin typeface="Cambria Math" panose="02040503050406030204" pitchFamily="18" charset="0"/>
                </a:rPr>
                <a:t>)^</a:t>
              </a:r>
              <a:r>
                <a:rPr lang="es-ES" sz="3200" b="0" i="0">
                  <a:latin typeface="Cambria Math" panose="02040503050406030204" pitchFamily="18" charset="0"/>
                </a:rPr>
                <a:t>𝑘</a:t>
              </a:r>
              <a:r>
                <a:rPr lang="en-US" sz="3200" b="0" i="0">
                  <a:latin typeface="Cambria Math" panose="02040503050406030204" pitchFamily="18" charset="0"/>
                </a:rPr>
                <a:t>▒〖</a:t>
              </a:r>
              <a:r>
                <a:rPr lang="es-ES" sz="3200" b="0" i="0">
                  <a:latin typeface="Cambria Math" panose="02040503050406030204" pitchFamily="18" charset="0"/>
                </a:rPr>
                <a:t>𝑥</a:t>
              </a:r>
              <a:r>
                <a:rPr lang="en-US" sz="3200" b="0" i="0">
                  <a:latin typeface="Cambria Math" panose="02040503050406030204" pitchFamily="18" charset="0"/>
                </a:rPr>
                <a:t>_</a:t>
              </a:r>
              <a:r>
                <a:rPr lang="es-ES" sz="3200" b="0" i="0">
                  <a:latin typeface="Cambria Math" panose="02040503050406030204" pitchFamily="18" charset="0"/>
                </a:rPr>
                <a:t>𝑖</a:t>
              </a:r>
              <a:r>
                <a:rPr lang="en-US" sz="3200" b="0" i="0">
                  <a:latin typeface="Cambria Math" panose="02040503050406030204" pitchFamily="18" charset="0"/>
                </a:rPr>
                <a:t> </a:t>
              </a:r>
              <a:r>
                <a:rPr lang="es-ES" sz="3200" b="0" i="0">
                  <a:latin typeface="Cambria Math" panose="02040503050406030204" pitchFamily="18" charset="0"/>
                </a:rPr>
                <a:t>𝑓</a:t>
              </a:r>
              <a:r>
                <a:rPr lang="en-US" sz="3200" b="0" i="0">
                  <a:latin typeface="Cambria Math" panose="02040503050406030204" pitchFamily="18" charset="0"/>
                </a:rPr>
                <a:t>_</a:t>
              </a:r>
              <a:r>
                <a:rPr lang="es-ES" sz="3200" b="0" i="0">
                  <a:latin typeface="Cambria Math" panose="02040503050406030204" pitchFamily="18" charset="0"/>
                </a:rPr>
                <a:t>𝑖</a:t>
              </a:r>
              <a:r>
                <a:rPr lang="en-US" sz="3200" b="0" i="0">
                  <a:latin typeface="Cambria Math" panose="02040503050406030204" pitchFamily="18" charset="0"/>
                </a:rPr>
                <a:t> 〗)/</a:t>
              </a:r>
              <a:r>
                <a:rPr lang="es-ES" sz="3200" b="0" i="0">
                  <a:latin typeface="Cambria Math" panose="02040503050406030204" pitchFamily="18" charset="0"/>
                </a:rPr>
                <a:t>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304800</xdr:colOff>
      <xdr:row>17</xdr:row>
      <xdr:rowOff>160813</xdr:rowOff>
    </xdr:from>
    <xdr:ext cx="3530633" cy="925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304800" y="3399313"/>
              <a:ext cx="3530633" cy="9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32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lang="es-ES" sz="32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ES" sz="32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3200" b="0" i="1">
                            <a:latin typeface="Cambria Math" panose="02040503050406030204" pitchFamily="18" charset="0"/>
                          </a:rPr>
                          <m:t>𝑆</m:t>
                        </m:r>
                      </m:num>
                      <m:den>
                        <m:bar>
                          <m:barPr>
                            <m:pos m:val="top"/>
                            <m:ctrlPr>
                              <a:rPr lang="en-US" sz="3200" i="1">
                                <a:latin typeface="Cambria Math" panose="02040503050406030204" pitchFamily="18" charset="0"/>
                              </a:rPr>
                            </m:ctrlPr>
                          </m:barPr>
                          <m:e>
                            <m:r>
                              <a:rPr lang="es-ES" sz="32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bar>
                      </m:den>
                    </m:f>
                    <m:r>
                      <a:rPr lang="es-ES" sz="3200" b="0" i="1">
                        <a:latin typeface="Cambria Math" panose="02040503050406030204" pitchFamily="18" charset="0"/>
                      </a:rPr>
                      <m:t>∗100</m:t>
                    </m:r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304800" y="3399313"/>
              <a:ext cx="3530633" cy="9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3200" b="0" i="0">
                  <a:latin typeface="Cambria Math" panose="02040503050406030204" pitchFamily="18" charset="0"/>
                </a:rPr>
                <a:t>𝑐∗𝑣</a:t>
              </a:r>
              <a:r>
                <a:rPr lang="en-US" sz="3200" i="0">
                  <a:latin typeface="Cambria Math" panose="02040503050406030204" pitchFamily="18" charset="0"/>
                </a:rPr>
                <a:t>=</a:t>
              </a:r>
              <a:r>
                <a:rPr lang="es-ES" sz="3200" b="0" i="0">
                  <a:latin typeface="Cambria Math" panose="02040503050406030204" pitchFamily="18" charset="0"/>
                </a:rPr>
                <a:t>𝑆</a:t>
              </a:r>
              <a:r>
                <a:rPr lang="en-US" sz="3200" b="0" i="0">
                  <a:latin typeface="Cambria Math" panose="02040503050406030204" pitchFamily="18" charset="0"/>
                </a:rPr>
                <a:t>/¯</a:t>
              </a:r>
              <a:r>
                <a:rPr lang="es-ES" sz="3200" b="0" i="0">
                  <a:latin typeface="Cambria Math" panose="02040503050406030204" pitchFamily="18" charset="0"/>
                </a:rPr>
                <a:t>𝑥∗100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5</xdr:col>
      <xdr:colOff>69818</xdr:colOff>
      <xdr:row>2</xdr:row>
      <xdr:rowOff>141764</xdr:rowOff>
    </xdr:from>
    <xdr:ext cx="5721382" cy="17822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3879818" y="522764"/>
              <a:ext cx="5721382" cy="17822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3200" i="1">
                  <a:latin typeface="Cambria Math" panose="02040503050406030204" pitchFamily="18" charset="0"/>
                </a:rPr>
                <a:t>Cuarti</a:t>
              </a:r>
              <a:r>
                <a:rPr lang="en-US" sz="3200" i="1" baseline="0">
                  <a:latin typeface="Cambria Math" panose="02040503050406030204" pitchFamily="18" charset="0"/>
                </a:rPr>
                <a:t>l - K</a:t>
              </a:r>
              <a:endParaRPr lang="en-US" sz="320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32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s-ES" sz="32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3200" b="0" i="1">
                        <a:latin typeface="Cambria Math" panose="02040503050406030204" pitchFamily="18" charset="0"/>
                      </a:rPr>
                      <m:t>𝐿𝑅𝐼</m:t>
                    </m:r>
                    <m:r>
                      <a:rPr lang="es-ES" sz="3200" b="0" i="1">
                        <a:latin typeface="Cambria Math" panose="02040503050406030204" pitchFamily="18" charset="0"/>
                      </a:rPr>
                      <m:t>+(</m:t>
                    </m:r>
                    <m:f>
                      <m:f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3200" b="0" i="1">
                            <a:latin typeface="Cambria Math" panose="02040503050406030204" pitchFamily="18" charset="0"/>
                          </a:rPr>
                          <m:t>𝐾</m:t>
                        </m:r>
                        <m:d>
                          <m:dPr>
                            <m:ctrlPr>
                              <a:rPr lang="es-ES" sz="3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ES" sz="32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ES" sz="3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s-ES" sz="3200" b="0" i="1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den>
                            </m:f>
                          </m:e>
                        </m:d>
                        <m:r>
                          <a:rPr lang="es-ES" sz="32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s-ES" sz="3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3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s-ES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ES" sz="32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3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3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s-ES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  <m:r>
                      <a:rPr lang="es-ES" sz="32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CuadroTexto 6"/>
            <xdr:cNvSpPr txBox="1"/>
          </xdr:nvSpPr>
          <xdr:spPr>
            <a:xfrm>
              <a:off x="3879818" y="522764"/>
              <a:ext cx="5721382" cy="17822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3200" i="1">
                  <a:latin typeface="Cambria Math" panose="02040503050406030204" pitchFamily="18" charset="0"/>
                </a:rPr>
                <a:t>Cuarti</a:t>
              </a:r>
              <a:r>
                <a:rPr lang="en-US" sz="3200" i="1" baseline="0">
                  <a:latin typeface="Cambria Math" panose="02040503050406030204" pitchFamily="18" charset="0"/>
                </a:rPr>
                <a:t>l - K</a:t>
              </a:r>
              <a:endParaRPr lang="en-US" sz="3200" i="1">
                <a:latin typeface="Cambria Math" panose="02040503050406030204" pitchFamily="18" charset="0"/>
              </a:endParaRPr>
            </a:p>
            <a:p>
              <a:r>
                <a:rPr lang="es-ES" sz="3200" b="0" i="0">
                  <a:latin typeface="Cambria Math" panose="02040503050406030204" pitchFamily="18" charset="0"/>
                </a:rPr>
                <a:t>𝑄</a:t>
              </a:r>
              <a:r>
                <a:rPr lang="en-US" sz="3200" b="0" i="0">
                  <a:latin typeface="Cambria Math" panose="02040503050406030204" pitchFamily="18" charset="0"/>
                </a:rPr>
                <a:t>_</a:t>
              </a:r>
              <a:r>
                <a:rPr lang="es-ES" sz="3200" b="0" i="0">
                  <a:latin typeface="Cambria Math" panose="02040503050406030204" pitchFamily="18" charset="0"/>
                </a:rPr>
                <a:t>𝑘</a:t>
              </a:r>
              <a:r>
                <a:rPr lang="en-US" sz="3200" i="0">
                  <a:latin typeface="Cambria Math" panose="02040503050406030204" pitchFamily="18" charset="0"/>
                </a:rPr>
                <a:t>=</a:t>
              </a:r>
              <a:r>
                <a:rPr lang="es-ES" sz="3200" b="0" i="0">
                  <a:latin typeface="Cambria Math" panose="02040503050406030204" pitchFamily="18" charset="0"/>
                </a:rPr>
                <a:t>𝐿𝑅𝐼+(</a:t>
              </a:r>
              <a:r>
                <a:rPr lang="en-US" sz="3200" i="0">
                  <a:latin typeface="Cambria Math" panose="02040503050406030204" pitchFamily="18" charset="0"/>
                </a:rPr>
                <a:t>(</a:t>
              </a:r>
              <a:r>
                <a:rPr lang="es-ES" sz="3200" b="0" i="0">
                  <a:latin typeface="Cambria Math" panose="02040503050406030204" pitchFamily="18" charset="0"/>
                </a:rPr>
                <a:t>𝐾(𝑛/4)+𝑓_(𝑖−1)</a:t>
              </a:r>
              <a:r>
                <a:rPr lang="en-US" sz="3200" b="0" i="0">
                  <a:latin typeface="Cambria Math" panose="02040503050406030204" pitchFamily="18" charset="0"/>
                </a:rPr>
                <a:t>)/</a:t>
              </a:r>
              <a:r>
                <a:rPr lang="es-ES" sz="3200" b="0" i="0">
                  <a:latin typeface="Cambria Math" panose="02040503050406030204" pitchFamily="18" charset="0"/>
                </a:rPr>
                <a:t>𝑓</a:t>
              </a:r>
              <a:r>
                <a:rPr lang="en-US" sz="3200" b="0" i="0">
                  <a:latin typeface="Cambria Math" panose="02040503050406030204" pitchFamily="18" charset="0"/>
                </a:rPr>
                <a:t>_</a:t>
              </a:r>
              <a:r>
                <a:rPr lang="es-ES" sz="3200" b="0" i="0">
                  <a:latin typeface="Cambria Math" panose="02040503050406030204" pitchFamily="18" charset="0"/>
                </a:rPr>
                <a:t>𝑖</a:t>
              </a:r>
              <a:r>
                <a:rPr lang="en-US" sz="3200" b="0" i="0">
                  <a:latin typeface="Cambria Math" panose="02040503050406030204" pitchFamily="18" charset="0"/>
                </a:rPr>
                <a:t> </a:t>
              </a:r>
              <a:r>
                <a:rPr lang="es-ES" sz="3200" b="0" i="0">
                  <a:latin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342900</xdr:colOff>
      <xdr:row>16</xdr:row>
      <xdr:rowOff>9525</xdr:rowOff>
    </xdr:from>
    <xdr:ext cx="5895975" cy="16528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4885026-F0A0-4222-B5BC-D10FB4C541E9}"/>
                </a:ext>
              </a:extLst>
            </xdr:cNvPr>
            <xdr:cNvSpPr txBox="1"/>
          </xdr:nvSpPr>
          <xdr:spPr>
            <a:xfrm>
              <a:off x="4152900" y="3057525"/>
              <a:ext cx="5895975" cy="1652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s-ES" sz="3600" i="1">
                  <a:latin typeface="Cambria Math" panose="02040503050406030204" pitchFamily="18" charset="0"/>
                </a:rPr>
                <a:t>LA VARIANZA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PE" sz="3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36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s-ES" sz="36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PE" sz="36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PE" sz="3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s-PE" sz="3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s-ES" sz="3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ES" sz="3600" b="0" i="1">
                                <a:latin typeface="Cambria Math" panose="02040503050406030204" pitchFamily="18" charset="0"/>
                              </a:rPr>
                              <m:t>=0 </m:t>
                            </m:r>
                          </m:sub>
                          <m:sup>
                            <m:r>
                              <a:rPr lang="es-ES" sz="3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s-PE" sz="36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PE" sz="3600" i="1"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s-PE" sz="36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36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ES" sz="36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s-PE" sz="360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PE" sz="360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s-ES" sz="3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s-ES" sz="36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s-ES" sz="36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ES" sz="36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es-PE" sz="36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4885026-F0A0-4222-B5BC-D10FB4C541E9}"/>
                </a:ext>
              </a:extLst>
            </xdr:cNvPr>
            <xdr:cNvSpPr txBox="1"/>
          </xdr:nvSpPr>
          <xdr:spPr>
            <a:xfrm>
              <a:off x="4152900" y="3057525"/>
              <a:ext cx="5895975" cy="1652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s-ES" sz="3600" i="1">
                  <a:latin typeface="Cambria Math" panose="02040503050406030204" pitchFamily="18" charset="0"/>
                </a:rPr>
                <a:t>LA VARIANZA</a:t>
              </a:r>
            </a:p>
            <a:p>
              <a:r>
                <a:rPr lang="es-ES" sz="3600" b="0" i="0">
                  <a:latin typeface="Cambria Math" panose="02040503050406030204" pitchFamily="18" charset="0"/>
                </a:rPr>
                <a:t>𝑠</a:t>
              </a:r>
              <a:r>
                <a:rPr lang="es-PE" sz="3600" b="0" i="0">
                  <a:latin typeface="Cambria Math" panose="02040503050406030204" pitchFamily="18" charset="0"/>
                </a:rPr>
                <a:t>^</a:t>
              </a:r>
              <a:r>
                <a:rPr lang="es-ES" sz="3600" b="0" i="0">
                  <a:latin typeface="Cambria Math" panose="02040503050406030204" pitchFamily="18" charset="0"/>
                </a:rPr>
                <a:t>2</a:t>
              </a:r>
              <a:r>
                <a:rPr lang="es-PE" sz="3600" i="0">
                  <a:latin typeface="Cambria Math" panose="02040503050406030204" pitchFamily="18" charset="0"/>
                </a:rPr>
                <a:t>=(∑24_(</a:t>
              </a:r>
              <a:r>
                <a:rPr lang="es-ES" sz="3600" b="0" i="0">
                  <a:latin typeface="Cambria Math" panose="02040503050406030204" pitchFamily="18" charset="0"/>
                </a:rPr>
                <a:t>𝑖=0 </a:t>
              </a:r>
              <a:r>
                <a:rPr lang="es-PE" sz="3600" b="0" i="0">
                  <a:latin typeface="Cambria Math" panose="02040503050406030204" pitchFamily="18" charset="0"/>
                </a:rPr>
                <a:t>)^</a:t>
              </a:r>
              <a:r>
                <a:rPr lang="es-ES" sz="3600" b="0" i="0">
                  <a:latin typeface="Cambria Math" panose="02040503050406030204" pitchFamily="18" charset="0"/>
                </a:rPr>
                <a:t>𝑛</a:t>
              </a:r>
              <a:r>
                <a:rPr lang="es-PE" sz="3600" b="0" i="0">
                  <a:latin typeface="Cambria Math" panose="02040503050406030204" pitchFamily="18" charset="0"/>
                </a:rPr>
                <a:t>▒〖</a:t>
              </a:r>
              <a:r>
                <a:rPr lang="es-PE" sz="3600" i="0">
                  <a:latin typeface="Cambria Math" panose="02040503050406030204" pitchFamily="18" charset="0"/>
                </a:rPr>
                <a:t>(</a:t>
              </a:r>
              <a:r>
                <a:rPr lang="es-ES" sz="3600" b="0" i="0">
                  <a:latin typeface="Cambria Math" panose="02040503050406030204" pitchFamily="18" charset="0"/>
                </a:rPr>
                <a:t>𝑥</a:t>
              </a:r>
              <a:r>
                <a:rPr lang="es-PE" sz="3600" b="0" i="0">
                  <a:latin typeface="Cambria Math" panose="02040503050406030204" pitchFamily="18" charset="0"/>
                </a:rPr>
                <a:t>_</a:t>
              </a:r>
              <a:r>
                <a:rPr lang="es-ES" sz="3600" b="0" i="0">
                  <a:latin typeface="Cambria Math" panose="02040503050406030204" pitchFamily="18" charset="0"/>
                </a:rPr>
                <a:t>𝑖</a:t>
              </a:r>
              <a:r>
                <a:rPr lang="es-PE" sz="3600" i="0">
                  <a:latin typeface="Cambria Math" panose="02040503050406030204" pitchFamily="18" charset="0"/>
                </a:rPr>
                <a:t>−𝑥</a:t>
              </a:r>
              <a:r>
                <a:rPr lang="es-ES" sz="3600" b="0" i="0">
                  <a:latin typeface="Cambria Math" panose="02040503050406030204" pitchFamily="18" charset="0"/>
                </a:rPr>
                <a:t>)</a:t>
              </a:r>
              <a:r>
                <a:rPr lang="es-PE" sz="3600" b="0" i="0">
                  <a:latin typeface="Cambria Math" panose="02040503050406030204" pitchFamily="18" charset="0"/>
                </a:rPr>
                <a:t>〗^</a:t>
              </a:r>
              <a:r>
                <a:rPr lang="es-ES" sz="3600" b="0" i="0">
                  <a:latin typeface="Cambria Math" panose="02040503050406030204" pitchFamily="18" charset="0"/>
                </a:rPr>
                <a:t>2</a:t>
              </a:r>
              <a:r>
                <a:rPr lang="es-PE" sz="3600" b="0" i="0">
                  <a:latin typeface="Cambria Math" panose="02040503050406030204" pitchFamily="18" charset="0"/>
                </a:rPr>
                <a:t> )/(</a:t>
              </a:r>
              <a:r>
                <a:rPr lang="es-ES" sz="3600" b="0" i="0">
                  <a:latin typeface="Cambria Math" panose="02040503050406030204" pitchFamily="18" charset="0"/>
                </a:rPr>
                <a:t>𝑛−1</a:t>
              </a:r>
              <a:r>
                <a:rPr lang="es-PE" sz="3600" b="0" i="0">
                  <a:latin typeface="Cambria Math" panose="02040503050406030204" pitchFamily="18" charset="0"/>
                </a:rPr>
                <a:t>)</a:t>
              </a:r>
              <a:endParaRPr lang="es-PE" sz="3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380998</xdr:colOff>
      <xdr:row>5</xdr:row>
      <xdr:rowOff>16565</xdr:rowOff>
    </xdr:from>
    <xdr:to>
      <xdr:col>22</xdr:col>
      <xdr:colOff>396133</xdr:colOff>
      <xdr:row>20</xdr:row>
      <xdr:rowOff>103586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69A033-6861-469A-94D3-4BD0A1D76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46802" y="1060174"/>
          <a:ext cx="6111135" cy="2944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2"/>
  <sheetViews>
    <sheetView workbookViewId="0">
      <selection activeCell="E31" sqref="E31"/>
    </sheetView>
  </sheetViews>
  <sheetFormatPr baseColWidth="10" defaultRowHeight="15" x14ac:dyDescent="0.25"/>
  <cols>
    <col min="13" max="15" width="3.42578125" customWidth="1"/>
    <col min="16" max="16" width="14.7109375" customWidth="1"/>
  </cols>
  <sheetData>
    <row r="1" spans="3:6" x14ac:dyDescent="0.25">
      <c r="C1" s="7" t="s">
        <v>0</v>
      </c>
      <c r="D1" s="7"/>
      <c r="E1" s="7"/>
      <c r="F1" s="7"/>
    </row>
    <row r="2" spans="3:6" x14ac:dyDescent="0.25">
      <c r="C2" s="7"/>
      <c r="D2" s="7"/>
      <c r="E2" s="7"/>
      <c r="F2" s="7"/>
    </row>
  </sheetData>
  <mergeCells count="1">
    <mergeCell ref="C1:F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359"/>
  <sheetViews>
    <sheetView tabSelected="1" zoomScale="160" zoomScaleNormal="160" workbookViewId="0">
      <selection activeCell="B73" sqref="B73:B137"/>
    </sheetView>
  </sheetViews>
  <sheetFormatPr baseColWidth="10" defaultRowHeight="15" x14ac:dyDescent="0.25"/>
  <cols>
    <col min="1" max="1" width="5" customWidth="1"/>
    <col min="2" max="2" width="19.85546875" style="2" customWidth="1"/>
    <col min="3" max="4" width="2.85546875" customWidth="1"/>
    <col min="5" max="5" width="1.28515625" customWidth="1"/>
    <col min="8" max="8" width="12" bestFit="1" customWidth="1"/>
    <col min="13" max="13" width="21.140625" customWidth="1"/>
  </cols>
  <sheetData>
    <row r="1" spans="2:15" ht="9" customHeight="1" x14ac:dyDescent="0.25"/>
    <row r="2" spans="2:15" ht="28.5" customHeight="1" x14ac:dyDescent="0.25">
      <c r="B2" s="1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9" t="s">
        <v>16</v>
      </c>
      <c r="M2" s="9" t="s">
        <v>19</v>
      </c>
      <c r="N2" s="9" t="s">
        <v>18</v>
      </c>
      <c r="O2" s="9" t="s">
        <v>17</v>
      </c>
    </row>
    <row r="3" spans="2:15" ht="18.75" customHeight="1" x14ac:dyDescent="0.25">
      <c r="B3" s="1">
        <f>COUNTA(B6:B70)</f>
        <v>65</v>
      </c>
      <c r="F3" s="6">
        <f>MIN(B6:B70)</f>
        <v>15</v>
      </c>
      <c r="G3" s="6">
        <f>MAX(B6:B70)</f>
        <v>140</v>
      </c>
      <c r="H3" s="6">
        <f>G3-F3+1</f>
        <v>126</v>
      </c>
      <c r="I3" s="14">
        <f>1+(3.32*(LOG10(65)))</f>
        <v>7.0188723440542802</v>
      </c>
      <c r="J3" s="6">
        <f>126/(ROUND(I3,0))</f>
        <v>18</v>
      </c>
      <c r="K3" s="6">
        <f>I3*J3-H3</f>
        <v>0.33970219297704318</v>
      </c>
      <c r="L3" s="15">
        <f>M8</f>
        <v>14.5</v>
      </c>
      <c r="M3">
        <f>SUM(J8:J14)/B3</f>
        <v>83.038461538461533</v>
      </c>
      <c r="N3">
        <f>M12+J3*(((B3/2)-K11)/H12)</f>
        <v>86.973684210526315</v>
      </c>
      <c r="O3">
        <f>_xlfn.MODE.SNGL(B6:B70)</f>
        <v>70</v>
      </c>
    </row>
    <row r="4" spans="2:15" ht="9.75" customHeight="1" thickBot="1" x14ac:dyDescent="0.3"/>
    <row r="5" spans="2:15" ht="15.75" customHeight="1" x14ac:dyDescent="0.25">
      <c r="B5" s="3" t="s">
        <v>14</v>
      </c>
      <c r="N5" s="16">
        <f>MEDIAN(B6:B70)</f>
        <v>87</v>
      </c>
    </row>
    <row r="6" spans="2:15" x14ac:dyDescent="0.25">
      <c r="B6" s="4">
        <v>80</v>
      </c>
    </row>
    <row r="7" spans="2:15" x14ac:dyDescent="0.25">
      <c r="B7" s="4">
        <v>83</v>
      </c>
      <c r="F7" s="8" t="s">
        <v>8</v>
      </c>
      <c r="G7" s="8"/>
      <c r="H7" s="6" t="s">
        <v>12</v>
      </c>
      <c r="I7" s="6" t="s">
        <v>9</v>
      </c>
      <c r="J7" s="6" t="s">
        <v>10</v>
      </c>
      <c r="K7" s="6" t="s">
        <v>11</v>
      </c>
      <c r="L7" s="6" t="s">
        <v>15</v>
      </c>
      <c r="M7" s="11" t="s">
        <v>13</v>
      </c>
      <c r="N7" s="11"/>
    </row>
    <row r="8" spans="2:15" x14ac:dyDescent="0.25">
      <c r="B8" s="4">
        <v>70</v>
      </c>
      <c r="F8" s="6">
        <v>15</v>
      </c>
      <c r="G8" s="6">
        <f>F8+$J$3-1</f>
        <v>32</v>
      </c>
      <c r="H8" s="6">
        <f t="array" ref="H8:H14">FREQUENCY(B6:B70,G8:G14)</f>
        <v>4</v>
      </c>
      <c r="I8" s="6">
        <f>SUM(F8:G8)/2</f>
        <v>23.5</v>
      </c>
      <c r="J8" s="6">
        <f>I8*H8</f>
        <v>94</v>
      </c>
      <c r="K8" s="6">
        <f>H8</f>
        <v>4</v>
      </c>
      <c r="L8" s="6">
        <f>H8/$K$14</f>
        <v>6.1538461538461542E-2</v>
      </c>
      <c r="M8" s="13">
        <f>I8-($J$3/2)</f>
        <v>14.5</v>
      </c>
      <c r="N8" s="12">
        <f>I8+($J$3/2)</f>
        <v>32.5</v>
      </c>
    </row>
    <row r="9" spans="2:15" x14ac:dyDescent="0.25">
      <c r="B9" s="4">
        <v>40</v>
      </c>
      <c r="F9" s="6">
        <f>G8+1</f>
        <v>33</v>
      </c>
      <c r="G9" s="6">
        <f t="shared" ref="G9:G14" si="0">F9+$J$3-1</f>
        <v>50</v>
      </c>
      <c r="H9" s="6">
        <v>9</v>
      </c>
      <c r="I9" s="6">
        <f t="shared" ref="I9:I14" si="1">SUM(F9:G9)/2</f>
        <v>41.5</v>
      </c>
      <c r="J9" s="6">
        <f t="shared" ref="J9:J14" si="2">I9*H9</f>
        <v>373.5</v>
      </c>
      <c r="K9" s="6">
        <f>K8+H9</f>
        <v>13</v>
      </c>
      <c r="L9" s="6">
        <f t="shared" ref="L9:L14" si="3">H9/$K$14</f>
        <v>0.13846153846153847</v>
      </c>
      <c r="M9" s="13">
        <f t="shared" ref="M9:M14" si="4">I9-($J$3/2)</f>
        <v>32.5</v>
      </c>
      <c r="N9" s="12">
        <f t="shared" ref="N9:N14" si="5">I9+($J$3/2)</f>
        <v>50.5</v>
      </c>
    </row>
    <row r="10" spans="2:15" x14ac:dyDescent="0.25">
      <c r="B10" s="4">
        <v>50</v>
      </c>
      <c r="F10" s="6">
        <f t="shared" ref="F10:F14" si="6">G9+1</f>
        <v>51</v>
      </c>
      <c r="G10" s="6">
        <f t="shared" si="0"/>
        <v>68</v>
      </c>
      <c r="H10" s="6">
        <v>3</v>
      </c>
      <c r="I10" s="6">
        <f t="shared" si="1"/>
        <v>59.5</v>
      </c>
      <c r="J10" s="6">
        <f t="shared" si="2"/>
        <v>178.5</v>
      </c>
      <c r="K10" s="6">
        <f t="shared" ref="K10:K14" si="7">K9+H10</f>
        <v>16</v>
      </c>
      <c r="L10" s="6">
        <f t="shared" si="3"/>
        <v>4.6153846153846156E-2</v>
      </c>
      <c r="M10" s="13">
        <f t="shared" si="4"/>
        <v>50.5</v>
      </c>
      <c r="N10" s="12">
        <f t="shared" si="5"/>
        <v>68.5</v>
      </c>
    </row>
    <row r="11" spans="2:15" x14ac:dyDescent="0.25">
      <c r="B11" s="4">
        <v>112</v>
      </c>
      <c r="F11" s="6">
        <f t="shared" si="6"/>
        <v>69</v>
      </c>
      <c r="G11" s="6">
        <f t="shared" si="0"/>
        <v>86</v>
      </c>
      <c r="H11" s="6">
        <v>16</v>
      </c>
      <c r="I11" s="6">
        <f t="shared" si="1"/>
        <v>77.5</v>
      </c>
      <c r="J11" s="6">
        <f t="shared" si="2"/>
        <v>1240</v>
      </c>
      <c r="K11" s="6">
        <f t="shared" si="7"/>
        <v>32</v>
      </c>
      <c r="L11" s="6">
        <f t="shared" si="3"/>
        <v>0.24615384615384617</v>
      </c>
      <c r="M11" s="13">
        <f t="shared" si="4"/>
        <v>68.5</v>
      </c>
      <c r="N11" s="12">
        <f t="shared" si="5"/>
        <v>86.5</v>
      </c>
    </row>
    <row r="12" spans="2:15" x14ac:dyDescent="0.25">
      <c r="B12" s="4">
        <v>103</v>
      </c>
      <c r="F12" s="6">
        <f t="shared" si="6"/>
        <v>87</v>
      </c>
      <c r="G12" s="6">
        <f t="shared" si="0"/>
        <v>104</v>
      </c>
      <c r="H12" s="6">
        <v>19</v>
      </c>
      <c r="I12" s="6">
        <f t="shared" si="1"/>
        <v>95.5</v>
      </c>
      <c r="J12" s="6">
        <f t="shared" si="2"/>
        <v>1814.5</v>
      </c>
      <c r="K12" s="6">
        <f t="shared" si="7"/>
        <v>51</v>
      </c>
      <c r="L12" s="6">
        <f t="shared" si="3"/>
        <v>0.29230769230769232</v>
      </c>
      <c r="M12" s="13">
        <f t="shared" si="4"/>
        <v>86.5</v>
      </c>
      <c r="N12" s="12">
        <f t="shared" si="5"/>
        <v>104.5</v>
      </c>
    </row>
    <row r="13" spans="2:15" x14ac:dyDescent="0.25">
      <c r="B13" s="4">
        <v>21</v>
      </c>
      <c r="F13" s="6">
        <f t="shared" si="6"/>
        <v>105</v>
      </c>
      <c r="G13" s="6">
        <f t="shared" si="0"/>
        <v>122</v>
      </c>
      <c r="H13" s="6">
        <v>8</v>
      </c>
      <c r="I13" s="6">
        <f t="shared" si="1"/>
        <v>113.5</v>
      </c>
      <c r="J13" s="6">
        <f t="shared" si="2"/>
        <v>908</v>
      </c>
      <c r="K13" s="6">
        <f t="shared" si="7"/>
        <v>59</v>
      </c>
      <c r="L13" s="6">
        <f t="shared" si="3"/>
        <v>0.12307692307692308</v>
      </c>
      <c r="M13" s="13">
        <f t="shared" si="4"/>
        <v>104.5</v>
      </c>
      <c r="N13" s="12">
        <f t="shared" si="5"/>
        <v>122.5</v>
      </c>
    </row>
    <row r="14" spans="2:15" x14ac:dyDescent="0.25">
      <c r="B14" s="4">
        <v>98</v>
      </c>
      <c r="F14" s="6">
        <f t="shared" si="6"/>
        <v>123</v>
      </c>
      <c r="G14" s="6">
        <f t="shared" si="0"/>
        <v>140</v>
      </c>
      <c r="H14" s="6">
        <v>6</v>
      </c>
      <c r="I14" s="6">
        <f t="shared" si="1"/>
        <v>131.5</v>
      </c>
      <c r="J14" s="6">
        <f t="shared" si="2"/>
        <v>789</v>
      </c>
      <c r="K14" s="6">
        <f t="shared" si="7"/>
        <v>65</v>
      </c>
      <c r="L14" s="6">
        <f t="shared" si="3"/>
        <v>9.2307692307692313E-2</v>
      </c>
      <c r="M14" s="13">
        <f t="shared" si="4"/>
        <v>122.5</v>
      </c>
      <c r="N14" s="12">
        <f t="shared" si="5"/>
        <v>140.5</v>
      </c>
    </row>
    <row r="15" spans="2:15" x14ac:dyDescent="0.25">
      <c r="B15" s="4">
        <v>55</v>
      </c>
      <c r="L15" s="10">
        <f>SUM(L8:L14)</f>
        <v>1</v>
      </c>
    </row>
    <row r="16" spans="2:15" x14ac:dyDescent="0.25">
      <c r="B16" s="4">
        <v>98</v>
      </c>
    </row>
    <row r="17" spans="2:2" x14ac:dyDescent="0.25">
      <c r="B17" s="4">
        <v>99</v>
      </c>
    </row>
    <row r="18" spans="2:2" x14ac:dyDescent="0.25">
      <c r="B18" s="4">
        <v>96</v>
      </c>
    </row>
    <row r="19" spans="2:2" x14ac:dyDescent="0.25">
      <c r="B19" s="4">
        <v>43</v>
      </c>
    </row>
    <row r="20" spans="2:2" x14ac:dyDescent="0.25">
      <c r="B20" s="4">
        <v>78</v>
      </c>
    </row>
    <row r="21" spans="2:2" x14ac:dyDescent="0.25">
      <c r="B21" s="4">
        <v>87</v>
      </c>
    </row>
    <row r="22" spans="2:2" x14ac:dyDescent="0.25">
      <c r="B22" s="4">
        <v>135</v>
      </c>
    </row>
    <row r="23" spans="2:2" x14ac:dyDescent="0.25">
      <c r="B23" s="4">
        <v>85</v>
      </c>
    </row>
    <row r="24" spans="2:2" x14ac:dyDescent="0.25">
      <c r="B24" s="4">
        <v>74</v>
      </c>
    </row>
    <row r="25" spans="2:2" x14ac:dyDescent="0.25">
      <c r="B25" s="4">
        <v>87</v>
      </c>
    </row>
    <row r="26" spans="2:2" x14ac:dyDescent="0.25">
      <c r="B26" s="4">
        <v>118</v>
      </c>
    </row>
    <row r="27" spans="2:2" x14ac:dyDescent="0.25">
      <c r="B27" s="4">
        <v>80</v>
      </c>
    </row>
    <row r="28" spans="2:2" x14ac:dyDescent="0.25">
      <c r="B28" s="4">
        <v>66</v>
      </c>
    </row>
    <row r="29" spans="2:2" x14ac:dyDescent="0.25">
      <c r="B29" s="4">
        <v>15</v>
      </c>
    </row>
    <row r="30" spans="2:2" x14ac:dyDescent="0.25">
      <c r="B30" s="4">
        <v>121</v>
      </c>
    </row>
    <row r="31" spans="2:2" x14ac:dyDescent="0.25">
      <c r="B31" s="4">
        <v>89</v>
      </c>
    </row>
    <row r="32" spans="2:2" x14ac:dyDescent="0.25">
      <c r="B32" s="4">
        <v>132</v>
      </c>
    </row>
    <row r="33" spans="2:2" x14ac:dyDescent="0.25">
      <c r="B33" s="4">
        <v>138</v>
      </c>
    </row>
    <row r="34" spans="2:2" x14ac:dyDescent="0.25">
      <c r="B34" s="4">
        <v>90</v>
      </c>
    </row>
    <row r="35" spans="2:2" x14ac:dyDescent="0.25">
      <c r="B35" s="4">
        <v>70</v>
      </c>
    </row>
    <row r="36" spans="2:2" x14ac:dyDescent="0.25">
      <c r="B36" s="4">
        <v>90</v>
      </c>
    </row>
    <row r="37" spans="2:2" x14ac:dyDescent="0.25">
      <c r="B37" s="4">
        <v>120</v>
      </c>
    </row>
    <row r="38" spans="2:2" x14ac:dyDescent="0.25">
      <c r="B38" s="4">
        <v>103</v>
      </c>
    </row>
    <row r="39" spans="2:2" x14ac:dyDescent="0.25">
      <c r="B39" s="4">
        <v>115</v>
      </c>
    </row>
    <row r="40" spans="2:2" x14ac:dyDescent="0.25">
      <c r="B40" s="4">
        <v>74</v>
      </c>
    </row>
    <row r="41" spans="2:2" x14ac:dyDescent="0.25">
      <c r="B41" s="4">
        <v>120</v>
      </c>
    </row>
    <row r="42" spans="2:2" x14ac:dyDescent="0.25">
      <c r="B42" s="4">
        <v>132</v>
      </c>
    </row>
    <row r="43" spans="2:2" x14ac:dyDescent="0.25">
      <c r="B43" s="4">
        <v>78</v>
      </c>
    </row>
    <row r="44" spans="2:2" x14ac:dyDescent="0.25">
      <c r="B44" s="4">
        <v>36</v>
      </c>
    </row>
    <row r="45" spans="2:2" x14ac:dyDescent="0.25">
      <c r="B45" s="4">
        <v>24</v>
      </c>
    </row>
    <row r="46" spans="2:2" x14ac:dyDescent="0.25">
      <c r="B46" s="4">
        <v>140</v>
      </c>
    </row>
    <row r="47" spans="2:2" x14ac:dyDescent="0.25">
      <c r="B47" s="4">
        <v>78</v>
      </c>
    </row>
    <row r="48" spans="2:2" x14ac:dyDescent="0.25">
      <c r="B48" s="4">
        <v>37</v>
      </c>
    </row>
    <row r="49" spans="2:2" x14ac:dyDescent="0.25">
      <c r="B49" s="4">
        <v>70</v>
      </c>
    </row>
    <row r="50" spans="2:2" x14ac:dyDescent="0.25">
      <c r="B50" s="4">
        <v>69</v>
      </c>
    </row>
    <row r="51" spans="2:2" x14ac:dyDescent="0.25">
      <c r="B51" s="4">
        <v>40</v>
      </c>
    </row>
    <row r="52" spans="2:2" x14ac:dyDescent="0.25">
      <c r="B52" s="4">
        <v>88</v>
      </c>
    </row>
    <row r="53" spans="2:2" x14ac:dyDescent="0.25">
      <c r="B53" s="4">
        <v>95</v>
      </c>
    </row>
    <row r="54" spans="2:2" x14ac:dyDescent="0.25">
      <c r="B54" s="4">
        <v>83</v>
      </c>
    </row>
    <row r="55" spans="2:2" x14ac:dyDescent="0.25">
      <c r="B55" s="4">
        <v>89</v>
      </c>
    </row>
    <row r="56" spans="2:2" x14ac:dyDescent="0.25">
      <c r="B56" s="4">
        <v>66</v>
      </c>
    </row>
    <row r="57" spans="2:2" x14ac:dyDescent="0.25">
      <c r="B57" s="4">
        <v>98</v>
      </c>
    </row>
    <row r="58" spans="2:2" x14ac:dyDescent="0.25">
      <c r="B58" s="4">
        <v>124</v>
      </c>
    </row>
    <row r="59" spans="2:2" x14ac:dyDescent="0.25">
      <c r="B59" s="4">
        <v>112</v>
      </c>
    </row>
    <row r="60" spans="2:2" x14ac:dyDescent="0.25">
      <c r="B60" s="4">
        <v>43</v>
      </c>
    </row>
    <row r="61" spans="2:2" x14ac:dyDescent="0.25">
      <c r="B61" s="4">
        <v>93</v>
      </c>
    </row>
    <row r="62" spans="2:2" x14ac:dyDescent="0.25">
      <c r="B62" s="4">
        <v>70</v>
      </c>
    </row>
    <row r="63" spans="2:2" x14ac:dyDescent="0.25">
      <c r="B63" s="4">
        <v>87</v>
      </c>
    </row>
    <row r="64" spans="2:2" x14ac:dyDescent="0.25">
      <c r="B64" s="4">
        <v>102</v>
      </c>
    </row>
    <row r="65" spans="2:6" x14ac:dyDescent="0.25">
      <c r="B65" s="4">
        <v>112</v>
      </c>
    </row>
    <row r="66" spans="2:6" x14ac:dyDescent="0.25">
      <c r="B66" s="4">
        <v>78</v>
      </c>
    </row>
    <row r="67" spans="2:6" x14ac:dyDescent="0.25">
      <c r="B67" s="4">
        <v>37</v>
      </c>
    </row>
    <row r="68" spans="2:6" x14ac:dyDescent="0.25">
      <c r="B68" s="4">
        <v>95</v>
      </c>
    </row>
    <row r="69" spans="2:6" x14ac:dyDescent="0.25">
      <c r="B69" s="4">
        <v>50</v>
      </c>
    </row>
    <row r="70" spans="2:6" ht="15.75" thickBot="1" x14ac:dyDescent="0.3">
      <c r="B70" s="5">
        <v>15</v>
      </c>
    </row>
    <row r="72" spans="2:6" x14ac:dyDescent="0.25">
      <c r="F72">
        <f>COUNTIF(B73:B198,70)</f>
        <v>4</v>
      </c>
    </row>
    <row r="73" spans="2:6" ht="2.25" customHeight="1" x14ac:dyDescent="0.25">
      <c r="B73" s="4">
        <v>80</v>
      </c>
    </row>
    <row r="74" spans="2:6" ht="2.25" customHeight="1" x14ac:dyDescent="0.25">
      <c r="B74" s="4">
        <v>83</v>
      </c>
    </row>
    <row r="75" spans="2:6" ht="2.25" customHeight="1" x14ac:dyDescent="0.25">
      <c r="B75" s="4">
        <v>70</v>
      </c>
    </row>
    <row r="76" spans="2:6" ht="2.25" customHeight="1" x14ac:dyDescent="0.25">
      <c r="B76" s="4">
        <v>40</v>
      </c>
    </row>
    <row r="77" spans="2:6" ht="2.25" customHeight="1" x14ac:dyDescent="0.25">
      <c r="B77" s="4">
        <v>50</v>
      </c>
    </row>
    <row r="78" spans="2:6" ht="2.25" customHeight="1" x14ac:dyDescent="0.25">
      <c r="B78" s="4">
        <v>112</v>
      </c>
    </row>
    <row r="79" spans="2:6" ht="2.25" customHeight="1" x14ac:dyDescent="0.25">
      <c r="B79" s="4">
        <v>103</v>
      </c>
    </row>
    <row r="80" spans="2:6" ht="2.25" customHeight="1" x14ac:dyDescent="0.25">
      <c r="B80" s="4">
        <v>21</v>
      </c>
    </row>
    <row r="81" spans="2:2" ht="2.25" customHeight="1" x14ac:dyDescent="0.25">
      <c r="B81" s="4">
        <v>98</v>
      </c>
    </row>
    <row r="82" spans="2:2" ht="2.25" customHeight="1" x14ac:dyDescent="0.25">
      <c r="B82" s="4">
        <v>55</v>
      </c>
    </row>
    <row r="83" spans="2:2" ht="2.25" customHeight="1" x14ac:dyDescent="0.25">
      <c r="B83" s="4">
        <v>98</v>
      </c>
    </row>
    <row r="84" spans="2:2" ht="2.25" customHeight="1" x14ac:dyDescent="0.25">
      <c r="B84" s="4">
        <v>99</v>
      </c>
    </row>
    <row r="85" spans="2:2" ht="2.25" customHeight="1" x14ac:dyDescent="0.25">
      <c r="B85" s="4">
        <v>96</v>
      </c>
    </row>
    <row r="86" spans="2:2" ht="2.25" customHeight="1" x14ac:dyDescent="0.25">
      <c r="B86" s="4">
        <v>43</v>
      </c>
    </row>
    <row r="87" spans="2:2" ht="2.25" customHeight="1" x14ac:dyDescent="0.25">
      <c r="B87" s="4">
        <v>78</v>
      </c>
    </row>
    <row r="88" spans="2:2" ht="2.25" customHeight="1" x14ac:dyDescent="0.25">
      <c r="B88" s="4">
        <v>87</v>
      </c>
    </row>
    <row r="89" spans="2:2" ht="2.25" customHeight="1" x14ac:dyDescent="0.25">
      <c r="B89" s="4">
        <v>135</v>
      </c>
    </row>
    <row r="90" spans="2:2" ht="2.25" customHeight="1" x14ac:dyDescent="0.25">
      <c r="B90" s="4">
        <v>85</v>
      </c>
    </row>
    <row r="91" spans="2:2" ht="2.25" customHeight="1" x14ac:dyDescent="0.25">
      <c r="B91" s="4">
        <v>74</v>
      </c>
    </row>
    <row r="92" spans="2:2" ht="2.25" customHeight="1" x14ac:dyDescent="0.25">
      <c r="B92" s="4">
        <v>87</v>
      </c>
    </row>
    <row r="93" spans="2:2" ht="2.25" customHeight="1" x14ac:dyDescent="0.25">
      <c r="B93" s="4">
        <v>118</v>
      </c>
    </row>
    <row r="94" spans="2:2" ht="2.25" customHeight="1" x14ac:dyDescent="0.25">
      <c r="B94" s="4">
        <v>80</v>
      </c>
    </row>
    <row r="95" spans="2:2" ht="2.25" customHeight="1" x14ac:dyDescent="0.25">
      <c r="B95" s="4">
        <v>66</v>
      </c>
    </row>
    <row r="96" spans="2:2" ht="2.25" customHeight="1" x14ac:dyDescent="0.25">
      <c r="B96" s="4">
        <v>15</v>
      </c>
    </row>
    <row r="97" spans="2:2" ht="2.25" customHeight="1" x14ac:dyDescent="0.25">
      <c r="B97" s="4">
        <v>121</v>
      </c>
    </row>
    <row r="98" spans="2:2" ht="2.25" customHeight="1" x14ac:dyDescent="0.25">
      <c r="B98" s="4">
        <v>89</v>
      </c>
    </row>
    <row r="99" spans="2:2" ht="2.25" customHeight="1" x14ac:dyDescent="0.25">
      <c r="B99" s="4">
        <v>132</v>
      </c>
    </row>
    <row r="100" spans="2:2" ht="2.25" customHeight="1" x14ac:dyDescent="0.25">
      <c r="B100" s="4">
        <v>138</v>
      </c>
    </row>
    <row r="101" spans="2:2" ht="2.25" customHeight="1" x14ac:dyDescent="0.25">
      <c r="B101" s="4">
        <v>90</v>
      </c>
    </row>
    <row r="102" spans="2:2" ht="2.25" customHeight="1" x14ac:dyDescent="0.25">
      <c r="B102" s="4">
        <v>70</v>
      </c>
    </row>
    <row r="103" spans="2:2" ht="2.25" customHeight="1" x14ac:dyDescent="0.25">
      <c r="B103" s="4">
        <v>90</v>
      </c>
    </row>
    <row r="104" spans="2:2" ht="2.25" customHeight="1" x14ac:dyDescent="0.25">
      <c r="B104" s="4">
        <v>120</v>
      </c>
    </row>
    <row r="105" spans="2:2" ht="2.25" customHeight="1" x14ac:dyDescent="0.25">
      <c r="B105" s="4">
        <v>103</v>
      </c>
    </row>
    <row r="106" spans="2:2" ht="2.25" customHeight="1" x14ac:dyDescent="0.25">
      <c r="B106" s="4">
        <v>115</v>
      </c>
    </row>
    <row r="107" spans="2:2" ht="2.25" customHeight="1" x14ac:dyDescent="0.25">
      <c r="B107" s="4">
        <v>74</v>
      </c>
    </row>
    <row r="108" spans="2:2" ht="2.25" customHeight="1" x14ac:dyDescent="0.25">
      <c r="B108" s="4">
        <v>120</v>
      </c>
    </row>
    <row r="109" spans="2:2" ht="2.25" customHeight="1" x14ac:dyDescent="0.25">
      <c r="B109" s="4">
        <v>132</v>
      </c>
    </row>
    <row r="110" spans="2:2" ht="2.25" customHeight="1" x14ac:dyDescent="0.25">
      <c r="B110" s="4">
        <v>78</v>
      </c>
    </row>
    <row r="111" spans="2:2" ht="2.25" customHeight="1" x14ac:dyDescent="0.25">
      <c r="B111" s="4">
        <v>36</v>
      </c>
    </row>
    <row r="112" spans="2:2" ht="2.25" customHeight="1" x14ac:dyDescent="0.25">
      <c r="B112" s="4">
        <v>24</v>
      </c>
    </row>
    <row r="113" spans="2:2" ht="2.25" customHeight="1" x14ac:dyDescent="0.25">
      <c r="B113" s="4">
        <v>140</v>
      </c>
    </row>
    <row r="114" spans="2:2" ht="2.25" customHeight="1" x14ac:dyDescent="0.25">
      <c r="B114" s="4">
        <v>78</v>
      </c>
    </row>
    <row r="115" spans="2:2" ht="2.25" customHeight="1" x14ac:dyDescent="0.25">
      <c r="B115" s="4">
        <v>37</v>
      </c>
    </row>
    <row r="116" spans="2:2" ht="2.25" customHeight="1" x14ac:dyDescent="0.25">
      <c r="B116" s="4">
        <v>70</v>
      </c>
    </row>
    <row r="117" spans="2:2" ht="2.25" customHeight="1" x14ac:dyDescent="0.25">
      <c r="B117" s="4">
        <v>69</v>
      </c>
    </row>
    <row r="118" spans="2:2" ht="2.25" customHeight="1" x14ac:dyDescent="0.25">
      <c r="B118" s="4">
        <v>40</v>
      </c>
    </row>
    <row r="119" spans="2:2" ht="2.25" customHeight="1" x14ac:dyDescent="0.25">
      <c r="B119" s="4">
        <v>88</v>
      </c>
    </row>
    <row r="120" spans="2:2" ht="2.25" customHeight="1" x14ac:dyDescent="0.25">
      <c r="B120" s="4">
        <v>95</v>
      </c>
    </row>
    <row r="121" spans="2:2" ht="2.25" customHeight="1" x14ac:dyDescent="0.25">
      <c r="B121" s="4">
        <v>83</v>
      </c>
    </row>
    <row r="122" spans="2:2" ht="2.25" customHeight="1" x14ac:dyDescent="0.25">
      <c r="B122" s="4">
        <v>89</v>
      </c>
    </row>
    <row r="123" spans="2:2" ht="2.25" customHeight="1" x14ac:dyDescent="0.25">
      <c r="B123" s="4">
        <v>66</v>
      </c>
    </row>
    <row r="124" spans="2:2" ht="2.25" customHeight="1" x14ac:dyDescent="0.25">
      <c r="B124" s="4">
        <v>98</v>
      </c>
    </row>
    <row r="125" spans="2:2" ht="2.25" customHeight="1" x14ac:dyDescent="0.25">
      <c r="B125" s="4">
        <v>124</v>
      </c>
    </row>
    <row r="126" spans="2:2" ht="2.25" customHeight="1" x14ac:dyDescent="0.25">
      <c r="B126" s="4">
        <v>112</v>
      </c>
    </row>
    <row r="127" spans="2:2" ht="2.25" customHeight="1" x14ac:dyDescent="0.25">
      <c r="B127" s="4">
        <v>43</v>
      </c>
    </row>
    <row r="128" spans="2:2" ht="2.25" customHeight="1" x14ac:dyDescent="0.25">
      <c r="B128" s="4">
        <v>93</v>
      </c>
    </row>
    <row r="129" spans="2:2" ht="2.25" customHeight="1" x14ac:dyDescent="0.25">
      <c r="B129" s="4">
        <v>70</v>
      </c>
    </row>
    <row r="130" spans="2:2" ht="2.25" customHeight="1" x14ac:dyDescent="0.25">
      <c r="B130" s="4">
        <v>87</v>
      </c>
    </row>
    <row r="131" spans="2:2" ht="2.25" customHeight="1" x14ac:dyDescent="0.25">
      <c r="B131" s="4">
        <v>102</v>
      </c>
    </row>
    <row r="132" spans="2:2" ht="2.25" customHeight="1" x14ac:dyDescent="0.25">
      <c r="B132" s="4">
        <v>112</v>
      </c>
    </row>
    <row r="133" spans="2:2" ht="2.25" customHeight="1" x14ac:dyDescent="0.25">
      <c r="B133" s="4">
        <v>78</v>
      </c>
    </row>
    <row r="134" spans="2:2" ht="2.25" customHeight="1" x14ac:dyDescent="0.25">
      <c r="B134" s="4">
        <v>37</v>
      </c>
    </row>
    <row r="135" spans="2:2" ht="2.25" customHeight="1" x14ac:dyDescent="0.25">
      <c r="B135" s="4">
        <v>95</v>
      </c>
    </row>
    <row r="136" spans="2:2" ht="2.25" customHeight="1" x14ac:dyDescent="0.25">
      <c r="B136" s="4">
        <v>50</v>
      </c>
    </row>
    <row r="137" spans="2:2" ht="2.25" customHeight="1" thickBot="1" x14ac:dyDescent="0.3">
      <c r="B137" s="5">
        <v>15</v>
      </c>
    </row>
    <row r="138" spans="2:2" ht="2.25" customHeight="1" x14ac:dyDescent="0.25"/>
    <row r="139" spans="2:2" ht="2.25" customHeight="1" x14ac:dyDescent="0.25"/>
    <row r="140" spans="2:2" ht="2.25" customHeight="1" x14ac:dyDescent="0.25"/>
    <row r="141" spans="2:2" ht="2.25" customHeight="1" x14ac:dyDescent="0.25"/>
    <row r="142" spans="2:2" ht="2.25" customHeight="1" x14ac:dyDescent="0.25"/>
    <row r="143" spans="2:2" ht="2.25" customHeight="1" x14ac:dyDescent="0.25"/>
    <row r="144" spans="2:2" ht="2.25" customHeight="1" x14ac:dyDescent="0.25"/>
    <row r="145" ht="2.25" customHeight="1" x14ac:dyDescent="0.25"/>
    <row r="146" ht="2.25" customHeight="1" x14ac:dyDescent="0.25"/>
    <row r="147" ht="2.25" customHeight="1" x14ac:dyDescent="0.25"/>
    <row r="148" ht="2.25" customHeight="1" x14ac:dyDescent="0.25"/>
    <row r="149" ht="2.25" customHeight="1" x14ac:dyDescent="0.25"/>
    <row r="150" ht="2.25" customHeight="1" x14ac:dyDescent="0.25"/>
    <row r="151" ht="2.25" customHeight="1" x14ac:dyDescent="0.25"/>
    <row r="152" ht="2.25" customHeight="1" x14ac:dyDescent="0.25"/>
    <row r="153" ht="2.25" customHeight="1" x14ac:dyDescent="0.25"/>
    <row r="154" ht="2.25" customHeight="1" x14ac:dyDescent="0.25"/>
    <row r="155" ht="2.25" customHeight="1" x14ac:dyDescent="0.25"/>
    <row r="156" ht="2.25" customHeight="1" x14ac:dyDescent="0.25"/>
    <row r="157" ht="2.25" customHeight="1" x14ac:dyDescent="0.25"/>
    <row r="158" ht="2.25" customHeight="1" x14ac:dyDescent="0.25"/>
    <row r="159" ht="2.25" customHeight="1" x14ac:dyDescent="0.25"/>
    <row r="160" ht="2.25" customHeight="1" x14ac:dyDescent="0.25"/>
    <row r="161" ht="2.25" customHeight="1" x14ac:dyDescent="0.25"/>
    <row r="162" ht="2.25" customHeight="1" x14ac:dyDescent="0.25"/>
    <row r="163" ht="2.25" customHeight="1" x14ac:dyDescent="0.25"/>
    <row r="164" ht="2.25" customHeight="1" x14ac:dyDescent="0.25"/>
    <row r="165" ht="2.25" customHeight="1" x14ac:dyDescent="0.25"/>
    <row r="166" ht="2.25" customHeight="1" x14ac:dyDescent="0.25"/>
    <row r="167" ht="2.25" customHeight="1" x14ac:dyDescent="0.25"/>
    <row r="168" ht="2.25" customHeight="1" x14ac:dyDescent="0.25"/>
    <row r="169" ht="2.25" customHeight="1" x14ac:dyDescent="0.25"/>
    <row r="170" ht="2.25" customHeight="1" x14ac:dyDescent="0.25"/>
    <row r="171" ht="2.25" customHeight="1" x14ac:dyDescent="0.25"/>
    <row r="172" ht="2.25" customHeight="1" x14ac:dyDescent="0.25"/>
    <row r="173" ht="2.25" customHeight="1" x14ac:dyDescent="0.25"/>
    <row r="174" ht="2.25" customHeight="1" x14ac:dyDescent="0.25"/>
    <row r="175" ht="2.25" customHeight="1" x14ac:dyDescent="0.25"/>
    <row r="176" ht="2.25" customHeight="1" x14ac:dyDescent="0.25"/>
    <row r="177" ht="2.25" customHeight="1" x14ac:dyDescent="0.25"/>
    <row r="178" ht="2.25" customHeight="1" x14ac:dyDescent="0.25"/>
    <row r="179" ht="2.25" customHeight="1" x14ac:dyDescent="0.25"/>
    <row r="180" ht="2.25" customHeight="1" x14ac:dyDescent="0.25"/>
    <row r="181" ht="2.25" customHeight="1" x14ac:dyDescent="0.25"/>
    <row r="182" ht="2.25" customHeight="1" x14ac:dyDescent="0.25"/>
    <row r="183" ht="2.25" customHeight="1" x14ac:dyDescent="0.25"/>
    <row r="184" ht="2.25" customHeight="1" x14ac:dyDescent="0.25"/>
    <row r="185" ht="2.25" customHeight="1" x14ac:dyDescent="0.25"/>
    <row r="186" ht="2.25" customHeight="1" x14ac:dyDescent="0.25"/>
    <row r="187" ht="2.25" customHeight="1" x14ac:dyDescent="0.25"/>
    <row r="188" ht="2.25" customHeight="1" x14ac:dyDescent="0.25"/>
    <row r="189" ht="2.25" customHeight="1" x14ac:dyDescent="0.25"/>
    <row r="190" ht="2.25" customHeight="1" x14ac:dyDescent="0.25"/>
    <row r="191" ht="2.25" customHeight="1" x14ac:dyDescent="0.25"/>
    <row r="192" ht="2.25" customHeight="1" x14ac:dyDescent="0.25"/>
    <row r="193" ht="2.25" customHeight="1" x14ac:dyDescent="0.25"/>
    <row r="194" ht="2.25" customHeight="1" x14ac:dyDescent="0.25"/>
    <row r="195" ht="2.25" customHeight="1" x14ac:dyDescent="0.25"/>
    <row r="196" ht="2.25" customHeight="1" x14ac:dyDescent="0.25"/>
    <row r="197" ht="2.25" customHeight="1" x14ac:dyDescent="0.25"/>
    <row r="198" ht="2.25" customHeight="1" x14ac:dyDescent="0.25"/>
    <row r="199" ht="2.25" customHeight="1" x14ac:dyDescent="0.25"/>
    <row r="200" ht="2.25" customHeight="1" x14ac:dyDescent="0.25"/>
    <row r="201" ht="2.25" customHeight="1" x14ac:dyDescent="0.25"/>
    <row r="202" ht="2.25" customHeight="1" x14ac:dyDescent="0.25"/>
    <row r="203" ht="2.25" customHeight="1" x14ac:dyDescent="0.25"/>
    <row r="204" ht="2.25" customHeight="1" x14ac:dyDescent="0.25"/>
    <row r="205" ht="2.25" customHeight="1" x14ac:dyDescent="0.25"/>
    <row r="206" ht="2.25" customHeight="1" x14ac:dyDescent="0.25"/>
    <row r="207" ht="2.25" customHeight="1" x14ac:dyDescent="0.25"/>
    <row r="208" ht="2.25" customHeight="1" x14ac:dyDescent="0.25"/>
    <row r="209" ht="2.25" customHeight="1" x14ac:dyDescent="0.25"/>
    <row r="210" ht="2.25" customHeight="1" x14ac:dyDescent="0.25"/>
    <row r="211" ht="2.25" customHeight="1" x14ac:dyDescent="0.25"/>
    <row r="212" ht="2.25" customHeight="1" x14ac:dyDescent="0.25"/>
    <row r="213" ht="2.25" customHeight="1" x14ac:dyDescent="0.25"/>
    <row r="214" ht="2.25" customHeight="1" x14ac:dyDescent="0.25"/>
    <row r="215" ht="2.25" customHeight="1" x14ac:dyDescent="0.25"/>
    <row r="216" ht="2.25" customHeight="1" x14ac:dyDescent="0.25"/>
    <row r="217" ht="2.25" customHeight="1" x14ac:dyDescent="0.25"/>
    <row r="218" ht="2.25" customHeight="1" x14ac:dyDescent="0.25"/>
    <row r="219" ht="2.25" customHeight="1" x14ac:dyDescent="0.25"/>
    <row r="220" ht="2.25" customHeight="1" x14ac:dyDescent="0.25"/>
    <row r="221" ht="2.25" customHeight="1" x14ac:dyDescent="0.25"/>
    <row r="222" ht="2.25" customHeight="1" x14ac:dyDescent="0.25"/>
    <row r="223" ht="2.25" customHeight="1" x14ac:dyDescent="0.25"/>
    <row r="224" ht="2.25" customHeight="1" x14ac:dyDescent="0.25"/>
    <row r="225" ht="2.25" customHeight="1" x14ac:dyDescent="0.25"/>
    <row r="226" ht="2.25" customHeight="1" x14ac:dyDescent="0.25"/>
    <row r="227" ht="2.25" customHeight="1" x14ac:dyDescent="0.25"/>
    <row r="228" ht="2.25" customHeight="1" x14ac:dyDescent="0.25"/>
    <row r="229" ht="2.25" customHeight="1" x14ac:dyDescent="0.25"/>
    <row r="230" ht="2.25" customHeight="1" x14ac:dyDescent="0.25"/>
    <row r="231" ht="2.25" customHeight="1" x14ac:dyDescent="0.25"/>
    <row r="232" ht="2.25" customHeight="1" x14ac:dyDescent="0.25"/>
    <row r="233" ht="2.25" customHeight="1" x14ac:dyDescent="0.25"/>
    <row r="234" ht="2.25" customHeight="1" x14ac:dyDescent="0.25"/>
    <row r="235" ht="2.25" customHeight="1" x14ac:dyDescent="0.25"/>
    <row r="236" ht="2.25" customHeight="1" x14ac:dyDescent="0.25"/>
    <row r="237" ht="2.25" customHeight="1" x14ac:dyDescent="0.25"/>
    <row r="238" ht="2.25" customHeight="1" x14ac:dyDescent="0.25"/>
    <row r="239" ht="2.25" customHeight="1" x14ac:dyDescent="0.25"/>
    <row r="240" ht="2.25" customHeight="1" x14ac:dyDescent="0.25"/>
    <row r="241" ht="2.25" customHeight="1" x14ac:dyDescent="0.25"/>
    <row r="242" ht="2.25" customHeight="1" x14ac:dyDescent="0.25"/>
    <row r="243" ht="2.25" customHeight="1" x14ac:dyDescent="0.25"/>
    <row r="244" ht="2.25" customHeight="1" x14ac:dyDescent="0.25"/>
    <row r="245" ht="2.25" customHeight="1" x14ac:dyDescent="0.25"/>
    <row r="246" ht="2.25" customHeight="1" x14ac:dyDescent="0.25"/>
    <row r="247" ht="2.25" customHeight="1" x14ac:dyDescent="0.25"/>
    <row r="248" ht="2.25" customHeight="1" x14ac:dyDescent="0.25"/>
    <row r="249" ht="2.25" customHeight="1" x14ac:dyDescent="0.25"/>
    <row r="250" ht="2.25" customHeight="1" x14ac:dyDescent="0.25"/>
    <row r="251" ht="2.25" customHeight="1" x14ac:dyDescent="0.25"/>
    <row r="252" ht="2.25" customHeight="1" x14ac:dyDescent="0.25"/>
    <row r="253" ht="2.25" customHeight="1" x14ac:dyDescent="0.25"/>
    <row r="254" ht="2.25" customHeight="1" x14ac:dyDescent="0.25"/>
    <row r="255" ht="2.25" customHeight="1" x14ac:dyDescent="0.25"/>
    <row r="256" ht="2.25" customHeight="1" x14ac:dyDescent="0.25"/>
    <row r="257" ht="2.25" customHeight="1" x14ac:dyDescent="0.25"/>
    <row r="258" ht="2.25" customHeight="1" x14ac:dyDescent="0.25"/>
    <row r="259" ht="2.25" customHeight="1" x14ac:dyDescent="0.25"/>
    <row r="260" ht="2.25" customHeight="1" x14ac:dyDescent="0.25"/>
    <row r="261" ht="2.25" customHeight="1" x14ac:dyDescent="0.25"/>
    <row r="262" ht="2.25" customHeight="1" x14ac:dyDescent="0.25"/>
    <row r="263" ht="2.25" customHeight="1" x14ac:dyDescent="0.25"/>
    <row r="264" ht="2.25" customHeight="1" x14ac:dyDescent="0.25"/>
    <row r="265" ht="2.25" customHeight="1" x14ac:dyDescent="0.25"/>
    <row r="266" ht="2.25" customHeight="1" x14ac:dyDescent="0.25"/>
    <row r="267" ht="2.25" customHeight="1" x14ac:dyDescent="0.25"/>
    <row r="268" ht="2.25" customHeight="1" x14ac:dyDescent="0.25"/>
    <row r="269" ht="2.25" customHeight="1" x14ac:dyDescent="0.25"/>
    <row r="270" ht="2.25" customHeight="1" x14ac:dyDescent="0.25"/>
    <row r="271" ht="2.25" customHeight="1" x14ac:dyDescent="0.25"/>
    <row r="272" ht="2.25" customHeight="1" x14ac:dyDescent="0.25"/>
    <row r="273" ht="2.25" customHeight="1" x14ac:dyDescent="0.25"/>
    <row r="274" ht="2.25" customHeight="1" x14ac:dyDescent="0.25"/>
    <row r="275" ht="2.25" customHeight="1" x14ac:dyDescent="0.25"/>
    <row r="276" ht="2.25" customHeight="1" x14ac:dyDescent="0.25"/>
    <row r="277" ht="2.25" customHeight="1" x14ac:dyDescent="0.25"/>
    <row r="278" ht="2.25" customHeight="1" x14ac:dyDescent="0.25"/>
    <row r="279" ht="2.25" customHeight="1" x14ac:dyDescent="0.25"/>
    <row r="280" ht="2.25" customHeight="1" x14ac:dyDescent="0.25"/>
    <row r="281" ht="2.25" customHeight="1" x14ac:dyDescent="0.25"/>
    <row r="282" ht="2.25" customHeight="1" x14ac:dyDescent="0.25"/>
    <row r="283" ht="2.25" customHeight="1" x14ac:dyDescent="0.25"/>
    <row r="284" ht="2.25" customHeight="1" x14ac:dyDescent="0.25"/>
    <row r="285" ht="2.25" customHeight="1" x14ac:dyDescent="0.25"/>
    <row r="286" ht="2.25" customHeight="1" x14ac:dyDescent="0.25"/>
    <row r="287" ht="2.25" customHeight="1" x14ac:dyDescent="0.25"/>
    <row r="288" ht="2.25" customHeight="1" x14ac:dyDescent="0.25"/>
    <row r="289" ht="2.25" customHeight="1" x14ac:dyDescent="0.25"/>
    <row r="290" ht="2.25" customHeight="1" x14ac:dyDescent="0.25"/>
    <row r="291" ht="2.25" customHeight="1" x14ac:dyDescent="0.25"/>
    <row r="292" ht="2.25" customHeight="1" x14ac:dyDescent="0.25"/>
    <row r="293" ht="2.25" customHeight="1" x14ac:dyDescent="0.25"/>
    <row r="294" ht="2.25" customHeight="1" x14ac:dyDescent="0.25"/>
    <row r="295" ht="2.25" customHeight="1" x14ac:dyDescent="0.25"/>
    <row r="296" ht="2.25" customHeight="1" x14ac:dyDescent="0.25"/>
    <row r="297" ht="2.25" customHeight="1" x14ac:dyDescent="0.25"/>
    <row r="298" ht="2.25" customHeight="1" x14ac:dyDescent="0.25"/>
    <row r="299" ht="2.25" customHeight="1" x14ac:dyDescent="0.25"/>
    <row r="300" ht="2.25" customHeight="1" x14ac:dyDescent="0.25"/>
    <row r="301" ht="2.25" customHeight="1" x14ac:dyDescent="0.25"/>
    <row r="302" ht="2.25" customHeight="1" x14ac:dyDescent="0.25"/>
    <row r="303" ht="2.25" customHeight="1" x14ac:dyDescent="0.25"/>
    <row r="304" ht="2.25" customHeight="1" x14ac:dyDescent="0.25"/>
    <row r="305" ht="2.25" customHeight="1" x14ac:dyDescent="0.25"/>
    <row r="306" ht="2.25" customHeight="1" x14ac:dyDescent="0.25"/>
    <row r="307" ht="2.25" customHeight="1" x14ac:dyDescent="0.25"/>
    <row r="308" ht="2.25" customHeight="1" x14ac:dyDescent="0.25"/>
    <row r="309" ht="2.25" customHeight="1" x14ac:dyDescent="0.25"/>
    <row r="310" ht="2.25" customHeight="1" x14ac:dyDescent="0.25"/>
    <row r="311" ht="2.25" customHeight="1" x14ac:dyDescent="0.25"/>
    <row r="312" ht="2.25" customHeight="1" x14ac:dyDescent="0.25"/>
    <row r="313" ht="2.25" customHeight="1" x14ac:dyDescent="0.25"/>
    <row r="314" ht="2.25" customHeight="1" x14ac:dyDescent="0.25"/>
    <row r="315" ht="2.25" customHeight="1" x14ac:dyDescent="0.25"/>
    <row r="316" ht="2.25" customHeight="1" x14ac:dyDescent="0.25"/>
    <row r="317" ht="2.25" customHeight="1" x14ac:dyDescent="0.25"/>
    <row r="318" ht="2.25" customHeight="1" x14ac:dyDescent="0.25"/>
    <row r="319" ht="2.25" customHeight="1" x14ac:dyDescent="0.25"/>
    <row r="320" ht="2.25" customHeight="1" x14ac:dyDescent="0.25"/>
    <row r="321" ht="2.25" customHeight="1" x14ac:dyDescent="0.25"/>
    <row r="322" ht="2.25" customHeight="1" x14ac:dyDescent="0.25"/>
    <row r="323" ht="2.25" customHeight="1" x14ac:dyDescent="0.25"/>
    <row r="324" ht="2.25" customHeight="1" x14ac:dyDescent="0.25"/>
    <row r="325" ht="2.25" customHeight="1" x14ac:dyDescent="0.25"/>
    <row r="326" ht="2.25" customHeight="1" x14ac:dyDescent="0.25"/>
    <row r="327" ht="2.25" customHeight="1" x14ac:dyDescent="0.25"/>
    <row r="328" ht="2.25" customHeight="1" x14ac:dyDescent="0.25"/>
    <row r="329" ht="2.25" customHeight="1" x14ac:dyDescent="0.25"/>
    <row r="330" ht="2.25" customHeight="1" x14ac:dyDescent="0.25"/>
    <row r="331" ht="2.25" customHeight="1" x14ac:dyDescent="0.25"/>
    <row r="332" ht="2.25" customHeight="1" x14ac:dyDescent="0.25"/>
    <row r="333" ht="2.25" customHeight="1" x14ac:dyDescent="0.25"/>
    <row r="334" ht="2.25" customHeight="1" x14ac:dyDescent="0.25"/>
    <row r="335" ht="2.25" customHeight="1" x14ac:dyDescent="0.25"/>
    <row r="336" ht="2.25" customHeight="1" x14ac:dyDescent="0.25"/>
    <row r="337" ht="2.25" customHeight="1" x14ac:dyDescent="0.25"/>
    <row r="338" ht="2.25" customHeight="1" x14ac:dyDescent="0.25"/>
    <row r="339" ht="2.25" customHeight="1" x14ac:dyDescent="0.25"/>
    <row r="340" ht="2.25" customHeight="1" x14ac:dyDescent="0.25"/>
    <row r="341" ht="2.25" customHeight="1" x14ac:dyDescent="0.25"/>
    <row r="342" ht="2.25" customHeight="1" x14ac:dyDescent="0.25"/>
    <row r="343" ht="2.25" customHeight="1" x14ac:dyDescent="0.25"/>
    <row r="344" ht="2.25" customHeight="1" x14ac:dyDescent="0.25"/>
    <row r="345" ht="2.25" customHeight="1" x14ac:dyDescent="0.25"/>
    <row r="346" ht="2.25" customHeight="1" x14ac:dyDescent="0.25"/>
    <row r="347" ht="2.25" customHeight="1" x14ac:dyDescent="0.25"/>
    <row r="348" ht="2.25" customHeight="1" x14ac:dyDescent="0.25"/>
    <row r="349" ht="2.25" customHeight="1" x14ac:dyDescent="0.25"/>
    <row r="350" ht="2.25" customHeight="1" x14ac:dyDescent="0.25"/>
    <row r="351" ht="2.25" customHeight="1" x14ac:dyDescent="0.25"/>
    <row r="352" ht="2.25" customHeight="1" x14ac:dyDescent="0.25"/>
    <row r="353" ht="2.25" customHeight="1" x14ac:dyDescent="0.25"/>
    <row r="354" ht="2.25" customHeight="1" x14ac:dyDescent="0.25"/>
    <row r="355" ht="2.25" customHeight="1" x14ac:dyDescent="0.25"/>
    <row r="356" ht="2.25" customHeight="1" x14ac:dyDescent="0.25"/>
    <row r="357" ht="2.25" customHeight="1" x14ac:dyDescent="0.25"/>
    <row r="358" ht="2.25" customHeight="1" x14ac:dyDescent="0.25"/>
    <row r="359" ht="2.25" customHeight="1" x14ac:dyDescent="0.25"/>
  </sheetData>
  <mergeCells count="2">
    <mergeCell ref="F7:G7"/>
    <mergeCell ref="M7:N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FORMULAS</vt:lpstr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</cp:lastModifiedBy>
  <dcterms:created xsi:type="dcterms:W3CDTF">2022-04-20T14:37:10Z</dcterms:created>
  <dcterms:modified xsi:type="dcterms:W3CDTF">2022-04-25T00:43:20Z</dcterms:modified>
</cp:coreProperties>
</file>