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\Documents\formacaotic.pt\files\"/>
    </mc:Choice>
  </mc:AlternateContent>
  <xr:revisionPtr revIDLastSave="0" documentId="13_ncr:1_{F655785F-F6B5-40F8-887A-AB4FAE7A5DF0}" xr6:coauthVersionLast="47" xr6:coauthVersionMax="47" xr10:uidLastSave="{00000000-0000-0000-0000-000000000000}"/>
  <bookViews>
    <workbookView xWindow="-110" yWindow="-110" windowWidth="25820" windowHeight="13900" tabRatio="592" xr2:uid="{DEB85460-7168-49A0-B261-E279683B372D}"/>
  </bookViews>
  <sheets>
    <sheet name="Folha1" sheetId="1" r:id="rId1"/>
    <sheet name="Formatação de Cél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<sst xmlns="http://schemas.openxmlformats.org/spreadsheetml/2006/main" count="135" uniqueCount="73">
  <si>
    <t>MODELO</t>
  </si>
  <si>
    <t>COR</t>
  </si>
  <si>
    <t>ANO</t>
  </si>
  <si>
    <t>PREÇO BASE</t>
  </si>
  <si>
    <t>A3 1.6 ATRACTION</t>
  </si>
  <si>
    <t>Cinzento</t>
  </si>
  <si>
    <t>11.750,00 €</t>
  </si>
  <si>
    <t>Ocasião</t>
  </si>
  <si>
    <t>A3 1.6 AMBIENCE</t>
  </si>
  <si>
    <t>Azul</t>
  </si>
  <si>
    <t>19.740,00 €</t>
  </si>
  <si>
    <t>C5 2.0 HDI</t>
  </si>
  <si>
    <t>Branco</t>
  </si>
  <si>
    <t>20.740,00 €</t>
  </si>
  <si>
    <t>CX PICASSO</t>
  </si>
  <si>
    <t>21.240,00 €</t>
  </si>
  <si>
    <t>D LANOS 1.4 SE</t>
  </si>
  <si>
    <t>Serviço</t>
  </si>
  <si>
    <t>F DOBLO 1.9 SX</t>
  </si>
  <si>
    <t>8.000,00 €</t>
  </si>
  <si>
    <t>F MONDEO 1.6 CLX</t>
  </si>
  <si>
    <t>11.640,00 €</t>
  </si>
  <si>
    <t>HY GETZ 1.1 GO</t>
  </si>
  <si>
    <t>9.440,00 €</t>
  </si>
  <si>
    <t>15.240,00 €</t>
  </si>
  <si>
    <t>OPEL ASTRA 1.7 DTI</t>
  </si>
  <si>
    <t>19.150,00 €</t>
  </si>
  <si>
    <t>PG 206 SW 2.0 HDI</t>
  </si>
  <si>
    <t>Vermelho</t>
  </si>
  <si>
    <t>18.650,00 €</t>
  </si>
  <si>
    <t>Quantos carros não são de Serviço?</t>
  </si>
  <si>
    <t>Qual o somatório de todos os Preço Base?</t>
  </si>
  <si>
    <t>Qual o Preço Base mais elevado?</t>
  </si>
  <si>
    <t>Qual o Preço Base mais baixo?</t>
  </si>
  <si>
    <t>Qual a média de Preços Base?</t>
  </si>
  <si>
    <t>Se o somatório de todos os Preço Base for superior a 150.000€ então foi uma "Boa Campanha", caso contrário foi uma "Fraca Campanha"</t>
  </si>
  <si>
    <t>Peugeot 208</t>
  </si>
  <si>
    <t>Dacia Sandero</t>
  </si>
  <si>
    <t>Fiat 500</t>
  </si>
  <si>
    <t>Toyota Yaris</t>
  </si>
  <si>
    <t>Volkswagen T-Roc</t>
  </si>
  <si>
    <t>Renault Clio</t>
  </si>
  <si>
    <t>Citroen C3</t>
  </si>
  <si>
    <t>Toyota Yaris Cross</t>
  </si>
  <si>
    <t>Opel Corsa</t>
  </si>
  <si>
    <t>Kia Rio</t>
  </si>
  <si>
    <t>Ford Fiesta</t>
  </si>
  <si>
    <t>Peugeot e-208</t>
  </si>
  <si>
    <t>SEAT Mii Electric</t>
  </si>
  <si>
    <t>Renault ZOE</t>
  </si>
  <si>
    <t>Hyundai Kauai </t>
  </si>
  <si>
    <t>Renault Mégane E-Tech</t>
  </si>
  <si>
    <t>Volkswagen ID.4 </t>
  </si>
  <si>
    <t>Hyundai Ioniq Electric</t>
  </si>
  <si>
    <t>Preto</t>
  </si>
  <si>
    <t>AUTOMÓVEIS USADOS VENDIDOS 2022</t>
  </si>
  <si>
    <t>TIPO USO</t>
  </si>
  <si>
    <t>Elétrico</t>
  </si>
  <si>
    <t>Volkswagen e-Golf</t>
  </si>
  <si>
    <t>Combustão Interna</t>
  </si>
  <si>
    <t>TIPO DE MOTOR</t>
  </si>
  <si>
    <t>Quantos carros estão acima de 15000€?</t>
  </si>
  <si>
    <t>Quantos carros são elétricos?</t>
  </si>
  <si>
    <t>Totais</t>
  </si>
  <si>
    <t>Instruções</t>
  </si>
  <si>
    <t>Preencha os campos em branco</t>
  </si>
  <si>
    <t xml:space="preserve">Altere o nome da Folha1 para Automóveis Usados. </t>
  </si>
  <si>
    <t>Qual é a média dos Preço base superiores ao valor de 10000€?</t>
  </si>
  <si>
    <t>Quantos carros são de cor Branco?</t>
  </si>
  <si>
    <t>3.750,00 €</t>
  </si>
  <si>
    <t>MZ B 2500 TD</t>
  </si>
  <si>
    <t>Destaque com a cor Verde (formatação condicional) na coluna "Tipos de Motor" que sejam do tipo elétrico</t>
  </si>
  <si>
    <t>Destaque com a cor Amarelo (formatação condicional) na coluna "Modelo" os carros da Marca 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</si>
</sst>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0" xfId="0" applyNumberFormat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44" fontId="0" fillId="0" borderId="6" xfId="0" applyNumberFormat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368300</xdr:colOff>
      <xdr:row>2</xdr:row>
      <xdr:rowOff>12700</xdr:rowOff>
    </xdr:from>
    <xdr:to>
      <xdr:col>23</xdr:col>
      <xdr:colOff>508383</xdr:colOff>
      <xdr:row>19</xdr:row>
      <xdr:rowOff>171620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A75882-D7B1-CA3E-19D5-E63DE7ED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4450" y="381000"/>
          <a:ext cx="7455283" cy="330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01C1-3528-4861-8BE7-3FDA6B536CC3}">
  <dimension ref="B1:I26"/>
  <sheetViews>
    <sheetView tabSelected="1" workbookViewId="0">
      <selection activeCell="G6" sqref="G6"/>
    </sheetView>
  </sheetViews>
  <sheetFormatPr defaultRowHeight="14.5" x14ac:dyDescent="0.35"/>
  <cols>
    <col min="1" max="1" width="5.1796875" customWidth="1"/>
    <col min="2" max="2" width="23.81640625" customWidth="1"/>
    <col min="3" max="5" width="13" customWidth="1"/>
    <col min="6" max="6" width="17.81640625" customWidth="1"/>
    <col min="7" max="7" width="16.7265625" customWidth="1"/>
    <col min="8" max="8" width="53.1796875" customWidth="1"/>
    <col min="9" max="9" width="29" customWidth="1"/>
  </cols>
  <sheetData>
    <row r="1" spans="2:9" ht="15" customHeight="1" thickBot="1" x14ac:dyDescent="0.4"/>
    <row r="2" spans="2:9" ht="18.5" customHeight="1" x14ac:dyDescent="0.45">
      <c r="B2" s="16" t="s">
        <v>55</v>
      </c>
      <c r="C2" s="17"/>
      <c r="D2" s="17"/>
      <c r="E2" s="17"/>
      <c r="F2" s="17"/>
      <c r="H2" s="22" t="s">
        <v>63</v>
      </c>
      <c r="I2" s="23"/>
    </row>
    <row r="3" spans="2:9" ht="15.5" customHeight="1" x14ac:dyDescent="0.35">
      <c r="B3" s="8" t="s">
        <v>0</v>
      </c>
      <c r="C3" s="9" t="s">
        <v>1</v>
      </c>
      <c r="D3" s="9" t="s">
        <v>3</v>
      </c>
      <c r="E3" s="9" t="s">
        <v>56</v>
      </c>
      <c r="F3" s="9" t="s">
        <v>60</v>
      </c>
      <c r="H3" s="24"/>
      <c r="I3" s="25"/>
    </row>
    <row r="4" spans="2:9" x14ac:dyDescent="0.35">
      <c r="B4" s="3" t="s">
        <v>50</v>
      </c>
      <c r="C4" s="1" t="s">
        <v>5</v>
      </c>
      <c r="D4" s="2">
        <v>11750</v>
      </c>
      <c r="E4" s="1" t="s">
        <v>7</v>
      </c>
      <c r="F4" s="1" t="s">
        <v>57</v>
      </c>
      <c r="H4" s="11" t="s">
        <v>30</v>
      </c>
      <c r="I4" s="12">
        <f>COUNTIF(E4:E22,"&lt;&gt;Serviço")</f>
        <v>11</v>
      </c>
    </row>
    <row r="5" spans="2:9" x14ac:dyDescent="0.35">
      <c r="B5" s="3" t="s">
        <v>36</v>
      </c>
      <c r="C5" s="1" t="s">
        <v>9</v>
      </c>
      <c r="D5" s="2">
        <v>19740</v>
      </c>
      <c r="E5" s="1" t="s">
        <v>7</v>
      </c>
      <c r="F5" s="1" t="s">
        <v>59</v>
      </c>
      <c r="H5" s="11" t="s">
        <v>68</v>
      </c>
      <c r="I5" s="12">
        <f>COUNTIF(C4:C22,"Branco")</f>
        <v>6</v>
      </c>
    </row>
    <row r="6" spans="2:9" x14ac:dyDescent="0.35">
      <c r="B6" s="3" t="s">
        <v>58</v>
      </c>
      <c r="C6" s="1" t="s">
        <v>12</v>
      </c>
      <c r="D6" s="2">
        <v>20740</v>
      </c>
      <c r="E6" s="1" t="s">
        <v>7</v>
      </c>
      <c r="F6" s="1" t="s">
        <v>57</v>
      </c>
      <c r="H6" s="11" t="s">
        <v>61</v>
      </c>
      <c r="I6" s="12">
        <f>COUNTIF(D4:D22,"&gt;15000")</f>
        <v>9</v>
      </c>
    </row>
    <row r="7" spans="2:9" x14ac:dyDescent="0.35">
      <c r="B7" s="3" t="s">
        <v>47</v>
      </c>
      <c r="C7" s="1" t="s">
        <v>5</v>
      </c>
      <c r="D7" s="2">
        <v>21240</v>
      </c>
      <c r="E7" s="1" t="s">
        <v>7</v>
      </c>
      <c r="F7" s="1" t="s">
        <v>57</v>
      </c>
      <c r="H7" s="11" t="s">
        <v>31</v>
      </c>
      <c r="I7" s="13">
        <f>SUM(D4:D22)</f>
        <v>291775</v>
      </c>
    </row>
    <row r="8" spans="2:9" x14ac:dyDescent="0.35">
      <c r="B8" s="3" t="s">
        <v>48</v>
      </c>
      <c r="C8" s="1" t="s">
        <v>9</v>
      </c>
      <c r="D8" s="2">
        <v>3750</v>
      </c>
      <c r="E8" s="1" t="s">
        <v>17</v>
      </c>
      <c r="F8" s="1" t="s">
        <v>57</v>
      </c>
      <c r="H8" s="11" t="s">
        <v>32</v>
      </c>
      <c r="I8" s="13">
        <f>MAX(D4:D22)</f>
        <v>31000</v>
      </c>
    </row>
    <row r="9" spans="2:9" x14ac:dyDescent="0.35">
      <c r="B9" s="3" t="s">
        <v>49</v>
      </c>
      <c r="C9" s="1" t="s">
        <v>12</v>
      </c>
      <c r="D9" s="2">
        <v>8000</v>
      </c>
      <c r="E9" s="1" t="s">
        <v>17</v>
      </c>
      <c r="F9" s="1" t="s">
        <v>57</v>
      </c>
      <c r="H9" s="11" t="s">
        <v>33</v>
      </c>
      <c r="I9" s="13">
        <f>MIN(D4:D22)</f>
        <v>3750</v>
      </c>
    </row>
    <row r="10" spans="2:9" x14ac:dyDescent="0.35">
      <c r="B10" s="3" t="s">
        <v>37</v>
      </c>
      <c r="C10" s="1" t="s">
        <v>9</v>
      </c>
      <c r="D10" s="2">
        <v>11640</v>
      </c>
      <c r="E10" s="1" t="s">
        <v>17</v>
      </c>
      <c r="F10" s="1" t="s">
        <v>59</v>
      </c>
      <c r="H10" s="11" t="s">
        <v>34</v>
      </c>
      <c r="I10" s="13">
        <f>AVERAGE(D4:D22)</f>
        <v>15356.578947368422</v>
      </c>
    </row>
    <row r="11" spans="2:9" ht="14.5" customHeight="1" x14ac:dyDescent="0.35">
      <c r="B11" s="3" t="s">
        <v>40</v>
      </c>
      <c r="C11" s="1" t="s">
        <v>9</v>
      </c>
      <c r="D11" s="2">
        <v>9440</v>
      </c>
      <c r="E11" s="1" t="s">
        <v>17</v>
      </c>
      <c r="F11" s="1" t="s">
        <v>59</v>
      </c>
      <c r="H11" s="11" t="s">
        <v>62</v>
      </c>
      <c r="I11" s="12">
        <f>COUNTIF(F4:F22,"Elétrico")</f>
        <v>8</v>
      </c>
    </row>
    <row r="12" spans="2:9" x14ac:dyDescent="0.35">
      <c r="B12" s="3" t="s">
        <v>51</v>
      </c>
      <c r="C12" s="1" t="s">
        <v>12</v>
      </c>
      <c r="D12" s="2">
        <v>19150</v>
      </c>
      <c r="E12" s="1" t="s">
        <v>7</v>
      </c>
      <c r="F12" s="1" t="s">
        <v>57</v>
      </c>
      <c r="H12" s="11" t="s">
        <v>67</v>
      </c>
      <c r="I12" s="4">
        <f>AVERAGEIF(D4:D22,"&gt;10000")</f>
        <v>17439</v>
      </c>
    </row>
    <row r="13" spans="2:9" ht="14.5" customHeight="1" x14ac:dyDescent="0.35">
      <c r="B13" s="3" t="s">
        <v>46</v>
      </c>
      <c r="C13" s="1" t="s">
        <v>28</v>
      </c>
      <c r="D13" s="2">
        <v>18650</v>
      </c>
      <c r="E13" s="1" t="s">
        <v>7</v>
      </c>
      <c r="F13" s="1" t="s">
        <v>59</v>
      </c>
      <c r="H13" s="18" t="s">
        <v>35</v>
      </c>
      <c r="I13" s="20" t="str">
        <f>IF(SUM(D4:D22)&gt;150000,"Boa Campanha","Fraca Campanha")</f>
        <v>Boa Campanha</v>
      </c>
    </row>
    <row r="14" spans="2:9" x14ac:dyDescent="0.35">
      <c r="B14" s="3" t="s">
        <v>41</v>
      </c>
      <c r="C14" s="1" t="s">
        <v>12</v>
      </c>
      <c r="D14" s="2">
        <v>15995</v>
      </c>
      <c r="E14" s="1" t="s">
        <v>7</v>
      </c>
      <c r="F14" s="1" t="s">
        <v>59</v>
      </c>
      <c r="H14" s="18"/>
      <c r="I14" s="20"/>
    </row>
    <row r="15" spans="2:9" ht="15" thickBot="1" x14ac:dyDescent="0.4">
      <c r="B15" s="3" t="s">
        <v>42</v>
      </c>
      <c r="C15" s="1" t="s">
        <v>12</v>
      </c>
      <c r="D15" s="2">
        <v>13000</v>
      </c>
      <c r="E15" s="1" t="s">
        <v>7</v>
      </c>
      <c r="F15" s="1" t="s">
        <v>59</v>
      </c>
      <c r="H15" s="19"/>
      <c r="I15" s="21"/>
    </row>
    <row r="16" spans="2:9" x14ac:dyDescent="0.35">
      <c r="B16" s="3" t="s">
        <v>43</v>
      </c>
      <c r="C16" s="1" t="s">
        <v>54</v>
      </c>
      <c r="D16" s="2">
        <v>9000</v>
      </c>
      <c r="E16" s="1" t="s">
        <v>7</v>
      </c>
      <c r="F16" s="1" t="s">
        <v>59</v>
      </c>
      <c r="H16" s="10"/>
    </row>
    <row r="17" spans="2:9" x14ac:dyDescent="0.35">
      <c r="B17" s="3" t="s">
        <v>44</v>
      </c>
      <c r="C17" s="1" t="s">
        <v>54</v>
      </c>
      <c r="D17" s="2">
        <v>11000</v>
      </c>
      <c r="E17" s="1" t="s">
        <v>7</v>
      </c>
      <c r="F17" s="1" t="s">
        <v>59</v>
      </c>
    </row>
    <row r="18" spans="2:9" ht="18.5" x14ac:dyDescent="0.45">
      <c r="B18" s="3" t="s">
        <v>45</v>
      </c>
      <c r="C18" s="1" t="s">
        <v>12</v>
      </c>
      <c r="D18" s="2">
        <v>25000</v>
      </c>
      <c r="E18" s="1" t="s">
        <v>17</v>
      </c>
      <c r="F18" s="1" t="s">
        <v>59</v>
      </c>
      <c r="H18" s="15" t="s">
        <v>64</v>
      </c>
      <c r="I18" s="15"/>
    </row>
    <row r="19" spans="2:9" x14ac:dyDescent="0.35">
      <c r="B19" s="3" t="s">
        <v>52</v>
      </c>
      <c r="C19" s="1" t="s">
        <v>54</v>
      </c>
      <c r="D19" s="2">
        <v>31000</v>
      </c>
      <c r="E19" s="1" t="s">
        <v>17</v>
      </c>
      <c r="F19" s="1" t="s">
        <v>57</v>
      </c>
      <c r="H19" s="14" t="s">
        <v>65</v>
      </c>
      <c r="I19" s="14"/>
    </row>
    <row r="20" spans="2:9" x14ac:dyDescent="0.35">
      <c r="B20" s="3" t="s">
        <v>53</v>
      </c>
      <c r="C20" s="1" t="s">
        <v>5</v>
      </c>
      <c r="D20" s="2">
        <v>13000</v>
      </c>
      <c r="E20" s="1" t="s">
        <v>17</v>
      </c>
      <c r="F20" s="1" t="s">
        <v>57</v>
      </c>
      <c r="H20" s="14"/>
      <c r="I20" s="14"/>
    </row>
    <row r="21" spans="2:9" x14ac:dyDescent="0.35">
      <c r="B21" s="3" t="s">
        <v>38</v>
      </c>
      <c r="C21" s="1" t="s">
        <v>5</v>
      </c>
      <c r="D21" s="2">
        <v>15360</v>
      </c>
      <c r="E21" s="1" t="s">
        <v>7</v>
      </c>
      <c r="F21" s="1" t="s">
        <v>59</v>
      </c>
      <c r="H21" s="14" t="s">
        <v>66</v>
      </c>
      <c r="I21" s="14"/>
    </row>
    <row r="22" spans="2:9" ht="15" thickBot="1" x14ac:dyDescent="0.4">
      <c r="B22" s="5" t="s">
        <v>39</v>
      </c>
      <c r="C22" s="6" t="s">
        <v>9</v>
      </c>
      <c r="D22" s="7">
        <v>14320</v>
      </c>
      <c r="E22" s="6" t="s">
        <v>17</v>
      </c>
      <c r="F22" s="6" t="s">
        <v>59</v>
      </c>
      <c r="H22" s="14"/>
      <c r="I22" s="14"/>
    </row>
    <row r="23" spans="2:9" x14ac:dyDescent="0.35">
      <c r="H23" s="14" t="s">
        <v>71</v>
      </c>
      <c r="I23" s="14"/>
    </row>
    <row r="24" spans="2:9" x14ac:dyDescent="0.35">
      <c r="H24" s="14"/>
      <c r="I24" s="14"/>
    </row>
    <row r="25" spans="2:9" x14ac:dyDescent="0.35">
      <c r="H25" s="14" t="s">
        <v>72</v>
      </c>
      <c r="I25" s="14"/>
    </row>
    <row r="26" spans="2:9" x14ac:dyDescent="0.35">
      <c r="H26" s="14"/>
      <c r="I26" s="14"/>
    </row>
  </sheetData>
  <mergeCells count="9">
    <mergeCell ref="H25:I26"/>
    <mergeCell ref="H18:I18"/>
    <mergeCell ref="B2:F2"/>
    <mergeCell ref="H13:H15"/>
    <mergeCell ref="I13:I15"/>
    <mergeCell ref="H2:I3"/>
    <mergeCell ref="H19:I20"/>
    <mergeCell ref="H21:I22"/>
    <mergeCell ref="H23:I24"/>
  </mergeCells>
  <conditionalFormatting sqref="F4:F22">
    <cfRule type="cellIs" dxfId="2" priority="2" operator="equal">
      <formula>"Elétrico"</formula>
    </cfRule>
  </conditionalFormatting>
  <conditionalFormatting sqref="B4:B22">
    <cfRule type="containsText" dxfId="0" priority="1" operator="containsText" text="Renault">
      <formula>NOT(ISERROR(SEARCH("Renault",B4)))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ADBC-B992-4E4D-8054-888E6A35AE40}">
  <dimension ref="C2:F15"/>
  <sheetViews>
    <sheetView workbookViewId="0">
      <selection activeCell="K28" sqref="K28"/>
    </sheetView>
  </sheetViews>
  <sheetFormatPr defaultRowHeight="14.5" x14ac:dyDescent="0.35"/>
  <cols>
    <col min="2" max="2" width="10.08984375" customWidth="1"/>
    <col min="3" max="3" width="17.26953125" bestFit="1" customWidth="1"/>
    <col min="4" max="4" width="8.90625" bestFit="1" customWidth="1"/>
    <col min="5" max="5" width="4.81640625" bestFit="1" customWidth="1"/>
    <col min="6" max="6" width="11" bestFit="1" customWidth="1"/>
  </cols>
  <sheetData>
    <row r="2" spans="3:6" x14ac:dyDescent="0.35">
      <c r="C2" t="s">
        <v>0</v>
      </c>
      <c r="D2" t="s">
        <v>1</v>
      </c>
      <c r="E2" t="s">
        <v>2</v>
      </c>
      <c r="F2" t="s">
        <v>3</v>
      </c>
    </row>
    <row r="3" spans="3:6" x14ac:dyDescent="0.35">
      <c r="C3" t="s">
        <v>4</v>
      </c>
      <c r="D3" t="s">
        <v>5</v>
      </c>
      <c r="E3">
        <v>1998</v>
      </c>
      <c r="F3" t="s">
        <v>6</v>
      </c>
    </row>
    <row r="4" spans="3:6" x14ac:dyDescent="0.35">
      <c r="C4" t="s">
        <v>8</v>
      </c>
      <c r="D4" t="s">
        <v>9</v>
      </c>
      <c r="E4">
        <v>2002</v>
      </c>
      <c r="F4" t="s">
        <v>10</v>
      </c>
    </row>
    <row r="5" spans="3:6" x14ac:dyDescent="0.35">
      <c r="C5" t="s">
        <v>11</v>
      </c>
      <c r="D5" t="s">
        <v>12</v>
      </c>
      <c r="E5">
        <v>2002</v>
      </c>
      <c r="F5" t="s">
        <v>13</v>
      </c>
    </row>
    <row r="6" spans="3:6" x14ac:dyDescent="0.35">
      <c r="C6" t="s">
        <v>14</v>
      </c>
      <c r="D6" t="s">
        <v>5</v>
      </c>
      <c r="E6">
        <v>2003</v>
      </c>
      <c r="F6" t="s">
        <v>15</v>
      </c>
    </row>
    <row r="7" spans="3:6" x14ac:dyDescent="0.35">
      <c r="C7" t="s">
        <v>16</v>
      </c>
      <c r="D7" t="s">
        <v>9</v>
      </c>
      <c r="E7">
        <v>2000</v>
      </c>
      <c r="F7" t="s">
        <v>69</v>
      </c>
    </row>
    <row r="8" spans="3:6" x14ac:dyDescent="0.35">
      <c r="C8" t="s">
        <v>18</v>
      </c>
      <c r="D8" t="s">
        <v>12</v>
      </c>
      <c r="E8">
        <v>2003</v>
      </c>
      <c r="F8" t="s">
        <v>19</v>
      </c>
    </row>
    <row r="9" spans="3:6" x14ac:dyDescent="0.35">
      <c r="C9" t="s">
        <v>20</v>
      </c>
      <c r="D9" t="s">
        <v>9</v>
      </c>
      <c r="E9">
        <v>2000</v>
      </c>
      <c r="F9" t="s">
        <v>21</v>
      </c>
    </row>
    <row r="10" spans="3:6" x14ac:dyDescent="0.35">
      <c r="C10" t="s">
        <v>22</v>
      </c>
      <c r="D10" t="s">
        <v>9</v>
      </c>
      <c r="E10">
        <v>2004</v>
      </c>
      <c r="F10" t="s">
        <v>23</v>
      </c>
    </row>
    <row r="11" spans="3:6" x14ac:dyDescent="0.35">
      <c r="C11" t="s">
        <v>70</v>
      </c>
      <c r="D11" t="s">
        <v>5</v>
      </c>
      <c r="E11">
        <v>2002</v>
      </c>
      <c r="F11" t="s">
        <v>24</v>
      </c>
    </row>
    <row r="12" spans="3:6" x14ac:dyDescent="0.35">
      <c r="C12" t="s">
        <v>25</v>
      </c>
      <c r="D12" t="s">
        <v>12</v>
      </c>
      <c r="E12">
        <v>2004</v>
      </c>
      <c r="F12" t="s">
        <v>26</v>
      </c>
    </row>
    <row r="13" spans="3:6" x14ac:dyDescent="0.35">
      <c r="C13" t="s">
        <v>27</v>
      </c>
      <c r="D13" t="s">
        <v>28</v>
      </c>
      <c r="E13">
        <v>2003</v>
      </c>
      <c r="F13" t="s">
        <v>29</v>
      </c>
    </row>
    <row r="15" spans="3:6" ht="15.5" x14ac:dyDescent="0.35">
      <c r="C15" s="26"/>
      <c r="D15" s="26"/>
      <c r="E15" s="26"/>
      <c r="F15" s="26"/>
    </row>
  </sheetData>
  <mergeCells count="1">
    <mergeCell ref="C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Formatação de Células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Pereira</dc:creator>
  <cp:lastModifiedBy>João Miguel Pereira</cp:lastModifiedBy>
  <dcterms:created xsi:type="dcterms:W3CDTF">2023-02-23T08:27:19Z</dcterms:created>
  <dcterms:modified xsi:type="dcterms:W3CDTF">2023-03-30T16:45:26Z</dcterms:modified>
</cp:coreProperties>
</file>