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8195" windowHeight="11055" activeTab="3"/>
  </bookViews>
  <sheets>
    <sheet name="SMART" sheetId="2" r:id="rId1"/>
    <sheet name="ValueFn" sheetId="1" r:id="rId2"/>
    <sheet name="Final analysis" sheetId="3" r:id="rId3"/>
    <sheet name="AHP" sheetId="4" r:id="rId4"/>
    <sheet name="Final analysis (AHP)" sheetId="5" r:id="rId5"/>
  </sheets>
  <calcPr calcId="125725"/>
</workbook>
</file>

<file path=xl/calcChain.xml><?xml version="1.0" encoding="utf-8"?>
<calcChain xmlns="http://schemas.openxmlformats.org/spreadsheetml/2006/main">
  <c r="E3" i="1"/>
  <c r="D3"/>
  <c r="E13" i="4"/>
  <c r="D13"/>
  <c r="C14"/>
  <c r="C13"/>
  <c r="E10" i="5"/>
  <c r="E11"/>
  <c r="E9"/>
  <c r="E6"/>
  <c r="E7"/>
  <c r="E5"/>
  <c r="D8"/>
  <c r="D4"/>
  <c r="G6" s="1"/>
  <c r="C8"/>
  <c r="C4"/>
  <c r="G43" i="4"/>
  <c r="G42"/>
  <c r="G41"/>
  <c r="F43"/>
  <c r="F42"/>
  <c r="F41"/>
  <c r="E43"/>
  <c r="E42"/>
  <c r="E41"/>
  <c r="D43"/>
  <c r="D42"/>
  <c r="D41"/>
  <c r="C43"/>
  <c r="C42"/>
  <c r="C41"/>
  <c r="C36"/>
  <c r="E36"/>
  <c r="D36"/>
  <c r="G28"/>
  <c r="G29"/>
  <c r="G27"/>
  <c r="F28"/>
  <c r="F29"/>
  <c r="F27"/>
  <c r="E27"/>
  <c r="D27"/>
  <c r="C27"/>
  <c r="D28"/>
  <c r="E28"/>
  <c r="D29"/>
  <c r="E29"/>
  <c r="C28"/>
  <c r="C29"/>
  <c r="E22"/>
  <c r="D22"/>
  <c r="C22"/>
  <c r="G11" i="5" l="1"/>
  <c r="G10"/>
  <c r="I8" s="1"/>
  <c r="G9"/>
  <c r="G5"/>
  <c r="G7"/>
  <c r="I9" s="1"/>
  <c r="D6" i="4"/>
  <c r="C8"/>
  <c r="I7" i="5" l="1"/>
  <c r="D8" i="4"/>
  <c r="D14" s="1"/>
  <c r="F13" l="1"/>
  <c r="E14"/>
  <c r="F14"/>
  <c r="M4" i="3" l="1"/>
  <c r="M8"/>
  <c r="L8"/>
  <c r="L4"/>
  <c r="B11"/>
  <c r="C10" s="1"/>
  <c r="G15"/>
  <c r="G14"/>
  <c r="G13"/>
  <c r="G5"/>
  <c r="G4"/>
  <c r="G3"/>
  <c r="C10" i="2"/>
  <c r="C9"/>
  <c r="B11"/>
  <c r="E15" i="1"/>
  <c r="E14"/>
  <c r="E13"/>
  <c r="D16"/>
  <c r="D4"/>
  <c r="D6" s="1"/>
  <c r="D5"/>
  <c r="D14"/>
  <c r="D15"/>
  <c r="D13"/>
  <c r="P10" i="3" l="1"/>
  <c r="G6"/>
  <c r="H5" s="1"/>
  <c r="N7" s="1"/>
  <c r="P7" s="1"/>
  <c r="G16"/>
  <c r="H13" s="1"/>
  <c r="N9" s="1"/>
  <c r="P9" s="1"/>
  <c r="C9"/>
  <c r="H3"/>
  <c r="N5" s="1"/>
  <c r="P5" s="1"/>
  <c r="R7" s="1"/>
  <c r="H14"/>
  <c r="N10" s="1"/>
  <c r="E16" i="1"/>
  <c r="E6"/>
  <c r="E4"/>
  <c r="E5"/>
  <c r="R9" i="3" l="1"/>
  <c r="H16"/>
  <c r="H4"/>
  <c r="H15"/>
  <c r="N11" s="1"/>
  <c r="P11" s="1"/>
  <c r="H6" l="1"/>
  <c r="N6"/>
  <c r="P6" s="1"/>
  <c r="R8" s="1"/>
</calcChain>
</file>

<file path=xl/sharedStrings.xml><?xml version="1.0" encoding="utf-8"?>
<sst xmlns="http://schemas.openxmlformats.org/spreadsheetml/2006/main" count="144" uniqueCount="29">
  <si>
    <t>Interation with user</t>
  </si>
  <si>
    <t>Priorities</t>
  </si>
  <si>
    <t>Normalized Priorities</t>
  </si>
  <si>
    <t>Cost</t>
  </si>
  <si>
    <t xml:space="preserve">	No caso de maximização usa-se a seguinte fórmula para calcular as prioridades:</t>
  </si>
  <si>
    <t xml:space="preserve">	No caso de minimização usa-se a seguinte fórmula para calcular as prioridades:</t>
  </si>
  <si>
    <t>Min</t>
  </si>
  <si>
    <t>Max</t>
  </si>
  <si>
    <t>Sum</t>
  </si>
  <si>
    <t>A</t>
  </si>
  <si>
    <t>B</t>
  </si>
  <si>
    <t>C</t>
  </si>
  <si>
    <t>Software</t>
  </si>
  <si>
    <t>SMART</t>
  </si>
  <si>
    <t>ValueFn</t>
  </si>
  <si>
    <t>Points</t>
  </si>
  <si>
    <t>Final Priorities</t>
  </si>
  <si>
    <t>Ranking</t>
  </si>
  <si>
    <t>Nível</t>
  </si>
  <si>
    <t>Best Software</t>
  </si>
  <si>
    <t>AHP</t>
  </si>
  <si>
    <t>Pair-wise comparizon matrix</t>
  </si>
  <si>
    <t>Escala de Saaty:</t>
  </si>
  <si>
    <t>Normalized matrix</t>
  </si>
  <si>
    <t>Mean</t>
  </si>
  <si>
    <t>Pesos dos</t>
  </si>
  <si>
    <t xml:space="preserve"> atributos</t>
  </si>
  <si>
    <t>↓</t>
  </si>
  <si>
    <t>BEST SOFTWARE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</si>
</sst>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2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85724</xdr:colOff>
      <xdr:row>1</xdr:row>
      <xdr:rowOff>85726</xdr:rowOff>
    </xdr:from>
    <xdr:ext cx="6335359" cy="809624"/>
    <xdr:sp macro="" textlink="">
      <xdr:nvSpPr>
        <xdr:cNvPr id="2" name="CaixaDeTexto 1"/>
        <xdr:cNvSpPr txBox="1"/>
      </xdr:nvSpPr>
      <xdr:spPr>
        <a:xfrm>
          <a:off x="85724" y="276226"/>
          <a:ext cx="6335359" cy="8096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lvl="2"/>
          <a:r>
            <a:rPr lang="pt-PT" sz="1100">
              <a:solidFill>
                <a:schemeClr val="tx1"/>
              </a:solidFill>
              <a:latin typeface="+mn-lt"/>
              <a:ea typeface="+mn-ea"/>
              <a:cs typeface="+mn-cs"/>
            </a:rPr>
            <a:t>SMART</a:t>
          </a:r>
          <a:endParaRPr lang="pt-PT" sz="105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lvl="3"/>
          <a:r>
            <a:rPr lang="pt-PT" sz="1100">
              <a:solidFill>
                <a:schemeClr val="tx1"/>
              </a:solidFill>
              <a:latin typeface="+mn-lt"/>
              <a:ea typeface="+mn-ea"/>
              <a:cs typeface="+mn-cs"/>
            </a:rPr>
            <a:t>Assign 10 points to the least important attribute</a:t>
          </a:r>
          <a:endParaRPr lang="pt-PT" sz="105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lvl="3"/>
          <a:r>
            <a:rPr lang="pt-PT" sz="1100">
              <a:solidFill>
                <a:schemeClr val="tx1"/>
              </a:solidFill>
              <a:latin typeface="+mn-lt"/>
              <a:ea typeface="+mn-ea"/>
              <a:cs typeface="+mn-cs"/>
            </a:rPr>
            <a:t>Give points (&gt;10) to reflect the importance of the attribute relative to the least important attribute</a:t>
          </a:r>
          <a:endParaRPr lang="pt-PT" sz="105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pt-P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13</xdr:row>
      <xdr:rowOff>0</xdr:rowOff>
    </xdr:from>
    <xdr:to>
      <xdr:col>9</xdr:col>
      <xdr:colOff>523875</xdr:colOff>
      <xdr:row>14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181600" y="2286000"/>
          <a:ext cx="990600" cy="352425"/>
        </a:xfrm>
        <a:prstGeom prst="rect">
          <a:avLst/>
        </a:prstGeom>
        <a:noFill/>
      </xdr:spPr>
    </xdr:pic>
    <xdr:clientData/>
  </xdr:twoCellAnchor>
  <xdr:twoCellAnchor>
    <xdr:from>
      <xdr:col>8</xdr:col>
      <xdr:colOff>238125</xdr:colOff>
      <xdr:row>3</xdr:row>
      <xdr:rowOff>0</xdr:rowOff>
    </xdr:from>
    <xdr:to>
      <xdr:col>10</xdr:col>
      <xdr:colOff>9525</xdr:colOff>
      <xdr:row>4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276850" y="381000"/>
          <a:ext cx="990600" cy="3524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485775</xdr:colOff>
      <xdr:row>0</xdr:row>
      <xdr:rowOff>123825</xdr:rowOff>
    </xdr:from>
    <xdr:to>
      <xdr:col>15</xdr:col>
      <xdr:colOff>247650</xdr:colOff>
      <xdr:row>5</xdr:row>
      <xdr:rowOff>314325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05300" y="123825"/>
          <a:ext cx="5248275" cy="1524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10" sqref="A10:XFD10"/>
    </sheetView>
  </sheetViews>
  <sheetFormatPr defaultRowHeight="15"/>
  <cols>
    <col min="1" max="1" width="18.85546875" bestFit="1" customWidth="1"/>
    <col min="2" max="3" width="9.140625" style="7"/>
  </cols>
  <sheetData>
    <row r="1" spans="1:10">
      <c r="A1" s="16" t="s">
        <v>13</v>
      </c>
    </row>
    <row r="4" spans="1:10" s="1" customFormat="1">
      <c r="B4" s="7"/>
      <c r="C4" s="7"/>
    </row>
    <row r="5" spans="1:10" s="1" customFormat="1">
      <c r="B5" s="7"/>
      <c r="C5" s="7"/>
    </row>
    <row r="6" spans="1:10" s="1" customFormat="1">
      <c r="B6" s="7"/>
      <c r="C6" s="7"/>
    </row>
    <row r="7" spans="1:10" s="1" customFormat="1">
      <c r="B7" s="7"/>
      <c r="C7" s="7"/>
    </row>
    <row r="8" spans="1:10">
      <c r="A8" s="1"/>
      <c r="B8" s="7" t="s">
        <v>15</v>
      </c>
      <c r="C8" s="7" t="s">
        <v>1</v>
      </c>
    </row>
    <row r="9" spans="1:10">
      <c r="A9" s="17" t="s">
        <v>0</v>
      </c>
      <c r="B9" s="7">
        <v>10</v>
      </c>
      <c r="C9" s="7">
        <f>B9/B$11</f>
        <v>0.4</v>
      </c>
    </row>
    <row r="10" spans="1:10">
      <c r="A10" s="17" t="s">
        <v>3</v>
      </c>
      <c r="B10" s="7">
        <v>15</v>
      </c>
      <c r="C10" s="7">
        <f>B10/B$11</f>
        <v>0.6</v>
      </c>
    </row>
    <row r="11" spans="1:10">
      <c r="A11" s="1" t="s">
        <v>8</v>
      </c>
      <c r="B11" s="7">
        <f>SUM(B9:B10)</f>
        <v>25</v>
      </c>
    </row>
    <row r="15" spans="1:10">
      <c r="J15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E4" sqref="E4"/>
    </sheetView>
  </sheetViews>
  <sheetFormatPr defaultRowHeight="15"/>
  <cols>
    <col min="1" max="1" width="9" style="1" bestFit="1" customWidth="1"/>
    <col min="2" max="2" width="9.85546875" style="7" bestFit="1" customWidth="1"/>
    <col min="3" max="3" width="4.85546875" style="7" bestFit="1" customWidth="1"/>
    <col min="4" max="4" width="9.140625" style="7" customWidth="1"/>
    <col min="5" max="5" width="11.28515625" style="7" bestFit="1" customWidth="1"/>
  </cols>
  <sheetData>
    <row r="1" spans="1:7" s="1" customFormat="1" ht="15.75">
      <c r="A1" s="15" t="s">
        <v>14</v>
      </c>
      <c r="B1" s="7"/>
      <c r="C1" s="7"/>
      <c r="D1" s="7"/>
      <c r="E1" s="7"/>
    </row>
    <row r="2" spans="1:7" ht="33" customHeight="1">
      <c r="A2" s="4" t="s">
        <v>12</v>
      </c>
      <c r="B2" s="5" t="s">
        <v>0</v>
      </c>
      <c r="C2" s="5"/>
      <c r="D2" s="6" t="s">
        <v>1</v>
      </c>
      <c r="E2" s="9" t="s">
        <v>2</v>
      </c>
      <c r="G2" t="s">
        <v>4</v>
      </c>
    </row>
    <row r="3" spans="1:7">
      <c r="A3" s="1" t="s">
        <v>9</v>
      </c>
      <c r="B3" s="6">
        <v>1</v>
      </c>
      <c r="C3" s="6"/>
      <c r="D3" s="8">
        <f>(B3-B$6)/(B$7-B$6)</f>
        <v>0</v>
      </c>
      <c r="E3" s="2">
        <f>D3/D$6</f>
        <v>0</v>
      </c>
    </row>
    <row r="4" spans="1:7">
      <c r="A4" s="1" t="s">
        <v>10</v>
      </c>
      <c r="B4" s="6">
        <v>3</v>
      </c>
      <c r="C4" s="6"/>
      <c r="D4" s="8">
        <f t="shared" ref="D4:D5" si="0">(B4-B$6)/(B$7-B$6)</f>
        <v>0.5</v>
      </c>
      <c r="E4" s="2">
        <f t="shared" ref="E4:E5" si="1">D4/D$6</f>
        <v>0.33333333333333331</v>
      </c>
    </row>
    <row r="5" spans="1:7">
      <c r="A5" s="1" t="s">
        <v>11</v>
      </c>
      <c r="B5" s="6">
        <v>5</v>
      </c>
      <c r="C5" s="6"/>
      <c r="D5" s="8">
        <f t="shared" si="0"/>
        <v>1</v>
      </c>
      <c r="E5" s="2">
        <f t="shared" si="1"/>
        <v>0.66666666666666663</v>
      </c>
    </row>
    <row r="6" spans="1:7">
      <c r="A6" s="10" t="s">
        <v>6</v>
      </c>
      <c r="B6" s="11">
        <v>1</v>
      </c>
      <c r="C6" s="11" t="s">
        <v>8</v>
      </c>
      <c r="D6" s="11">
        <f>SUM(D3:D5)</f>
        <v>1.5</v>
      </c>
      <c r="E6" s="12">
        <f>SUM(E3:E5)</f>
        <v>1</v>
      </c>
    </row>
    <row r="7" spans="1:7">
      <c r="A7" s="10" t="s">
        <v>7</v>
      </c>
      <c r="B7" s="13">
        <v>5</v>
      </c>
      <c r="C7" s="13"/>
      <c r="D7" s="13"/>
      <c r="E7" s="13"/>
    </row>
    <row r="12" spans="1:7" ht="30">
      <c r="A12" s="4" t="s">
        <v>12</v>
      </c>
      <c r="B12" s="7" t="s">
        <v>3</v>
      </c>
      <c r="D12" s="7" t="s">
        <v>1</v>
      </c>
      <c r="E12" s="9" t="s">
        <v>2</v>
      </c>
      <c r="G12" t="s">
        <v>5</v>
      </c>
    </row>
    <row r="13" spans="1:7">
      <c r="A13" s="1" t="s">
        <v>9</v>
      </c>
      <c r="B13" s="7">
        <v>100</v>
      </c>
      <c r="D13" s="7">
        <f>(B$17-B13)/(B$17-B$16)</f>
        <v>1</v>
      </c>
      <c r="E13" s="2">
        <f>D13/D$16</f>
        <v>0.81818181818181812</v>
      </c>
    </row>
    <row r="14" spans="1:7">
      <c r="A14" s="1" t="s">
        <v>10</v>
      </c>
      <c r="B14" s="7">
        <v>800</v>
      </c>
      <c r="D14" s="3">
        <f t="shared" ref="D14:D15" si="2">(B$17-B14)/(B$17-B$16)</f>
        <v>0.22222222222222221</v>
      </c>
      <c r="E14" s="2">
        <f t="shared" ref="E14" si="3">D14/D$16</f>
        <v>0.1818181818181818</v>
      </c>
    </row>
    <row r="15" spans="1:7">
      <c r="A15" s="1" t="s">
        <v>11</v>
      </c>
      <c r="B15" s="7">
        <v>1000</v>
      </c>
      <c r="D15" s="7">
        <f t="shared" si="2"/>
        <v>0</v>
      </c>
      <c r="E15" s="2">
        <f>D15/D$16</f>
        <v>0</v>
      </c>
    </row>
    <row r="16" spans="1:7">
      <c r="A16" s="10" t="s">
        <v>6</v>
      </c>
      <c r="B16" s="13">
        <v>100</v>
      </c>
      <c r="C16" s="11" t="s">
        <v>8</v>
      </c>
      <c r="D16" s="14">
        <f>SUM(D13:D15)</f>
        <v>1.2222222222222223</v>
      </c>
      <c r="E16" s="12">
        <f>SUM(E13:E15)</f>
        <v>0.99999999999999989</v>
      </c>
    </row>
    <row r="17" spans="1:5">
      <c r="A17" s="10" t="s">
        <v>7</v>
      </c>
      <c r="B17" s="13">
        <v>1000</v>
      </c>
      <c r="C17" s="13"/>
      <c r="D17" s="13"/>
      <c r="E17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activeCell="L18" sqref="L18"/>
    </sheetView>
  </sheetViews>
  <sheetFormatPr defaultRowHeight="15"/>
  <cols>
    <col min="1" max="1" width="10.140625" style="1" customWidth="1"/>
    <col min="2" max="3" width="9.140625" style="1"/>
    <col min="4" max="4" width="10.140625" customWidth="1"/>
    <col min="5" max="5" width="11.7109375" customWidth="1"/>
    <col min="8" max="8" width="11.85546875" customWidth="1"/>
    <col min="10" max="10" width="9.140625" style="7"/>
    <col min="11" max="11" width="8.85546875" style="7" customWidth="1"/>
    <col min="12" max="12" width="10.7109375" customWidth="1"/>
    <col min="13" max="13" width="4" style="22" bestFit="1" customWidth="1"/>
    <col min="14" max="14" width="5.5703125" bestFit="1" customWidth="1"/>
    <col min="15" max="15" width="3.42578125" style="1" customWidth="1"/>
    <col min="17" max="17" width="2.28515625" style="7" bestFit="1" customWidth="1"/>
    <col min="18" max="18" width="14" style="7" bestFit="1" customWidth="1"/>
  </cols>
  <sheetData>
    <row r="1" spans="1:19" ht="15.75">
      <c r="D1" s="15" t="s">
        <v>14</v>
      </c>
      <c r="E1" s="7"/>
      <c r="F1" s="7"/>
      <c r="G1" s="7"/>
      <c r="H1" s="7"/>
    </row>
    <row r="2" spans="1:19" ht="29.25" customHeight="1">
      <c r="D2" s="4" t="s">
        <v>12</v>
      </c>
      <c r="E2" s="5" t="s">
        <v>0</v>
      </c>
      <c r="F2" s="5"/>
      <c r="G2" s="6" t="s">
        <v>1</v>
      </c>
      <c r="H2" s="9" t="s">
        <v>2</v>
      </c>
      <c r="J2" s="7" t="s">
        <v>18</v>
      </c>
      <c r="K2" s="21"/>
    </row>
    <row r="3" spans="1:19" ht="31.5" customHeight="1">
      <c r="D3" s="1" t="s">
        <v>9</v>
      </c>
      <c r="E3" s="6">
        <v>1</v>
      </c>
      <c r="F3" s="6"/>
      <c r="G3" s="8">
        <f>(E3-E$6)/(E$7-E$6)</f>
        <v>0</v>
      </c>
      <c r="H3" s="2">
        <f>G3/G$6</f>
        <v>0</v>
      </c>
      <c r="J3" s="7">
        <v>0</v>
      </c>
      <c r="K3" s="9" t="s">
        <v>19</v>
      </c>
      <c r="L3" s="20"/>
    </row>
    <row r="4" spans="1:19" ht="30">
      <c r="D4" s="1" t="s">
        <v>10</v>
      </c>
      <c r="E4" s="6">
        <v>3</v>
      </c>
      <c r="F4" s="6"/>
      <c r="G4" s="8">
        <f t="shared" ref="G4:G5" si="0">(E4-E$6)/(E$7-E$6)</f>
        <v>0.5</v>
      </c>
      <c r="H4" s="2">
        <f t="shared" ref="H4:H5" si="1">G4/G$6</f>
        <v>0.33333333333333331</v>
      </c>
      <c r="J4" s="7">
        <v>1</v>
      </c>
      <c r="L4" s="18" t="str">
        <f>E2</f>
        <v>Interation with user</v>
      </c>
      <c r="M4" s="22">
        <f>SMART!C9</f>
        <v>0.4</v>
      </c>
    </row>
    <row r="5" spans="1:19">
      <c r="D5" s="1" t="s">
        <v>11</v>
      </c>
      <c r="E5" s="6">
        <v>5</v>
      </c>
      <c r="F5" s="6"/>
      <c r="G5" s="8">
        <f t="shared" si="0"/>
        <v>1</v>
      </c>
      <c r="H5" s="2">
        <f t="shared" si="1"/>
        <v>0.66666666666666663</v>
      </c>
      <c r="J5" s="7">
        <v>2</v>
      </c>
      <c r="L5" s="1"/>
      <c r="M5" s="22" t="s">
        <v>9</v>
      </c>
      <c r="N5" s="2">
        <f>H3</f>
        <v>0</v>
      </c>
      <c r="O5" s="2"/>
      <c r="P5" s="23">
        <f>$M$4*N5</f>
        <v>0</v>
      </c>
    </row>
    <row r="6" spans="1:19">
      <c r="D6" s="10" t="s">
        <v>6</v>
      </c>
      <c r="E6" s="11">
        <v>1</v>
      </c>
      <c r="F6" s="11" t="s">
        <v>8</v>
      </c>
      <c r="G6" s="11">
        <f>SUM(G3:G5)</f>
        <v>1.5</v>
      </c>
      <c r="H6" s="12">
        <f>SUM(H3:H5)</f>
        <v>1</v>
      </c>
      <c r="J6" s="7">
        <v>2</v>
      </c>
      <c r="L6" s="1"/>
      <c r="M6" s="22" t="s">
        <v>10</v>
      </c>
      <c r="N6" s="2">
        <f t="shared" ref="N6:N7" si="2">H4</f>
        <v>0.33333333333333331</v>
      </c>
      <c r="O6" s="2"/>
      <c r="P6" s="23">
        <f t="shared" ref="P6:P7" si="3">$M$4*N6</f>
        <v>0.13333333333333333</v>
      </c>
      <c r="R6" s="7" t="s">
        <v>16</v>
      </c>
      <c r="S6" s="7" t="s">
        <v>17</v>
      </c>
    </row>
    <row r="7" spans="1:19">
      <c r="A7" s="16" t="s">
        <v>13</v>
      </c>
      <c r="D7" s="10" t="s">
        <v>7</v>
      </c>
      <c r="E7" s="13">
        <v>5</v>
      </c>
      <c r="F7" s="13"/>
      <c r="G7" s="13"/>
      <c r="H7" s="13"/>
      <c r="J7" s="7">
        <v>2</v>
      </c>
      <c r="L7" s="1"/>
      <c r="M7" s="22" t="s">
        <v>11</v>
      </c>
      <c r="N7" s="2">
        <f t="shared" si="2"/>
        <v>0.66666666666666663</v>
      </c>
      <c r="O7" s="2"/>
      <c r="P7" s="23">
        <f t="shared" si="3"/>
        <v>0.26666666666666666</v>
      </c>
      <c r="Q7" s="7" t="s">
        <v>9</v>
      </c>
      <c r="R7" s="2">
        <f>P5+P9</f>
        <v>0.49090909090909085</v>
      </c>
      <c r="S7" s="7">
        <v>1</v>
      </c>
    </row>
    <row r="8" spans="1:19">
      <c r="B8" s="7" t="s">
        <v>15</v>
      </c>
      <c r="C8" s="7" t="s">
        <v>1</v>
      </c>
      <c r="D8" s="1"/>
      <c r="E8" s="7"/>
      <c r="F8" s="7"/>
      <c r="G8" s="7"/>
      <c r="H8" s="7"/>
      <c r="J8" s="7">
        <v>1</v>
      </c>
      <c r="L8" t="str">
        <f>E12</f>
        <v>Cost</v>
      </c>
      <c r="M8" s="22">
        <f>SMART!C10</f>
        <v>0.6</v>
      </c>
      <c r="Q8" s="7" t="s">
        <v>10</v>
      </c>
      <c r="R8" s="2">
        <f>P6+P10</f>
        <v>0.2424242424242424</v>
      </c>
      <c r="S8" s="7">
        <v>3</v>
      </c>
    </row>
    <row r="9" spans="1:19" ht="16.5" customHeight="1">
      <c r="A9" s="19" t="s">
        <v>0</v>
      </c>
      <c r="B9" s="7">
        <v>10</v>
      </c>
      <c r="C9" s="7">
        <f>B9/B$11</f>
        <v>0.4</v>
      </c>
      <c r="D9" s="1"/>
      <c r="E9" s="7"/>
      <c r="F9" s="7"/>
      <c r="G9" s="7"/>
      <c r="H9" s="7"/>
      <c r="J9" s="7">
        <v>2</v>
      </c>
      <c r="M9" s="22" t="s">
        <v>9</v>
      </c>
      <c r="N9" s="2">
        <f>H13</f>
        <v>0.81818181818181812</v>
      </c>
      <c r="O9" s="2"/>
      <c r="P9" s="2">
        <f>$M$8*N9</f>
        <v>0.49090909090909085</v>
      </c>
      <c r="Q9" s="7" t="s">
        <v>11</v>
      </c>
      <c r="R9" s="2">
        <f>P7+P11</f>
        <v>0.26666666666666666</v>
      </c>
      <c r="S9" s="7">
        <v>2</v>
      </c>
    </row>
    <row r="10" spans="1:19">
      <c r="A10" s="17" t="s">
        <v>3</v>
      </c>
      <c r="B10" s="7">
        <v>15</v>
      </c>
      <c r="C10" s="7">
        <f>B10/B$11</f>
        <v>0.6</v>
      </c>
      <c r="D10" s="1"/>
      <c r="E10" s="7"/>
      <c r="F10" s="7"/>
      <c r="G10" s="7"/>
      <c r="H10" s="7"/>
      <c r="J10" s="7">
        <v>2</v>
      </c>
      <c r="M10" s="22" t="s">
        <v>10</v>
      </c>
      <c r="N10" s="2">
        <f>H14</f>
        <v>0.1818181818181818</v>
      </c>
      <c r="O10" s="2"/>
      <c r="P10" s="2">
        <f t="shared" ref="P10:P11" si="4">$M$8*N10</f>
        <v>0.10909090909090907</v>
      </c>
    </row>
    <row r="11" spans="1:19">
      <c r="A11" s="1" t="s">
        <v>8</v>
      </c>
      <c r="B11" s="7">
        <f>SUM(B9:B10)</f>
        <v>25</v>
      </c>
      <c r="C11" s="7"/>
      <c r="D11" s="1"/>
      <c r="E11" s="7"/>
      <c r="F11" s="7"/>
      <c r="G11" s="7"/>
      <c r="H11" s="7"/>
      <c r="J11" s="7">
        <v>2</v>
      </c>
      <c r="M11" s="22" t="s">
        <v>11</v>
      </c>
      <c r="N11" s="2">
        <f>H15</f>
        <v>0</v>
      </c>
      <c r="O11" s="2"/>
      <c r="P11" s="2">
        <f t="shared" si="4"/>
        <v>0</v>
      </c>
    </row>
    <row r="12" spans="1:19" ht="30" customHeight="1">
      <c r="D12" s="4" t="s">
        <v>12</v>
      </c>
      <c r="E12" s="7" t="s">
        <v>3</v>
      </c>
      <c r="F12" s="7"/>
      <c r="G12" s="7" t="s">
        <v>1</v>
      </c>
      <c r="H12" s="9" t="s">
        <v>2</v>
      </c>
    </row>
    <row r="13" spans="1:19">
      <c r="D13" s="1" t="s">
        <v>9</v>
      </c>
      <c r="E13" s="7">
        <v>100</v>
      </c>
      <c r="F13" s="7"/>
      <c r="G13" s="7">
        <f>(E$17-E13)/(E$17-E$16)</f>
        <v>1</v>
      </c>
      <c r="H13" s="2">
        <f>G13/G$16</f>
        <v>0.81818181818181812</v>
      </c>
    </row>
    <row r="14" spans="1:19">
      <c r="D14" s="1" t="s">
        <v>10</v>
      </c>
      <c r="E14" s="7">
        <v>800</v>
      </c>
      <c r="F14" s="7"/>
      <c r="G14" s="3">
        <f t="shared" ref="G14:G15" si="5">(E$17-E14)/(E$17-E$16)</f>
        <v>0.22222222222222221</v>
      </c>
      <c r="H14" s="2">
        <f t="shared" ref="H14" si="6">G14/G$16</f>
        <v>0.1818181818181818</v>
      </c>
    </row>
    <row r="15" spans="1:19">
      <c r="D15" s="1" t="s">
        <v>11</v>
      </c>
      <c r="E15" s="7">
        <v>1000</v>
      </c>
      <c r="F15" s="7"/>
      <c r="G15" s="7">
        <f t="shared" si="5"/>
        <v>0</v>
      </c>
      <c r="H15" s="2">
        <f>G15/G$16</f>
        <v>0</v>
      </c>
    </row>
    <row r="16" spans="1:19">
      <c r="D16" s="10" t="s">
        <v>6</v>
      </c>
      <c r="E16" s="13">
        <v>100</v>
      </c>
      <c r="F16" s="11" t="s">
        <v>8</v>
      </c>
      <c r="G16" s="14">
        <f>SUM(G13:G15)</f>
        <v>1.2222222222222223</v>
      </c>
      <c r="H16" s="12">
        <f>SUM(H13:H15)</f>
        <v>0.99999999999999989</v>
      </c>
    </row>
    <row r="17" spans="4:18">
      <c r="D17" s="10" t="s">
        <v>7</v>
      </c>
      <c r="E17" s="13">
        <v>1000</v>
      </c>
      <c r="F17" s="13"/>
      <c r="G17" s="13"/>
      <c r="H17" s="13"/>
    </row>
    <row r="19" spans="4:18" s="1" customFormat="1">
      <c r="J19" s="7"/>
      <c r="K19" s="7"/>
      <c r="M19" s="22"/>
      <c r="Q19" s="7"/>
      <c r="R1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22" workbookViewId="0">
      <selection activeCell="I12" sqref="I12"/>
    </sheetView>
  </sheetViews>
  <sheetFormatPr defaultRowHeight="15"/>
  <cols>
    <col min="2" max="2" width="10.42578125" customWidth="1"/>
    <col min="3" max="3" width="10.28515625" customWidth="1"/>
    <col min="4" max="4" width="9.28515625" bestFit="1" customWidth="1"/>
  </cols>
  <sheetData>
    <row r="1" spans="1:6">
      <c r="A1" s="1" t="s">
        <v>20</v>
      </c>
    </row>
    <row r="2" spans="1:6">
      <c r="F2" s="1" t="s">
        <v>22</v>
      </c>
    </row>
    <row r="3" spans="1:6">
      <c r="A3" s="1" t="s">
        <v>21</v>
      </c>
    </row>
    <row r="4" spans="1:6" s="1" customFormat="1"/>
    <row r="5" spans="1:6" ht="45">
      <c r="B5" s="9" t="s">
        <v>28</v>
      </c>
      <c r="C5" s="5" t="s">
        <v>0</v>
      </c>
      <c r="D5" s="7" t="s">
        <v>3</v>
      </c>
    </row>
    <row r="6" spans="1:6" ht="32.25" customHeight="1">
      <c r="A6" s="1"/>
      <c r="B6" s="5" t="s">
        <v>0</v>
      </c>
      <c r="C6" s="7">
        <v>1</v>
      </c>
      <c r="D6" s="24">
        <f>1/4</f>
        <v>0.25</v>
      </c>
    </row>
    <row r="7" spans="1:6" ht="23.25" customHeight="1">
      <c r="B7" s="7" t="s">
        <v>3</v>
      </c>
      <c r="C7" s="7">
        <v>4</v>
      </c>
      <c r="D7" s="7">
        <v>1</v>
      </c>
    </row>
    <row r="8" spans="1:6">
      <c r="B8" s="7" t="s">
        <v>8</v>
      </c>
      <c r="C8" s="7">
        <f>SUM(C6:C7)</f>
        <v>5</v>
      </c>
      <c r="D8" s="7">
        <f>SUM(D6:D7)</f>
        <v>1.25</v>
      </c>
    </row>
    <row r="9" spans="1:6" s="1" customFormat="1">
      <c r="B9" s="7"/>
      <c r="C9" s="7"/>
      <c r="D9" s="7"/>
      <c r="F9" s="25" t="s">
        <v>25</v>
      </c>
    </row>
    <row r="10" spans="1:6">
      <c r="F10" s="1" t="s">
        <v>26</v>
      </c>
    </row>
    <row r="11" spans="1:6">
      <c r="A11" s="1" t="s">
        <v>23</v>
      </c>
      <c r="F11" s="22" t="s">
        <v>27</v>
      </c>
    </row>
    <row r="12" spans="1:6" ht="45">
      <c r="B12" s="9" t="s">
        <v>28</v>
      </c>
      <c r="C12" s="5" t="s">
        <v>0</v>
      </c>
      <c r="D12" s="7" t="s">
        <v>3</v>
      </c>
      <c r="E12" s="7" t="s">
        <v>8</v>
      </c>
      <c r="F12" s="7" t="s">
        <v>24</v>
      </c>
    </row>
    <row r="13" spans="1:6" ht="30">
      <c r="B13" s="5" t="s">
        <v>0</v>
      </c>
      <c r="C13" s="7">
        <f>C6/C$8</f>
        <v>0.2</v>
      </c>
      <c r="D13" s="24">
        <f>D6/D$8</f>
        <v>0.2</v>
      </c>
      <c r="E13" s="7">
        <f>SUM(C13:D13)</f>
        <v>0.4</v>
      </c>
      <c r="F13" s="7">
        <f>AVERAGE(C13:D13)</f>
        <v>0.2</v>
      </c>
    </row>
    <row r="14" spans="1:6">
      <c r="B14" s="7" t="s">
        <v>3</v>
      </c>
      <c r="C14" s="7">
        <f>C7/C$8</f>
        <v>0.8</v>
      </c>
      <c r="D14" s="7">
        <f>D7/D$8</f>
        <v>0.8</v>
      </c>
      <c r="E14" s="7">
        <f>SUM(C14:D14)</f>
        <v>1.6</v>
      </c>
      <c r="F14" s="7">
        <f>AVERAGE(C14:D14)</f>
        <v>0.8</v>
      </c>
    </row>
    <row r="15" spans="1:6">
      <c r="B15" s="7"/>
    </row>
    <row r="18" spans="1:7" ht="30">
      <c r="B18" s="5" t="s">
        <v>0</v>
      </c>
      <c r="C18" s="7" t="s">
        <v>9</v>
      </c>
      <c r="D18" s="7" t="s">
        <v>10</v>
      </c>
      <c r="E18" s="7" t="s">
        <v>11</v>
      </c>
    </row>
    <row r="19" spans="1:7">
      <c r="B19" s="22" t="s">
        <v>9</v>
      </c>
      <c r="C19" s="7">
        <v>1</v>
      </c>
      <c r="D19" s="24">
        <v>0.5</v>
      </c>
      <c r="E19" s="24">
        <v>0.25</v>
      </c>
    </row>
    <row r="20" spans="1:7">
      <c r="B20" s="22" t="s">
        <v>10</v>
      </c>
      <c r="C20" s="7">
        <v>2</v>
      </c>
      <c r="D20" s="7">
        <v>1</v>
      </c>
      <c r="E20" s="24">
        <v>0.5</v>
      </c>
    </row>
    <row r="21" spans="1:7">
      <c r="B21" s="22" t="s">
        <v>11</v>
      </c>
      <c r="C21" s="7">
        <v>4</v>
      </c>
      <c r="D21" s="7">
        <v>2</v>
      </c>
      <c r="E21" s="7">
        <v>1</v>
      </c>
    </row>
    <row r="22" spans="1:7">
      <c r="B22" s="7" t="s">
        <v>8</v>
      </c>
      <c r="C22" s="7">
        <f>SUM(C19:C21)</f>
        <v>7</v>
      </c>
      <c r="D22" s="26">
        <f>SUM(D19:D21)</f>
        <v>3.5</v>
      </c>
      <c r="E22" s="26">
        <f>SUM(E19:E21)</f>
        <v>1.75</v>
      </c>
    </row>
    <row r="23" spans="1:7" s="1" customFormat="1">
      <c r="B23" s="7"/>
      <c r="C23" s="7"/>
      <c r="D23" s="26"/>
      <c r="E23" s="26"/>
      <c r="G23" s="25" t="s">
        <v>25</v>
      </c>
    </row>
    <row r="24" spans="1:7" s="1" customFormat="1">
      <c r="G24" s="1" t="s">
        <v>26</v>
      </c>
    </row>
    <row r="25" spans="1:7">
      <c r="A25" s="1" t="s">
        <v>23</v>
      </c>
      <c r="B25" s="1"/>
      <c r="G25" s="22" t="s">
        <v>27</v>
      </c>
    </row>
    <row r="26" spans="1:7" ht="30">
      <c r="B26" s="5" t="s">
        <v>0</v>
      </c>
      <c r="C26" s="7" t="s">
        <v>9</v>
      </c>
      <c r="D26" s="7" t="s">
        <v>10</v>
      </c>
      <c r="E26" s="7" t="s">
        <v>11</v>
      </c>
      <c r="F26" s="7" t="s">
        <v>8</v>
      </c>
      <c r="G26" s="7" t="s">
        <v>24</v>
      </c>
    </row>
    <row r="27" spans="1:7">
      <c r="B27" s="22" t="s">
        <v>9</v>
      </c>
      <c r="C27" s="3">
        <f>C19/C$22</f>
        <v>0.14285714285714285</v>
      </c>
      <c r="D27" s="3">
        <f>D19/D$22</f>
        <v>0.14285714285714285</v>
      </c>
      <c r="E27" s="3">
        <f>E19/E$22</f>
        <v>0.14285714285714285</v>
      </c>
      <c r="F27" s="3">
        <f>SUM(C27:E27)</f>
        <v>0.42857142857142855</v>
      </c>
      <c r="G27" s="3">
        <f>AVERAGE(C27:E27)</f>
        <v>0.14285714285714285</v>
      </c>
    </row>
    <row r="28" spans="1:7">
      <c r="B28" s="22" t="s">
        <v>10</v>
      </c>
      <c r="C28" s="3">
        <f t="shared" ref="C28:E29" si="0">C20/C$22</f>
        <v>0.2857142857142857</v>
      </c>
      <c r="D28" s="3">
        <f t="shared" si="0"/>
        <v>0.2857142857142857</v>
      </c>
      <c r="E28" s="3">
        <f t="shared" si="0"/>
        <v>0.2857142857142857</v>
      </c>
      <c r="F28" s="3">
        <f t="shared" ref="F28:F29" si="1">SUM(C28:E28)</f>
        <v>0.8571428571428571</v>
      </c>
      <c r="G28" s="3">
        <f t="shared" ref="G28:G29" si="2">AVERAGE(C28:E28)</f>
        <v>0.2857142857142857</v>
      </c>
    </row>
    <row r="29" spans="1:7">
      <c r="B29" s="22" t="s">
        <v>11</v>
      </c>
      <c r="C29" s="3">
        <f t="shared" si="0"/>
        <v>0.5714285714285714</v>
      </c>
      <c r="D29" s="3">
        <f t="shared" si="0"/>
        <v>0.5714285714285714</v>
      </c>
      <c r="E29" s="3">
        <f t="shared" si="0"/>
        <v>0.5714285714285714</v>
      </c>
      <c r="F29" s="3">
        <f t="shared" si="1"/>
        <v>1.7142857142857142</v>
      </c>
      <c r="G29" s="3">
        <f t="shared" si="2"/>
        <v>0.5714285714285714</v>
      </c>
    </row>
    <row r="32" spans="1:7">
      <c r="A32" s="1"/>
      <c r="B32" s="5" t="s">
        <v>3</v>
      </c>
      <c r="C32" s="7" t="s">
        <v>9</v>
      </c>
      <c r="D32" s="7" t="s">
        <v>10</v>
      </c>
      <c r="E32" s="7" t="s">
        <v>11</v>
      </c>
      <c r="F32" s="1"/>
      <c r="G32" s="1"/>
    </row>
    <row r="33" spans="1:7">
      <c r="A33" s="1"/>
      <c r="B33" s="22" t="s">
        <v>9</v>
      </c>
      <c r="C33" s="7">
        <v>1</v>
      </c>
      <c r="D33" s="7">
        <v>4</v>
      </c>
      <c r="E33" s="7">
        <v>6</v>
      </c>
      <c r="F33" s="1"/>
      <c r="G33" s="1"/>
    </row>
    <row r="34" spans="1:7">
      <c r="A34" s="1"/>
      <c r="B34" s="22" t="s">
        <v>10</v>
      </c>
      <c r="C34" s="24">
        <v>0.25</v>
      </c>
      <c r="D34" s="7">
        <v>1</v>
      </c>
      <c r="E34" s="7">
        <v>2</v>
      </c>
      <c r="F34" s="1"/>
      <c r="G34" s="1"/>
    </row>
    <row r="35" spans="1:7">
      <c r="A35" s="1"/>
      <c r="B35" s="22" t="s">
        <v>11</v>
      </c>
      <c r="C35" s="24">
        <v>0.16666666666666666</v>
      </c>
      <c r="D35" s="24">
        <v>0.5</v>
      </c>
      <c r="E35" s="7">
        <v>1</v>
      </c>
      <c r="F35" s="1"/>
      <c r="G35" s="1"/>
    </row>
    <row r="36" spans="1:7">
      <c r="A36" s="1"/>
      <c r="B36" s="7" t="s">
        <v>8</v>
      </c>
      <c r="C36" s="3">
        <f>SUM(C33:C35)</f>
        <v>1.4166666666666667</v>
      </c>
      <c r="D36" s="3">
        <f>SUM(D33:D35)</f>
        <v>5.5</v>
      </c>
      <c r="E36" s="3">
        <f>SUM(E33:E35)</f>
        <v>9</v>
      </c>
      <c r="F36" s="1"/>
    </row>
    <row r="37" spans="1:7" s="1" customFormat="1">
      <c r="B37" s="7"/>
      <c r="C37" s="3"/>
      <c r="D37" s="3"/>
      <c r="E37" s="3"/>
      <c r="G37" s="25" t="s">
        <v>25</v>
      </c>
    </row>
    <row r="38" spans="1:7">
      <c r="A38" s="1"/>
      <c r="B38" s="1"/>
      <c r="C38" s="1"/>
      <c r="D38" s="1"/>
      <c r="E38" s="1"/>
      <c r="F38" s="1"/>
      <c r="G38" s="1" t="s">
        <v>26</v>
      </c>
    </row>
    <row r="39" spans="1:7">
      <c r="A39" s="1" t="s">
        <v>23</v>
      </c>
      <c r="B39" s="1"/>
      <c r="C39" s="1"/>
      <c r="D39" s="1"/>
      <c r="E39" s="1"/>
      <c r="F39" s="1"/>
      <c r="G39" s="22" t="s">
        <v>27</v>
      </c>
    </row>
    <row r="40" spans="1:7">
      <c r="A40" s="1"/>
      <c r="B40" s="5" t="s">
        <v>3</v>
      </c>
      <c r="C40" s="7" t="s">
        <v>9</v>
      </c>
      <c r="D40" s="7" t="s">
        <v>10</v>
      </c>
      <c r="E40" s="7" t="s">
        <v>11</v>
      </c>
      <c r="F40" s="7" t="s">
        <v>8</v>
      </c>
      <c r="G40" s="7" t="s">
        <v>24</v>
      </c>
    </row>
    <row r="41" spans="1:7">
      <c r="A41" s="1"/>
      <c r="B41" s="22" t="s">
        <v>9</v>
      </c>
      <c r="C41" s="3">
        <f>C33/C$36</f>
        <v>0.70588235294117641</v>
      </c>
      <c r="D41" s="3">
        <f>D33/D$36</f>
        <v>0.72727272727272729</v>
      </c>
      <c r="E41" s="3">
        <f>E33/E$36</f>
        <v>0.66666666666666663</v>
      </c>
      <c r="F41" s="3">
        <f>SUM(C41:E41)</f>
        <v>2.0998217468805702</v>
      </c>
      <c r="G41" s="3">
        <f>AVERAGE(C41:E41)</f>
        <v>0.69994058229352341</v>
      </c>
    </row>
    <row r="42" spans="1:7">
      <c r="A42" s="1"/>
      <c r="B42" s="22" t="s">
        <v>10</v>
      </c>
      <c r="C42" s="3">
        <f t="shared" ref="C42" si="3">C34/C$36</f>
        <v>0.1764705882352941</v>
      </c>
      <c r="D42" s="3">
        <f>D34/D$36</f>
        <v>0.18181818181818182</v>
      </c>
      <c r="E42" s="3">
        <f>E34/E$36</f>
        <v>0.22222222222222221</v>
      </c>
      <c r="F42" s="3">
        <f>SUM(C42:E42)</f>
        <v>0.58051099227569813</v>
      </c>
      <c r="G42" s="3">
        <f>AVERAGE(C42:E42)</f>
        <v>0.19350366409189937</v>
      </c>
    </row>
    <row r="43" spans="1:7">
      <c r="A43" s="1"/>
      <c r="B43" s="22" t="s">
        <v>11</v>
      </c>
      <c r="C43" s="3">
        <f>C35/C$36</f>
        <v>0.1176470588235294</v>
      </c>
      <c r="D43" s="3">
        <f>D35/D$36</f>
        <v>9.0909090909090912E-2</v>
      </c>
      <c r="E43" s="3">
        <f>E35/E$36</f>
        <v>0.1111111111111111</v>
      </c>
      <c r="F43" s="3">
        <f>SUM(C43:E43)</f>
        <v>0.31966726084373143</v>
      </c>
      <c r="G43" s="3">
        <f>AVERAGE(C43:E43)</f>
        <v>0.10655575361457714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12"/>
  <sheetViews>
    <sheetView workbookViewId="0">
      <selection activeCell="B34" sqref="B34"/>
    </sheetView>
  </sheetViews>
  <sheetFormatPr defaultRowHeight="15"/>
  <cols>
    <col min="1" max="1" width="9.140625" style="7"/>
    <col min="2" max="2" width="8.85546875" style="7" customWidth="1"/>
    <col min="3" max="3" width="18.85546875" style="1" bestFit="1" customWidth="1"/>
    <col min="4" max="4" width="4" style="22" bestFit="1" customWidth="1"/>
    <col min="5" max="5" width="5.5703125" style="1" bestFit="1" customWidth="1"/>
    <col min="6" max="6" width="3.42578125" style="1" customWidth="1"/>
    <col min="7" max="7" width="9.140625" style="1"/>
    <col min="8" max="8" width="2.28515625" style="7" bestFit="1" customWidth="1"/>
    <col min="9" max="9" width="14" style="7" bestFit="1" customWidth="1"/>
    <col min="10" max="16384" width="9.140625" style="1"/>
  </cols>
  <sheetData>
    <row r="2" spans="1:10" ht="29.25" customHeight="1">
      <c r="A2" s="7" t="s">
        <v>18</v>
      </c>
      <c r="B2" s="21"/>
    </row>
    <row r="3" spans="1:10" ht="31.5" customHeight="1">
      <c r="A3" s="7">
        <v>0</v>
      </c>
      <c r="B3" s="9" t="s">
        <v>19</v>
      </c>
      <c r="C3" s="20"/>
    </row>
    <row r="4" spans="1:10">
      <c r="A4" s="7">
        <v>1</v>
      </c>
      <c r="C4" s="18" t="str">
        <f>AHP!B13</f>
        <v>Interation with user</v>
      </c>
      <c r="D4" s="22">
        <f>AHP!F13</f>
        <v>0.2</v>
      </c>
    </row>
    <row r="5" spans="1:10">
      <c r="A5" s="7">
        <v>2</v>
      </c>
      <c r="D5" s="22" t="s">
        <v>9</v>
      </c>
      <c r="E5" s="2">
        <f>AHP!G27</f>
        <v>0.14285714285714285</v>
      </c>
      <c r="F5" s="2"/>
      <c r="G5" s="23">
        <f>$D$4*E5</f>
        <v>2.8571428571428571E-2</v>
      </c>
    </row>
    <row r="6" spans="1:10">
      <c r="A6" s="7">
        <v>2</v>
      </c>
      <c r="D6" s="22" t="s">
        <v>10</v>
      </c>
      <c r="E6" s="2">
        <f>AHP!G28</f>
        <v>0.2857142857142857</v>
      </c>
      <c r="F6" s="2"/>
      <c r="G6" s="23">
        <f>$D$4*E6</f>
        <v>5.7142857142857141E-2</v>
      </c>
      <c r="I6" s="7" t="s">
        <v>16</v>
      </c>
      <c r="J6" s="7" t="s">
        <v>17</v>
      </c>
    </row>
    <row r="7" spans="1:10">
      <c r="A7" s="7">
        <v>2</v>
      </c>
      <c r="D7" s="22" t="s">
        <v>11</v>
      </c>
      <c r="E7" s="2">
        <f>AHP!G29</f>
        <v>0.5714285714285714</v>
      </c>
      <c r="F7" s="2"/>
      <c r="G7" s="23">
        <f>$D$4*E7</f>
        <v>0.11428571428571428</v>
      </c>
      <c r="H7" s="7" t="s">
        <v>9</v>
      </c>
      <c r="I7" s="2">
        <f>G5+G9</f>
        <v>0.58852389440624731</v>
      </c>
      <c r="J7" s="7">
        <v>1</v>
      </c>
    </row>
    <row r="8" spans="1:10">
      <c r="A8" s="7">
        <v>1</v>
      </c>
      <c r="C8" s="1" t="str">
        <f>AHP!B14</f>
        <v>Cost</v>
      </c>
      <c r="D8" s="22">
        <f>AHP!F14</f>
        <v>0.8</v>
      </c>
      <c r="H8" s="7" t="s">
        <v>10</v>
      </c>
      <c r="I8" s="2">
        <f>G6+G10</f>
        <v>0.21194578841637665</v>
      </c>
      <c r="J8" s="7">
        <v>2</v>
      </c>
    </row>
    <row r="9" spans="1:10" ht="16.5" customHeight="1">
      <c r="A9" s="7">
        <v>2</v>
      </c>
      <c r="D9" s="22" t="s">
        <v>9</v>
      </c>
      <c r="E9" s="2">
        <f>AHP!G41</f>
        <v>0.69994058229352341</v>
      </c>
      <c r="F9" s="2"/>
      <c r="G9" s="2">
        <f>$D$8*E9</f>
        <v>0.55995246583481872</v>
      </c>
      <c r="H9" s="7" t="s">
        <v>11</v>
      </c>
      <c r="I9" s="2">
        <f>G7+G11</f>
        <v>0.19953031717737602</v>
      </c>
      <c r="J9" s="7">
        <v>3</v>
      </c>
    </row>
    <row r="10" spans="1:10">
      <c r="A10" s="7">
        <v>2</v>
      </c>
      <c r="D10" s="22" t="s">
        <v>10</v>
      </c>
      <c r="E10" s="2">
        <f>AHP!G42</f>
        <v>0.19350366409189937</v>
      </c>
      <c r="F10" s="2"/>
      <c r="G10" s="2">
        <f>$D$8*E10</f>
        <v>0.15480293127351952</v>
      </c>
    </row>
    <row r="11" spans="1:10">
      <c r="A11" s="7">
        <v>2</v>
      </c>
      <c r="D11" s="22" t="s">
        <v>11</v>
      </c>
      <c r="E11" s="2">
        <f>AHP!G43</f>
        <v>0.10655575361457714</v>
      </c>
      <c r="F11" s="2"/>
      <c r="G11" s="2">
        <f>$D$8*E11</f>
        <v>8.5244602891661719E-2</v>
      </c>
    </row>
    <row r="12" spans="1:10" ht="3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SMART</vt:lpstr>
      <vt:lpstr>ValueFn</vt:lpstr>
      <vt:lpstr>Final analysis</vt:lpstr>
      <vt:lpstr>AHP</vt:lpstr>
      <vt:lpstr>Final analysis (AHP)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</dc:creator>
  <cp:lastModifiedBy> </cp:lastModifiedBy>
  <dcterms:created xsi:type="dcterms:W3CDTF">2011-03-18T14:10:34Z</dcterms:created>
  <dcterms:modified xsi:type="dcterms:W3CDTF">2011-03-23T14:49:37Z</dcterms:modified>
</cp:coreProperties>
</file>