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couto/PycharmProjects/pypayment_v2/validation/"/>
    </mc:Choice>
  </mc:AlternateContent>
  <xr:revisionPtr revIDLastSave="0" documentId="8_{5334211E-B693-944F-B44D-6F73D15A4024}" xr6:coauthVersionLast="47" xr6:coauthVersionMax="47" xr10:uidLastSave="{00000000-0000-0000-0000-000000000000}"/>
  <bookViews>
    <workbookView xWindow="0" yWindow="460" windowWidth="38400" windowHeight="21140" activeTab="2" xr2:uid="{3A01AAEB-EC42-9143-AAE5-CFBDD1BCA5E9}"/>
  </bookViews>
  <sheets>
    <sheet name="total_booking_net_CHF check" sheetId="2" r:id="rId1"/>
    <sheet name="total_revenue per month check" sheetId="4" r:id="rId2"/>
    <sheet name="active subs month end check" sheetId="3" r:id="rId3"/>
  </sheets>
  <definedNames>
    <definedName name="_xlnm._FilterDatabase" localSheetId="2" hidden="1">'active subs month end check'!$A$3:$B$16</definedName>
    <definedName name="revenue_per_month_breakdown_v2_1" localSheetId="1">'total_revenue per month check'!#REF!</definedName>
    <definedName name="total_booking_net_CHry_and_payment_method_1" localSheetId="0">'total_booking_net_CHF check'!#REF!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4" l="1"/>
  <c r="G63" i="4"/>
  <c r="J62" i="4"/>
  <c r="I62" i="4"/>
  <c r="B62" i="4"/>
  <c r="N62" i="4"/>
  <c r="M61" i="4"/>
  <c r="G61" i="4"/>
  <c r="F62" i="4"/>
  <c r="E61" i="4"/>
  <c r="M62" i="4"/>
  <c r="L60" i="4"/>
  <c r="K60" i="4"/>
  <c r="J60" i="4"/>
  <c r="H62" i="4"/>
  <c r="G62" i="4"/>
  <c r="E62" i="4"/>
  <c r="D60" i="4"/>
  <c r="C60" i="4"/>
  <c r="B60" i="4"/>
  <c r="N63" i="4"/>
  <c r="M63" i="4"/>
  <c r="L63" i="4"/>
  <c r="K63" i="4"/>
  <c r="J63" i="4"/>
  <c r="I63" i="4"/>
  <c r="F63" i="4"/>
  <c r="E63" i="4"/>
  <c r="D63" i="4"/>
  <c r="C63" i="4"/>
  <c r="B63" i="4"/>
  <c r="L61" i="4"/>
  <c r="K61" i="4"/>
  <c r="J61" i="4"/>
  <c r="I61" i="4"/>
  <c r="H61" i="4"/>
  <c r="D61" i="4"/>
  <c r="C61" i="4"/>
  <c r="B61" i="4"/>
  <c r="N60" i="4"/>
  <c r="M60" i="4"/>
  <c r="I60" i="4"/>
  <c r="H60" i="4"/>
  <c r="G60" i="4"/>
  <c r="F60" i="4"/>
  <c r="E60" i="4"/>
  <c r="P57" i="4"/>
  <c r="P56" i="4"/>
  <c r="P55" i="4"/>
  <c r="P54" i="4"/>
  <c r="C43" i="4"/>
  <c r="D43" i="4"/>
  <c r="E43" i="4"/>
  <c r="F43" i="4"/>
  <c r="G43" i="4"/>
  <c r="H43" i="4"/>
  <c r="I43" i="4"/>
  <c r="J43" i="4"/>
  <c r="K43" i="4"/>
  <c r="L43" i="4"/>
  <c r="M43" i="4"/>
  <c r="N43" i="4"/>
  <c r="B43" i="4"/>
  <c r="C42" i="4"/>
  <c r="D42" i="4"/>
  <c r="E42" i="4"/>
  <c r="F42" i="4"/>
  <c r="G42" i="4"/>
  <c r="H42" i="4"/>
  <c r="I42" i="4"/>
  <c r="J42" i="4"/>
  <c r="K42" i="4"/>
  <c r="L42" i="4"/>
  <c r="M42" i="4"/>
  <c r="N42" i="4"/>
  <c r="B42" i="4"/>
  <c r="P33" i="4"/>
  <c r="P34" i="4"/>
  <c r="P35" i="4"/>
  <c r="P36" i="4"/>
  <c r="P32" i="4"/>
  <c r="P26" i="4"/>
  <c r="P27" i="4"/>
  <c r="P28" i="4"/>
  <c r="P29" i="4"/>
  <c r="P25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Q18" i="4"/>
  <c r="Q19" i="4"/>
  <c r="Q20" i="4"/>
  <c r="P10" i="4"/>
  <c r="P17" i="4" s="1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P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P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P20" i="4"/>
  <c r="Q21" i="3"/>
  <c r="Q10" i="3"/>
  <c r="P18" i="3"/>
  <c r="C21" i="3"/>
  <c r="D21" i="3"/>
  <c r="E21" i="3"/>
  <c r="F21" i="3"/>
  <c r="G21" i="3"/>
  <c r="H21" i="3"/>
  <c r="I21" i="3"/>
  <c r="J21" i="3"/>
  <c r="K21" i="3"/>
  <c r="L21" i="3"/>
  <c r="M21" i="3"/>
  <c r="N21" i="3"/>
  <c r="B21" i="3"/>
  <c r="I32" i="3"/>
  <c r="H32" i="3"/>
  <c r="G32" i="3"/>
  <c r="P26" i="3"/>
  <c r="P15" i="3"/>
  <c r="N32" i="3"/>
  <c r="M32" i="3"/>
  <c r="L32" i="3"/>
  <c r="K32" i="3"/>
  <c r="J32" i="3"/>
  <c r="F32" i="3"/>
  <c r="E32" i="3"/>
  <c r="D32" i="3"/>
  <c r="C32" i="3"/>
  <c r="B32" i="3"/>
  <c r="P29" i="3"/>
  <c r="Q32" i="3" s="1"/>
  <c r="K18" i="2"/>
  <c r="K19" i="2"/>
  <c r="K20" i="2"/>
  <c r="J10" i="2"/>
  <c r="K17" i="2" s="1"/>
  <c r="F23" i="2"/>
  <c r="G20" i="2"/>
  <c r="G21" i="2"/>
  <c r="G22" i="2"/>
  <c r="G23" i="2"/>
  <c r="C18" i="2"/>
  <c r="C19" i="2"/>
  <c r="C20" i="2"/>
  <c r="F11" i="2"/>
  <c r="G19" i="2" s="1"/>
  <c r="J20" i="2"/>
  <c r="J19" i="2"/>
  <c r="J18" i="2"/>
  <c r="F22" i="2"/>
  <c r="F21" i="2"/>
  <c r="F20" i="2"/>
  <c r="B20" i="2"/>
  <c r="B19" i="2"/>
  <c r="B18" i="2"/>
  <c r="B10" i="2"/>
  <c r="B17" i="2" s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P7" i="3"/>
  <c r="P4" i="3"/>
  <c r="P41" i="4" l="1"/>
  <c r="Q40" i="4"/>
  <c r="Q41" i="4"/>
  <c r="Q43" i="4"/>
  <c r="P40" i="4"/>
  <c r="Q42" i="4"/>
  <c r="P43" i="4"/>
  <c r="P39" i="4"/>
  <c r="P42" i="4"/>
  <c r="P48" i="4"/>
  <c r="Q60" i="4" s="1"/>
  <c r="C62" i="4"/>
  <c r="K62" i="4"/>
  <c r="P49" i="4"/>
  <c r="Q61" i="4" s="1"/>
  <c r="D62" i="4"/>
  <c r="L62" i="4"/>
  <c r="F61" i="4"/>
  <c r="N61" i="4"/>
  <c r="P51" i="4"/>
  <c r="Q39" i="4"/>
  <c r="Q17" i="4"/>
  <c r="P32" i="3"/>
  <c r="P21" i="3"/>
  <c r="P10" i="3"/>
  <c r="J17" i="2"/>
  <c r="F19" i="2"/>
  <c r="C17" i="2"/>
  <c r="P60" i="4" l="1"/>
  <c r="P61" i="4"/>
  <c r="P50" i="4"/>
  <c r="Q63" i="4"/>
  <c r="P63" i="4"/>
  <c r="Q62" i="4" l="1"/>
  <c r="P62" i="4"/>
</calcChain>
</file>

<file path=xl/sharedStrings.xml><?xml version="1.0" encoding="utf-8"?>
<sst xmlns="http://schemas.openxmlformats.org/spreadsheetml/2006/main" count="147" uniqueCount="21">
  <si>
    <t>total_booking_net_CHF</t>
  </si>
  <si>
    <t>Austria</t>
  </si>
  <si>
    <t>Germany</t>
  </si>
  <si>
    <t>Switzerland</t>
  </si>
  <si>
    <t>Revenue:</t>
  </si>
  <si>
    <t>Paypal:</t>
  </si>
  <si>
    <t>CreditCard:</t>
  </si>
  <si>
    <t>Postfinance:</t>
  </si>
  <si>
    <t>Number of subscribers month-end:</t>
  </si>
  <si>
    <t>Net Bookings</t>
  </si>
  <si>
    <t>Diff v1 - v2</t>
  </si>
  <si>
    <t>Total</t>
  </si>
  <si>
    <t>Total:</t>
  </si>
  <si>
    <t>pypayment_v1 (CH)</t>
  </si>
  <si>
    <t>pypayment_v2 (CH)</t>
  </si>
  <si>
    <t>SOFORT Ueberweisung:</t>
  </si>
  <si>
    <t>Klarna Lastschrift:</t>
  </si>
  <si>
    <t>pypayment_v1 (DE)</t>
  </si>
  <si>
    <t>pypayment_v2 (DE)</t>
  </si>
  <si>
    <t>pypayment_v1 (AT)</t>
  </si>
  <si>
    <t>pypayment_v2 (AT)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</si>
</sst>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.00_ ;_ * \-#,##0.00_ ;_ * &quot;-&quot;??_ ;_ @_ "/>
    <numFmt numFmtId="166" formatCode="_-* #,##0_-;\-* #,##0_-;_-* &quot;-&quot;??_-;_-@_-"/>
    <numFmt numFmtId="173" formatCode="_ * #,##0_ ;_ * \-#,##0_ ;_ * &quot;-&quot;??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3" fontId="0" fillId="0" borderId="0" xfId="0" applyNumberFormat="1"/>
    <xf numFmtId="0" fontId="2" fillId="0" borderId="0" xfId="0" applyFont="1"/>
    <xf numFmtId="43" fontId="0" fillId="0" borderId="0" xfId="1" applyFont="1"/>
    <xf numFmtId="10" fontId="0" fillId="0" borderId="0" xfId="2" applyNumberFormat="1" applyFont="1"/>
    <xf numFmtId="166" fontId="0" fillId="0" borderId="0" xfId="0" applyNumberFormat="1"/>
    <xf numFmtId="166" fontId="0" fillId="0" borderId="0" xfId="0" applyNumberFormat="1" applyFont="1"/>
    <xf numFmtId="0" fontId="5" fillId="0" borderId="1" xfId="0" applyFont="1" applyBorder="1"/>
    <xf numFmtId="0" fontId="0" fillId="0" borderId="2" xfId="0" applyBorder="1"/>
    <xf numFmtId="0" fontId="0" fillId="0" borderId="3" xfId="0" applyBorder="1"/>
    <xf numFmtId="17" fontId="2" fillId="0" borderId="4" xfId="0" applyNumberFormat="1" applyFont="1" applyBorder="1"/>
    <xf numFmtId="0" fontId="2" fillId="0" borderId="0" xfId="0" applyFont="1" applyBorder="1"/>
    <xf numFmtId="0" fontId="0" fillId="0" borderId="5" xfId="0" applyBorder="1"/>
    <xf numFmtId="3" fontId="2" fillId="0" borderId="4" xfId="0" applyNumberFormat="1" applyFont="1" applyBorder="1"/>
    <xf numFmtId="43" fontId="0" fillId="0" borderId="0" xfId="1" applyFont="1" applyBorder="1"/>
    <xf numFmtId="14" fontId="0" fillId="0" borderId="5" xfId="0" applyNumberFormat="1" applyBorder="1"/>
    <xf numFmtId="0" fontId="0" fillId="0" borderId="4" xfId="0" applyBorder="1"/>
    <xf numFmtId="0" fontId="0" fillId="0" borderId="0" xfId="0" applyBorder="1"/>
    <xf numFmtId="3" fontId="0" fillId="0" borderId="5" xfId="0" applyNumberFormat="1" applyBorder="1"/>
    <xf numFmtId="10" fontId="0" fillId="0" borderId="5" xfId="2" applyNumberFormat="1" applyFont="1" applyBorder="1"/>
    <xf numFmtId="17" fontId="2" fillId="0" borderId="6" xfId="0" applyNumberFormat="1" applyFont="1" applyBorder="1"/>
    <xf numFmtId="43" fontId="0" fillId="0" borderId="7" xfId="1" applyFont="1" applyBorder="1"/>
    <xf numFmtId="10" fontId="0" fillId="0" borderId="8" xfId="2" applyNumberFormat="1" applyFont="1" applyBorder="1"/>
    <xf numFmtId="3" fontId="0" fillId="0" borderId="4" xfId="0" applyNumberFormat="1" applyBorder="1"/>
    <xf numFmtId="17" fontId="2" fillId="0" borderId="0" xfId="0" applyNumberFormat="1" applyFont="1" applyBorder="1"/>
    <xf numFmtId="0" fontId="2" fillId="0" borderId="5" xfId="0" applyFont="1" applyBorder="1"/>
    <xf numFmtId="0" fontId="2" fillId="0" borderId="4" xfId="0" applyFont="1" applyBorder="1"/>
    <xf numFmtId="166" fontId="0" fillId="0" borderId="0" xfId="1" applyNumberFormat="1" applyFont="1" applyBorder="1"/>
    <xf numFmtId="0" fontId="2" fillId="0" borderId="6" xfId="0" applyFont="1" applyBorder="1"/>
    <xf numFmtId="166" fontId="0" fillId="0" borderId="7" xfId="0" applyNumberFormat="1" applyBorder="1"/>
    <xf numFmtId="0" fontId="0" fillId="0" borderId="7" xfId="0" applyBorder="1"/>
    <xf numFmtId="173" fontId="0" fillId="0" borderId="0" xfId="1" applyNumberFormat="1" applyFont="1" applyBorder="1"/>
    <xf numFmtId="166" fontId="0" fillId="0" borderId="0" xfId="0" applyNumberFormat="1" applyFont="1" applyBorder="1"/>
    <xf numFmtId="166" fontId="0" fillId="0" borderId="0" xfId="0" applyNumberFormat="1" applyBorder="1"/>
    <xf numFmtId="166" fontId="0" fillId="0" borderId="7" xfId="0" applyNumberFormat="1" applyFont="1" applyBorder="1"/>
    <xf numFmtId="10" fontId="0" fillId="0" borderId="8" xfId="2" applyNumberFormat="1" applyFont="1" applyFill="1" applyBorder="1"/>
    <xf numFmtId="14" fontId="0" fillId="0" borderId="2" xfId="0" applyNumberFormat="1" applyBorder="1"/>
    <xf numFmtId="14" fontId="0" fillId="0" borderId="3" xfId="0" applyNumberFormat="1" applyBorder="1"/>
    <xf numFmtId="43" fontId="0" fillId="0" borderId="0" xfId="1" applyNumberFormat="1" applyFont="1" applyBorder="1"/>
    <xf numFmtId="2" fontId="0" fillId="0" borderId="0" xfId="0" applyNumberFormat="1" applyBorder="1"/>
    <xf numFmtId="4" fontId="0" fillId="0" borderId="0" xfId="1" applyNumberFormat="1" applyFont="1" applyBorder="1"/>
    <xf numFmtId="4" fontId="0" fillId="0" borderId="0" xfId="0" applyNumberFormat="1" applyBorder="1"/>
  </cellXfs>
  <cellStyles count="5">
    <cellStyle name="Comma" xfId="1" builtinId="3"/>
    <cellStyle name="Dezimal 2" xfId="4" xr:uid="{54B48B4E-A791-AD40-8422-BFDBCA89AD94}"/>
    <cellStyle name="Normal" xfId="0" builtinId="0"/>
    <cellStyle name="Per cent" xfId="2" builtinId="5"/>
    <cellStyle name="Standard 2" xfId="3" xr:uid="{910B6F0F-18B9-C44B-88AB-83464EBC5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21E0-C13D-7C4B-BDC6-F1F06FEE4C77}">
  <sheetPr>
    <tabColor theme="9" tint="0.79998168889431442"/>
  </sheetPr>
  <dimension ref="A1:AD23"/>
  <sheetViews>
    <sheetView zoomScale="125" zoomScaleNormal="125" workbookViewId="0">
      <selection activeCell="D6" sqref="D6"/>
    </sheetView>
  </sheetViews>
  <sheetFormatPr baseColWidth="10" defaultRowHeight="16" x14ac:dyDescent="0.2"/>
  <cols>
    <col min="1" max="1" width="17.83203125" bestFit="1" customWidth="1"/>
    <col min="2" max="3" width="20.6640625" bestFit="1" customWidth="1"/>
    <col min="4" max="4" width="20.6640625" customWidth="1"/>
    <col min="5" max="5" width="21" bestFit="1" customWidth="1"/>
    <col min="6" max="6" width="20.6640625" bestFit="1" customWidth="1"/>
    <col min="7" max="7" width="12.1640625" bestFit="1" customWidth="1"/>
    <col min="8" max="8" width="12.1640625" customWidth="1"/>
    <col min="9" max="9" width="17.83203125" bestFit="1" customWidth="1"/>
    <col min="10" max="10" width="20.6640625" bestFit="1" customWidth="1"/>
    <col min="11" max="24" width="12.1640625" bestFit="1" customWidth="1"/>
    <col min="25" max="25" width="11.1640625" bestFit="1" customWidth="1"/>
    <col min="26" max="30" width="12.1640625" bestFit="1" customWidth="1"/>
  </cols>
  <sheetData>
    <row r="1" spans="1:30" ht="17" thickBot="1" x14ac:dyDescent="0.25"/>
    <row r="2" spans="1:30" ht="20" x14ac:dyDescent="0.25">
      <c r="A2" s="8" t="s">
        <v>3</v>
      </c>
      <c r="B2" s="9"/>
      <c r="C2" s="10"/>
      <c r="E2" s="8" t="s">
        <v>2</v>
      </c>
      <c r="F2" s="9"/>
      <c r="G2" s="10"/>
      <c r="I2" s="8" t="s">
        <v>1</v>
      </c>
      <c r="J2" s="9"/>
      <c r="K2" s="10"/>
    </row>
    <row r="3" spans="1:30" x14ac:dyDescent="0.2">
      <c r="A3" s="11" t="s">
        <v>13</v>
      </c>
      <c r="B3" s="12" t="s">
        <v>9</v>
      </c>
      <c r="C3" s="13"/>
      <c r="E3" s="11" t="s">
        <v>17</v>
      </c>
      <c r="F3" s="12" t="s">
        <v>9</v>
      </c>
      <c r="G3" s="13"/>
      <c r="I3" s="11" t="s">
        <v>19</v>
      </c>
      <c r="J3" s="12" t="s">
        <v>9</v>
      </c>
      <c r="K3" s="13"/>
      <c r="M3" s="4"/>
    </row>
    <row r="4" spans="1:30" x14ac:dyDescent="0.2">
      <c r="A4" s="14" t="s">
        <v>12</v>
      </c>
      <c r="B4" s="15">
        <v>547658.88579388103</v>
      </c>
      <c r="C4" s="13"/>
      <c r="E4" s="14" t="s">
        <v>12</v>
      </c>
      <c r="F4" s="15">
        <v>865378.70588184113</v>
      </c>
      <c r="G4" s="13"/>
      <c r="I4" s="14" t="s">
        <v>12</v>
      </c>
      <c r="J4" s="15">
        <v>23130.216666667369</v>
      </c>
      <c r="K4" s="13"/>
      <c r="M4" s="4"/>
    </row>
    <row r="5" spans="1:30" x14ac:dyDescent="0.2">
      <c r="A5" s="11" t="s">
        <v>5</v>
      </c>
      <c r="B5" s="15">
        <v>186849.04363973916</v>
      </c>
      <c r="C5" s="13"/>
      <c r="E5" s="11" t="s">
        <v>5</v>
      </c>
      <c r="F5" s="15">
        <v>675077.18487357034</v>
      </c>
      <c r="G5" s="13"/>
      <c r="I5" s="11" t="s">
        <v>5</v>
      </c>
      <c r="J5" s="15">
        <v>13498.349999999844</v>
      </c>
      <c r="K5" s="13"/>
      <c r="M5" s="4"/>
    </row>
    <row r="6" spans="1:30" x14ac:dyDescent="0.2">
      <c r="A6" s="11" t="s">
        <v>6</v>
      </c>
      <c r="B6" s="15">
        <v>312132.45125348051</v>
      </c>
      <c r="C6" s="13"/>
      <c r="E6" s="11" t="s">
        <v>6</v>
      </c>
      <c r="F6" s="15">
        <v>127530.89075630385</v>
      </c>
      <c r="G6" s="13"/>
      <c r="I6" s="11" t="s">
        <v>6</v>
      </c>
      <c r="J6" s="15">
        <v>9315.2499999999291</v>
      </c>
      <c r="K6" s="13"/>
      <c r="M6" s="4"/>
    </row>
    <row r="7" spans="1:30" x14ac:dyDescent="0.2">
      <c r="A7" s="11" t="s">
        <v>7</v>
      </c>
      <c r="B7" s="15">
        <v>48677.390900650033</v>
      </c>
      <c r="C7" s="13"/>
      <c r="E7" s="11" t="s">
        <v>15</v>
      </c>
      <c r="F7" s="15">
        <v>21261.739495798945</v>
      </c>
      <c r="G7" s="13"/>
      <c r="I7" s="11" t="s">
        <v>16</v>
      </c>
      <c r="J7" s="15">
        <v>316.61666666666673</v>
      </c>
      <c r="K7" s="13"/>
      <c r="M7" s="4"/>
    </row>
    <row r="8" spans="1:30" x14ac:dyDescent="0.2">
      <c r="A8" s="24"/>
      <c r="B8" s="18"/>
      <c r="C8" s="16"/>
      <c r="D8" s="1"/>
      <c r="E8" s="11" t="s">
        <v>16</v>
      </c>
      <c r="F8" s="15">
        <v>41508.890756301989</v>
      </c>
      <c r="G8" s="16"/>
      <c r="H8" s="1"/>
      <c r="I8" s="24"/>
      <c r="J8" s="18"/>
      <c r="K8" s="16"/>
      <c r="L8" s="1"/>
      <c r="M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1" t="s">
        <v>14</v>
      </c>
      <c r="B9" s="12" t="s">
        <v>0</v>
      </c>
      <c r="C9" s="19"/>
      <c r="D9" s="2"/>
      <c r="E9" s="17"/>
      <c r="F9" s="18"/>
      <c r="G9" s="19"/>
      <c r="H9" s="2"/>
      <c r="I9" s="11" t="s">
        <v>20</v>
      </c>
      <c r="J9" s="12" t="s">
        <v>0</v>
      </c>
      <c r="K9" s="1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14" t="s">
        <v>12</v>
      </c>
      <c r="B10" s="15">
        <f>SUM(B11:B13)</f>
        <v>549640.33426180785</v>
      </c>
      <c r="C10" s="13"/>
      <c r="E10" s="11" t="s">
        <v>18</v>
      </c>
      <c r="F10" s="12" t="s">
        <v>0</v>
      </c>
      <c r="G10" s="13"/>
      <c r="I10" s="14" t="s">
        <v>12</v>
      </c>
      <c r="J10" s="15">
        <f>SUM(J11:J13)</f>
        <v>25696.910615832738</v>
      </c>
      <c r="K10" s="13"/>
    </row>
    <row r="11" spans="1:30" x14ac:dyDescent="0.2">
      <c r="A11" s="11" t="s">
        <v>5</v>
      </c>
      <c r="B11" s="15">
        <v>188059.935004648</v>
      </c>
      <c r="C11" s="13"/>
      <c r="E11" s="14" t="s">
        <v>12</v>
      </c>
      <c r="F11" s="15">
        <f>SUM(F12:F15)</f>
        <v>948374.28531606658</v>
      </c>
      <c r="G11" s="13"/>
      <c r="I11" s="11" t="s">
        <v>5</v>
      </c>
      <c r="J11" s="15">
        <v>15027.418461666301</v>
      </c>
      <c r="K11" s="13"/>
    </row>
    <row r="12" spans="1:30" x14ac:dyDescent="0.2">
      <c r="A12" s="11" t="s">
        <v>6</v>
      </c>
      <c r="B12" s="15">
        <v>315228.78365827299</v>
      </c>
      <c r="C12" s="13"/>
      <c r="E12" s="11" t="s">
        <v>5</v>
      </c>
      <c r="F12" s="15">
        <v>739586.43466641905</v>
      </c>
      <c r="G12" s="13"/>
      <c r="I12" s="11" t="s">
        <v>6</v>
      </c>
      <c r="J12" s="15">
        <v>10323.398475833101</v>
      </c>
      <c r="K12" s="13"/>
    </row>
    <row r="13" spans="1:30" x14ac:dyDescent="0.2">
      <c r="A13" s="11" t="s">
        <v>7</v>
      </c>
      <c r="B13" s="15">
        <v>46351.615598886798</v>
      </c>
      <c r="C13" s="13"/>
      <c r="E13" s="11" t="s">
        <v>6</v>
      </c>
      <c r="F13" s="15">
        <v>139855.23743953599</v>
      </c>
      <c r="G13" s="13"/>
      <c r="I13" s="11" t="s">
        <v>16</v>
      </c>
      <c r="J13" s="15">
        <v>346.093678333333</v>
      </c>
      <c r="K13" s="13"/>
    </row>
    <row r="14" spans="1:30" x14ac:dyDescent="0.2">
      <c r="A14" s="17"/>
      <c r="B14" s="18"/>
      <c r="C14" s="13"/>
      <c r="E14" s="11" t="s">
        <v>15</v>
      </c>
      <c r="F14" s="15">
        <v>23460.773757765099</v>
      </c>
      <c r="G14" s="13"/>
      <c r="I14" s="17"/>
      <c r="J14" s="18"/>
      <c r="K14" s="13"/>
    </row>
    <row r="15" spans="1:30" x14ac:dyDescent="0.2">
      <c r="A15" s="17"/>
      <c r="B15" s="18"/>
      <c r="C15" s="13"/>
      <c r="E15" s="11" t="s">
        <v>16</v>
      </c>
      <c r="F15" s="15">
        <v>45471.839452346401</v>
      </c>
      <c r="G15" s="13"/>
      <c r="I15" s="17"/>
      <c r="J15" s="18"/>
      <c r="K15" s="13"/>
    </row>
    <row r="16" spans="1:30" x14ac:dyDescent="0.2">
      <c r="A16" s="14" t="s">
        <v>10</v>
      </c>
      <c r="B16" s="18"/>
      <c r="C16" s="13"/>
      <c r="E16" s="17"/>
      <c r="F16" s="18"/>
      <c r="G16" s="13"/>
      <c r="I16" s="14" t="s">
        <v>10</v>
      </c>
      <c r="J16" s="18"/>
      <c r="K16" s="13"/>
    </row>
    <row r="17" spans="1:11" x14ac:dyDescent="0.2">
      <c r="A17" s="14" t="s">
        <v>12</v>
      </c>
      <c r="B17" s="15">
        <f>B4-B10</f>
        <v>-1981.4484679268207</v>
      </c>
      <c r="C17" s="20">
        <f>(B4/B10)-1</f>
        <v>-3.6049910176042532E-3</v>
      </c>
      <c r="D17" s="5"/>
      <c r="E17" s="17"/>
      <c r="F17" s="18"/>
      <c r="G17" s="13"/>
      <c r="I17" s="14" t="s">
        <v>12</v>
      </c>
      <c r="J17" s="15">
        <f>J4-J10</f>
        <v>-2566.6939491653684</v>
      </c>
      <c r="K17" s="20">
        <f>(J4/J10)-1</f>
        <v>-9.9883366819353836E-2</v>
      </c>
    </row>
    <row r="18" spans="1:11" x14ac:dyDescent="0.2">
      <c r="A18" s="11" t="s">
        <v>5</v>
      </c>
      <c r="B18" s="15">
        <f>B5-B11</f>
        <v>-1210.8913649088354</v>
      </c>
      <c r="C18" s="20">
        <f t="shared" ref="C18:C20" si="0">(B5/B11)-1</f>
        <v>-6.4388587865826796E-3</v>
      </c>
      <c r="D18" s="5"/>
      <c r="E18" s="14" t="s">
        <v>10</v>
      </c>
      <c r="F18" s="18"/>
      <c r="G18" s="13"/>
      <c r="I18" s="11" t="s">
        <v>5</v>
      </c>
      <c r="J18" s="15">
        <f>J5-J11</f>
        <v>-1529.0684616664566</v>
      </c>
      <c r="K18" s="20">
        <f t="shared" ref="K18:K20" si="1">(J5/J11)-1</f>
        <v>-0.10175190539659118</v>
      </c>
    </row>
    <row r="19" spans="1:11" x14ac:dyDescent="0.2">
      <c r="A19" s="11" t="s">
        <v>6</v>
      </c>
      <c r="B19" s="15">
        <f>B6-B12</f>
        <v>-3096.3324047924834</v>
      </c>
      <c r="C19" s="20">
        <f t="shared" si="0"/>
        <v>-9.8224926317296291E-3</v>
      </c>
      <c r="D19" s="5"/>
      <c r="E19" s="14" t="s">
        <v>12</v>
      </c>
      <c r="F19" s="15">
        <f>F4-F11</f>
        <v>-82995.579434225452</v>
      </c>
      <c r="G19" s="20">
        <f>(F4/F11)-1</f>
        <v>-8.7513527854211404E-2</v>
      </c>
      <c r="H19" s="5"/>
      <c r="I19" s="11" t="s">
        <v>6</v>
      </c>
      <c r="J19" s="15">
        <f>J6-J12</f>
        <v>-1008.1484758331717</v>
      </c>
      <c r="K19" s="20">
        <f t="shared" si="1"/>
        <v>-9.7656646519383106E-2</v>
      </c>
    </row>
    <row r="20" spans="1:11" ht="17" thickBot="1" x14ac:dyDescent="0.25">
      <c r="A20" s="21" t="s">
        <v>7</v>
      </c>
      <c r="B20" s="22">
        <f>B7-B13</f>
        <v>2325.7753017632349</v>
      </c>
      <c r="C20" s="23">
        <f t="shared" si="0"/>
        <v>5.0176790424951045E-2</v>
      </c>
      <c r="D20" s="5"/>
      <c r="E20" s="11" t="s">
        <v>5</v>
      </c>
      <c r="F20" s="15">
        <f>F5-F12</f>
        <v>-64509.249792848714</v>
      </c>
      <c r="G20" s="20">
        <f t="shared" ref="G20:G23" si="2">(F5/F12)-1</f>
        <v>-8.7223408609359843E-2</v>
      </c>
      <c r="H20" s="5"/>
      <c r="I20" s="21" t="s">
        <v>16</v>
      </c>
      <c r="J20" s="22">
        <f>J7-J13</f>
        <v>-29.477011666666272</v>
      </c>
      <c r="K20" s="23">
        <f t="shared" si="1"/>
        <v>-8.5170615680174588E-2</v>
      </c>
    </row>
    <row r="21" spans="1:11" x14ac:dyDescent="0.2">
      <c r="E21" s="11" t="s">
        <v>6</v>
      </c>
      <c r="F21" s="15">
        <f>F6-F13</f>
        <v>-12324.346683232143</v>
      </c>
      <c r="G21" s="20">
        <f t="shared" si="2"/>
        <v>-8.8122167670412477E-2</v>
      </c>
      <c r="H21" s="5"/>
    </row>
    <row r="22" spans="1:11" x14ac:dyDescent="0.2">
      <c r="E22" s="11" t="s">
        <v>15</v>
      </c>
      <c r="F22" s="15">
        <f>F7-F14</f>
        <v>-2199.0342619661533</v>
      </c>
      <c r="G22" s="20">
        <f t="shared" si="2"/>
        <v>-9.3732384305454164E-2</v>
      </c>
      <c r="H22" s="5"/>
    </row>
    <row r="23" spans="1:11" ht="17" thickBot="1" x14ac:dyDescent="0.25">
      <c r="E23" s="21" t="s">
        <v>16</v>
      </c>
      <c r="F23" s="22">
        <f>F8-F15</f>
        <v>-3962.9486960444119</v>
      </c>
      <c r="G23" s="23">
        <f t="shared" si="2"/>
        <v>-8.7151712879297683E-2</v>
      </c>
      <c r="H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9993-625D-A643-8389-AB523ABF9FBC}">
  <sheetPr>
    <tabColor theme="5" tint="0.79998168889431442"/>
  </sheetPr>
  <dimension ref="A1:AA63"/>
  <sheetViews>
    <sheetView topLeftCell="A33" zoomScale="125" zoomScaleNormal="125" workbookViewId="0">
      <selection activeCell="B54" sqref="B54:N54"/>
    </sheetView>
  </sheetViews>
  <sheetFormatPr baseColWidth="10" defaultRowHeight="16" x14ac:dyDescent="0.2"/>
  <cols>
    <col min="1" max="1" width="20.83203125" bestFit="1" customWidth="1"/>
    <col min="2" max="2" width="15.6640625" bestFit="1" customWidth="1"/>
    <col min="3" max="3" width="20.83203125" bestFit="1" customWidth="1"/>
    <col min="4" max="21" width="12.1640625" bestFit="1" customWidth="1"/>
    <col min="22" max="22" width="11.1640625" bestFit="1" customWidth="1"/>
    <col min="23" max="27" width="12.1640625" bestFit="1" customWidth="1"/>
  </cols>
  <sheetData>
    <row r="1" spans="1:27" ht="17" thickBot="1" x14ac:dyDescent="0.25"/>
    <row r="2" spans="1:27" ht="20" x14ac:dyDescent="0.25">
      <c r="A2" s="8" t="s">
        <v>3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1" t="s">
        <v>13</v>
      </c>
      <c r="B3" s="25">
        <v>44256</v>
      </c>
      <c r="C3" s="25">
        <v>44287</v>
      </c>
      <c r="D3" s="25">
        <v>44317</v>
      </c>
      <c r="E3" s="25">
        <v>44348</v>
      </c>
      <c r="F3" s="25">
        <v>44378</v>
      </c>
      <c r="G3" s="25">
        <v>44409</v>
      </c>
      <c r="H3" s="25">
        <v>44440</v>
      </c>
      <c r="I3" s="25">
        <v>44470</v>
      </c>
      <c r="J3" s="25">
        <v>44501</v>
      </c>
      <c r="K3" s="25">
        <v>44531</v>
      </c>
      <c r="L3" s="25">
        <v>44562</v>
      </c>
      <c r="M3" s="25">
        <v>44593</v>
      </c>
      <c r="N3" s="25">
        <v>44621</v>
      </c>
      <c r="O3" s="18"/>
      <c r="P3" s="12" t="s">
        <v>11</v>
      </c>
      <c r="Q3" s="13"/>
    </row>
    <row r="4" spans="1:27" x14ac:dyDescent="0.2">
      <c r="A4" s="11" t="s">
        <v>4</v>
      </c>
      <c r="B4" s="39">
        <v>145690.95999998375</v>
      </c>
      <c r="C4" s="39">
        <v>143008.14000001035</v>
      </c>
      <c r="D4" s="39">
        <v>25951.159999998818</v>
      </c>
      <c r="E4" s="39">
        <v>24637.559999999641</v>
      </c>
      <c r="F4" s="39">
        <v>24999.139999998868</v>
      </c>
      <c r="G4" s="39">
        <v>25004.999999998869</v>
      </c>
      <c r="H4" s="39">
        <v>24214.999999999607</v>
      </c>
      <c r="I4" s="39">
        <v>25016.169999998863</v>
      </c>
      <c r="J4" s="39">
        <v>24238.719999999605</v>
      </c>
      <c r="K4" s="39">
        <v>25062.459999998857</v>
      </c>
      <c r="L4" s="39">
        <v>25103.229999998857</v>
      </c>
      <c r="M4" s="39">
        <v>22720.429999999094</v>
      </c>
      <c r="N4" s="18">
        <v>11988.289999999917</v>
      </c>
      <c r="O4" s="18"/>
      <c r="P4" s="39">
        <v>547658.88579388103</v>
      </c>
      <c r="Q4" s="13"/>
    </row>
    <row r="5" spans="1:27" x14ac:dyDescent="0.2">
      <c r="A5" s="11" t="s">
        <v>5</v>
      </c>
      <c r="B5" s="39">
        <v>47762.670000000384</v>
      </c>
      <c r="C5" s="39">
        <v>48443.209999998893</v>
      </c>
      <c r="D5" s="39">
        <v>9465.6499999999614</v>
      </c>
      <c r="E5" s="39">
        <v>8773.7599999999347</v>
      </c>
      <c r="F5" s="39">
        <v>8684.7300000000141</v>
      </c>
      <c r="G5" s="39">
        <v>8688.2500000000127</v>
      </c>
      <c r="H5" s="39">
        <v>8414.8299999999417</v>
      </c>
      <c r="I5" s="39">
        <v>8694.430000000013</v>
      </c>
      <c r="J5" s="39">
        <v>8427.009999999942</v>
      </c>
      <c r="K5" s="39">
        <v>8720.9300000000112</v>
      </c>
      <c r="L5" s="39">
        <v>8742.5300000000097</v>
      </c>
      <c r="M5" s="39">
        <v>7901.2000000000944</v>
      </c>
      <c r="N5" s="18">
        <v>4122.1799999999957</v>
      </c>
      <c r="O5" s="18"/>
      <c r="P5" s="39">
        <v>186849.04363973916</v>
      </c>
      <c r="Q5" s="13"/>
    </row>
    <row r="6" spans="1:27" x14ac:dyDescent="0.2">
      <c r="A6" s="11" t="s">
        <v>6</v>
      </c>
      <c r="B6" s="39">
        <v>85049.179999983375</v>
      </c>
      <c r="C6" s="39">
        <v>82118.230000011506</v>
      </c>
      <c r="D6" s="39">
        <v>14223.949999998851</v>
      </c>
      <c r="E6" s="39">
        <v>13673.3999999997</v>
      </c>
      <c r="F6" s="39">
        <v>14050.29999999885</v>
      </c>
      <c r="G6" s="39">
        <v>14052.639999998852</v>
      </c>
      <c r="H6" s="39">
        <v>13608.139999999659</v>
      </c>
      <c r="I6" s="39">
        <v>14057.629999998846</v>
      </c>
      <c r="J6" s="39">
        <v>13619.679999999657</v>
      </c>
      <c r="K6" s="39">
        <v>14077.419999998841</v>
      </c>
      <c r="L6" s="39">
        <v>14096.589999998843</v>
      </c>
      <c r="M6" s="39">
        <v>12772.999999999005</v>
      </c>
      <c r="N6" s="18">
        <v>6719.6099999999205</v>
      </c>
      <c r="O6" s="18"/>
      <c r="P6" s="39">
        <v>312132.45125348051</v>
      </c>
      <c r="Q6" s="13"/>
    </row>
    <row r="7" spans="1:27" x14ac:dyDescent="0.2">
      <c r="A7" s="11" t="s">
        <v>7</v>
      </c>
      <c r="B7" s="39">
        <v>12879.109999999984</v>
      </c>
      <c r="C7" s="39">
        <v>12446.699999999957</v>
      </c>
      <c r="D7" s="39">
        <v>2261.5600000000045</v>
      </c>
      <c r="E7" s="39">
        <v>2190.4000000000065</v>
      </c>
      <c r="F7" s="39">
        <v>2264.1100000000047</v>
      </c>
      <c r="G7" s="39">
        <v>2264.1100000000047</v>
      </c>
      <c r="H7" s="39">
        <v>2192.0300000000061</v>
      </c>
      <c r="I7" s="39">
        <v>2264.1100000000047</v>
      </c>
      <c r="J7" s="39">
        <v>2192.0300000000061</v>
      </c>
      <c r="K7" s="39">
        <v>2264.1100000000047</v>
      </c>
      <c r="L7" s="39">
        <v>2264.1100000000047</v>
      </c>
      <c r="M7" s="39">
        <v>2046.2299999999937</v>
      </c>
      <c r="N7" s="18">
        <v>1146.5000000000014</v>
      </c>
      <c r="O7" s="18"/>
      <c r="P7" s="39">
        <v>48677.390900650033</v>
      </c>
      <c r="Q7" s="13"/>
    </row>
    <row r="8" spans="1:27" x14ac:dyDescent="0.2">
      <c r="A8" s="11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18"/>
      <c r="O8" s="39"/>
      <c r="P8" s="18"/>
      <c r="Q8" s="13"/>
    </row>
    <row r="9" spans="1:27" x14ac:dyDescent="0.2">
      <c r="A9" s="11" t="s">
        <v>14</v>
      </c>
      <c r="B9" s="25">
        <v>44256</v>
      </c>
      <c r="C9" s="25">
        <v>44287</v>
      </c>
      <c r="D9" s="25">
        <v>44317</v>
      </c>
      <c r="E9" s="25">
        <v>44348</v>
      </c>
      <c r="F9" s="25">
        <v>44378</v>
      </c>
      <c r="G9" s="25">
        <v>44409</v>
      </c>
      <c r="H9" s="25">
        <v>44440</v>
      </c>
      <c r="I9" s="25">
        <v>44470</v>
      </c>
      <c r="J9" s="25">
        <v>44501</v>
      </c>
      <c r="K9" s="25">
        <v>44531</v>
      </c>
      <c r="L9" s="25">
        <v>44562</v>
      </c>
      <c r="M9" s="25">
        <v>44593</v>
      </c>
      <c r="N9" s="25">
        <v>44621</v>
      </c>
      <c r="O9" s="18"/>
      <c r="P9" s="12" t="s">
        <v>11</v>
      </c>
      <c r="Q9" s="13"/>
    </row>
    <row r="10" spans="1:27" x14ac:dyDescent="0.2">
      <c r="A10" s="11" t="s">
        <v>4</v>
      </c>
      <c r="B10" s="39">
        <v>135340.240918544</v>
      </c>
      <c r="C10" s="15">
        <v>153129.82130648399</v>
      </c>
      <c r="D10" s="15">
        <v>26607.886249046402</v>
      </c>
      <c r="E10" s="15">
        <v>24417.931292979199</v>
      </c>
      <c r="F10" s="15">
        <v>24793.100259278901</v>
      </c>
      <c r="G10" s="15">
        <v>24827.402448135799</v>
      </c>
      <c r="H10" s="15">
        <v>24040.530950620901</v>
      </c>
      <c r="I10" s="15">
        <v>24852.662007683801</v>
      </c>
      <c r="J10" s="15">
        <v>24073.2955417921</v>
      </c>
      <c r="K10" s="15">
        <v>24884.116994056101</v>
      </c>
      <c r="L10" s="15">
        <v>24908.773292465499</v>
      </c>
      <c r="M10" s="15">
        <v>22523.066539252301</v>
      </c>
      <c r="N10" s="15">
        <v>13894.818890766101</v>
      </c>
      <c r="O10" s="40"/>
      <c r="P10" s="39">
        <f>SUM(P11:P13)</f>
        <v>549640.33426180785</v>
      </c>
      <c r="Q10" s="13"/>
    </row>
    <row r="11" spans="1:27" x14ac:dyDescent="0.2">
      <c r="A11" s="11" t="s">
        <v>5</v>
      </c>
      <c r="B11" s="39">
        <v>45005.920642929101</v>
      </c>
      <c r="C11" s="39">
        <v>88603.916898299402</v>
      </c>
      <c r="D11" s="39">
        <v>14795.562386455</v>
      </c>
      <c r="E11" s="39">
        <v>13671.3322358646</v>
      </c>
      <c r="F11" s="39">
        <v>14071.831002209399</v>
      </c>
      <c r="G11" s="39">
        <v>14102.1273424433</v>
      </c>
      <c r="H11" s="39">
        <v>13655.4690229855</v>
      </c>
      <c r="I11" s="39">
        <v>14110.651323751399</v>
      </c>
      <c r="J11" s="39">
        <v>13669.0498748431</v>
      </c>
      <c r="K11" s="39">
        <v>14124.182310939599</v>
      </c>
      <c r="L11" s="39">
        <v>14131.200817669</v>
      </c>
      <c r="M11" s="39">
        <v>12794.213226586</v>
      </c>
      <c r="N11" s="39">
        <v>7916.7224784489899</v>
      </c>
      <c r="O11" s="18"/>
      <c r="P11" s="39">
        <v>188059.935004648</v>
      </c>
      <c r="Q11" s="13"/>
    </row>
    <row r="12" spans="1:27" x14ac:dyDescent="0.2">
      <c r="A12" s="11" t="s">
        <v>6</v>
      </c>
      <c r="B12" s="39">
        <v>78743.825862687707</v>
      </c>
      <c r="C12" s="39">
        <v>51874.311862219998</v>
      </c>
      <c r="D12" s="39">
        <v>9630.2437497337596</v>
      </c>
      <c r="E12" s="39">
        <v>8719.6742581808394</v>
      </c>
      <c r="F12" s="39">
        <v>8626.7802981712393</v>
      </c>
      <c r="G12" s="39">
        <v>8630.7861467941802</v>
      </c>
      <c r="H12" s="39">
        <v>8358.13712870165</v>
      </c>
      <c r="I12" s="39">
        <v>8647.5217250340393</v>
      </c>
      <c r="J12" s="39">
        <v>8377.3208680152493</v>
      </c>
      <c r="K12" s="39">
        <v>8657.4964407998996</v>
      </c>
      <c r="L12" s="39">
        <v>8670.2633860180995</v>
      </c>
      <c r="M12" s="39">
        <v>7825.4773615109798</v>
      </c>
      <c r="N12" s="39">
        <v>4715.9459336042601</v>
      </c>
      <c r="O12" s="18"/>
      <c r="P12" s="39">
        <v>315228.78365827299</v>
      </c>
      <c r="Q12" s="13"/>
    </row>
    <row r="13" spans="1:27" x14ac:dyDescent="0.2">
      <c r="A13" s="11" t="s">
        <v>7</v>
      </c>
      <c r="B13" s="39">
        <v>11590.49</v>
      </c>
      <c r="C13" s="39">
        <v>12651.592545979</v>
      </c>
      <c r="D13" s="39">
        <v>2182.0801128578</v>
      </c>
      <c r="E13" s="39">
        <v>2026.9247989339899</v>
      </c>
      <c r="F13" s="39">
        <v>2094.4889588984602</v>
      </c>
      <c r="G13" s="39">
        <v>2094.4889588984602</v>
      </c>
      <c r="H13" s="39">
        <v>2026.9247989339899</v>
      </c>
      <c r="I13" s="39">
        <v>2094.4889588984602</v>
      </c>
      <c r="J13" s="39">
        <v>2026.9247989339899</v>
      </c>
      <c r="K13" s="39">
        <v>2102.4382423166899</v>
      </c>
      <c r="L13" s="39">
        <v>2107.3090887784701</v>
      </c>
      <c r="M13" s="39">
        <v>1903.3759511547401</v>
      </c>
      <c r="N13" s="39">
        <v>1262.1504787128799</v>
      </c>
      <c r="O13" s="18"/>
      <c r="P13" s="39">
        <v>46351.615598886798</v>
      </c>
      <c r="Q13" s="13"/>
    </row>
    <row r="14" spans="1:27" x14ac:dyDescent="0.2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3"/>
    </row>
    <row r="15" spans="1:27" x14ac:dyDescent="0.2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3"/>
    </row>
    <row r="16" spans="1:27" x14ac:dyDescent="0.2">
      <c r="A16" s="14" t="s">
        <v>10</v>
      </c>
      <c r="B16" s="25">
        <v>44256</v>
      </c>
      <c r="C16" s="25">
        <v>44287</v>
      </c>
      <c r="D16" s="25">
        <v>44317</v>
      </c>
      <c r="E16" s="25">
        <v>44348</v>
      </c>
      <c r="F16" s="25">
        <v>44378</v>
      </c>
      <c r="G16" s="25">
        <v>44409</v>
      </c>
      <c r="H16" s="25">
        <v>44440</v>
      </c>
      <c r="I16" s="25">
        <v>44470</v>
      </c>
      <c r="J16" s="25">
        <v>44501</v>
      </c>
      <c r="K16" s="25">
        <v>44531</v>
      </c>
      <c r="L16" s="25">
        <v>44562</v>
      </c>
      <c r="M16" s="25">
        <v>44593</v>
      </c>
      <c r="N16" s="25">
        <v>44621</v>
      </c>
      <c r="O16" s="18"/>
      <c r="P16" s="12" t="s">
        <v>11</v>
      </c>
      <c r="Q16" s="13"/>
    </row>
    <row r="17" spans="1:19" x14ac:dyDescent="0.2">
      <c r="A17" s="11" t="s">
        <v>4</v>
      </c>
      <c r="B17" s="15">
        <f>B4-B10</f>
        <v>10350.719081439747</v>
      </c>
      <c r="C17" s="15">
        <f>C4-C10</f>
        <v>-10121.681306473649</v>
      </c>
      <c r="D17" s="15">
        <f>D4-D10</f>
        <v>-656.72624904758413</v>
      </c>
      <c r="E17" s="15">
        <f>E4-E10</f>
        <v>219.62870702044165</v>
      </c>
      <c r="F17" s="15">
        <f>F4-F10</f>
        <v>206.03974071996709</v>
      </c>
      <c r="G17" s="15">
        <f>G4-G10</f>
        <v>177.59755186306938</v>
      </c>
      <c r="H17" s="15">
        <f>H4-H10</f>
        <v>174.46904937870568</v>
      </c>
      <c r="I17" s="15">
        <f>I4-I10</f>
        <v>163.50799231506244</v>
      </c>
      <c r="J17" s="15">
        <f>J4-J10</f>
        <v>165.42445820750436</v>
      </c>
      <c r="K17" s="15">
        <f>K4-K10</f>
        <v>178.34300594275555</v>
      </c>
      <c r="L17" s="15">
        <f>L4-L10</f>
        <v>194.45670753335799</v>
      </c>
      <c r="M17" s="15">
        <f>M4-M10</f>
        <v>197.36346074679386</v>
      </c>
      <c r="N17" s="15">
        <f>N4-N10</f>
        <v>-1906.5288907661834</v>
      </c>
      <c r="O17" s="15"/>
      <c r="P17" s="15">
        <f>P4-P10</f>
        <v>-1981.4484679268207</v>
      </c>
      <c r="Q17" s="20">
        <f>(P4/P10)-1</f>
        <v>-3.6049910176042532E-3</v>
      </c>
    </row>
    <row r="18" spans="1:19" x14ac:dyDescent="0.2">
      <c r="A18" s="11" t="s">
        <v>5</v>
      </c>
      <c r="B18" s="15">
        <f>B5-B11</f>
        <v>2756.7493570712832</v>
      </c>
      <c r="C18" s="15">
        <f>C5-C11</f>
        <v>-40160.706898300508</v>
      </c>
      <c r="D18" s="15">
        <f>D5-D11</f>
        <v>-5329.9123864550384</v>
      </c>
      <c r="E18" s="15">
        <f>E5-E11</f>
        <v>-4897.5722358646653</v>
      </c>
      <c r="F18" s="15">
        <f>F5-F11</f>
        <v>-5387.1010022093851</v>
      </c>
      <c r="G18" s="15">
        <f>G5-G11</f>
        <v>-5413.8773424432875</v>
      </c>
      <c r="H18" s="15">
        <f>H5-H11</f>
        <v>-5240.6390229855588</v>
      </c>
      <c r="I18" s="15">
        <f>I5-I11</f>
        <v>-5416.2213237513861</v>
      </c>
      <c r="J18" s="15">
        <f>J5-J11</f>
        <v>-5242.039874843158</v>
      </c>
      <c r="K18" s="15">
        <f>K5-K11</f>
        <v>-5403.2523109395879</v>
      </c>
      <c r="L18" s="15">
        <f>L5-L11</f>
        <v>-5388.6708176689899</v>
      </c>
      <c r="M18" s="15">
        <f>M5-M11</f>
        <v>-4893.0132265859056</v>
      </c>
      <c r="N18" s="15">
        <f>N5-N11</f>
        <v>-3794.5424784489942</v>
      </c>
      <c r="O18" s="18"/>
      <c r="P18" s="15">
        <f>P5-P11</f>
        <v>-1210.8913649088354</v>
      </c>
      <c r="Q18" s="20">
        <f t="shared" ref="Q18:Q20" si="0">(P5/P11)-1</f>
        <v>-6.4388587865826796E-3</v>
      </c>
    </row>
    <row r="19" spans="1:19" x14ac:dyDescent="0.2">
      <c r="A19" s="11" t="s">
        <v>6</v>
      </c>
      <c r="B19" s="15">
        <f>B6-B12</f>
        <v>6305.3541372956679</v>
      </c>
      <c r="C19" s="15">
        <f>C6-C12</f>
        <v>30243.918137791508</v>
      </c>
      <c r="D19" s="15">
        <f>D6-D12</f>
        <v>4593.7062502650915</v>
      </c>
      <c r="E19" s="15">
        <f>E6-E12</f>
        <v>4953.7257418188601</v>
      </c>
      <c r="F19" s="15">
        <f>F6-F12</f>
        <v>5423.5197018276103</v>
      </c>
      <c r="G19" s="15">
        <f>G6-G12</f>
        <v>5421.8538532046714</v>
      </c>
      <c r="H19" s="15">
        <f>H6-H12</f>
        <v>5250.0028712980093</v>
      </c>
      <c r="I19" s="15">
        <f>I6-I12</f>
        <v>5410.1082749648067</v>
      </c>
      <c r="J19" s="15">
        <f>J6-J12</f>
        <v>5242.3591319844072</v>
      </c>
      <c r="K19" s="15">
        <f>K6-K12</f>
        <v>5419.9235591989418</v>
      </c>
      <c r="L19" s="15">
        <f>L6-L12</f>
        <v>5426.3266139807438</v>
      </c>
      <c r="M19" s="15">
        <f>M6-M12</f>
        <v>4947.5226384880252</v>
      </c>
      <c r="N19" s="15">
        <f>N6-N12</f>
        <v>2003.6640663956605</v>
      </c>
      <c r="O19" s="18"/>
      <c r="P19" s="15">
        <f>P6-P12</f>
        <v>-3096.3324047924834</v>
      </c>
      <c r="Q19" s="20">
        <f t="shared" si="0"/>
        <v>-9.8224926317296291E-3</v>
      </c>
    </row>
    <row r="20" spans="1:19" ht="17" thickBot="1" x14ac:dyDescent="0.25">
      <c r="A20" s="21" t="s">
        <v>7</v>
      </c>
      <c r="B20" s="22">
        <f>B7-B13</f>
        <v>1288.6199999999844</v>
      </c>
      <c r="C20" s="22">
        <f>C7-C13</f>
        <v>-204.89254597904255</v>
      </c>
      <c r="D20" s="22">
        <f>D7-D13</f>
        <v>79.479887142204461</v>
      </c>
      <c r="E20" s="22">
        <f>E7-E13</f>
        <v>163.47520106601655</v>
      </c>
      <c r="F20" s="22">
        <f>F7-F13</f>
        <v>169.62104110154451</v>
      </c>
      <c r="G20" s="22">
        <f>G7-G13</f>
        <v>169.62104110154451</v>
      </c>
      <c r="H20" s="22">
        <f>H7-H13</f>
        <v>165.10520106601621</v>
      </c>
      <c r="I20" s="22">
        <f>I7-I13</f>
        <v>169.62104110154451</v>
      </c>
      <c r="J20" s="22">
        <f>J7-J13</f>
        <v>165.10520106601621</v>
      </c>
      <c r="K20" s="22">
        <f>K7-K13</f>
        <v>161.67175768331481</v>
      </c>
      <c r="L20" s="22">
        <f>L7-L13</f>
        <v>156.80091122153453</v>
      </c>
      <c r="M20" s="22">
        <f>M7-M13</f>
        <v>142.8540488452536</v>
      </c>
      <c r="N20" s="22">
        <f>N7-N13</f>
        <v>-115.65047871287857</v>
      </c>
      <c r="O20" s="31"/>
      <c r="P20" s="22">
        <f>P7-P13</f>
        <v>2325.7753017632349</v>
      </c>
      <c r="Q20" s="23">
        <f t="shared" si="0"/>
        <v>5.0176790424951045E-2</v>
      </c>
    </row>
    <row r="22" spans="1:19" ht="17" thickBot="1" x14ac:dyDescent="0.25"/>
    <row r="23" spans="1:19" ht="20" x14ac:dyDescent="0.25">
      <c r="A23" s="8" t="s">
        <v>2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S23" s="39"/>
    </row>
    <row r="24" spans="1:19" x14ac:dyDescent="0.2">
      <c r="A24" s="11" t="s">
        <v>17</v>
      </c>
      <c r="B24" s="25">
        <v>44256</v>
      </c>
      <c r="C24" s="25">
        <v>44287</v>
      </c>
      <c r="D24" s="25">
        <v>44317</v>
      </c>
      <c r="E24" s="25">
        <v>44348</v>
      </c>
      <c r="F24" s="25">
        <v>44378</v>
      </c>
      <c r="G24" s="25">
        <v>44409</v>
      </c>
      <c r="H24" s="25">
        <v>44440</v>
      </c>
      <c r="I24" s="25">
        <v>44470</v>
      </c>
      <c r="J24" s="25">
        <v>44501</v>
      </c>
      <c r="K24" s="25">
        <v>44531</v>
      </c>
      <c r="L24" s="25">
        <v>44562</v>
      </c>
      <c r="M24" s="25">
        <v>44593</v>
      </c>
      <c r="N24" s="25">
        <v>44621</v>
      </c>
      <c r="O24" s="18"/>
      <c r="P24" s="12" t="s">
        <v>11</v>
      </c>
      <c r="Q24" s="13"/>
      <c r="S24" s="39"/>
    </row>
    <row r="25" spans="1:19" x14ac:dyDescent="0.2">
      <c r="A25" s="27" t="s">
        <v>4</v>
      </c>
      <c r="B25" s="41">
        <v>410407.89000016556</v>
      </c>
      <c r="C25" s="41">
        <v>368091.23999993125</v>
      </c>
      <c r="D25" s="41">
        <v>9655.2400000000689</v>
      </c>
      <c r="E25" s="41">
        <v>8642.8099999999031</v>
      </c>
      <c r="F25" s="41">
        <v>8164.7800000000998</v>
      </c>
      <c r="G25" s="41">
        <v>8176.9900000001007</v>
      </c>
      <c r="H25" s="41">
        <v>7919.6999999998898</v>
      </c>
      <c r="I25" s="41">
        <v>8184.6000000001004</v>
      </c>
      <c r="J25" s="41">
        <v>7927.74999999989</v>
      </c>
      <c r="K25" s="41">
        <v>8199.4400000001024</v>
      </c>
      <c r="L25" s="41">
        <v>8242.2800000001043</v>
      </c>
      <c r="M25" s="41">
        <v>7465.4699999999048</v>
      </c>
      <c r="N25" s="42">
        <v>4296.6699999999664</v>
      </c>
      <c r="O25" s="18"/>
      <c r="P25" s="39">
        <f>SUM(B25:N25)</f>
        <v>865374.86000009684</v>
      </c>
      <c r="Q25" s="13"/>
      <c r="S25" s="39"/>
    </row>
    <row r="26" spans="1:19" x14ac:dyDescent="0.2">
      <c r="A26" s="27" t="s">
        <v>5</v>
      </c>
      <c r="B26" s="41">
        <v>321377.16000007768</v>
      </c>
      <c r="C26" s="41">
        <v>288162.99999996362</v>
      </c>
      <c r="D26" s="41">
        <v>7543.6800000000812</v>
      </c>
      <c r="E26" s="41">
        <v>6621.5899999999292</v>
      </c>
      <c r="F26" s="41">
        <v>6111.1300000000347</v>
      </c>
      <c r="G26" s="41">
        <v>6122.9300000000339</v>
      </c>
      <c r="H26" s="41">
        <v>5927.6599999999353</v>
      </c>
      <c r="I26" s="41">
        <v>6125.6600000000344</v>
      </c>
      <c r="J26" s="41">
        <v>5931.4299999999357</v>
      </c>
      <c r="K26" s="41">
        <v>6136.8500000000349</v>
      </c>
      <c r="L26" s="41">
        <v>6164.1200000000363</v>
      </c>
      <c r="M26" s="41">
        <v>5585.24999999994</v>
      </c>
      <c r="N26" s="42">
        <v>3263.0399999999695</v>
      </c>
      <c r="O26" s="18"/>
      <c r="P26" s="39">
        <f t="shared" ref="P26:P29" si="1">SUM(B26:N26)</f>
        <v>675073.50000004109</v>
      </c>
      <c r="Q26" s="13"/>
      <c r="S26" s="39"/>
    </row>
    <row r="27" spans="1:19" x14ac:dyDescent="0.2">
      <c r="A27" s="27" t="s">
        <v>6</v>
      </c>
      <c r="B27" s="41">
        <v>58947.130000087811</v>
      </c>
      <c r="C27" s="41">
        <v>52000.979999967691</v>
      </c>
      <c r="D27" s="41">
        <v>1663.489999999988</v>
      </c>
      <c r="E27" s="41">
        <v>1586.5999999999738</v>
      </c>
      <c r="F27" s="41">
        <v>1602.5400000000654</v>
      </c>
      <c r="G27" s="41">
        <v>1602.540000000067</v>
      </c>
      <c r="H27" s="41">
        <v>1551.0999999999544</v>
      </c>
      <c r="I27" s="41">
        <v>1602.5400000000661</v>
      </c>
      <c r="J27" s="41">
        <v>1551.0999999999542</v>
      </c>
      <c r="K27" s="41">
        <v>1602.5400000000677</v>
      </c>
      <c r="L27" s="41">
        <v>1609.2200000000682</v>
      </c>
      <c r="M27" s="41">
        <v>1454.279999999965</v>
      </c>
      <c r="N27" s="42">
        <v>760.24999999999693</v>
      </c>
      <c r="O27" s="18"/>
      <c r="P27" s="39">
        <f t="shared" si="1"/>
        <v>127534.31000005567</v>
      </c>
      <c r="Q27" s="13"/>
      <c r="S27" s="39"/>
    </row>
    <row r="28" spans="1:19" x14ac:dyDescent="0.2">
      <c r="A28" s="27" t="s">
        <v>15</v>
      </c>
      <c r="B28" s="41">
        <v>9101.0200000000277</v>
      </c>
      <c r="C28" s="41">
        <v>8586.3700000000208</v>
      </c>
      <c r="D28" s="41">
        <v>336.33999999999963</v>
      </c>
      <c r="E28" s="41">
        <v>326.46000000000015</v>
      </c>
      <c r="F28" s="41">
        <v>339.37999999999965</v>
      </c>
      <c r="G28" s="41">
        <v>339.78999999999968</v>
      </c>
      <c r="H28" s="41">
        <v>331.12000000000018</v>
      </c>
      <c r="I28" s="41">
        <v>342.21999999999969</v>
      </c>
      <c r="J28" s="41">
        <v>334.69000000000017</v>
      </c>
      <c r="K28" s="41">
        <v>345.86999999999966</v>
      </c>
      <c r="L28" s="41">
        <v>354.75999999999971</v>
      </c>
      <c r="M28" s="41">
        <v>322.76999999999981</v>
      </c>
      <c r="N28" s="42">
        <v>199.02999999999997</v>
      </c>
      <c r="O28" s="18"/>
      <c r="P28" s="39">
        <f t="shared" si="1"/>
        <v>21259.820000000047</v>
      </c>
      <c r="Q28" s="13"/>
      <c r="S28" s="39"/>
    </row>
    <row r="29" spans="1:19" x14ac:dyDescent="0.2">
      <c r="A29" s="27" t="s">
        <v>16</v>
      </c>
      <c r="B29" s="41">
        <v>20982.580000000027</v>
      </c>
      <c r="C29" s="41">
        <v>19340.889999999916</v>
      </c>
      <c r="D29" s="41">
        <v>111.73</v>
      </c>
      <c r="E29" s="41">
        <v>108.15999999999998</v>
      </c>
      <c r="F29" s="41">
        <v>111.73</v>
      </c>
      <c r="G29" s="41">
        <v>111.73</v>
      </c>
      <c r="H29" s="41">
        <v>109.82</v>
      </c>
      <c r="I29" s="41">
        <v>114.18</v>
      </c>
      <c r="J29" s="41">
        <v>110.52999999999999</v>
      </c>
      <c r="K29" s="41">
        <v>114.18</v>
      </c>
      <c r="L29" s="41">
        <v>114.18</v>
      </c>
      <c r="M29" s="41">
        <v>103.17000000000002</v>
      </c>
      <c r="N29" s="42">
        <v>74.349999999999994</v>
      </c>
      <c r="O29" s="39"/>
      <c r="P29" s="39">
        <f t="shared" si="1"/>
        <v>41507.229999999952</v>
      </c>
      <c r="Q29" s="13"/>
      <c r="S29" s="39"/>
    </row>
    <row r="30" spans="1:19" x14ac:dyDescent="0.2">
      <c r="A30" s="27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39"/>
      <c r="P30" s="18"/>
      <c r="Q30" s="13"/>
      <c r="S30" s="39"/>
    </row>
    <row r="31" spans="1:19" x14ac:dyDescent="0.2">
      <c r="A31" s="11" t="s">
        <v>18</v>
      </c>
      <c r="B31" s="25">
        <v>44256</v>
      </c>
      <c r="C31" s="25">
        <v>44287</v>
      </c>
      <c r="D31" s="25">
        <v>44317</v>
      </c>
      <c r="E31" s="25">
        <v>44348</v>
      </c>
      <c r="F31" s="25">
        <v>44378</v>
      </c>
      <c r="G31" s="25">
        <v>44409</v>
      </c>
      <c r="H31" s="25">
        <v>44440</v>
      </c>
      <c r="I31" s="25">
        <v>44470</v>
      </c>
      <c r="J31" s="25">
        <v>44501</v>
      </c>
      <c r="K31" s="25">
        <v>44531</v>
      </c>
      <c r="L31" s="25">
        <v>44562</v>
      </c>
      <c r="M31" s="25">
        <v>44593</v>
      </c>
      <c r="N31" s="25">
        <v>44621</v>
      </c>
      <c r="O31" s="18"/>
      <c r="P31" s="12" t="s">
        <v>11</v>
      </c>
      <c r="Q31" s="13"/>
      <c r="S31" s="39"/>
    </row>
    <row r="32" spans="1:19" x14ac:dyDescent="0.2">
      <c r="A32" s="27" t="s">
        <v>4</v>
      </c>
      <c r="B32" s="39">
        <v>412226.92163288</v>
      </c>
      <c r="C32" s="39">
        <v>438144.40895677498</v>
      </c>
      <c r="D32" s="39">
        <v>13325.804950288401</v>
      </c>
      <c r="E32" s="39">
        <v>9447.5468817623496</v>
      </c>
      <c r="F32" s="39">
        <v>8856.7302492574509</v>
      </c>
      <c r="G32" s="39">
        <v>8847.1460774424104</v>
      </c>
      <c r="H32" s="39">
        <v>8577.6334253517998</v>
      </c>
      <c r="I32" s="39">
        <v>8863.5545395301197</v>
      </c>
      <c r="J32" s="39">
        <v>8592.7710124031801</v>
      </c>
      <c r="K32" s="39">
        <v>8887.7441519853601</v>
      </c>
      <c r="L32" s="39">
        <v>8906.0356833457208</v>
      </c>
      <c r="M32" s="39">
        <v>8055.7613705636504</v>
      </c>
      <c r="N32" s="39">
        <v>5330.8856865120597</v>
      </c>
      <c r="O32" s="40"/>
      <c r="P32" s="39">
        <f>SUM(B32:N32)</f>
        <v>948062.94461809751</v>
      </c>
      <c r="Q32" s="13"/>
      <c r="S32" s="39"/>
    </row>
    <row r="33" spans="1:19" x14ac:dyDescent="0.2">
      <c r="A33" s="27" t="s">
        <v>5</v>
      </c>
      <c r="B33" s="39">
        <v>322699.49132721202</v>
      </c>
      <c r="C33" s="39">
        <v>343287.84890705202</v>
      </c>
      <c r="D33" s="39">
        <v>10173.9976079852</v>
      </c>
      <c r="E33" s="39">
        <v>7242.8685644680099</v>
      </c>
      <c r="F33" s="39">
        <v>6621.6686486154404</v>
      </c>
      <c r="G33" s="39">
        <v>6607.8438245226998</v>
      </c>
      <c r="H33" s="39">
        <v>6400.3855852371798</v>
      </c>
      <c r="I33" s="39">
        <v>6613.7317714117498</v>
      </c>
      <c r="J33" s="39">
        <v>6411.5492131048804</v>
      </c>
      <c r="K33" s="39">
        <v>6631.2697084742304</v>
      </c>
      <c r="L33" s="39">
        <v>6641.3840157895802</v>
      </c>
      <c r="M33" s="39">
        <v>6006.5904780358997</v>
      </c>
      <c r="N33" s="39">
        <v>4026.1801338578698</v>
      </c>
      <c r="O33" s="18"/>
      <c r="P33" s="39">
        <f t="shared" ref="P33:P36" si="2">SUM(B33:N33)</f>
        <v>739364.80978576676</v>
      </c>
      <c r="Q33" s="13"/>
      <c r="S33" s="39"/>
    </row>
    <row r="34" spans="1:19" x14ac:dyDescent="0.2">
      <c r="A34" s="27" t="s">
        <v>6</v>
      </c>
      <c r="B34" s="39">
        <v>59155.311089570598</v>
      </c>
      <c r="C34" s="39">
        <v>62175.776578242403</v>
      </c>
      <c r="D34" s="39">
        <v>2208.4302961061098</v>
      </c>
      <c r="E34" s="39">
        <v>1716.3941197358799</v>
      </c>
      <c r="F34" s="39">
        <v>1726.4582717411299</v>
      </c>
      <c r="G34" s="39">
        <v>1730.69892401884</v>
      </c>
      <c r="H34" s="39">
        <v>1674.86992646984</v>
      </c>
      <c r="I34" s="39">
        <v>1730.69892401884</v>
      </c>
      <c r="J34" s="39">
        <v>1674.86992646984</v>
      </c>
      <c r="K34" s="39">
        <v>1733.2441749218201</v>
      </c>
      <c r="L34" s="39">
        <v>1739.6560447404299</v>
      </c>
      <c r="M34" s="39">
        <v>1574.98129772638</v>
      </c>
      <c r="N34" s="39">
        <v>959.26607537080497</v>
      </c>
      <c r="O34" s="18"/>
      <c r="P34" s="39">
        <f t="shared" si="2"/>
        <v>139800.65564913291</v>
      </c>
      <c r="Q34" s="13"/>
      <c r="S34" s="39"/>
    </row>
    <row r="35" spans="1:19" x14ac:dyDescent="0.2">
      <c r="A35" s="27" t="s">
        <v>15</v>
      </c>
      <c r="B35" s="39">
        <v>9372.6495491187998</v>
      </c>
      <c r="C35" s="39">
        <v>9723.8768271138106</v>
      </c>
      <c r="D35" s="39">
        <v>632.10681665044694</v>
      </c>
      <c r="E35" s="39">
        <v>371.331242726239</v>
      </c>
      <c r="F35" s="39">
        <v>389.41183908619598</v>
      </c>
      <c r="G35" s="39">
        <v>389.41183908619598</v>
      </c>
      <c r="H35" s="39">
        <v>381.919317625975</v>
      </c>
      <c r="I35" s="39">
        <v>394.64996154684098</v>
      </c>
      <c r="J35" s="39">
        <v>385.893276809648</v>
      </c>
      <c r="K35" s="39">
        <v>398.75638603663702</v>
      </c>
      <c r="L35" s="39">
        <v>400.521740263033</v>
      </c>
      <c r="M35" s="39">
        <v>361.761571850481</v>
      </c>
      <c r="N35" s="39">
        <v>249.32342568306001</v>
      </c>
      <c r="P35" s="39">
        <f t="shared" si="2"/>
        <v>23451.613793597364</v>
      </c>
      <c r="Q35" s="13"/>
      <c r="S35" s="39">
        <v>11388.553496282901</v>
      </c>
    </row>
    <row r="36" spans="1:19" x14ac:dyDescent="0.2">
      <c r="A36" s="27" t="s">
        <v>16</v>
      </c>
      <c r="B36" s="39">
        <v>20999.469666967099</v>
      </c>
      <c r="C36" s="39">
        <v>22956.906644321301</v>
      </c>
      <c r="D36" s="39">
        <v>311.27022954682798</v>
      </c>
      <c r="E36" s="39">
        <v>116.952954832185</v>
      </c>
      <c r="F36" s="39">
        <v>119.191489814687</v>
      </c>
      <c r="G36" s="39">
        <v>119.191489814687</v>
      </c>
      <c r="H36" s="39">
        <v>120.45859601873499</v>
      </c>
      <c r="I36" s="39">
        <v>124.473882552693</v>
      </c>
      <c r="J36" s="39">
        <v>120.45859601873499</v>
      </c>
      <c r="K36" s="39">
        <v>124.473882552693</v>
      </c>
      <c r="L36" s="39">
        <v>124.473882552693</v>
      </c>
      <c r="M36" s="39">
        <v>112.428022950819</v>
      </c>
      <c r="N36" s="39">
        <v>96.116051600312204</v>
      </c>
      <c r="O36" s="18"/>
      <c r="P36" s="39">
        <f t="shared" si="2"/>
        <v>45445.865389543476</v>
      </c>
      <c r="Q36" s="13"/>
      <c r="S36">
        <v>10745.9075215549</v>
      </c>
    </row>
    <row r="37" spans="1:19" x14ac:dyDescent="0.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3"/>
      <c r="S37">
        <v>487.40623412909599</v>
      </c>
    </row>
    <row r="38" spans="1:19" x14ac:dyDescent="0.2">
      <c r="A38" s="14" t="s">
        <v>10</v>
      </c>
      <c r="B38" s="25">
        <v>44256</v>
      </c>
      <c r="C38" s="25">
        <v>44287</v>
      </c>
      <c r="D38" s="25">
        <v>44317</v>
      </c>
      <c r="E38" s="25">
        <v>44348</v>
      </c>
      <c r="F38" s="25">
        <v>44378</v>
      </c>
      <c r="G38" s="25">
        <v>44409</v>
      </c>
      <c r="H38" s="25">
        <v>44440</v>
      </c>
      <c r="I38" s="25">
        <v>44470</v>
      </c>
      <c r="J38" s="25">
        <v>44501</v>
      </c>
      <c r="K38" s="25">
        <v>44531</v>
      </c>
      <c r="L38" s="25">
        <v>44562</v>
      </c>
      <c r="M38" s="25">
        <v>44593</v>
      </c>
      <c r="N38" s="25">
        <v>44621</v>
      </c>
      <c r="O38" s="18"/>
      <c r="P38" s="12" t="s">
        <v>11</v>
      </c>
      <c r="Q38" s="13"/>
      <c r="S38">
        <v>303.86836024590099</v>
      </c>
    </row>
    <row r="39" spans="1:19" x14ac:dyDescent="0.2">
      <c r="A39" s="27" t="s">
        <v>4</v>
      </c>
      <c r="B39" s="15">
        <f>B25-B32</f>
        <v>-1819.0316327144392</v>
      </c>
      <c r="C39" s="15">
        <f>C25-C32</f>
        <v>-70053.168956843729</v>
      </c>
      <c r="D39" s="15">
        <f>D25-D32</f>
        <v>-3670.5649502883316</v>
      </c>
      <c r="E39" s="15">
        <f>E25-E32</f>
        <v>-804.7368817624465</v>
      </c>
      <c r="F39" s="15">
        <f>F25-F32</f>
        <v>-691.95024925735106</v>
      </c>
      <c r="G39" s="15">
        <f>G25-G32</f>
        <v>-670.15607744230965</v>
      </c>
      <c r="H39" s="15">
        <f>H25-H32</f>
        <v>-657.93342535191005</v>
      </c>
      <c r="I39" s="15">
        <f>I25-I32</f>
        <v>-678.95453953001925</v>
      </c>
      <c r="J39" s="15">
        <f>J25-J32</f>
        <v>-665.02101240329011</v>
      </c>
      <c r="K39" s="15">
        <f>K25-K32</f>
        <v>-688.3041519852577</v>
      </c>
      <c r="L39" s="15">
        <f>L25-L32</f>
        <v>-663.75568334561649</v>
      </c>
      <c r="M39" s="15">
        <f>M25-M32</f>
        <v>-590.29137056374566</v>
      </c>
      <c r="N39" s="15">
        <f>N25-N32</f>
        <v>-1034.2156865120933</v>
      </c>
      <c r="O39" s="15"/>
      <c r="P39" s="15">
        <f>P25-P32</f>
        <v>-82688.084618000663</v>
      </c>
      <c r="Q39" s="20">
        <f>(P25/P32)-1</f>
        <v>-8.7217926918670363E-2</v>
      </c>
      <c r="S39">
        <v>313.99730558742999</v>
      </c>
    </row>
    <row r="40" spans="1:19" x14ac:dyDescent="0.2">
      <c r="A40" s="27" t="s">
        <v>5</v>
      </c>
      <c r="B40" s="15">
        <f>B26-B33</f>
        <v>-1322.3313271343359</v>
      </c>
      <c r="C40" s="15">
        <f>C26-C33</f>
        <v>-55124.848907088395</v>
      </c>
      <c r="D40" s="15">
        <f>D26-D33</f>
        <v>-2630.3176079851191</v>
      </c>
      <c r="E40" s="15">
        <f>E26-E33</f>
        <v>-621.27856446808073</v>
      </c>
      <c r="F40" s="15">
        <f>F26-F33</f>
        <v>-510.53864861540569</v>
      </c>
      <c r="G40" s="15">
        <f>G26-G33</f>
        <v>-484.91382452266589</v>
      </c>
      <c r="H40" s="15">
        <f>H26-H33</f>
        <v>-472.72558523724456</v>
      </c>
      <c r="I40" s="15">
        <f>I26-I33</f>
        <v>-488.07177141171542</v>
      </c>
      <c r="J40" s="15">
        <f>J26-J33</f>
        <v>-480.11921310494472</v>
      </c>
      <c r="K40" s="15">
        <f>K26-K33</f>
        <v>-494.41970847419543</v>
      </c>
      <c r="L40" s="15">
        <f>L26-L33</f>
        <v>-477.26401578954392</v>
      </c>
      <c r="M40" s="15">
        <f>M26-M33</f>
        <v>-421.34047803595968</v>
      </c>
      <c r="N40" s="15">
        <f>N26-N33</f>
        <v>-763.14013385790031</v>
      </c>
      <c r="O40" s="18"/>
      <c r="P40" s="15">
        <f>P26-P33</f>
        <v>-64291.309785725665</v>
      </c>
      <c r="Q40" s="20">
        <f>(P26/P33)-1</f>
        <v>-8.695478731852857E-2</v>
      </c>
      <c r="S40">
        <v>313.99730558742999</v>
      </c>
    </row>
    <row r="41" spans="1:19" x14ac:dyDescent="0.2">
      <c r="A41" s="27" t="s">
        <v>6</v>
      </c>
      <c r="B41" s="15">
        <f>B27-B34</f>
        <v>-208.18108948278677</v>
      </c>
      <c r="C41" s="15">
        <f>C27-C34</f>
        <v>-10174.796578274712</v>
      </c>
      <c r="D41" s="15">
        <f>D27-D34</f>
        <v>-544.94029610612188</v>
      </c>
      <c r="E41" s="15">
        <f>E27-E34</f>
        <v>-129.79411973590618</v>
      </c>
      <c r="F41" s="15">
        <f>F27-F34</f>
        <v>-123.91827174106447</v>
      </c>
      <c r="G41" s="15">
        <f>G27-G34</f>
        <v>-128.15892401877295</v>
      </c>
      <c r="H41" s="15">
        <f>H27-H34</f>
        <v>-123.7699264698856</v>
      </c>
      <c r="I41" s="15">
        <f>I27-I34</f>
        <v>-128.15892401877386</v>
      </c>
      <c r="J41" s="15">
        <f>J27-J34</f>
        <v>-123.76992646988583</v>
      </c>
      <c r="K41" s="15">
        <f>K27-K34</f>
        <v>-130.70417492175238</v>
      </c>
      <c r="L41" s="15">
        <f>L27-L34</f>
        <v>-130.43604474036169</v>
      </c>
      <c r="M41" s="15">
        <f>M27-M34</f>
        <v>-120.70129772641508</v>
      </c>
      <c r="N41" s="15">
        <f>N27-N34</f>
        <v>-199.01607537080804</v>
      </c>
      <c r="O41" s="18"/>
      <c r="P41" s="15">
        <f>P27-P34</f>
        <v>-12266.345649077237</v>
      </c>
      <c r="Q41" s="20">
        <f>(P27/P34)-1</f>
        <v>-8.7741688993668965E-2</v>
      </c>
      <c r="S41">
        <v>303.86836024590099</v>
      </c>
    </row>
    <row r="42" spans="1:19" x14ac:dyDescent="0.2">
      <c r="A42" s="27" t="s">
        <v>15</v>
      </c>
      <c r="B42" s="15">
        <f>B28-B35</f>
        <v>-271.62954911877205</v>
      </c>
      <c r="C42" s="15">
        <f t="shared" ref="C42:N42" si="3">C28-C35</f>
        <v>-1137.5068271137898</v>
      </c>
      <c r="D42" s="15">
        <f t="shared" si="3"/>
        <v>-295.76681665044731</v>
      </c>
      <c r="E42" s="15">
        <f t="shared" si="3"/>
        <v>-44.871242726238847</v>
      </c>
      <c r="F42" s="15">
        <f t="shared" si="3"/>
        <v>-50.031839086196328</v>
      </c>
      <c r="G42" s="15">
        <f t="shared" si="3"/>
        <v>-49.621839086196303</v>
      </c>
      <c r="H42" s="15">
        <f t="shared" si="3"/>
        <v>-50.799317625974822</v>
      </c>
      <c r="I42" s="15">
        <f t="shared" si="3"/>
        <v>-52.429961546841298</v>
      </c>
      <c r="J42" s="15">
        <f t="shared" si="3"/>
        <v>-51.203276809647832</v>
      </c>
      <c r="K42" s="15">
        <f t="shared" si="3"/>
        <v>-52.886386036637361</v>
      </c>
      <c r="L42" s="15">
        <f t="shared" si="3"/>
        <v>-45.761740263033289</v>
      </c>
      <c r="M42" s="15">
        <f t="shared" si="3"/>
        <v>-38.991571850481193</v>
      </c>
      <c r="N42" s="15">
        <f t="shared" si="3"/>
        <v>-50.293425683060036</v>
      </c>
      <c r="O42" s="18"/>
      <c r="P42" s="15">
        <f>P28-P35</f>
        <v>-2191.7937935973168</v>
      </c>
      <c r="Q42" s="20">
        <f>(P28/P35)-1</f>
        <v>-9.3460254500511541E-2</v>
      </c>
      <c r="S42">
        <v>313.99730558742999</v>
      </c>
    </row>
    <row r="43" spans="1:19" ht="17" thickBot="1" x14ac:dyDescent="0.25">
      <c r="A43" s="21" t="s">
        <v>16</v>
      </c>
      <c r="B43" s="22">
        <f>B29-B36</f>
        <v>-16.889666967072117</v>
      </c>
      <c r="C43" s="22">
        <f t="shared" ref="C43:N43" si="4">C29-C36</f>
        <v>-3616.0166443213857</v>
      </c>
      <c r="D43" s="22">
        <f t="shared" si="4"/>
        <v>-199.54022954682796</v>
      </c>
      <c r="E43" s="22">
        <f t="shared" si="4"/>
        <v>-8.7929548321850177</v>
      </c>
      <c r="F43" s="22">
        <f t="shared" si="4"/>
        <v>-7.461489814686999</v>
      </c>
      <c r="G43" s="22">
        <f t="shared" si="4"/>
        <v>-7.461489814686999</v>
      </c>
      <c r="H43" s="22">
        <f t="shared" si="4"/>
        <v>-10.638596018735001</v>
      </c>
      <c r="I43" s="22">
        <f t="shared" si="4"/>
        <v>-10.293882552692992</v>
      </c>
      <c r="J43" s="22">
        <f t="shared" si="4"/>
        <v>-9.9285960187350071</v>
      </c>
      <c r="K43" s="22">
        <f t="shared" si="4"/>
        <v>-10.293882552692992</v>
      </c>
      <c r="L43" s="22">
        <f t="shared" si="4"/>
        <v>-10.293882552692992</v>
      </c>
      <c r="M43" s="22">
        <f t="shared" si="4"/>
        <v>-9.2580229508189831</v>
      </c>
      <c r="N43" s="22">
        <f t="shared" si="4"/>
        <v>-21.76605160031221</v>
      </c>
      <c r="O43" s="31"/>
      <c r="P43" s="22">
        <f>P29-P36</f>
        <v>-3938.6353895435241</v>
      </c>
      <c r="Q43" s="23">
        <f>(P29/P36)-1</f>
        <v>-8.6666528534183329E-2</v>
      </c>
      <c r="S43">
        <v>303.86836024590099</v>
      </c>
    </row>
    <row r="44" spans="1:19" x14ac:dyDescent="0.2">
      <c r="S44">
        <v>313.99730558742999</v>
      </c>
    </row>
    <row r="45" spans="1:19" ht="17" thickBot="1" x14ac:dyDescent="0.25">
      <c r="S45">
        <v>313.99730558742999</v>
      </c>
    </row>
    <row r="46" spans="1:19" ht="20" x14ac:dyDescent="0.25">
      <c r="A46" s="8" t="s">
        <v>1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S46">
        <v>283.61046956284099</v>
      </c>
    </row>
    <row r="47" spans="1:19" x14ac:dyDescent="0.2">
      <c r="A47" s="11" t="s">
        <v>19</v>
      </c>
      <c r="B47" s="25">
        <v>44256</v>
      </c>
      <c r="C47" s="25">
        <v>44287</v>
      </c>
      <c r="D47" s="25">
        <v>44317</v>
      </c>
      <c r="E47" s="25">
        <v>44348</v>
      </c>
      <c r="F47" s="25">
        <v>44378</v>
      </c>
      <c r="G47" s="25">
        <v>44409</v>
      </c>
      <c r="H47" s="25">
        <v>44440</v>
      </c>
      <c r="I47" s="25">
        <v>44470</v>
      </c>
      <c r="J47" s="25">
        <v>44501</v>
      </c>
      <c r="K47" s="25">
        <v>44531</v>
      </c>
      <c r="L47" s="25">
        <v>44562</v>
      </c>
      <c r="M47" s="25">
        <v>44593</v>
      </c>
      <c r="N47" s="25">
        <v>44621</v>
      </c>
      <c r="O47" s="18"/>
      <c r="P47" s="12" t="s">
        <v>11</v>
      </c>
      <c r="Q47" s="13"/>
      <c r="S47">
        <v>258.05171586748497</v>
      </c>
    </row>
    <row r="48" spans="1:19" x14ac:dyDescent="0.2">
      <c r="A48" s="27" t="s">
        <v>4</v>
      </c>
      <c r="B48" s="41">
        <v>10912.299999999956</v>
      </c>
      <c r="C48" s="41">
        <v>9041.3199999999779</v>
      </c>
      <c r="D48" s="41">
        <v>306.3599999999999</v>
      </c>
      <c r="E48" s="41">
        <v>296.58000000000004</v>
      </c>
      <c r="F48" s="41">
        <v>306.3599999999999</v>
      </c>
      <c r="G48" s="41">
        <v>306.3599999999999</v>
      </c>
      <c r="H48" s="41">
        <v>296.58000000000004</v>
      </c>
      <c r="I48" s="41">
        <v>306.3599999999999</v>
      </c>
      <c r="J48" s="41">
        <v>296.58000000000004</v>
      </c>
      <c r="K48" s="41">
        <v>306.3599999999999</v>
      </c>
      <c r="L48" s="41">
        <v>306.3599999999999</v>
      </c>
      <c r="M48" s="41">
        <v>276.83999999999997</v>
      </c>
      <c r="N48" s="42">
        <v>171.66</v>
      </c>
      <c r="O48" s="18"/>
      <c r="P48" s="39">
        <f>SUM(B48:N48)</f>
        <v>23130.019999999942</v>
      </c>
      <c r="Q48" s="13"/>
    </row>
    <row r="49" spans="1:17" x14ac:dyDescent="0.2">
      <c r="A49" s="27" t="s">
        <v>5</v>
      </c>
      <c r="B49" s="41">
        <v>6563.29000000001</v>
      </c>
      <c r="C49" s="41">
        <v>5265.1700000000055</v>
      </c>
      <c r="D49" s="41">
        <v>163.44</v>
      </c>
      <c r="E49" s="41">
        <v>158.22000000000006</v>
      </c>
      <c r="F49" s="41">
        <v>163.44</v>
      </c>
      <c r="G49" s="41">
        <v>163.44</v>
      </c>
      <c r="H49" s="41">
        <v>158.22000000000006</v>
      </c>
      <c r="I49" s="41">
        <v>163.44</v>
      </c>
      <c r="J49" s="41">
        <v>158.22000000000006</v>
      </c>
      <c r="K49" s="41">
        <v>163.44</v>
      </c>
      <c r="L49" s="41">
        <v>163.44</v>
      </c>
      <c r="M49" s="41">
        <v>147.69000000000003</v>
      </c>
      <c r="N49" s="42">
        <v>66.800000000000011</v>
      </c>
      <c r="O49" s="18"/>
      <c r="P49" s="39">
        <f t="shared" ref="P49:P51" si="5">SUM(B49:N49)</f>
        <v>13498.250000000016</v>
      </c>
      <c r="Q49" s="13"/>
    </row>
    <row r="50" spans="1:17" x14ac:dyDescent="0.2">
      <c r="A50" s="27" t="s">
        <v>6</v>
      </c>
      <c r="B50" s="41">
        <v>4336.1699999999455</v>
      </c>
      <c r="C50" s="41">
        <v>3712.7199999999725</v>
      </c>
      <c r="D50" s="41">
        <v>120.2799999999999</v>
      </c>
      <c r="E50" s="41">
        <v>116.43999999999998</v>
      </c>
      <c r="F50" s="41">
        <v>120.2799999999999</v>
      </c>
      <c r="G50" s="41">
        <v>120.2799999999999</v>
      </c>
      <c r="H50" s="41">
        <v>116.43999999999998</v>
      </c>
      <c r="I50" s="41">
        <v>120.2799999999999</v>
      </c>
      <c r="J50" s="41">
        <v>116.43999999999998</v>
      </c>
      <c r="K50" s="41">
        <v>120.2799999999999</v>
      </c>
      <c r="L50" s="41">
        <v>120.2799999999999</v>
      </c>
      <c r="M50" s="41">
        <v>108.68999999999994</v>
      </c>
      <c r="N50" s="42">
        <v>86.59999999999998</v>
      </c>
      <c r="O50" s="18"/>
      <c r="P50" s="39">
        <f t="shared" si="5"/>
        <v>9315.1799999999221</v>
      </c>
      <c r="Q50" s="13"/>
    </row>
    <row r="51" spans="1:17" x14ac:dyDescent="0.2">
      <c r="A51" s="27" t="s">
        <v>16</v>
      </c>
      <c r="B51" s="41">
        <v>12.840000000000002</v>
      </c>
      <c r="C51" s="41">
        <v>63.43</v>
      </c>
      <c r="D51" s="41">
        <v>22.64</v>
      </c>
      <c r="E51" s="41">
        <v>21.92</v>
      </c>
      <c r="F51" s="41">
        <v>22.64</v>
      </c>
      <c r="G51" s="41">
        <v>22.64</v>
      </c>
      <c r="H51" s="41">
        <v>21.92</v>
      </c>
      <c r="I51" s="41">
        <v>22.64</v>
      </c>
      <c r="J51" s="41">
        <v>21.92</v>
      </c>
      <c r="K51" s="41">
        <v>22.64</v>
      </c>
      <c r="L51" s="41">
        <v>22.64</v>
      </c>
      <c r="M51" s="41">
        <v>20.46</v>
      </c>
      <c r="N51" s="42">
        <v>18.260000000000002</v>
      </c>
      <c r="O51" s="39"/>
      <c r="P51" s="39">
        <f t="shared" si="5"/>
        <v>316.58999999999997</v>
      </c>
      <c r="Q51" s="13"/>
    </row>
    <row r="52" spans="1:17" x14ac:dyDescent="0.2">
      <c r="A52" s="27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2"/>
      <c r="O52" s="39"/>
      <c r="P52" s="18"/>
      <c r="Q52" s="13"/>
    </row>
    <row r="53" spans="1:17" x14ac:dyDescent="0.2">
      <c r="A53" s="11" t="s">
        <v>20</v>
      </c>
      <c r="B53" s="25">
        <v>44256</v>
      </c>
      <c r="C53" s="25">
        <v>44287</v>
      </c>
      <c r="D53" s="25">
        <v>44317</v>
      </c>
      <c r="E53" s="25">
        <v>44348</v>
      </c>
      <c r="F53" s="25">
        <v>44378</v>
      </c>
      <c r="G53" s="25">
        <v>44409</v>
      </c>
      <c r="H53" s="25">
        <v>44440</v>
      </c>
      <c r="I53" s="25">
        <v>44470</v>
      </c>
      <c r="J53" s="25">
        <v>44501</v>
      </c>
      <c r="K53" s="25">
        <v>44531</v>
      </c>
      <c r="L53" s="25">
        <v>44562</v>
      </c>
      <c r="M53" s="25">
        <v>44593</v>
      </c>
      <c r="N53" s="25">
        <v>44621</v>
      </c>
      <c r="O53" s="18"/>
      <c r="P53" s="12" t="s">
        <v>11</v>
      </c>
      <c r="Q53" s="13"/>
    </row>
    <row r="54" spans="1:17" x14ac:dyDescent="0.2">
      <c r="A54" s="27" t="s">
        <v>4</v>
      </c>
      <c r="B54" s="39">
        <v>11388.553496282901</v>
      </c>
      <c r="C54" s="39">
        <v>10745.9075215549</v>
      </c>
      <c r="D54" s="39">
        <v>487.40623412909599</v>
      </c>
      <c r="E54" s="39">
        <v>303.86836024590099</v>
      </c>
      <c r="F54" s="39">
        <v>313.99730558742999</v>
      </c>
      <c r="G54" s="39">
        <v>313.99730558742999</v>
      </c>
      <c r="H54" s="39">
        <v>303.86836024590099</v>
      </c>
      <c r="I54" s="39">
        <v>313.99730558742999</v>
      </c>
      <c r="J54" s="39">
        <v>303.86836024590099</v>
      </c>
      <c r="K54" s="39">
        <v>313.99730558742999</v>
      </c>
      <c r="L54" s="39">
        <v>313.99730558742999</v>
      </c>
      <c r="M54" s="39">
        <v>283.61046956284099</v>
      </c>
      <c r="N54" s="39">
        <v>258.05171586748497</v>
      </c>
      <c r="O54" s="40"/>
      <c r="P54" s="39">
        <f>SUM(B54:N54)</f>
        <v>25645.121046072072</v>
      </c>
      <c r="Q54" s="13"/>
    </row>
    <row r="55" spans="1:17" x14ac:dyDescent="0.2">
      <c r="A55" s="27" t="s">
        <v>5</v>
      </c>
      <c r="B55" s="39">
        <v>6910.7283185823999</v>
      </c>
      <c r="C55" s="39">
        <v>6295.1493763979897</v>
      </c>
      <c r="D55" s="39">
        <v>279.05339427510103</v>
      </c>
      <c r="E55" s="39">
        <v>153.054159631147</v>
      </c>
      <c r="F55" s="39">
        <v>158.155964952185</v>
      </c>
      <c r="G55" s="39">
        <v>158.155964952185</v>
      </c>
      <c r="H55" s="39">
        <v>153.054159631147</v>
      </c>
      <c r="I55" s="39">
        <v>158.155964952185</v>
      </c>
      <c r="J55" s="39">
        <v>153.054159631147</v>
      </c>
      <c r="K55" s="39">
        <v>158.155964952185</v>
      </c>
      <c r="L55" s="39">
        <v>158.155964952185</v>
      </c>
      <c r="M55" s="39">
        <v>142.85054898907001</v>
      </c>
      <c r="N55" s="39">
        <v>116.64474579918</v>
      </c>
      <c r="O55" s="18"/>
      <c r="P55" s="39">
        <f t="shared" ref="P55:P57" si="6">SUM(B55:N55)</f>
        <v>14994.368687698103</v>
      </c>
      <c r="Q55" s="13"/>
    </row>
    <row r="56" spans="1:17" x14ac:dyDescent="0.2">
      <c r="A56" s="27" t="s">
        <v>6</v>
      </c>
      <c r="B56" s="39">
        <v>4468.6942694317604</v>
      </c>
      <c r="C56" s="39">
        <v>4383.7692821580804</v>
      </c>
      <c r="D56" s="39">
        <v>177.691151524931</v>
      </c>
      <c r="E56" s="39">
        <v>126.92279774590099</v>
      </c>
      <c r="F56" s="39">
        <v>131.153557670764</v>
      </c>
      <c r="G56" s="39">
        <v>131.153557670764</v>
      </c>
      <c r="H56" s="39">
        <v>126.92279774590099</v>
      </c>
      <c r="I56" s="39">
        <v>131.153557670764</v>
      </c>
      <c r="J56" s="39">
        <v>126.92279774590099</v>
      </c>
      <c r="K56" s="39">
        <v>131.153557670764</v>
      </c>
      <c r="L56" s="39">
        <v>131.153557670764</v>
      </c>
      <c r="M56" s="39">
        <v>118.461277896174</v>
      </c>
      <c r="N56" s="39">
        <v>119.506517438524</v>
      </c>
      <c r="O56" s="18"/>
      <c r="P56" s="39">
        <f t="shared" si="6"/>
        <v>10304.658680040997</v>
      </c>
      <c r="Q56" s="13"/>
    </row>
    <row r="57" spans="1:17" x14ac:dyDescent="0.2">
      <c r="A57" s="27" t="s">
        <v>16</v>
      </c>
      <c r="B57" s="39">
        <v>9.1309082688695309</v>
      </c>
      <c r="C57" s="39">
        <v>66.9888629990607</v>
      </c>
      <c r="D57" s="39">
        <v>30.661688329064098</v>
      </c>
      <c r="E57" s="39">
        <v>23.891402868852399</v>
      </c>
      <c r="F57" s="39">
        <v>24.6877829644808</v>
      </c>
      <c r="G57" s="39">
        <v>24.6877829644808</v>
      </c>
      <c r="H57" s="39">
        <v>23.891402868852399</v>
      </c>
      <c r="I57" s="39">
        <v>24.6877829644808</v>
      </c>
      <c r="J57" s="39">
        <v>23.891402868852399</v>
      </c>
      <c r="K57" s="39">
        <v>24.6877829644808</v>
      </c>
      <c r="L57" s="39">
        <v>24.6877829644808</v>
      </c>
      <c r="M57" s="39">
        <v>22.298642677595598</v>
      </c>
      <c r="N57" s="39">
        <v>21.900452629781299</v>
      </c>
      <c r="O57" s="18"/>
      <c r="P57" s="39">
        <f t="shared" si="6"/>
        <v>346.09367833333232</v>
      </c>
      <c r="Q57" s="13"/>
    </row>
    <row r="58" spans="1:17" x14ac:dyDescent="0.2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3"/>
    </row>
    <row r="59" spans="1:17" x14ac:dyDescent="0.2">
      <c r="A59" s="14" t="s">
        <v>10</v>
      </c>
      <c r="B59" s="25">
        <v>44256</v>
      </c>
      <c r="C59" s="25">
        <v>44287</v>
      </c>
      <c r="D59" s="25">
        <v>44317</v>
      </c>
      <c r="E59" s="25">
        <v>44348</v>
      </c>
      <c r="F59" s="25">
        <v>44378</v>
      </c>
      <c r="G59" s="25">
        <v>44409</v>
      </c>
      <c r="H59" s="25">
        <v>44440</v>
      </c>
      <c r="I59" s="25">
        <v>44470</v>
      </c>
      <c r="J59" s="25">
        <v>44501</v>
      </c>
      <c r="K59" s="25">
        <v>44531</v>
      </c>
      <c r="L59" s="25">
        <v>44562</v>
      </c>
      <c r="M59" s="25">
        <v>44593</v>
      </c>
      <c r="N59" s="25">
        <v>44621</v>
      </c>
      <c r="O59" s="18"/>
      <c r="P59" s="12" t="s">
        <v>11</v>
      </c>
      <c r="Q59" s="13"/>
    </row>
    <row r="60" spans="1:17" x14ac:dyDescent="0.2">
      <c r="A60" s="27" t="s">
        <v>4</v>
      </c>
      <c r="B60" s="15">
        <f>B48-B54</f>
        <v>-476.25349628294498</v>
      </c>
      <c r="C60" s="15">
        <f>C48-C54</f>
        <v>-1704.5875215549222</v>
      </c>
      <c r="D60" s="15">
        <f>D48-D54</f>
        <v>-181.04623412909609</v>
      </c>
      <c r="E60" s="15">
        <f>E48-E54</f>
        <v>-7.2883602459009467</v>
      </c>
      <c r="F60" s="15">
        <f>F48-F54</f>
        <v>-7.6373055874300917</v>
      </c>
      <c r="G60" s="15">
        <f>G48-G54</f>
        <v>-7.6373055874300917</v>
      </c>
      <c r="H60" s="15">
        <f>H48-H54</f>
        <v>-7.2883602459009467</v>
      </c>
      <c r="I60" s="15">
        <f>I48-I54</f>
        <v>-7.6373055874300917</v>
      </c>
      <c r="J60" s="15">
        <f>J48-J54</f>
        <v>-7.2883602459009467</v>
      </c>
      <c r="K60" s="15">
        <f>K48-K54</f>
        <v>-7.6373055874300917</v>
      </c>
      <c r="L60" s="15">
        <f>L48-L54</f>
        <v>-7.6373055874300917</v>
      </c>
      <c r="M60" s="15">
        <f>M48-M54</f>
        <v>-6.770469562841015</v>
      </c>
      <c r="N60" s="15">
        <f>N48-N54</f>
        <v>-86.391715867484976</v>
      </c>
      <c r="O60" s="15"/>
      <c r="P60" s="15">
        <f>P48-P54</f>
        <v>-2515.10104607213</v>
      </c>
      <c r="Q60" s="20">
        <f>(P48/P54)-1</f>
        <v>-9.8073276454951785E-2</v>
      </c>
    </row>
    <row r="61" spans="1:17" x14ac:dyDescent="0.2">
      <c r="A61" s="27" t="s">
        <v>5</v>
      </c>
      <c r="B61" s="15">
        <f>B49-B55</f>
        <v>-347.43831858238991</v>
      </c>
      <c r="C61" s="15">
        <f>C49-C55</f>
        <v>-1029.9793763979842</v>
      </c>
      <c r="D61" s="15">
        <f>D49-D55</f>
        <v>-115.61339427510103</v>
      </c>
      <c r="E61" s="15">
        <f>E49-E55</f>
        <v>5.1658403688530541</v>
      </c>
      <c r="F61" s="15">
        <f>F49-F55</f>
        <v>5.2840350478149958</v>
      </c>
      <c r="G61" s="15">
        <f>G49-G55</f>
        <v>5.2840350478149958</v>
      </c>
      <c r="H61" s="15">
        <f>H49-H55</f>
        <v>5.1658403688530541</v>
      </c>
      <c r="I61" s="15">
        <f>I49-I55</f>
        <v>5.2840350478149958</v>
      </c>
      <c r="J61" s="15">
        <f>J49-J55</f>
        <v>5.1658403688530541</v>
      </c>
      <c r="K61" s="15">
        <f>K49-K55</f>
        <v>5.2840350478149958</v>
      </c>
      <c r="L61" s="15">
        <f>L49-L55</f>
        <v>5.2840350478149958</v>
      </c>
      <c r="M61" s="15">
        <f>M49-M55</f>
        <v>4.8394510109300199</v>
      </c>
      <c r="N61" s="15">
        <f>N49-N55</f>
        <v>-49.844745799179989</v>
      </c>
      <c r="O61" s="18"/>
      <c r="P61" s="15">
        <f>P49-P55</f>
        <v>-1496.1186876980864</v>
      </c>
      <c r="Q61" s="20">
        <f>(P49/P55)-1</f>
        <v>-9.9778704849744937E-2</v>
      </c>
    </row>
    <row r="62" spans="1:17" x14ac:dyDescent="0.2">
      <c r="A62" s="27" t="s">
        <v>6</v>
      </c>
      <c r="B62" s="15">
        <f>B50-B56</f>
        <v>-132.5242694318149</v>
      </c>
      <c r="C62" s="15">
        <f>C50-C56</f>
        <v>-671.04928215810787</v>
      </c>
      <c r="D62" s="15">
        <f>D50-D56</f>
        <v>-57.4111515249311</v>
      </c>
      <c r="E62" s="15">
        <f>E50-E56</f>
        <v>-10.48279774590101</v>
      </c>
      <c r="F62" s="15">
        <f>F50-F56</f>
        <v>-10.8735576707641</v>
      </c>
      <c r="G62" s="15">
        <f>G50-G56</f>
        <v>-10.8735576707641</v>
      </c>
      <c r="H62" s="15">
        <f>H50-H56</f>
        <v>-10.48279774590101</v>
      </c>
      <c r="I62" s="15">
        <f>I50-I56</f>
        <v>-10.8735576707641</v>
      </c>
      <c r="J62" s="15">
        <f>J50-J56</f>
        <v>-10.48279774590101</v>
      </c>
      <c r="K62" s="15">
        <f>K50-K56</f>
        <v>-10.8735576707641</v>
      </c>
      <c r="L62" s="15">
        <f>L50-L56</f>
        <v>-10.8735576707641</v>
      </c>
      <c r="M62" s="15">
        <f>M50-M56</f>
        <v>-9.7712778961740554</v>
      </c>
      <c r="N62" s="15">
        <f>N50-N56</f>
        <v>-32.90651743852402</v>
      </c>
      <c r="O62" s="18"/>
      <c r="P62" s="15">
        <f>P50-P56</f>
        <v>-989.47868004107477</v>
      </c>
      <c r="Q62" s="20">
        <f>(P50/P56)-1</f>
        <v>-9.6022460400128296E-2</v>
      </c>
    </row>
    <row r="63" spans="1:17" ht="17" thickBot="1" x14ac:dyDescent="0.25">
      <c r="A63" s="21" t="s">
        <v>16</v>
      </c>
      <c r="B63" s="22">
        <f>B51-B57</f>
        <v>3.7090917311304707</v>
      </c>
      <c r="C63" s="22">
        <f>C51-C57</f>
        <v>-3.5588629990607004</v>
      </c>
      <c r="D63" s="22">
        <f>D51-D57</f>
        <v>-8.0216883290640979</v>
      </c>
      <c r="E63" s="22">
        <f>E51-E57</f>
        <v>-1.9714028688523975</v>
      </c>
      <c r="F63" s="22">
        <f>F51-F57</f>
        <v>-2.047782964480799</v>
      </c>
      <c r="G63" s="22">
        <f>G51-G57</f>
        <v>-2.047782964480799</v>
      </c>
      <c r="H63" s="22">
        <f>H51-H57</f>
        <v>-1.9714028688523975</v>
      </c>
      <c r="I63" s="22">
        <f>I51-I57</f>
        <v>-2.047782964480799</v>
      </c>
      <c r="J63" s="22">
        <f>J51-J57</f>
        <v>-1.9714028688523975</v>
      </c>
      <c r="K63" s="22">
        <f>K51-K57</f>
        <v>-2.047782964480799</v>
      </c>
      <c r="L63" s="22">
        <f>L51-L57</f>
        <v>-2.047782964480799</v>
      </c>
      <c r="M63" s="22">
        <f>M51-M57</f>
        <v>-1.8386426775955975</v>
      </c>
      <c r="N63" s="22">
        <f>N51-N57</f>
        <v>-3.6404526297812971</v>
      </c>
      <c r="O63" s="31"/>
      <c r="P63" s="22">
        <f>P51-P57</f>
        <v>-29.503678333332346</v>
      </c>
      <c r="Q63" s="23">
        <f>(P51/P57)-1</f>
        <v>-8.5247666109973141E-2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3208-86A5-384C-9959-BD22FD3AB114}">
  <sheetPr>
    <tabColor theme="7" tint="0.79998168889431442"/>
  </sheetPr>
  <dimension ref="A1:AN32"/>
  <sheetViews>
    <sheetView tabSelected="1" zoomScale="125" zoomScaleNormal="125" workbookViewId="0">
      <selection activeCell="K36" sqref="K36"/>
    </sheetView>
  </sheetViews>
  <sheetFormatPr baseColWidth="10" defaultRowHeight="16" x14ac:dyDescent="0.2"/>
  <cols>
    <col min="1" max="1" width="30.33203125" bestFit="1" customWidth="1"/>
    <col min="2" max="2" width="8.1640625" bestFit="1" customWidth="1"/>
    <col min="3" max="3" width="7.1640625" bestFit="1" customWidth="1"/>
    <col min="4" max="4" width="7.33203125" bestFit="1" customWidth="1"/>
    <col min="5" max="13" width="7.1640625" bestFit="1" customWidth="1"/>
    <col min="14" max="14" width="7" bestFit="1" customWidth="1"/>
    <col min="15" max="15" width="8.6640625" bestFit="1" customWidth="1"/>
    <col min="16" max="17" width="8.1640625" bestFit="1" customWidth="1"/>
    <col min="18" max="18" width="8.6640625" bestFit="1" customWidth="1"/>
    <col min="20" max="20" width="8.1640625" bestFit="1" customWidth="1"/>
    <col min="21" max="21" width="8.6640625" bestFit="1" customWidth="1"/>
    <col min="23" max="23" width="8.1640625" bestFit="1" customWidth="1"/>
    <col min="24" max="24" width="8.6640625" bestFit="1" customWidth="1"/>
    <col min="26" max="26" width="8.1640625" bestFit="1" customWidth="1"/>
    <col min="27" max="27" width="8.6640625" bestFit="1" customWidth="1"/>
    <col min="29" max="29" width="8.1640625" bestFit="1" customWidth="1"/>
    <col min="30" max="30" width="8.6640625" bestFit="1" customWidth="1"/>
    <col min="32" max="32" width="8.1640625" bestFit="1" customWidth="1"/>
    <col min="33" max="33" width="8.6640625" bestFit="1" customWidth="1"/>
    <col min="35" max="35" width="8.1640625" bestFit="1" customWidth="1"/>
    <col min="36" max="36" width="8.6640625" bestFit="1" customWidth="1"/>
    <col min="38" max="38" width="8.1640625" bestFit="1" customWidth="1"/>
    <col min="39" max="39" width="8.6640625" bestFit="1" customWidth="1"/>
  </cols>
  <sheetData>
    <row r="1" spans="1:17" ht="17" thickBot="1" x14ac:dyDescent="0.25"/>
    <row r="2" spans="1:17" ht="20" x14ac:dyDescent="0.25">
      <c r="A2" s="8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spans="1:17" s="3" customFormat="1" x14ac:dyDescent="0.2">
      <c r="A3" s="11" t="s">
        <v>13</v>
      </c>
      <c r="B3" s="25">
        <v>44256</v>
      </c>
      <c r="C3" s="25">
        <v>44287</v>
      </c>
      <c r="D3" s="25">
        <v>44317</v>
      </c>
      <c r="E3" s="25">
        <v>44348</v>
      </c>
      <c r="F3" s="25">
        <v>44378</v>
      </c>
      <c r="G3" s="25">
        <v>44409</v>
      </c>
      <c r="H3" s="25">
        <v>44440</v>
      </c>
      <c r="I3" s="25">
        <v>44470</v>
      </c>
      <c r="J3" s="25">
        <v>44501</v>
      </c>
      <c r="K3" s="25">
        <v>44531</v>
      </c>
      <c r="L3" s="25">
        <v>44562</v>
      </c>
      <c r="M3" s="25">
        <v>44593</v>
      </c>
      <c r="N3" s="25">
        <v>44621</v>
      </c>
      <c r="O3" s="18"/>
      <c r="P3" s="12" t="s">
        <v>11</v>
      </c>
      <c r="Q3" s="26"/>
    </row>
    <row r="4" spans="1:17" x14ac:dyDescent="0.2">
      <c r="A4" s="27" t="s">
        <v>8</v>
      </c>
      <c r="B4" s="28">
        <v>23030</v>
      </c>
      <c r="C4" s="28">
        <v>2533</v>
      </c>
      <c r="D4" s="28">
        <v>2534</v>
      </c>
      <c r="E4" s="28">
        <v>2444</v>
      </c>
      <c r="F4" s="28">
        <v>2448</v>
      </c>
      <c r="G4" s="28">
        <v>2450</v>
      </c>
      <c r="H4" s="28">
        <v>2451</v>
      </c>
      <c r="I4" s="28">
        <v>2455</v>
      </c>
      <c r="J4" s="28">
        <v>2459</v>
      </c>
      <c r="K4" s="28">
        <v>2465</v>
      </c>
      <c r="L4" s="28">
        <v>2469</v>
      </c>
      <c r="M4" s="28">
        <v>2473</v>
      </c>
      <c r="N4" s="28">
        <v>0</v>
      </c>
      <c r="O4" s="18"/>
      <c r="P4" s="33">
        <f>SUM(B4:N4)</f>
        <v>50211</v>
      </c>
      <c r="Q4" s="13"/>
    </row>
    <row r="5" spans="1:17" x14ac:dyDescent="0.2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3"/>
    </row>
    <row r="6" spans="1:17" x14ac:dyDescent="0.2">
      <c r="A6" s="11" t="s">
        <v>14</v>
      </c>
      <c r="B6" s="25">
        <v>44256</v>
      </c>
      <c r="C6" s="25">
        <v>44287</v>
      </c>
      <c r="D6" s="25">
        <v>44317</v>
      </c>
      <c r="E6" s="25">
        <v>44348</v>
      </c>
      <c r="F6" s="25">
        <v>44378</v>
      </c>
      <c r="G6" s="25">
        <v>44409</v>
      </c>
      <c r="H6" s="25">
        <v>44440</v>
      </c>
      <c r="I6" s="25">
        <v>44470</v>
      </c>
      <c r="J6" s="25">
        <v>44501</v>
      </c>
      <c r="K6" s="25">
        <v>44531</v>
      </c>
      <c r="L6" s="25">
        <v>44562</v>
      </c>
      <c r="M6" s="25">
        <v>44593</v>
      </c>
      <c r="N6" s="25">
        <v>44621</v>
      </c>
      <c r="O6" s="18"/>
      <c r="P6" s="12" t="s">
        <v>11</v>
      </c>
      <c r="Q6" s="13"/>
    </row>
    <row r="7" spans="1:17" x14ac:dyDescent="0.2">
      <c r="A7" s="27" t="s">
        <v>8</v>
      </c>
      <c r="B7" s="28">
        <v>22117</v>
      </c>
      <c r="C7" s="28">
        <v>3769</v>
      </c>
      <c r="D7" s="28">
        <v>2495</v>
      </c>
      <c r="E7" s="28">
        <v>2414</v>
      </c>
      <c r="F7" s="28">
        <v>2414</v>
      </c>
      <c r="G7" s="28">
        <v>2421</v>
      </c>
      <c r="H7" s="28">
        <v>2424</v>
      </c>
      <c r="I7" s="28">
        <v>2426</v>
      </c>
      <c r="J7" s="28">
        <v>2429</v>
      </c>
      <c r="K7" s="28">
        <v>2433</v>
      </c>
      <c r="L7" s="28">
        <v>2438</v>
      </c>
      <c r="M7" s="28">
        <v>2442</v>
      </c>
      <c r="N7" s="28">
        <v>160</v>
      </c>
      <c r="O7" s="18"/>
      <c r="P7" s="34">
        <f>SUM(B7:N7)</f>
        <v>50382</v>
      </c>
      <c r="Q7" s="13"/>
    </row>
    <row r="8" spans="1:17" x14ac:dyDescent="0.2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18"/>
      <c r="P8" s="34"/>
      <c r="Q8" s="13"/>
    </row>
    <row r="9" spans="1:17" x14ac:dyDescent="0.2">
      <c r="A9" s="14" t="s">
        <v>10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2" t="s">
        <v>11</v>
      </c>
      <c r="Q9" s="13"/>
    </row>
    <row r="10" spans="1:17" ht="17" thickBot="1" x14ac:dyDescent="0.25">
      <c r="A10" s="29" t="s">
        <v>8</v>
      </c>
      <c r="B10" s="30">
        <f>B4-B7</f>
        <v>913</v>
      </c>
      <c r="C10" s="30">
        <f>C4-C7</f>
        <v>-1236</v>
      </c>
      <c r="D10" s="30">
        <f>D4-D7</f>
        <v>39</v>
      </c>
      <c r="E10" s="30">
        <f>E4-E7</f>
        <v>30</v>
      </c>
      <c r="F10" s="30">
        <f>F4-F7</f>
        <v>34</v>
      </c>
      <c r="G10" s="30">
        <f>G4-G7</f>
        <v>29</v>
      </c>
      <c r="H10" s="30">
        <f>H4-H7</f>
        <v>27</v>
      </c>
      <c r="I10" s="30">
        <f>I4-I7</f>
        <v>29</v>
      </c>
      <c r="J10" s="30">
        <f>J4-J7</f>
        <v>30</v>
      </c>
      <c r="K10" s="30">
        <f>K4-K7</f>
        <v>32</v>
      </c>
      <c r="L10" s="30">
        <f>L4-L7</f>
        <v>31</v>
      </c>
      <c r="M10" s="30">
        <f>M4-M7</f>
        <v>31</v>
      </c>
      <c r="N10" s="30">
        <f>N4-N7</f>
        <v>-160</v>
      </c>
      <c r="O10" s="31"/>
      <c r="P10" s="35">
        <f>P4-P7</f>
        <v>-171</v>
      </c>
      <c r="Q10" s="36">
        <f>(P4/P7)-1</f>
        <v>-3.3940693104680397E-3</v>
      </c>
    </row>
    <row r="11" spans="1:17" x14ac:dyDescent="0.2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P11" s="7"/>
    </row>
    <row r="12" spans="1:17" ht="17" thickBot="1" x14ac:dyDescent="0.25"/>
    <row r="13" spans="1:17" ht="20" x14ac:dyDescent="0.25">
      <c r="A13" s="8" t="s">
        <v>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2">
      <c r="A14" s="11" t="s">
        <v>17</v>
      </c>
      <c r="B14" s="25">
        <v>44256</v>
      </c>
      <c r="C14" s="25">
        <v>44287</v>
      </c>
      <c r="D14" s="25">
        <v>44317</v>
      </c>
      <c r="E14" s="25">
        <v>44348</v>
      </c>
      <c r="F14" s="25">
        <v>44378</v>
      </c>
      <c r="G14" s="25">
        <v>44409</v>
      </c>
      <c r="H14" s="25">
        <v>44440</v>
      </c>
      <c r="I14" s="25">
        <v>44470</v>
      </c>
      <c r="J14" s="25">
        <v>44501</v>
      </c>
      <c r="K14" s="25">
        <v>44531</v>
      </c>
      <c r="L14" s="25">
        <v>44562</v>
      </c>
      <c r="M14" s="25">
        <v>44593</v>
      </c>
      <c r="N14" s="25">
        <v>44621</v>
      </c>
      <c r="O14" s="18"/>
      <c r="P14" s="12" t="s">
        <v>11</v>
      </c>
      <c r="Q14" s="13"/>
    </row>
    <row r="15" spans="1:17" x14ac:dyDescent="0.2">
      <c r="A15" s="27" t="s">
        <v>8</v>
      </c>
      <c r="B15" s="32">
        <v>82185</v>
      </c>
      <c r="C15" s="32">
        <v>1218</v>
      </c>
      <c r="D15" s="32">
        <v>1227</v>
      </c>
      <c r="E15" s="32">
        <v>1040</v>
      </c>
      <c r="F15" s="32">
        <v>1047</v>
      </c>
      <c r="G15" s="32">
        <v>1048</v>
      </c>
      <c r="H15" s="32">
        <v>1051</v>
      </c>
      <c r="I15" s="32">
        <v>1051</v>
      </c>
      <c r="J15" s="32">
        <v>1054</v>
      </c>
      <c r="K15" s="32">
        <v>1057</v>
      </c>
      <c r="L15" s="32">
        <v>1064</v>
      </c>
      <c r="M15" s="32">
        <v>1067</v>
      </c>
      <c r="N15" s="32">
        <v>-61</v>
      </c>
      <c r="O15" s="18"/>
      <c r="P15" s="33">
        <f>SUM(B15:N15)</f>
        <v>94048</v>
      </c>
      <c r="Q15" s="13"/>
    </row>
    <row r="16" spans="1:17" x14ac:dyDescent="0.2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3"/>
    </row>
    <row r="17" spans="1:40" x14ac:dyDescent="0.2">
      <c r="A17" s="11" t="s">
        <v>18</v>
      </c>
      <c r="B17" s="25">
        <v>44256</v>
      </c>
      <c r="C17" s="25">
        <v>44287</v>
      </c>
      <c r="D17" s="25">
        <v>44317</v>
      </c>
      <c r="E17" s="25">
        <v>44348</v>
      </c>
      <c r="F17" s="25">
        <v>44378</v>
      </c>
      <c r="G17" s="25">
        <v>44409</v>
      </c>
      <c r="H17" s="25">
        <v>44440</v>
      </c>
      <c r="I17" s="25">
        <v>44470</v>
      </c>
      <c r="J17" s="25">
        <v>44501</v>
      </c>
      <c r="K17" s="25">
        <v>44531</v>
      </c>
      <c r="L17" s="25">
        <v>44562</v>
      </c>
      <c r="M17" s="25">
        <v>44593</v>
      </c>
      <c r="N17" s="25">
        <v>44621</v>
      </c>
      <c r="O17" s="18"/>
      <c r="P17" s="12" t="s">
        <v>11</v>
      </c>
      <c r="Q17" s="13"/>
    </row>
    <row r="18" spans="1:40" x14ac:dyDescent="0.2">
      <c r="A18" s="27" t="s">
        <v>8</v>
      </c>
      <c r="B18" s="32">
        <v>80553</v>
      </c>
      <c r="C18" s="32">
        <v>5810</v>
      </c>
      <c r="D18" s="32">
        <v>1218</v>
      </c>
      <c r="E18" s="32">
        <v>1038</v>
      </c>
      <c r="F18" s="32">
        <v>1024</v>
      </c>
      <c r="G18" s="32">
        <v>1028</v>
      </c>
      <c r="H18" s="32">
        <v>1028</v>
      </c>
      <c r="I18" s="32">
        <v>1031</v>
      </c>
      <c r="J18" s="32">
        <v>1031</v>
      </c>
      <c r="K18" s="32">
        <v>1036</v>
      </c>
      <c r="L18" s="32">
        <v>1042</v>
      </c>
      <c r="M18" s="32">
        <v>1049</v>
      </c>
      <c r="N18" s="32">
        <v>72</v>
      </c>
      <c r="O18" s="18"/>
      <c r="P18" s="34">
        <f>SUM(B18:N18)</f>
        <v>96960</v>
      </c>
      <c r="Q18" s="13"/>
    </row>
    <row r="19" spans="1:40" x14ac:dyDescent="0.2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18"/>
      <c r="P19" s="34"/>
      <c r="Q19" s="16"/>
      <c r="R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">
      <c r="A20" s="14" t="s">
        <v>10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2" t="s">
        <v>11</v>
      </c>
      <c r="Q20" s="13"/>
    </row>
    <row r="21" spans="1:40" ht="17" thickBot="1" x14ac:dyDescent="0.25">
      <c r="A21" s="29" t="s">
        <v>8</v>
      </c>
      <c r="B21" s="30">
        <f>B15-B18</f>
        <v>1632</v>
      </c>
      <c r="C21" s="30">
        <f t="shared" ref="C21:N21" si="0">C15-C18</f>
        <v>-4592</v>
      </c>
      <c r="D21" s="30">
        <f t="shared" si="0"/>
        <v>9</v>
      </c>
      <c r="E21" s="30">
        <f t="shared" si="0"/>
        <v>2</v>
      </c>
      <c r="F21" s="30">
        <f t="shared" si="0"/>
        <v>23</v>
      </c>
      <c r="G21" s="30">
        <f t="shared" si="0"/>
        <v>20</v>
      </c>
      <c r="H21" s="30">
        <f t="shared" si="0"/>
        <v>23</v>
      </c>
      <c r="I21" s="30">
        <f t="shared" si="0"/>
        <v>20</v>
      </c>
      <c r="J21" s="30">
        <f t="shared" si="0"/>
        <v>23</v>
      </c>
      <c r="K21" s="30">
        <f t="shared" si="0"/>
        <v>21</v>
      </c>
      <c r="L21" s="30">
        <f t="shared" si="0"/>
        <v>22</v>
      </c>
      <c r="M21" s="30">
        <f t="shared" si="0"/>
        <v>18</v>
      </c>
      <c r="N21" s="30">
        <f t="shared" si="0"/>
        <v>-133</v>
      </c>
      <c r="O21" s="31"/>
      <c r="P21" s="35">
        <f>P15-P18</f>
        <v>-2912</v>
      </c>
      <c r="Q21" s="36">
        <f>(P15/P18)-1</f>
        <v>-3.0033003300329986E-2</v>
      </c>
    </row>
    <row r="23" spans="1:40" ht="17" thickBot="1" x14ac:dyDescent="0.25"/>
    <row r="24" spans="1:40" ht="20" x14ac:dyDescent="0.25">
      <c r="A24" s="8" t="s">
        <v>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40" x14ac:dyDescent="0.2">
      <c r="A25" s="11" t="s">
        <v>19</v>
      </c>
      <c r="B25" s="25">
        <v>44256</v>
      </c>
      <c r="C25" s="25">
        <v>44287</v>
      </c>
      <c r="D25" s="25">
        <v>44317</v>
      </c>
      <c r="E25" s="25">
        <v>44348</v>
      </c>
      <c r="F25" s="25">
        <v>44378</v>
      </c>
      <c r="G25" s="25">
        <v>44409</v>
      </c>
      <c r="H25" s="25">
        <v>44440</v>
      </c>
      <c r="I25" s="25">
        <v>44470</v>
      </c>
      <c r="J25" s="25">
        <v>44501</v>
      </c>
      <c r="K25" s="25">
        <v>44531</v>
      </c>
      <c r="L25" s="25">
        <v>44562</v>
      </c>
      <c r="M25" s="25">
        <v>44593</v>
      </c>
      <c r="N25" s="25">
        <v>44621</v>
      </c>
      <c r="O25" s="18"/>
      <c r="P25" s="12" t="s">
        <v>11</v>
      </c>
      <c r="Q25" s="13"/>
    </row>
    <row r="26" spans="1:40" x14ac:dyDescent="0.2">
      <c r="A26" s="27" t="s">
        <v>8</v>
      </c>
      <c r="B26" s="32">
        <v>1694</v>
      </c>
      <c r="C26" s="32">
        <v>28</v>
      </c>
      <c r="D26" s="32">
        <v>28</v>
      </c>
      <c r="E26" s="32">
        <v>28</v>
      </c>
      <c r="F26" s="32">
        <v>28</v>
      </c>
      <c r="G26" s="32">
        <v>28</v>
      </c>
      <c r="H26" s="32">
        <v>28</v>
      </c>
      <c r="I26" s="32">
        <v>28</v>
      </c>
      <c r="J26" s="32">
        <v>28</v>
      </c>
      <c r="K26" s="32">
        <v>28</v>
      </c>
      <c r="L26" s="32">
        <v>28</v>
      </c>
      <c r="M26" s="32">
        <v>28</v>
      </c>
      <c r="N26" s="32">
        <v>0</v>
      </c>
      <c r="O26" s="18"/>
      <c r="P26" s="33">
        <f>SUM(B26:N26)</f>
        <v>2002</v>
      </c>
      <c r="Q26" s="13"/>
    </row>
    <row r="27" spans="1:40" x14ac:dyDescent="0.2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3"/>
    </row>
    <row r="28" spans="1:40" x14ac:dyDescent="0.2">
      <c r="A28" s="11" t="s">
        <v>20</v>
      </c>
      <c r="B28" s="25">
        <v>44256</v>
      </c>
      <c r="C28" s="25">
        <v>44287</v>
      </c>
      <c r="D28" s="25">
        <v>44317</v>
      </c>
      <c r="E28" s="25">
        <v>44348</v>
      </c>
      <c r="F28" s="25">
        <v>44378</v>
      </c>
      <c r="G28" s="25">
        <v>44409</v>
      </c>
      <c r="H28" s="25">
        <v>44440</v>
      </c>
      <c r="I28" s="25">
        <v>44470</v>
      </c>
      <c r="J28" s="25">
        <v>44501</v>
      </c>
      <c r="K28" s="25">
        <v>44531</v>
      </c>
      <c r="L28" s="25">
        <v>44562</v>
      </c>
      <c r="M28" s="25">
        <v>44593</v>
      </c>
      <c r="N28" s="25">
        <v>44621</v>
      </c>
      <c r="O28" s="18"/>
      <c r="P28" s="12" t="s">
        <v>11</v>
      </c>
      <c r="Q28" s="13"/>
    </row>
    <row r="29" spans="1:40" x14ac:dyDescent="0.2">
      <c r="A29" s="27" t="s">
        <v>8</v>
      </c>
      <c r="B29" s="32">
        <v>1559</v>
      </c>
      <c r="C29" s="32">
        <v>194</v>
      </c>
      <c r="D29" s="32">
        <v>26</v>
      </c>
      <c r="E29" s="32">
        <v>26</v>
      </c>
      <c r="F29" s="32">
        <v>26</v>
      </c>
      <c r="G29" s="32">
        <v>26</v>
      </c>
      <c r="H29" s="32">
        <v>26</v>
      </c>
      <c r="I29" s="32">
        <v>26</v>
      </c>
      <c r="J29" s="32">
        <v>26</v>
      </c>
      <c r="K29" s="32">
        <v>26</v>
      </c>
      <c r="L29" s="32">
        <v>26</v>
      </c>
      <c r="M29" s="32">
        <v>26</v>
      </c>
      <c r="N29" s="32">
        <v>11</v>
      </c>
      <c r="O29" s="18"/>
      <c r="P29" s="34">
        <f>SUM(B29:N29)</f>
        <v>2024</v>
      </c>
      <c r="Q29" s="13"/>
    </row>
    <row r="30" spans="1:40" x14ac:dyDescent="0.2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18"/>
      <c r="P30" s="34"/>
      <c r="Q30" s="13"/>
    </row>
    <row r="31" spans="1:40" x14ac:dyDescent="0.2">
      <c r="A31" s="14" t="s">
        <v>10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2" t="s">
        <v>11</v>
      </c>
      <c r="Q31" s="13"/>
    </row>
    <row r="32" spans="1:40" ht="17" thickBot="1" x14ac:dyDescent="0.25">
      <c r="A32" s="29" t="s">
        <v>8</v>
      </c>
      <c r="B32" s="30">
        <f>B26-B29</f>
        <v>135</v>
      </c>
      <c r="C32" s="30">
        <f>C26-C29</f>
        <v>-166</v>
      </c>
      <c r="D32" s="30">
        <f>D26-D29</f>
        <v>2</v>
      </c>
      <c r="E32" s="30">
        <f>E26-E29</f>
        <v>2</v>
      </c>
      <c r="F32" s="30">
        <f>F26-F29</f>
        <v>2</v>
      </c>
      <c r="G32" s="30">
        <f>G26-G29</f>
        <v>2</v>
      </c>
      <c r="H32" s="30">
        <f>H26-H29</f>
        <v>2</v>
      </c>
      <c r="I32" s="30">
        <f>I26-I29</f>
        <v>2</v>
      </c>
      <c r="J32" s="30">
        <f>J26-J29</f>
        <v>2</v>
      </c>
      <c r="K32" s="30">
        <f>K26-K29</f>
        <v>2</v>
      </c>
      <c r="L32" s="30">
        <f>L26-L29</f>
        <v>2</v>
      </c>
      <c r="M32" s="30">
        <f>M26-M29</f>
        <v>2</v>
      </c>
      <c r="N32" s="30">
        <f>N26-N29</f>
        <v>-11</v>
      </c>
      <c r="O32" s="31"/>
      <c r="P32" s="35">
        <f>P26-P29</f>
        <v>-22</v>
      </c>
      <c r="Q32" s="36">
        <f>(P26/P29)-1</f>
        <v>-1.0869565217391353E-2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total_booking_net_CHF check</vt:lpstr>
      <vt:lpstr>total_revenue per month check</vt:lpstr>
      <vt:lpstr>active subs month end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Couto</dc:creator>
  <cp:lastModifiedBy>Miguel Couto</cp:lastModifiedBy>
  <dcterms:created xsi:type="dcterms:W3CDTF">2021-06-01T14:23:49Z</dcterms:created>
  <dcterms:modified xsi:type="dcterms:W3CDTF">2021-06-02T16:58:45Z</dcterms:modified>
</cp:coreProperties>
</file>