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Pontificia Universidad Javeriana\Codigo\"/>
    </mc:Choice>
  </mc:AlternateContent>
  <xr:revisionPtr revIDLastSave="0" documentId="13_ncr:1_{BF36BE7E-A24D-4435-8740-04C19E415729}" xr6:coauthVersionLast="47" xr6:coauthVersionMax="47" xr10:uidLastSave="{00000000-0000-0000-0000-000000000000}"/>
  <bookViews>
    <workbookView xWindow="-120" yWindow="-120" windowWidth="29040" windowHeight="15720" activeTab="4" xr2:uid="{538E2262-C07D-4F99-B358-3DBAF379E345}"/>
  </bookViews>
  <sheets>
    <sheet name="Otros_Modelos" sheetId="1" r:id="rId1"/>
    <sheet name="Modelo_VF_0" sheetId="5" r:id="rId2"/>
    <sheet name="Modelo_VF_1" sheetId="6" state="hidden" r:id="rId3"/>
    <sheet name="Modelo_VF_2" sheetId="7" r:id="rId4"/>
    <sheet name="Modelo_Combinado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0" i="9" l="1"/>
  <c r="Y59" i="9"/>
  <c r="Y58" i="9"/>
  <c r="Y57" i="9"/>
  <c r="Y56" i="9"/>
  <c r="O60" i="9"/>
  <c r="O59" i="9"/>
  <c r="O58" i="9"/>
  <c r="O57" i="9"/>
  <c r="O56" i="9"/>
  <c r="Y84" i="7"/>
  <c r="Y83" i="7"/>
  <c r="Y82" i="7"/>
  <c r="Y81" i="7"/>
  <c r="Y80" i="7"/>
  <c r="X84" i="5"/>
  <c r="W84" i="5"/>
  <c r="V84" i="5"/>
  <c r="U84" i="5"/>
  <c r="X83" i="5"/>
  <c r="W83" i="5"/>
  <c r="V83" i="5"/>
  <c r="U83" i="5"/>
  <c r="X82" i="5"/>
  <c r="W82" i="5"/>
  <c r="V82" i="5"/>
  <c r="U82" i="5"/>
  <c r="Y82" i="5" s="1"/>
  <c r="X81" i="5"/>
  <c r="W81" i="5"/>
  <c r="V81" i="5"/>
  <c r="U81" i="5"/>
  <c r="X80" i="5"/>
  <c r="W80" i="5"/>
  <c r="V80" i="5"/>
  <c r="U80" i="5"/>
  <c r="T84" i="5"/>
  <c r="Y84" i="5" s="1"/>
  <c r="T83" i="5"/>
  <c r="Y83" i="5" s="1"/>
  <c r="T82" i="5"/>
  <c r="T81" i="5"/>
  <c r="T80" i="5"/>
  <c r="Y81" i="5"/>
  <c r="V20" i="1"/>
  <c r="V19" i="1"/>
  <c r="V18" i="1"/>
  <c r="V17" i="1"/>
  <c r="V16" i="1"/>
  <c r="U20" i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W18" i="1" s="1"/>
  <c r="Q18" i="1"/>
  <c r="U17" i="1"/>
  <c r="T17" i="1"/>
  <c r="S17" i="1"/>
  <c r="R17" i="1"/>
  <c r="Q17" i="1"/>
  <c r="W17" i="1" s="1"/>
  <c r="U16" i="1"/>
  <c r="T16" i="1"/>
  <c r="S16" i="1"/>
  <c r="R16" i="1"/>
  <c r="Q16" i="1"/>
  <c r="P20" i="1"/>
  <c r="P19" i="1"/>
  <c r="P18" i="1"/>
  <c r="P17" i="1"/>
  <c r="P16" i="1"/>
  <c r="W20" i="1"/>
  <c r="W16" i="1"/>
  <c r="W9" i="1"/>
  <c r="W8" i="1"/>
  <c r="W7" i="1"/>
  <c r="W6" i="1"/>
  <c r="W5" i="1"/>
  <c r="P9" i="1"/>
  <c r="P8" i="1"/>
  <c r="P7" i="1"/>
  <c r="P6" i="1"/>
  <c r="P5" i="1"/>
  <c r="V9" i="1"/>
  <c r="U9" i="1"/>
  <c r="T9" i="1"/>
  <c r="S9" i="1"/>
  <c r="R9" i="1"/>
  <c r="Q9" i="1"/>
  <c r="V8" i="1"/>
  <c r="U8" i="1"/>
  <c r="T8" i="1"/>
  <c r="S8" i="1"/>
  <c r="R8" i="1"/>
  <c r="Q8" i="1"/>
  <c r="V7" i="1"/>
  <c r="U7" i="1"/>
  <c r="T7" i="1"/>
  <c r="S7" i="1"/>
  <c r="R7" i="1"/>
  <c r="Q7" i="1"/>
  <c r="V6" i="1"/>
  <c r="U6" i="1"/>
  <c r="T6" i="1"/>
  <c r="S6" i="1"/>
  <c r="R6" i="1"/>
  <c r="Q6" i="1"/>
  <c r="V5" i="1"/>
  <c r="U5" i="1"/>
  <c r="T5" i="1"/>
  <c r="S5" i="1"/>
  <c r="R5" i="1"/>
  <c r="Q5" i="1"/>
  <c r="Y40" i="9"/>
  <c r="X50" i="9" s="1"/>
  <c r="O40" i="9"/>
  <c r="M50" i="9" s="1"/>
  <c r="Y39" i="9"/>
  <c r="X39" i="9"/>
  <c r="W39" i="9"/>
  <c r="V39" i="9"/>
  <c r="U39" i="9"/>
  <c r="T39" i="9"/>
  <c r="O39" i="9"/>
  <c r="N39" i="9"/>
  <c r="M39" i="9"/>
  <c r="L39" i="9"/>
  <c r="K39" i="9"/>
  <c r="J39" i="9"/>
  <c r="Y38" i="9"/>
  <c r="X60" i="9" s="1"/>
  <c r="O38" i="9"/>
  <c r="N60" i="9" s="1"/>
  <c r="Y37" i="9"/>
  <c r="X59" i="9" s="1"/>
  <c r="O37" i="9"/>
  <c r="N59" i="9" s="1"/>
  <c r="Y36" i="9"/>
  <c r="V58" i="9" s="1"/>
  <c r="O36" i="9"/>
  <c r="N58" i="9" s="1"/>
  <c r="Y35" i="9"/>
  <c r="T57" i="9" s="1"/>
  <c r="O35" i="9"/>
  <c r="N57" i="9" s="1"/>
  <c r="Y34" i="9"/>
  <c r="O34" i="9"/>
  <c r="M56" i="9" s="1"/>
  <c r="M84" i="7"/>
  <c r="X82" i="7"/>
  <c r="U81" i="7"/>
  <c r="M80" i="7"/>
  <c r="N84" i="6"/>
  <c r="M84" i="6"/>
  <c r="L84" i="6"/>
  <c r="K84" i="6"/>
  <c r="N83" i="6"/>
  <c r="M83" i="6"/>
  <c r="L83" i="6"/>
  <c r="K83" i="6"/>
  <c r="N82" i="6"/>
  <c r="M82" i="6"/>
  <c r="L82" i="6"/>
  <c r="K82" i="6"/>
  <c r="N81" i="6"/>
  <c r="M81" i="6"/>
  <c r="L81" i="6"/>
  <c r="K81" i="6"/>
  <c r="N80" i="6"/>
  <c r="M80" i="6"/>
  <c r="L80" i="6"/>
  <c r="K80" i="6"/>
  <c r="J84" i="6"/>
  <c r="J83" i="6"/>
  <c r="J82" i="6"/>
  <c r="J81" i="6"/>
  <c r="J80" i="6"/>
  <c r="X84" i="6"/>
  <c r="W84" i="6"/>
  <c r="V84" i="6"/>
  <c r="U84" i="6"/>
  <c r="X83" i="6"/>
  <c r="W83" i="6"/>
  <c r="V83" i="6"/>
  <c r="U83" i="6"/>
  <c r="X82" i="6"/>
  <c r="W82" i="6"/>
  <c r="V82" i="6"/>
  <c r="U82" i="6"/>
  <c r="X81" i="6"/>
  <c r="W81" i="6"/>
  <c r="V81" i="6"/>
  <c r="U81" i="6"/>
  <c r="X80" i="6"/>
  <c r="W80" i="6"/>
  <c r="V80" i="6"/>
  <c r="U80" i="6"/>
  <c r="T84" i="6"/>
  <c r="Y62" i="6"/>
  <c r="T83" i="6"/>
  <c r="T82" i="6"/>
  <c r="T81" i="6"/>
  <c r="T80" i="6"/>
  <c r="K20" i="1"/>
  <c r="K19" i="1"/>
  <c r="K18" i="1"/>
  <c r="K17" i="1"/>
  <c r="K16" i="1"/>
  <c r="K9" i="1"/>
  <c r="K8" i="1"/>
  <c r="K7" i="1"/>
  <c r="K6" i="1"/>
  <c r="K5" i="1"/>
  <c r="K22" i="1"/>
  <c r="K21" i="1"/>
  <c r="J21" i="1"/>
  <c r="I21" i="1"/>
  <c r="H21" i="1"/>
  <c r="G21" i="1"/>
  <c r="F21" i="1"/>
  <c r="E21" i="1"/>
  <c r="D21" i="1"/>
  <c r="K11" i="1"/>
  <c r="K10" i="1"/>
  <c r="J10" i="1"/>
  <c r="I10" i="1"/>
  <c r="J33" i="1"/>
  <c r="I32" i="1"/>
  <c r="J32" i="1"/>
  <c r="H32" i="1"/>
  <c r="G32" i="1"/>
  <c r="F32" i="1"/>
  <c r="E32" i="1"/>
  <c r="D32" i="1"/>
  <c r="J31" i="1"/>
  <c r="J30" i="1"/>
  <c r="J29" i="1"/>
  <c r="J28" i="1"/>
  <c r="J27" i="1"/>
  <c r="H10" i="1"/>
  <c r="G10" i="1"/>
  <c r="F10" i="1"/>
  <c r="E10" i="1"/>
  <c r="D10" i="1"/>
  <c r="Y64" i="7"/>
  <c r="O64" i="7"/>
  <c r="N74" i="7" s="1"/>
  <c r="Y63" i="7"/>
  <c r="X63" i="7"/>
  <c r="W63" i="7"/>
  <c r="V63" i="7"/>
  <c r="U63" i="7"/>
  <c r="T63" i="7"/>
  <c r="O63" i="7"/>
  <c r="N63" i="7"/>
  <c r="M63" i="7"/>
  <c r="L63" i="7"/>
  <c r="K63" i="7"/>
  <c r="J63" i="7"/>
  <c r="Y62" i="7"/>
  <c r="X84" i="7" s="1"/>
  <c r="O62" i="7"/>
  <c r="L84" i="7" s="1"/>
  <c r="Y61" i="7"/>
  <c r="X83" i="7" s="1"/>
  <c r="O61" i="7"/>
  <c r="J83" i="7" s="1"/>
  <c r="Y60" i="7"/>
  <c r="W82" i="7" s="1"/>
  <c r="O60" i="7"/>
  <c r="J82" i="7" s="1"/>
  <c r="Y59" i="7"/>
  <c r="X81" i="7" s="1"/>
  <c r="O59" i="7"/>
  <c r="N81" i="7" s="1"/>
  <c r="Y58" i="7"/>
  <c r="O58" i="7"/>
  <c r="L80" i="7" s="1"/>
  <c r="Y64" i="6"/>
  <c r="T74" i="6" s="1"/>
  <c r="O64" i="6"/>
  <c r="N73" i="6" s="1"/>
  <c r="Y63" i="6"/>
  <c r="X63" i="6"/>
  <c r="X75" i="6" s="1"/>
  <c r="W63" i="6"/>
  <c r="V63" i="6"/>
  <c r="U63" i="6"/>
  <c r="T63" i="6"/>
  <c r="O63" i="6"/>
  <c r="N63" i="6"/>
  <c r="M63" i="6"/>
  <c r="L63" i="6"/>
  <c r="K63" i="6"/>
  <c r="J63" i="6"/>
  <c r="Y74" i="6"/>
  <c r="O62" i="6"/>
  <c r="O74" i="6" s="1"/>
  <c r="Y61" i="6"/>
  <c r="O61" i="6"/>
  <c r="Y60" i="6"/>
  <c r="O60" i="6"/>
  <c r="Y59" i="6"/>
  <c r="O59" i="6"/>
  <c r="Y58" i="6"/>
  <c r="O58" i="6"/>
  <c r="Y64" i="5"/>
  <c r="X73" i="5" s="1"/>
  <c r="Y63" i="5"/>
  <c r="X63" i="5"/>
  <c r="X75" i="5" s="1"/>
  <c r="W63" i="5"/>
  <c r="V63" i="5"/>
  <c r="U63" i="5"/>
  <c r="T63" i="5"/>
  <c r="Y62" i="5"/>
  <c r="Y61" i="5"/>
  <c r="Y60" i="5"/>
  <c r="Y59" i="5"/>
  <c r="Y58" i="5"/>
  <c r="M63" i="5"/>
  <c r="L63" i="5"/>
  <c r="K63" i="5"/>
  <c r="J63" i="5"/>
  <c r="N63" i="5"/>
  <c r="O62" i="5"/>
  <c r="J84" i="5" s="1"/>
  <c r="O61" i="5"/>
  <c r="N83" i="5" s="1"/>
  <c r="O60" i="5"/>
  <c r="J82" i="5" s="1"/>
  <c r="O59" i="5"/>
  <c r="N81" i="5" s="1"/>
  <c r="O58" i="5"/>
  <c r="J80" i="5" s="1"/>
  <c r="O64" i="5"/>
  <c r="M73" i="5" s="1"/>
  <c r="O63" i="5"/>
  <c r="N80" i="7" l="1"/>
  <c r="V81" i="7"/>
  <c r="K83" i="7"/>
  <c r="O83" i="7" s="1"/>
  <c r="N84" i="7"/>
  <c r="Y70" i="7"/>
  <c r="T80" i="7"/>
  <c r="W81" i="7"/>
  <c r="L83" i="7"/>
  <c r="T84" i="7"/>
  <c r="U80" i="7"/>
  <c r="M83" i="7"/>
  <c r="U84" i="7"/>
  <c r="Y71" i="7"/>
  <c r="V80" i="7"/>
  <c r="K82" i="7"/>
  <c r="O82" i="7" s="1"/>
  <c r="N83" i="7"/>
  <c r="V84" i="7"/>
  <c r="W80" i="7"/>
  <c r="L82" i="7"/>
  <c r="T83" i="7"/>
  <c r="W84" i="7"/>
  <c r="X80" i="7"/>
  <c r="M82" i="7"/>
  <c r="U83" i="7"/>
  <c r="K81" i="7"/>
  <c r="N82" i="7"/>
  <c r="V83" i="7"/>
  <c r="J81" i="7"/>
  <c r="L81" i="7"/>
  <c r="T82" i="7"/>
  <c r="W83" i="7"/>
  <c r="M81" i="7"/>
  <c r="U82" i="7"/>
  <c r="J80" i="7"/>
  <c r="K80" i="7"/>
  <c r="V82" i="7"/>
  <c r="K84" i="7"/>
  <c r="J84" i="7"/>
  <c r="T81" i="7"/>
  <c r="Y80" i="5"/>
  <c r="K80" i="5"/>
  <c r="L75" i="5"/>
  <c r="L82" i="5"/>
  <c r="K75" i="5"/>
  <c r="M82" i="5"/>
  <c r="N82" i="5"/>
  <c r="K83" i="5"/>
  <c r="L80" i="5"/>
  <c r="L83" i="5"/>
  <c r="M80" i="5"/>
  <c r="O80" i="5" s="1"/>
  <c r="M83" i="5"/>
  <c r="N80" i="5"/>
  <c r="K81" i="5"/>
  <c r="K84" i="5"/>
  <c r="L81" i="5"/>
  <c r="L84" i="5"/>
  <c r="M81" i="5"/>
  <c r="M84" i="5"/>
  <c r="N84" i="5"/>
  <c r="K82" i="5"/>
  <c r="O82" i="5" s="1"/>
  <c r="L71" i="5"/>
  <c r="Y71" i="5"/>
  <c r="M71" i="5"/>
  <c r="O70" i="5"/>
  <c r="N73" i="5"/>
  <c r="J74" i="5"/>
  <c r="M75" i="5"/>
  <c r="Y74" i="5"/>
  <c r="O71" i="5"/>
  <c r="O72" i="5"/>
  <c r="V72" i="5"/>
  <c r="N75" i="5"/>
  <c r="V75" i="5"/>
  <c r="W72" i="5"/>
  <c r="J75" i="5"/>
  <c r="W75" i="5"/>
  <c r="N71" i="5"/>
  <c r="K74" i="5"/>
  <c r="O73" i="5"/>
  <c r="T73" i="5"/>
  <c r="J72" i="5"/>
  <c r="L74" i="5"/>
  <c r="O74" i="5"/>
  <c r="Y73" i="5"/>
  <c r="K72" i="5"/>
  <c r="T74" i="5"/>
  <c r="M74" i="5"/>
  <c r="O65" i="5"/>
  <c r="Y70" i="5"/>
  <c r="J70" i="5"/>
  <c r="L72" i="5"/>
  <c r="N74" i="5"/>
  <c r="T70" i="5"/>
  <c r="U74" i="5"/>
  <c r="J81" i="5"/>
  <c r="K70" i="5"/>
  <c r="U70" i="5"/>
  <c r="V74" i="5"/>
  <c r="M72" i="5"/>
  <c r="Y72" i="5"/>
  <c r="L70" i="5"/>
  <c r="N72" i="5"/>
  <c r="V70" i="5"/>
  <c r="M70" i="5"/>
  <c r="J73" i="5"/>
  <c r="W70" i="5"/>
  <c r="N70" i="5"/>
  <c r="K73" i="5"/>
  <c r="T71" i="5"/>
  <c r="J83" i="5"/>
  <c r="L73" i="5"/>
  <c r="T72" i="5"/>
  <c r="T75" i="5"/>
  <c r="J71" i="5"/>
  <c r="U75" i="5"/>
  <c r="K71" i="5"/>
  <c r="U72" i="5"/>
  <c r="W19" i="1"/>
  <c r="X51" i="9"/>
  <c r="V51" i="9"/>
  <c r="W51" i="9"/>
  <c r="Y46" i="9"/>
  <c r="T51" i="9"/>
  <c r="U51" i="9"/>
  <c r="M51" i="9"/>
  <c r="J51" i="9"/>
  <c r="O41" i="9"/>
  <c r="L51" i="9"/>
  <c r="J46" i="9"/>
  <c r="N46" i="9"/>
  <c r="N48" i="9"/>
  <c r="J50" i="9"/>
  <c r="N51" i="9"/>
  <c r="J47" i="9"/>
  <c r="N47" i="9"/>
  <c r="J48" i="9"/>
  <c r="J49" i="9"/>
  <c r="N49" i="9"/>
  <c r="Y41" i="9"/>
  <c r="N50" i="9"/>
  <c r="U57" i="9"/>
  <c r="K51" i="9"/>
  <c r="W60" i="9"/>
  <c r="N56" i="9"/>
  <c r="W58" i="9"/>
  <c r="J60" i="9"/>
  <c r="O46" i="9"/>
  <c r="O47" i="9"/>
  <c r="O48" i="9"/>
  <c r="O49" i="9"/>
  <c r="O50" i="9"/>
  <c r="T56" i="9"/>
  <c r="V57" i="9"/>
  <c r="X58" i="9"/>
  <c r="K60" i="9"/>
  <c r="T46" i="9"/>
  <c r="T47" i="9"/>
  <c r="T48" i="9"/>
  <c r="T49" i="9"/>
  <c r="T50" i="9"/>
  <c r="U56" i="9"/>
  <c r="W57" i="9"/>
  <c r="J59" i="9"/>
  <c r="L60" i="9"/>
  <c r="U46" i="9"/>
  <c r="U47" i="9"/>
  <c r="U48" i="9"/>
  <c r="U49" i="9"/>
  <c r="U50" i="9"/>
  <c r="V56" i="9"/>
  <c r="X57" i="9"/>
  <c r="K59" i="9"/>
  <c r="M60" i="9"/>
  <c r="V46" i="9"/>
  <c r="V47" i="9"/>
  <c r="V48" i="9"/>
  <c r="V49" i="9"/>
  <c r="V50" i="9"/>
  <c r="W56" i="9"/>
  <c r="J58" i="9"/>
  <c r="L59" i="9"/>
  <c r="W46" i="9"/>
  <c r="W47" i="9"/>
  <c r="W48" i="9"/>
  <c r="W49" i="9"/>
  <c r="W50" i="9"/>
  <c r="X56" i="9"/>
  <c r="K58" i="9"/>
  <c r="M59" i="9"/>
  <c r="T60" i="9"/>
  <c r="X46" i="9"/>
  <c r="X47" i="9"/>
  <c r="X48" i="9"/>
  <c r="X49" i="9"/>
  <c r="J57" i="9"/>
  <c r="L58" i="9"/>
  <c r="U60" i="9"/>
  <c r="Y47" i="9"/>
  <c r="Y48" i="9"/>
  <c r="Y49" i="9"/>
  <c r="Y50" i="9"/>
  <c r="K57" i="9"/>
  <c r="M58" i="9"/>
  <c r="T59" i="9"/>
  <c r="V60" i="9"/>
  <c r="J56" i="9"/>
  <c r="L57" i="9"/>
  <c r="U59" i="9"/>
  <c r="K46" i="9"/>
  <c r="K47" i="9"/>
  <c r="K48" i="9"/>
  <c r="K49" i="9"/>
  <c r="K50" i="9"/>
  <c r="K56" i="9"/>
  <c r="M57" i="9"/>
  <c r="T58" i="9"/>
  <c r="V59" i="9"/>
  <c r="L46" i="9"/>
  <c r="L47" i="9"/>
  <c r="L48" i="9"/>
  <c r="L49" i="9"/>
  <c r="L50" i="9"/>
  <c r="L56" i="9"/>
  <c r="U58" i="9"/>
  <c r="W59" i="9"/>
  <c r="M46" i="9"/>
  <c r="M47" i="9"/>
  <c r="M48" i="9"/>
  <c r="M49" i="9"/>
  <c r="O85" i="6"/>
  <c r="Y85" i="6"/>
  <c r="K12" i="1"/>
  <c r="K23" i="1"/>
  <c r="J34" i="1"/>
  <c r="N70" i="6"/>
  <c r="T70" i="6"/>
  <c r="O72" i="6"/>
  <c r="T75" i="6"/>
  <c r="V71" i="6"/>
  <c r="Y72" i="6"/>
  <c r="U75" i="6"/>
  <c r="W71" i="6"/>
  <c r="X72" i="6"/>
  <c r="U74" i="6"/>
  <c r="J75" i="6"/>
  <c r="K72" i="6"/>
  <c r="Y70" i="6"/>
  <c r="J74" i="6"/>
  <c r="L70" i="6"/>
  <c r="K74" i="6"/>
  <c r="J72" i="6"/>
  <c r="K75" i="6"/>
  <c r="Y71" i="6"/>
  <c r="M70" i="6"/>
  <c r="L74" i="6"/>
  <c r="O73" i="6"/>
  <c r="V75" i="6"/>
  <c r="U70" i="6"/>
  <c r="Y73" i="6"/>
  <c r="W75" i="6"/>
  <c r="U71" i="6"/>
  <c r="M74" i="6"/>
  <c r="N74" i="6"/>
  <c r="M72" i="6"/>
  <c r="J71" i="6"/>
  <c r="N72" i="6"/>
  <c r="K71" i="6"/>
  <c r="L71" i="6"/>
  <c r="J73" i="6"/>
  <c r="K73" i="6"/>
  <c r="L75" i="6"/>
  <c r="M75" i="6"/>
  <c r="N71" i="6"/>
  <c r="L73" i="6"/>
  <c r="L72" i="6"/>
  <c r="O71" i="6"/>
  <c r="N75" i="6"/>
  <c r="J70" i="6"/>
  <c r="M73" i="6"/>
  <c r="O70" i="6"/>
  <c r="M71" i="6"/>
  <c r="K70" i="6"/>
  <c r="V70" i="6"/>
  <c r="V74" i="6"/>
  <c r="U73" i="6"/>
  <c r="W74" i="6"/>
  <c r="V73" i="6"/>
  <c r="T72" i="6"/>
  <c r="W73" i="6"/>
  <c r="U72" i="6"/>
  <c r="X73" i="6"/>
  <c r="V72" i="6"/>
  <c r="T71" i="6"/>
  <c r="W72" i="6"/>
  <c r="T75" i="7"/>
  <c r="Y72" i="7"/>
  <c r="Y65" i="7"/>
  <c r="Y73" i="7"/>
  <c r="U75" i="7"/>
  <c r="V75" i="7"/>
  <c r="W75" i="7"/>
  <c r="X75" i="7"/>
  <c r="Y74" i="7"/>
  <c r="L75" i="7"/>
  <c r="O70" i="7"/>
  <c r="M75" i="7"/>
  <c r="J75" i="7"/>
  <c r="J70" i="7"/>
  <c r="K70" i="7"/>
  <c r="O71" i="7"/>
  <c r="N75" i="7"/>
  <c r="J71" i="7"/>
  <c r="O65" i="7"/>
  <c r="K71" i="7"/>
  <c r="O72" i="7"/>
  <c r="J72" i="7"/>
  <c r="K72" i="7"/>
  <c r="O73" i="7"/>
  <c r="J73" i="7"/>
  <c r="K73" i="7"/>
  <c r="O74" i="7"/>
  <c r="J74" i="7"/>
  <c r="K74" i="7"/>
  <c r="K75" i="7"/>
  <c r="L70" i="7"/>
  <c r="L71" i="7"/>
  <c r="L72" i="7"/>
  <c r="L73" i="7"/>
  <c r="L74" i="7"/>
  <c r="M70" i="7"/>
  <c r="M71" i="7"/>
  <c r="M72" i="7"/>
  <c r="M73" i="7"/>
  <c r="M74" i="7"/>
  <c r="N70" i="7"/>
  <c r="N71" i="7"/>
  <c r="N72" i="7"/>
  <c r="N73" i="7"/>
  <c r="T70" i="7"/>
  <c r="T71" i="7"/>
  <c r="T72" i="7"/>
  <c r="T73" i="7"/>
  <c r="T74" i="7"/>
  <c r="U70" i="7"/>
  <c r="U71" i="7"/>
  <c r="U72" i="7"/>
  <c r="U73" i="7"/>
  <c r="U74" i="7"/>
  <c r="V70" i="7"/>
  <c r="V71" i="7"/>
  <c r="V72" i="7"/>
  <c r="V73" i="7"/>
  <c r="V74" i="7"/>
  <c r="W70" i="7"/>
  <c r="W71" i="7"/>
  <c r="W72" i="7"/>
  <c r="W73" i="7"/>
  <c r="W74" i="7"/>
  <c r="X70" i="7"/>
  <c r="X71" i="7"/>
  <c r="X72" i="7"/>
  <c r="X73" i="7"/>
  <c r="X74" i="7"/>
  <c r="X74" i="6"/>
  <c r="W70" i="6"/>
  <c r="X71" i="6"/>
  <c r="X70" i="6"/>
  <c r="T73" i="6"/>
  <c r="W74" i="5"/>
  <c r="X70" i="5"/>
  <c r="X72" i="5"/>
  <c r="X74" i="5"/>
  <c r="U71" i="5"/>
  <c r="U73" i="5"/>
  <c r="V71" i="5"/>
  <c r="V73" i="5"/>
  <c r="W71" i="5"/>
  <c r="W73" i="5"/>
  <c r="X71" i="5"/>
  <c r="Y65" i="6"/>
  <c r="O65" i="6"/>
  <c r="Y65" i="5"/>
  <c r="O81" i="7" l="1"/>
  <c r="O84" i="7"/>
  <c r="O80" i="7"/>
  <c r="O84" i="5"/>
  <c r="O83" i="5"/>
  <c r="O81" i="5"/>
  <c r="O75" i="5"/>
  <c r="O51" i="9"/>
  <c r="Y51" i="9"/>
  <c r="O75" i="6"/>
  <c r="Y75" i="6"/>
  <c r="O75" i="7"/>
  <c r="Y75" i="7"/>
  <c r="Y75" i="5"/>
</calcChain>
</file>

<file path=xl/sharedStrings.xml><?xml version="1.0" encoding="utf-8"?>
<sst xmlns="http://schemas.openxmlformats.org/spreadsheetml/2006/main" count="515" uniqueCount="69">
  <si>
    <t>disgust</t>
  </si>
  <si>
    <t>fear</t>
  </si>
  <si>
    <t>Diagonal</t>
  </si>
  <si>
    <t>Total</t>
  </si>
  <si>
    <t>Precisión</t>
  </si>
  <si>
    <t>Etiqueta_Homologada</t>
  </si>
  <si>
    <t>Triste</t>
  </si>
  <si>
    <t>Enojado</t>
  </si>
  <si>
    <t>Neutral</t>
  </si>
  <si>
    <t>Sorprendido</t>
  </si>
  <si>
    <t>Feliz</t>
  </si>
  <si>
    <t>Etiqueta_Modelo</t>
  </si>
  <si>
    <t>Real</t>
  </si>
  <si>
    <t>0.3 en cada capa densa excepto la última</t>
  </si>
  <si>
    <t>Ninguna (no se utiliza Dropout en conv layers)</t>
  </si>
  <si>
    <t>576, 512, 5</t>
  </si>
  <si>
    <t>Max, Max, Max, Max, Max, Max, Flatten</t>
  </si>
  <si>
    <t>192, 448, 480, 320, 288, 64</t>
  </si>
  <si>
    <t>num_dense_layers</t>
  </si>
  <si>
    <t>num_conv_layers</t>
  </si>
  <si>
    <t>Modelo</t>
  </si>
  <si>
    <t>104, 72, 152, 200, 264, 360, 184</t>
  </si>
  <si>
    <t>Average, Average, Average, Average, Max, Global Max</t>
  </si>
  <si>
    <t>576, 480, 368, 304, 5</t>
  </si>
  <si>
    <t>104, 152, 232, 296, 24, 120, 136, 8, 328, 408, 104, 8</t>
  </si>
  <si>
    <t>Filtros (filters_)</t>
  </si>
  <si>
    <t>Tipo de Pooling (pool_type_)</t>
  </si>
  <si>
    <t>Unidades Densas (dense_units_)</t>
  </si>
  <si>
    <t>Capas de Dropout Convolucional (dropout_conv_)</t>
  </si>
  <si>
    <t>Capas de Dropout Densas (dropout_dense_)</t>
  </si>
  <si>
    <t>Tipo de Activación (activation_type_)</t>
  </si>
  <si>
    <t>Batch Normalization</t>
  </si>
  <si>
    <t>Global Pooling (global_pooling_type_)</t>
  </si>
  <si>
    <t>Total de Parámetros</t>
  </si>
  <si>
    <t>Parámetros Entrenables</t>
  </si>
  <si>
    <t>Parámetros No Entrenables</t>
  </si>
  <si>
    <t>Tamaño de la Entrada (input_shape)</t>
  </si>
  <si>
    <t>ReLU en conv, Softmax en salida</t>
  </si>
  <si>
    <t>Sí (Batch Norm en cada capa conv)</t>
  </si>
  <si>
    <t>No se utiliza</t>
  </si>
  <si>
    <t>20,191,237</t>
  </si>
  <si>
    <t>20,187,653</t>
  </si>
  <si>
    <t>(256, 256, 3)</t>
  </si>
  <si>
    <t>Modelo VF 0</t>
  </si>
  <si>
    <t>Test</t>
  </si>
  <si>
    <t>Train</t>
  </si>
  <si>
    <t>Modelo VF 1</t>
  </si>
  <si>
    <t>Presente en cada capa conv</t>
  </si>
  <si>
    <t>Presente en cada capa densa</t>
  </si>
  <si>
    <t>No especificado</t>
  </si>
  <si>
    <t>Presente en cada capa</t>
  </si>
  <si>
    <t>Global Max Pooling</t>
  </si>
  <si>
    <t>3,048,053</t>
  </si>
  <si>
    <t>3,045,381</t>
  </si>
  <si>
    <t>Average, Max, Average, Max, ..., Global Average</t>
  </si>
  <si>
    <t>408, 88, 472, 328, 5</t>
  </si>
  <si>
    <t>Sí (0.5 después de cada capa convolucional)</t>
  </si>
  <si>
    <t>Sí (0.3 después de cada capa densa excepto la última)</t>
  </si>
  <si>
    <t>ReLU</t>
  </si>
  <si>
    <t>Sí</t>
  </si>
  <si>
    <t>GlobalAveragePooling2D</t>
  </si>
  <si>
    <t>3,190,629</t>
  </si>
  <si>
    <t>3,186,789</t>
  </si>
  <si>
    <t>Modelo VF 2</t>
  </si>
  <si>
    <t>Etiqueta_DeepFace vs Manual</t>
  </si>
  <si>
    <t>Etiqueta_Fer2013 vs Manual</t>
  </si>
  <si>
    <t>Etiqueta_Homologada vs Manual</t>
  </si>
  <si>
    <t>aumentación de datos</t>
  </si>
  <si>
    <t>Etiqueta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</si>
</sst>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164" fontId="0" fillId="0" borderId="1" xfId="1" applyNumberFormat="1" applyFont="1" applyBorder="1"/>
    <xf numFmtId="164" fontId="0" fillId="0" borderId="0" xfId="0" applyNumberFormat="1"/>
    <xf numFmtId="10" fontId="0" fillId="0" borderId="0" xfId="2" applyNumberFormat="1" applyFont="1"/>
    <xf numFmtId="0" fontId="2" fillId="2" borderId="1" xfId="0" applyFont="1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0" fillId="0" borderId="1" xfId="2" applyNumberFormat="1" applyFon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0" fontId="0" fillId="3" borderId="1" xfId="0" applyFill="1" applyBorder="1"/>
    <xf numFmtId="9" fontId="0" fillId="0" borderId="0" xfId="0" applyNumberFormat="1"/>
    <xf numFmtId="10" fontId="4" fillId="0" borderId="1" xfId="2" applyNumberFormat="1" applyFont="1" applyBorder="1"/>
    <xf numFmtId="10" fontId="4" fillId="2" borderId="1" xfId="2" applyNumberFormat="1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3</xdr:row>
      <xdr:rowOff>161925</xdr:rowOff>
    </xdr:from>
    <xdr:to>
      <xdr:col>18</xdr:col>
      <xdr:colOff>734588</xdr:colOff>
      <xdr:row>21</xdr:row>
      <xdr:rowOff>19509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85DE07-CC4F-5427-7A0D-C368A00C5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733425"/>
          <a:ext cx="8335538" cy="328658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</xdr:row>
      <xdr:rowOff>133350</xdr:rowOff>
    </xdr:from>
    <xdr:to>
      <xdr:col>6</xdr:col>
      <xdr:colOff>753088</xdr:colOff>
      <xdr:row>38</xdr:row>
      <xdr:rowOff>182178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F98114-5BA0-D5D4-A0D9-68CB1612F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" y="704850"/>
          <a:ext cx="4391638" cy="8621328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25</xdr:row>
      <xdr:rowOff>85725</xdr:rowOff>
    </xdr:from>
    <xdr:to>
      <xdr:col>16</xdr:col>
      <xdr:colOff>715298</xdr:colOff>
      <xdr:row>53</xdr:row>
      <xdr:rowOff>10259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148EFAF-9DBC-791A-9ADB-6474250E3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3575" y="6753225"/>
          <a:ext cx="6611273" cy="5258534"/>
        </a:xfrm>
        <a:prstGeom prst="rect">
          <a:avLst/>
        </a:prstGeom>
      </xdr:spPr>
    </xdr:pic>
    <xdr:clientData/>
  </xdr:twoCellAnchor>
  <xdr:twoCellAnchor editAs="oneCell">
    <xdr:from>
      <xdr:col>16</xdr:col>
      <xdr:colOff>219075</xdr:colOff>
      <xdr:row>25</xdr:row>
      <xdr:rowOff>114300</xdr:rowOff>
    </xdr:from>
    <xdr:to>
      <xdr:col>24</xdr:col>
      <xdr:colOff>410498</xdr:colOff>
      <xdr:row>53</xdr:row>
      <xdr:rowOff>19781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303D997-F407-0DF5-9664-3C3B3DACA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11075" y="6781800"/>
          <a:ext cx="6611273" cy="5239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3</xdr:row>
      <xdr:rowOff>180975</xdr:rowOff>
    </xdr:from>
    <xdr:to>
      <xdr:col>18</xdr:col>
      <xdr:colOff>173810</xdr:colOff>
      <xdr:row>21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3C2494B-9FC1-5C6C-82B5-177CB2039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52475"/>
          <a:ext cx="8365310" cy="3257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123825</xdr:rowOff>
    </xdr:from>
    <xdr:to>
      <xdr:col>5</xdr:col>
      <xdr:colOff>724504</xdr:colOff>
      <xdr:row>32</xdr:row>
      <xdr:rowOff>48731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D6B3094-4907-5A1C-0604-2EDC1982B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23825"/>
          <a:ext cx="4324954" cy="7925906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32</xdr:row>
      <xdr:rowOff>38100</xdr:rowOff>
    </xdr:from>
    <xdr:to>
      <xdr:col>6</xdr:col>
      <xdr:colOff>29192</xdr:colOff>
      <xdr:row>56</xdr:row>
      <xdr:rowOff>143529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9995552-7DB7-D0C5-8D14-D27C22ED6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8039100"/>
          <a:ext cx="4420217" cy="4686954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25</xdr:row>
      <xdr:rowOff>66675</xdr:rowOff>
    </xdr:from>
    <xdr:to>
      <xdr:col>24</xdr:col>
      <xdr:colOff>267624</xdr:colOff>
      <xdr:row>52</xdr:row>
      <xdr:rowOff>162656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F118DDF-7C30-6775-9E06-600156332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6734175"/>
          <a:ext cx="6620799" cy="523948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25</xdr:row>
      <xdr:rowOff>133350</xdr:rowOff>
    </xdr:from>
    <xdr:to>
      <xdr:col>14</xdr:col>
      <xdr:colOff>724827</xdr:colOff>
      <xdr:row>53</xdr:row>
      <xdr:rowOff>38831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79041D1-32C1-B576-A114-8613CDA53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00675" y="6800850"/>
          <a:ext cx="6639852" cy="52394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4</xdr:row>
      <xdr:rowOff>85725</xdr:rowOff>
    </xdr:from>
    <xdr:to>
      <xdr:col>19</xdr:col>
      <xdr:colOff>77350</xdr:colOff>
      <xdr:row>21</xdr:row>
      <xdr:rowOff>86177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8B661E6-F65C-A70B-4392-201BB512D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847725"/>
          <a:ext cx="8240275" cy="323895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0</xdr:row>
      <xdr:rowOff>133350</xdr:rowOff>
    </xdr:from>
    <xdr:to>
      <xdr:col>6</xdr:col>
      <xdr:colOff>19659</xdr:colOff>
      <xdr:row>36</xdr:row>
      <xdr:rowOff>67889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BD07B54-3AE2-ABC3-2958-32DB6A350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3350"/>
          <a:ext cx="4363059" cy="869753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36</xdr:row>
      <xdr:rowOff>38100</xdr:rowOff>
    </xdr:from>
    <xdr:to>
      <xdr:col>6</xdr:col>
      <xdr:colOff>105401</xdr:colOff>
      <xdr:row>82</xdr:row>
      <xdr:rowOff>134594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444B26-203F-3295-D252-4EA15370F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8801100"/>
          <a:ext cx="4486901" cy="8916644"/>
        </a:xfrm>
        <a:prstGeom prst="rect">
          <a:avLst/>
        </a:prstGeom>
      </xdr:spPr>
    </xdr:pic>
    <xdr:clientData/>
  </xdr:twoCellAnchor>
  <xdr:twoCellAnchor editAs="oneCell">
    <xdr:from>
      <xdr:col>6</xdr:col>
      <xdr:colOff>695325</xdr:colOff>
      <xdr:row>25</xdr:row>
      <xdr:rowOff>85725</xdr:rowOff>
    </xdr:from>
    <xdr:to>
      <xdr:col>16</xdr:col>
      <xdr:colOff>324778</xdr:colOff>
      <xdr:row>53</xdr:row>
      <xdr:rowOff>733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4C81F8B-15FA-A710-2D62-209870456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67325" y="6753225"/>
          <a:ext cx="6649378" cy="5249008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25</xdr:row>
      <xdr:rowOff>104775</xdr:rowOff>
    </xdr:from>
    <xdr:to>
      <xdr:col>24</xdr:col>
      <xdr:colOff>239052</xdr:colOff>
      <xdr:row>53</xdr:row>
      <xdr:rowOff>29309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548B443-EBA6-02C4-0359-8F964341D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0" y="6772275"/>
          <a:ext cx="6639852" cy="52585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714375</xdr:colOff>
      <xdr:row>2</xdr:row>
      <xdr:rowOff>104775</xdr:rowOff>
    </xdr:from>
    <xdr:to>
      <xdr:col>16</xdr:col>
      <xdr:colOff>10394</xdr:colOff>
      <xdr:row>28</xdr:row>
      <xdr:rowOff>95940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CB3796E-3C09-9770-2240-7C8A0CE04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6375" y="485775"/>
          <a:ext cx="6230219" cy="4944165"/>
        </a:xfrm>
        <a:prstGeom prst="rect">
          <a:avLst/>
        </a:prstGeom>
      </xdr:spPr>
    </xdr:pic>
    <xdr:clientData/>
  </xdr:twoCellAnchor>
  <xdr:twoCellAnchor editAs="oneCell">
    <xdr:from>
      <xdr:col>16</xdr:col>
      <xdr:colOff>704850</xdr:colOff>
      <xdr:row>3</xdr:row>
      <xdr:rowOff>171450</xdr:rowOff>
    </xdr:from>
    <xdr:to>
      <xdr:col>26</xdr:col>
      <xdr:colOff>96119</xdr:colOff>
      <xdr:row>29</xdr:row>
      <xdr:rowOff>105457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8CB78B5-5A98-CC15-5F6D-E39D85C9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4550" y="742950"/>
          <a:ext cx="6230219" cy="488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5EEC-64B9-4A29-ACDD-36A57F4D09AB}">
  <dimension ref="B3:W34"/>
  <sheetViews>
    <sheetView workbookViewId="0">
      <selection activeCell="D23" sqref="D23"/>
    </sheetView>
  </sheetViews>
  <sheetFormatPr baseColWidth="10" defaultRowHeight="15" x14ac:dyDescent="0.25"/>
  <cols>
    <col min="2" max="2" width="4.85546875" bestFit="1" customWidth="1"/>
    <col min="3" max="3" width="20.85546875" bestFit="1" customWidth="1"/>
    <col min="4" max="4" width="7" bestFit="1" customWidth="1"/>
    <col min="5" max="5" width="8.28515625" bestFit="1" customWidth="1"/>
    <col min="6" max="6" width="7.5703125" bestFit="1" customWidth="1"/>
    <col min="7" max="7" width="11.85546875" bestFit="1" customWidth="1"/>
    <col min="8" max="8" width="7" bestFit="1" customWidth="1"/>
    <col min="9" max="9" width="7.42578125" bestFit="1" customWidth="1"/>
    <col min="10" max="11" width="8" bestFit="1" customWidth="1"/>
    <col min="12" max="12" width="9.28515625" bestFit="1" customWidth="1"/>
    <col min="13" max="13" width="2.85546875" customWidth="1"/>
    <col min="14" max="14" width="8.140625" customWidth="1"/>
    <col min="15" max="15" width="16.28515625" bestFit="1" customWidth="1"/>
    <col min="16" max="16" width="9" bestFit="1" customWidth="1"/>
    <col min="17" max="17" width="8.5703125" bestFit="1" customWidth="1"/>
    <col min="18" max="18" width="9" bestFit="1" customWidth="1"/>
    <col min="19" max="19" width="12.140625" bestFit="1" customWidth="1"/>
    <col min="20" max="20" width="9" bestFit="1" customWidth="1"/>
    <col min="21" max="21" width="7.7109375" bestFit="1" customWidth="1"/>
    <col min="22" max="22" width="9" bestFit="1" customWidth="1"/>
    <col min="23" max="24" width="9.28515625" bestFit="1" customWidth="1"/>
  </cols>
  <sheetData>
    <row r="3" spans="2:23" ht="15.75" x14ac:dyDescent="0.25">
      <c r="B3" s="17" t="s">
        <v>64</v>
      </c>
      <c r="C3" s="18"/>
      <c r="D3" s="18"/>
      <c r="E3" s="18"/>
      <c r="F3" s="18"/>
      <c r="G3" s="18"/>
      <c r="H3" s="18"/>
      <c r="I3" s="18"/>
      <c r="J3" s="18"/>
      <c r="N3" s="17" t="s">
        <v>64</v>
      </c>
      <c r="O3" s="18"/>
      <c r="P3" s="18"/>
      <c r="Q3" s="18"/>
      <c r="R3" s="18"/>
      <c r="S3" s="18"/>
      <c r="T3" s="18"/>
      <c r="U3" s="18"/>
      <c r="V3" s="18"/>
    </row>
    <row r="4" spans="2:23" x14ac:dyDescent="0.25">
      <c r="B4" s="5"/>
      <c r="C4" s="5" t="s">
        <v>11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0</v>
      </c>
      <c r="J4" s="1" t="s">
        <v>1</v>
      </c>
      <c r="N4" s="5"/>
      <c r="O4" s="5" t="s">
        <v>11</v>
      </c>
      <c r="P4" s="15" t="s">
        <v>6</v>
      </c>
      <c r="Q4" s="15" t="s">
        <v>7</v>
      </c>
      <c r="R4" s="15" t="s">
        <v>8</v>
      </c>
      <c r="S4" s="15" t="s">
        <v>9</v>
      </c>
      <c r="T4" s="15" t="s">
        <v>10</v>
      </c>
      <c r="U4" s="15" t="s">
        <v>0</v>
      </c>
      <c r="V4" s="15" t="s">
        <v>1</v>
      </c>
    </row>
    <row r="5" spans="2:23" ht="15.75" x14ac:dyDescent="0.25">
      <c r="B5" s="22" t="s">
        <v>12</v>
      </c>
      <c r="C5" s="1" t="s">
        <v>6</v>
      </c>
      <c r="D5" s="2">
        <v>318</v>
      </c>
      <c r="E5" s="2">
        <v>19</v>
      </c>
      <c r="F5" s="2">
        <v>169</v>
      </c>
      <c r="G5" s="2">
        <v>17</v>
      </c>
      <c r="H5" s="2">
        <v>99</v>
      </c>
      <c r="I5" s="2">
        <v>0</v>
      </c>
      <c r="J5" s="2">
        <v>304</v>
      </c>
      <c r="K5" s="2">
        <f>SUM(D5:J5)</f>
        <v>926</v>
      </c>
      <c r="N5" s="19" t="s">
        <v>68</v>
      </c>
      <c r="O5" s="16" t="s">
        <v>6</v>
      </c>
      <c r="P5" s="13">
        <f>D5/$K$5</f>
        <v>0.3434125269978402</v>
      </c>
      <c r="Q5" s="13">
        <f t="shared" ref="Q5:V5" si="0">E5/$K$5</f>
        <v>2.0518358531317494E-2</v>
      </c>
      <c r="R5" s="13">
        <f t="shared" si="0"/>
        <v>0.18250539956803455</v>
      </c>
      <c r="S5" s="13">
        <f t="shared" si="0"/>
        <v>1.8358531317494601E-2</v>
      </c>
      <c r="T5" s="13">
        <f t="shared" si="0"/>
        <v>0.10691144708423327</v>
      </c>
      <c r="U5" s="13">
        <f t="shared" si="0"/>
        <v>0</v>
      </c>
      <c r="V5" s="13">
        <f t="shared" si="0"/>
        <v>0.3282937365010799</v>
      </c>
      <c r="W5" s="12">
        <f>SUM(P5:V5)</f>
        <v>1</v>
      </c>
    </row>
    <row r="6" spans="2:23" ht="15.75" x14ac:dyDescent="0.25">
      <c r="B6" s="23"/>
      <c r="C6" s="1" t="s">
        <v>7</v>
      </c>
      <c r="D6" s="2">
        <v>88</v>
      </c>
      <c r="E6" s="2">
        <v>12</v>
      </c>
      <c r="F6" s="2">
        <v>65</v>
      </c>
      <c r="G6" s="2">
        <v>20</v>
      </c>
      <c r="H6" s="2">
        <v>124</v>
      </c>
      <c r="I6" s="2">
        <v>0</v>
      </c>
      <c r="J6" s="2">
        <v>161</v>
      </c>
      <c r="K6" s="2">
        <f t="shared" ref="K6:K9" si="1">SUM(D6:J6)</f>
        <v>470</v>
      </c>
      <c r="N6" s="20"/>
      <c r="O6" s="16" t="s">
        <v>7</v>
      </c>
      <c r="P6" s="13">
        <f>D6/$K$6</f>
        <v>0.18723404255319148</v>
      </c>
      <c r="Q6" s="13">
        <f t="shared" ref="Q6:V6" si="2">E6/$K$6</f>
        <v>2.553191489361702E-2</v>
      </c>
      <c r="R6" s="13">
        <f t="shared" si="2"/>
        <v>0.13829787234042554</v>
      </c>
      <c r="S6" s="13">
        <f t="shared" si="2"/>
        <v>4.2553191489361701E-2</v>
      </c>
      <c r="T6" s="13">
        <f t="shared" si="2"/>
        <v>0.26382978723404255</v>
      </c>
      <c r="U6" s="13">
        <f t="shared" si="2"/>
        <v>0</v>
      </c>
      <c r="V6" s="13">
        <f t="shared" si="2"/>
        <v>0.3425531914893617</v>
      </c>
      <c r="W6" s="12">
        <f t="shared" ref="W6:W9" si="3">SUM(P6:V6)</f>
        <v>1</v>
      </c>
    </row>
    <row r="7" spans="2:23" ht="15.75" x14ac:dyDescent="0.25">
      <c r="B7" s="23"/>
      <c r="C7" s="1" t="s">
        <v>8</v>
      </c>
      <c r="D7" s="2">
        <v>1216</v>
      </c>
      <c r="E7" s="2">
        <v>148</v>
      </c>
      <c r="F7" s="2">
        <v>1120</v>
      </c>
      <c r="G7" s="2">
        <v>123</v>
      </c>
      <c r="H7" s="2">
        <v>590</v>
      </c>
      <c r="I7" s="2">
        <v>0</v>
      </c>
      <c r="J7" s="2">
        <v>1650</v>
      </c>
      <c r="K7" s="2">
        <f t="shared" si="1"/>
        <v>4847</v>
      </c>
      <c r="N7" s="20"/>
      <c r="O7" s="16" t="s">
        <v>8</v>
      </c>
      <c r="P7" s="13">
        <f>D7/$K$7</f>
        <v>0.25087683102950281</v>
      </c>
      <c r="Q7" s="13">
        <f t="shared" ref="Q7:V7" si="4">E7/$K$7</f>
        <v>3.0534351145038167E-2</v>
      </c>
      <c r="R7" s="13">
        <f t="shared" si="4"/>
        <v>0.23107076542191046</v>
      </c>
      <c r="S7" s="13">
        <f t="shared" si="4"/>
        <v>2.5376521559727666E-2</v>
      </c>
      <c r="T7" s="13">
        <f t="shared" si="4"/>
        <v>0.12172477821332783</v>
      </c>
      <c r="U7" s="13">
        <f t="shared" si="4"/>
        <v>0</v>
      </c>
      <c r="V7" s="13">
        <f t="shared" si="4"/>
        <v>0.34041675263049309</v>
      </c>
      <c r="W7" s="12">
        <f t="shared" si="3"/>
        <v>1</v>
      </c>
    </row>
    <row r="8" spans="2:23" ht="15.75" x14ac:dyDescent="0.25">
      <c r="B8" s="23"/>
      <c r="C8" s="1" t="s">
        <v>9</v>
      </c>
      <c r="D8" s="2">
        <v>191</v>
      </c>
      <c r="E8" s="2">
        <v>28</v>
      </c>
      <c r="F8" s="2">
        <v>98</v>
      </c>
      <c r="G8" s="2">
        <v>56</v>
      </c>
      <c r="H8" s="2">
        <v>153</v>
      </c>
      <c r="I8" s="2">
        <v>2</v>
      </c>
      <c r="J8" s="2">
        <v>242</v>
      </c>
      <c r="K8" s="2">
        <f t="shared" si="1"/>
        <v>770</v>
      </c>
      <c r="N8" s="20"/>
      <c r="O8" s="16" t="s">
        <v>9</v>
      </c>
      <c r="P8" s="13">
        <f>D8/$K$8</f>
        <v>0.24805194805194805</v>
      </c>
      <c r="Q8" s="13">
        <f t="shared" ref="Q8:V8" si="5">E8/$K$8</f>
        <v>3.6363636363636362E-2</v>
      </c>
      <c r="R8" s="13">
        <f t="shared" si="5"/>
        <v>0.12727272727272726</v>
      </c>
      <c r="S8" s="13">
        <f t="shared" si="5"/>
        <v>7.2727272727272724E-2</v>
      </c>
      <c r="T8" s="13">
        <f t="shared" si="5"/>
        <v>0.19870129870129871</v>
      </c>
      <c r="U8" s="13">
        <f t="shared" si="5"/>
        <v>2.5974025974025974E-3</v>
      </c>
      <c r="V8" s="13">
        <f t="shared" si="5"/>
        <v>0.31428571428571428</v>
      </c>
      <c r="W8" s="12">
        <f t="shared" si="3"/>
        <v>1</v>
      </c>
    </row>
    <row r="9" spans="2:23" ht="15.75" x14ac:dyDescent="0.25">
      <c r="B9" s="24"/>
      <c r="C9" s="1" t="s">
        <v>10</v>
      </c>
      <c r="D9" s="2">
        <v>512</v>
      </c>
      <c r="E9" s="2">
        <v>73</v>
      </c>
      <c r="F9" s="2">
        <v>524</v>
      </c>
      <c r="G9" s="2">
        <v>93</v>
      </c>
      <c r="H9" s="2">
        <v>1417</v>
      </c>
      <c r="I9" s="2">
        <v>1</v>
      </c>
      <c r="J9" s="2">
        <v>560</v>
      </c>
      <c r="K9" s="2">
        <f t="shared" si="1"/>
        <v>3180</v>
      </c>
      <c r="N9" s="21"/>
      <c r="O9" s="16" t="s">
        <v>10</v>
      </c>
      <c r="P9" s="13">
        <f>D9/$K$9</f>
        <v>0.16100628930817609</v>
      </c>
      <c r="Q9" s="13">
        <f t="shared" ref="Q9:V9" si="6">E9/$K$9</f>
        <v>2.2955974842767294E-2</v>
      </c>
      <c r="R9" s="13">
        <f t="shared" si="6"/>
        <v>0.16477987421383647</v>
      </c>
      <c r="S9" s="13">
        <f t="shared" si="6"/>
        <v>2.9245283018867925E-2</v>
      </c>
      <c r="T9" s="13">
        <f t="shared" si="6"/>
        <v>0.44559748427672957</v>
      </c>
      <c r="U9" s="13">
        <f t="shared" si="6"/>
        <v>3.1446540880503143E-4</v>
      </c>
      <c r="V9" s="13">
        <f t="shared" si="6"/>
        <v>0.1761006289308176</v>
      </c>
      <c r="W9" s="12">
        <f t="shared" si="3"/>
        <v>1</v>
      </c>
    </row>
    <row r="10" spans="2:23" ht="15.75" x14ac:dyDescent="0.25">
      <c r="D10" s="2">
        <f t="shared" ref="D10:G10" si="7">SUM(D5:D9)</f>
        <v>2325</v>
      </c>
      <c r="E10" s="2">
        <f t="shared" si="7"/>
        <v>280</v>
      </c>
      <c r="F10" s="2">
        <f t="shared" si="7"/>
        <v>1976</v>
      </c>
      <c r="G10" s="2">
        <f t="shared" si="7"/>
        <v>309</v>
      </c>
      <c r="H10" s="2">
        <f>SUM(H5:H9)</f>
        <v>2383</v>
      </c>
      <c r="I10" s="2">
        <f>SUM(I5:I9)</f>
        <v>3</v>
      </c>
      <c r="J10" s="2">
        <f>SUM(J5:J9)</f>
        <v>2917</v>
      </c>
      <c r="K10" s="10">
        <f>D5+E6+F7+G8+H9</f>
        <v>2923</v>
      </c>
      <c r="L10" s="1" t="s">
        <v>2</v>
      </c>
      <c r="W10" s="14">
        <v>0.28676542725399784</v>
      </c>
    </row>
    <row r="11" spans="2:23" hidden="1" x14ac:dyDescent="0.25">
      <c r="K11" s="3">
        <f>SUM(D5:J9)</f>
        <v>10193</v>
      </c>
      <c r="L11" t="s">
        <v>3</v>
      </c>
      <c r="W11" s="3"/>
    </row>
    <row r="12" spans="2:23" hidden="1" x14ac:dyDescent="0.25">
      <c r="K12" s="4">
        <f>K10/K11</f>
        <v>0.28676542725399784</v>
      </c>
      <c r="L12" t="s">
        <v>4</v>
      </c>
      <c r="W12" s="4"/>
    </row>
    <row r="13" spans="2:23" x14ac:dyDescent="0.25">
      <c r="W13" s="1" t="s">
        <v>4</v>
      </c>
    </row>
    <row r="14" spans="2:23" ht="15.75" x14ac:dyDescent="0.25">
      <c r="B14" s="17" t="s">
        <v>65</v>
      </c>
      <c r="C14" s="18"/>
      <c r="D14" s="18"/>
      <c r="E14" s="18"/>
      <c r="F14" s="18"/>
      <c r="G14" s="18"/>
      <c r="H14" s="18"/>
      <c r="I14" s="18"/>
      <c r="J14" s="18"/>
      <c r="N14" s="17" t="s">
        <v>65</v>
      </c>
      <c r="O14" s="18"/>
      <c r="P14" s="18"/>
      <c r="Q14" s="18"/>
      <c r="R14" s="18"/>
      <c r="S14" s="18"/>
      <c r="T14" s="18"/>
      <c r="U14" s="18"/>
      <c r="V14" s="18"/>
    </row>
    <row r="15" spans="2:23" x14ac:dyDescent="0.25">
      <c r="B15" s="5"/>
      <c r="C15" s="5" t="s">
        <v>11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 t="s">
        <v>0</v>
      </c>
      <c r="J15" s="1" t="s">
        <v>1</v>
      </c>
      <c r="N15" s="5"/>
      <c r="O15" s="5" t="s">
        <v>11</v>
      </c>
      <c r="P15" s="15" t="s">
        <v>6</v>
      </c>
      <c r="Q15" s="15" t="s">
        <v>7</v>
      </c>
      <c r="R15" s="15" t="s">
        <v>8</v>
      </c>
      <c r="S15" s="15" t="s">
        <v>9</v>
      </c>
      <c r="T15" s="15" t="s">
        <v>10</v>
      </c>
      <c r="U15" s="15" t="s">
        <v>0</v>
      </c>
      <c r="V15" s="15" t="s">
        <v>1</v>
      </c>
    </row>
    <row r="16" spans="2:23" ht="15.75" x14ac:dyDescent="0.25">
      <c r="B16" s="22" t="s">
        <v>12</v>
      </c>
      <c r="C16" s="1" t="s">
        <v>6</v>
      </c>
      <c r="D16" s="2">
        <v>243</v>
      </c>
      <c r="E16" s="2">
        <v>41</v>
      </c>
      <c r="F16" s="2">
        <v>356</v>
      </c>
      <c r="G16" s="2">
        <v>1</v>
      </c>
      <c r="H16" s="2">
        <v>277</v>
      </c>
      <c r="I16" s="2">
        <v>0</v>
      </c>
      <c r="J16" s="2">
        <v>8</v>
      </c>
      <c r="K16" s="2">
        <f>SUM(D16:J16)</f>
        <v>926</v>
      </c>
      <c r="N16" s="19" t="s">
        <v>68</v>
      </c>
      <c r="O16" s="16" t="s">
        <v>6</v>
      </c>
      <c r="P16" s="13">
        <f>D16/$K$16</f>
        <v>0.26241900647948163</v>
      </c>
      <c r="Q16" s="13">
        <f t="shared" ref="Q16:U16" si="8">E16/$K$16</f>
        <v>4.4276457883369327E-2</v>
      </c>
      <c r="R16" s="13">
        <f t="shared" si="8"/>
        <v>0.38444924406047515</v>
      </c>
      <c r="S16" s="13">
        <f t="shared" si="8"/>
        <v>1.0799136069114472E-3</v>
      </c>
      <c r="T16" s="13">
        <f t="shared" si="8"/>
        <v>0.29913606911447083</v>
      </c>
      <c r="U16" s="13">
        <f t="shared" si="8"/>
        <v>0</v>
      </c>
      <c r="V16" s="13">
        <f>J16/$K$16</f>
        <v>8.6393088552915772E-3</v>
      </c>
      <c r="W16" s="12">
        <f>SUM(P16:V16)</f>
        <v>1</v>
      </c>
    </row>
    <row r="17" spans="2:23" ht="15.75" x14ac:dyDescent="0.25">
      <c r="B17" s="23"/>
      <c r="C17" s="1" t="s">
        <v>7</v>
      </c>
      <c r="D17" s="2">
        <v>69</v>
      </c>
      <c r="E17" s="2">
        <v>24</v>
      </c>
      <c r="F17" s="2">
        <v>233</v>
      </c>
      <c r="G17" s="2">
        <v>6</v>
      </c>
      <c r="H17" s="2">
        <v>131</v>
      </c>
      <c r="I17" s="2">
        <v>0</v>
      </c>
      <c r="J17" s="2">
        <v>7</v>
      </c>
      <c r="K17" s="2">
        <f t="shared" ref="K17:K20" si="9">SUM(D17:J17)</f>
        <v>470</v>
      </c>
      <c r="N17" s="20"/>
      <c r="O17" s="16" t="s">
        <v>7</v>
      </c>
      <c r="P17" s="13">
        <f>D17/$K$17</f>
        <v>0.14680851063829786</v>
      </c>
      <c r="Q17" s="13">
        <f t="shared" ref="Q17:U17" si="10">E17/$K$17</f>
        <v>5.106382978723404E-2</v>
      </c>
      <c r="R17" s="13">
        <f t="shared" si="10"/>
        <v>0.49574468085106382</v>
      </c>
      <c r="S17" s="13">
        <f t="shared" si="10"/>
        <v>1.276595744680851E-2</v>
      </c>
      <c r="T17" s="13">
        <f t="shared" si="10"/>
        <v>0.27872340425531916</v>
      </c>
      <c r="U17" s="13">
        <f t="shared" si="10"/>
        <v>0</v>
      </c>
      <c r="V17" s="13">
        <f>J17/$K$17</f>
        <v>1.4893617021276596E-2</v>
      </c>
      <c r="W17" s="12">
        <f t="shared" ref="W17:W20" si="11">SUM(P17:V17)</f>
        <v>1</v>
      </c>
    </row>
    <row r="18" spans="2:23" ht="15.75" x14ac:dyDescent="0.25">
      <c r="B18" s="23"/>
      <c r="C18" s="1" t="s">
        <v>8</v>
      </c>
      <c r="D18" s="2">
        <v>532</v>
      </c>
      <c r="E18" s="2">
        <v>291</v>
      </c>
      <c r="F18" s="2">
        <v>2836</v>
      </c>
      <c r="G18" s="2">
        <v>31</v>
      </c>
      <c r="H18" s="2">
        <v>1134</v>
      </c>
      <c r="I18" s="2">
        <v>0</v>
      </c>
      <c r="J18" s="2">
        <v>23</v>
      </c>
      <c r="K18" s="2">
        <f t="shared" si="9"/>
        <v>4847</v>
      </c>
      <c r="N18" s="20"/>
      <c r="O18" s="16" t="s">
        <v>8</v>
      </c>
      <c r="P18" s="13">
        <f>D18/$K$18</f>
        <v>0.10975861357540746</v>
      </c>
      <c r="Q18" s="13">
        <f t="shared" ref="Q18:U18" si="12">E18/$K$18</f>
        <v>6.0037136373014235E-2</v>
      </c>
      <c r="R18" s="13">
        <f t="shared" si="12"/>
        <v>0.58510418815762322</v>
      </c>
      <c r="S18" s="13">
        <f t="shared" si="12"/>
        <v>6.3957086857850216E-3</v>
      </c>
      <c r="T18" s="13">
        <f t="shared" si="12"/>
        <v>0.23395914998968434</v>
      </c>
      <c r="U18" s="13">
        <f t="shared" si="12"/>
        <v>0</v>
      </c>
      <c r="V18" s="13">
        <f>J18/$K$18</f>
        <v>4.7452032184856609E-3</v>
      </c>
      <c r="W18" s="12">
        <f t="shared" si="11"/>
        <v>1</v>
      </c>
    </row>
    <row r="19" spans="2:23" ht="15.75" x14ac:dyDescent="0.25">
      <c r="B19" s="23"/>
      <c r="C19" s="1" t="s">
        <v>9</v>
      </c>
      <c r="D19" s="2">
        <v>266</v>
      </c>
      <c r="E19" s="2">
        <v>15</v>
      </c>
      <c r="F19" s="2">
        <v>267</v>
      </c>
      <c r="G19" s="2">
        <v>3</v>
      </c>
      <c r="H19" s="2">
        <v>219</v>
      </c>
      <c r="I19" s="2">
        <v>0</v>
      </c>
      <c r="J19" s="2">
        <v>0</v>
      </c>
      <c r="K19" s="2">
        <f t="shared" si="9"/>
        <v>770</v>
      </c>
      <c r="N19" s="20"/>
      <c r="O19" s="16" t="s">
        <v>9</v>
      </c>
      <c r="P19" s="13">
        <f>D19/$K$19</f>
        <v>0.34545454545454546</v>
      </c>
      <c r="Q19" s="13">
        <f t="shared" ref="Q19:U19" si="13">E19/$K$19</f>
        <v>1.948051948051948E-2</v>
      </c>
      <c r="R19" s="13">
        <f t="shared" si="13"/>
        <v>0.34675324675324676</v>
      </c>
      <c r="S19" s="13">
        <f t="shared" si="13"/>
        <v>3.8961038961038961E-3</v>
      </c>
      <c r="T19" s="13">
        <f t="shared" si="13"/>
        <v>0.2844155844155844</v>
      </c>
      <c r="U19" s="13">
        <f t="shared" si="13"/>
        <v>0</v>
      </c>
      <c r="V19" s="13">
        <f>J19/$K$19</f>
        <v>0</v>
      </c>
      <c r="W19" s="12">
        <f t="shared" si="11"/>
        <v>1</v>
      </c>
    </row>
    <row r="20" spans="2:23" ht="15.75" x14ac:dyDescent="0.25">
      <c r="B20" s="24"/>
      <c r="C20" s="1" t="s">
        <v>10</v>
      </c>
      <c r="D20" s="2">
        <v>699</v>
      </c>
      <c r="E20" s="2">
        <v>154</v>
      </c>
      <c r="F20" s="2">
        <v>1230</v>
      </c>
      <c r="G20" s="2">
        <v>5</v>
      </c>
      <c r="H20" s="2">
        <v>1076</v>
      </c>
      <c r="I20" s="2">
        <v>1</v>
      </c>
      <c r="J20" s="2">
        <v>15</v>
      </c>
      <c r="K20" s="2">
        <f t="shared" si="9"/>
        <v>3180</v>
      </c>
      <c r="N20" s="21"/>
      <c r="O20" s="16" t="s">
        <v>10</v>
      </c>
      <c r="P20" s="13">
        <f>D20/$K$20</f>
        <v>0.21981132075471699</v>
      </c>
      <c r="Q20" s="13">
        <f t="shared" ref="Q20:U20" si="14">E20/$K$20</f>
        <v>4.8427672955974846E-2</v>
      </c>
      <c r="R20" s="13">
        <f t="shared" si="14"/>
        <v>0.3867924528301887</v>
      </c>
      <c r="S20" s="13">
        <f t="shared" si="14"/>
        <v>1.5723270440251573E-3</v>
      </c>
      <c r="T20" s="13">
        <f t="shared" si="14"/>
        <v>0.33836477987421382</v>
      </c>
      <c r="U20" s="13">
        <f t="shared" si="14"/>
        <v>3.1446540880503143E-4</v>
      </c>
      <c r="V20" s="13">
        <f>J20/$K$20</f>
        <v>4.7169811320754715E-3</v>
      </c>
      <c r="W20" s="12">
        <f t="shared" si="11"/>
        <v>1</v>
      </c>
    </row>
    <row r="21" spans="2:23" ht="15.75" x14ac:dyDescent="0.25">
      <c r="D21" s="2">
        <f t="shared" ref="D21" si="15">SUM(D16:D20)</f>
        <v>1809</v>
      </c>
      <c r="E21" s="2">
        <f t="shared" ref="E21" si="16">SUM(E16:E20)</f>
        <v>525</v>
      </c>
      <c r="F21" s="2">
        <f t="shared" ref="F21" si="17">SUM(F16:F20)</f>
        <v>4922</v>
      </c>
      <c r="G21" s="2">
        <f t="shared" ref="G21" si="18">SUM(G16:G20)</f>
        <v>46</v>
      </c>
      <c r="H21" s="2">
        <f>SUM(H16:H20)</f>
        <v>2837</v>
      </c>
      <c r="I21" s="2">
        <f>SUM(I16:I20)</f>
        <v>1</v>
      </c>
      <c r="J21" s="2">
        <f>SUM(J16:J20)</f>
        <v>53</v>
      </c>
      <c r="K21" s="10">
        <f>D16+E17+F18+G19+H20</f>
        <v>4182</v>
      </c>
      <c r="L21" s="1" t="s">
        <v>2</v>
      </c>
      <c r="W21" s="14">
        <v>0.41028156578043756</v>
      </c>
    </row>
    <row r="22" spans="2:23" x14ac:dyDescent="0.25">
      <c r="K22" s="3">
        <f>SUM(D16:J20)</f>
        <v>10193</v>
      </c>
      <c r="L22" t="s">
        <v>3</v>
      </c>
      <c r="W22" s="1" t="s">
        <v>4</v>
      </c>
    </row>
    <row r="23" spans="2:23" x14ac:dyDescent="0.25">
      <c r="K23" s="4">
        <f>K21/K22</f>
        <v>0.41028156578043756</v>
      </c>
      <c r="L23" t="s">
        <v>4</v>
      </c>
    </row>
    <row r="25" spans="2:23" ht="15.75" x14ac:dyDescent="0.25">
      <c r="B25" s="17" t="s">
        <v>66</v>
      </c>
      <c r="C25" s="18"/>
      <c r="D25" s="18"/>
      <c r="E25" s="18"/>
      <c r="F25" s="18"/>
      <c r="G25" s="18"/>
      <c r="H25" s="18"/>
      <c r="I25" s="18"/>
    </row>
    <row r="26" spans="2:23" x14ac:dyDescent="0.25">
      <c r="B26" s="5"/>
      <c r="C26" s="5" t="s">
        <v>5</v>
      </c>
      <c r="D26" s="1" t="s">
        <v>6</v>
      </c>
      <c r="E26" s="1" t="s">
        <v>7</v>
      </c>
      <c r="F26" s="1" t="s">
        <v>8</v>
      </c>
      <c r="G26" s="1" t="s">
        <v>9</v>
      </c>
      <c r="H26" s="1" t="s">
        <v>10</v>
      </c>
      <c r="I26" s="1">
        <v>0</v>
      </c>
    </row>
    <row r="27" spans="2:23" x14ac:dyDescent="0.25">
      <c r="B27" s="22" t="s">
        <v>12</v>
      </c>
      <c r="C27" s="1" t="s">
        <v>6</v>
      </c>
      <c r="D27" s="2">
        <v>408</v>
      </c>
      <c r="E27" s="2">
        <v>9</v>
      </c>
      <c r="F27" s="2">
        <v>450</v>
      </c>
      <c r="G27" s="2">
        <v>6</v>
      </c>
      <c r="H27" s="2">
        <v>13</v>
      </c>
      <c r="I27" s="2">
        <v>40</v>
      </c>
      <c r="J27" s="2">
        <f>SUM(D27:H27)</f>
        <v>886</v>
      </c>
    </row>
    <row r="28" spans="2:23" x14ac:dyDescent="0.25">
      <c r="B28" s="23"/>
      <c r="C28" s="1" t="s">
        <v>7</v>
      </c>
      <c r="D28" s="2">
        <v>27</v>
      </c>
      <c r="E28" s="2">
        <v>211</v>
      </c>
      <c r="F28" s="2">
        <v>164</v>
      </c>
      <c r="G28" s="2">
        <v>0</v>
      </c>
      <c r="H28" s="2">
        <v>32</v>
      </c>
      <c r="I28" s="2">
        <v>36</v>
      </c>
      <c r="J28" s="2">
        <f>SUM(D28:H28)</f>
        <v>434</v>
      </c>
    </row>
    <row r="29" spans="2:23" x14ac:dyDescent="0.25">
      <c r="B29" s="23"/>
      <c r="C29" s="1" t="s">
        <v>8</v>
      </c>
      <c r="D29" s="2">
        <v>316</v>
      </c>
      <c r="E29" s="2">
        <v>234</v>
      </c>
      <c r="F29" s="2">
        <v>3595</v>
      </c>
      <c r="G29" s="2">
        <v>7</v>
      </c>
      <c r="H29" s="2">
        <v>513</v>
      </c>
      <c r="I29" s="2">
        <v>182</v>
      </c>
      <c r="J29" s="2">
        <f>SUM(D29:H29)</f>
        <v>4665</v>
      </c>
    </row>
    <row r="30" spans="2:23" x14ac:dyDescent="0.25">
      <c r="B30" s="23"/>
      <c r="C30" s="1" t="s">
        <v>9</v>
      </c>
      <c r="D30" s="2">
        <v>16</v>
      </c>
      <c r="E30" s="2">
        <v>11</v>
      </c>
      <c r="F30" s="2">
        <v>61</v>
      </c>
      <c r="G30" s="2">
        <v>301</v>
      </c>
      <c r="H30" s="2">
        <v>349</v>
      </c>
      <c r="I30" s="2">
        <v>32</v>
      </c>
      <c r="J30" s="2">
        <f>SUM(D30:H30)</f>
        <v>738</v>
      </c>
    </row>
    <row r="31" spans="2:23" x14ac:dyDescent="0.25">
      <c r="B31" s="24"/>
      <c r="C31" s="1" t="s">
        <v>10</v>
      </c>
      <c r="D31" s="2">
        <v>13</v>
      </c>
      <c r="E31" s="2">
        <v>5</v>
      </c>
      <c r="F31" s="2">
        <v>318</v>
      </c>
      <c r="G31" s="2">
        <v>682</v>
      </c>
      <c r="H31" s="2">
        <v>2084</v>
      </c>
      <c r="I31" s="2">
        <v>78</v>
      </c>
      <c r="J31" s="2">
        <f>SUM(D31:H31)</f>
        <v>3102</v>
      </c>
    </row>
    <row r="32" spans="2:23" x14ac:dyDescent="0.25">
      <c r="D32" s="2">
        <f t="shared" ref="D32" si="19">SUM(D27:D31)</f>
        <v>780</v>
      </c>
      <c r="E32" s="2">
        <f t="shared" ref="E32" si="20">SUM(E27:E31)</f>
        <v>470</v>
      </c>
      <c r="F32" s="2">
        <f t="shared" ref="F32" si="21">SUM(F27:F31)</f>
        <v>4588</v>
      </c>
      <c r="G32" s="2">
        <f t="shared" ref="G32" si="22">SUM(G27:G31)</f>
        <v>996</v>
      </c>
      <c r="H32" s="2">
        <f>SUM(H27:H31)</f>
        <v>2991</v>
      </c>
      <c r="I32" s="2">
        <f>SUM(I27:I31)</f>
        <v>368</v>
      </c>
      <c r="J32" s="9">
        <f>D27+E28+F29+G30+H31</f>
        <v>6599</v>
      </c>
    </row>
    <row r="33" spans="10:10" x14ac:dyDescent="0.25">
      <c r="J33" s="3">
        <f>SUM(D27:I31)</f>
        <v>10193</v>
      </c>
    </row>
    <row r="34" spans="10:10" x14ac:dyDescent="0.25">
      <c r="J34" s="4">
        <f>J32/J33</f>
        <v>0.64740508191896395</v>
      </c>
    </row>
  </sheetData>
  <mergeCells count="10">
    <mergeCell ref="N3:V3"/>
    <mergeCell ref="N5:N9"/>
    <mergeCell ref="N14:V14"/>
    <mergeCell ref="N16:N20"/>
    <mergeCell ref="B27:B31"/>
    <mergeCell ref="B25:I25"/>
    <mergeCell ref="B3:J3"/>
    <mergeCell ref="B14:J14"/>
    <mergeCell ref="B16:B20"/>
    <mergeCell ref="B5:B9"/>
  </mergeCells>
  <conditionalFormatting sqref="D5:H9">
    <cfRule type="colorScale" priority="23">
      <colorScale>
        <cfvo type="min"/>
        <cfvo type="max"/>
        <color rgb="FFFFEF9C"/>
        <color rgb="FF63BE7B"/>
      </colorScale>
    </cfRule>
  </conditionalFormatting>
  <conditionalFormatting sqref="D16:H20">
    <cfRule type="colorScale" priority="16">
      <colorScale>
        <cfvo type="min"/>
        <cfvo type="max"/>
        <color rgb="FFFFEF9C"/>
        <color rgb="FF63BE7B"/>
      </colorScale>
    </cfRule>
  </conditionalFormatting>
  <conditionalFormatting sqref="D27:I31">
    <cfRule type="colorScale" priority="19">
      <colorScale>
        <cfvo type="min"/>
        <cfvo type="max"/>
        <color rgb="FFFFEF9C"/>
        <color rgb="FF63BE7B"/>
      </colorScale>
    </cfRule>
  </conditionalFormatting>
  <conditionalFormatting sqref="I5:I9">
    <cfRule type="colorScale" priority="18">
      <colorScale>
        <cfvo type="min"/>
        <cfvo type="max"/>
        <color rgb="FFFFEF9C"/>
        <color rgb="FF63BE7B"/>
      </colorScale>
    </cfRule>
  </conditionalFormatting>
  <conditionalFormatting sqref="I16:I20">
    <cfRule type="colorScale" priority="15">
      <colorScale>
        <cfvo type="min"/>
        <cfvo type="max"/>
        <color rgb="FFFFEF9C"/>
        <color rgb="FF63BE7B"/>
      </colorScale>
    </cfRule>
  </conditionalFormatting>
  <conditionalFormatting sqref="J5:J9">
    <cfRule type="colorScale" priority="17">
      <colorScale>
        <cfvo type="min"/>
        <cfvo type="max"/>
        <color rgb="FFFFEF9C"/>
        <color rgb="FF63BE7B"/>
      </colorScale>
    </cfRule>
  </conditionalFormatting>
  <conditionalFormatting sqref="J16:J20">
    <cfRule type="colorScale" priority="14">
      <colorScale>
        <cfvo type="min"/>
        <cfvo type="max"/>
        <color rgb="FFFFEF9C"/>
        <color rgb="FF63BE7B"/>
      </colorScale>
    </cfRule>
  </conditionalFormatting>
  <conditionalFormatting sqref="P5:V9">
    <cfRule type="colorScale" priority="24">
      <colorScale>
        <cfvo type="min"/>
        <cfvo type="max"/>
        <color rgb="FFFFEF9C"/>
        <color rgb="FF63BE7B"/>
      </colorScale>
    </cfRule>
  </conditionalFormatting>
  <conditionalFormatting sqref="P16:V20">
    <cfRule type="colorScale" priority="3">
      <colorScale>
        <cfvo type="min"/>
        <cfvo type="max"/>
        <color rgb="FFFFEF9C"/>
        <color rgb="FF63BE7B"/>
      </colorScale>
    </cfRule>
  </conditionalFormatting>
  <conditionalFormatting sqref="U5:U9">
    <cfRule type="colorScale" priority="11">
      <colorScale>
        <cfvo type="min"/>
        <cfvo type="max"/>
        <color rgb="FFFFEF9C"/>
        <color rgb="FF63BE7B"/>
      </colorScale>
    </cfRule>
  </conditionalFormatting>
  <conditionalFormatting sqref="U16:U20">
    <cfRule type="colorScale" priority="2">
      <colorScale>
        <cfvo type="min"/>
        <cfvo type="max"/>
        <color rgb="FFFFEF9C"/>
        <color rgb="FF63BE7B"/>
      </colorScale>
    </cfRule>
  </conditionalFormatting>
  <conditionalFormatting sqref="V5:V9">
    <cfRule type="colorScale" priority="10">
      <colorScale>
        <cfvo type="min"/>
        <cfvo type="max"/>
        <color rgb="FFFFEF9C"/>
        <color rgb="FF63BE7B"/>
      </colorScale>
    </cfRule>
  </conditionalFormatting>
  <conditionalFormatting sqref="V16:V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3C38-E2CF-4CDD-99AB-A039848E5264}">
  <dimension ref="H24:Z86"/>
  <sheetViews>
    <sheetView topLeftCell="A4" workbookViewId="0">
      <selection activeCell="H80" sqref="H80:H84"/>
    </sheetView>
  </sheetViews>
  <sheetFormatPr baseColWidth="10" defaultRowHeight="15" x14ac:dyDescent="0.25"/>
  <cols>
    <col min="8" max="8" width="9.5703125" customWidth="1"/>
    <col min="9" max="9" width="16.28515625" bestFit="1" customWidth="1"/>
    <col min="10" max="10" width="9.85546875" customWidth="1"/>
    <col min="11" max="11" width="9" customWidth="1"/>
    <col min="12" max="12" width="9.140625" customWidth="1"/>
    <col min="13" max="13" width="11.7109375" customWidth="1"/>
    <col min="14" max="14" width="8.7109375" customWidth="1"/>
    <col min="15" max="15" width="8.85546875" customWidth="1"/>
    <col min="19" max="19" width="16.28515625" bestFit="1" customWidth="1"/>
  </cols>
  <sheetData>
    <row r="24" spans="9:23" ht="105" x14ac:dyDescent="0.25">
      <c r="I24" s="7" t="s">
        <v>20</v>
      </c>
      <c r="J24" s="7" t="s">
        <v>19</v>
      </c>
      <c r="K24" s="7" t="s">
        <v>25</v>
      </c>
      <c r="L24" s="7" t="s">
        <v>26</v>
      </c>
      <c r="M24" s="7" t="s">
        <v>18</v>
      </c>
      <c r="N24" s="7" t="s">
        <v>27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32</v>
      </c>
      <c r="T24" s="7" t="s">
        <v>33</v>
      </c>
      <c r="U24" s="7" t="s">
        <v>34</v>
      </c>
      <c r="V24" s="7" t="s">
        <v>35</v>
      </c>
      <c r="W24" s="7" t="s">
        <v>36</v>
      </c>
    </row>
    <row r="25" spans="9:23" ht="105" x14ac:dyDescent="0.25">
      <c r="I25" s="6" t="s">
        <v>43</v>
      </c>
      <c r="J25" s="6">
        <v>6</v>
      </c>
      <c r="K25" s="6" t="s">
        <v>17</v>
      </c>
      <c r="L25" s="6" t="s">
        <v>16</v>
      </c>
      <c r="M25" s="6">
        <v>3</v>
      </c>
      <c r="N25" s="6" t="s">
        <v>15</v>
      </c>
      <c r="O25" s="6" t="s">
        <v>14</v>
      </c>
      <c r="P25" s="6" t="s">
        <v>13</v>
      </c>
      <c r="Q25" s="6" t="s">
        <v>37</v>
      </c>
      <c r="R25" s="6" t="s">
        <v>38</v>
      </c>
      <c r="S25" s="6" t="s">
        <v>39</v>
      </c>
      <c r="T25" s="6" t="s">
        <v>40</v>
      </c>
      <c r="U25" s="6" t="s">
        <v>41</v>
      </c>
      <c r="V25" s="6">
        <v>3.5840000000000001</v>
      </c>
      <c r="W25" s="6" t="s">
        <v>42</v>
      </c>
    </row>
    <row r="56" spans="8:26" ht="15.75" x14ac:dyDescent="0.25">
      <c r="H56" s="17" t="s">
        <v>44</v>
      </c>
      <c r="I56" s="18"/>
      <c r="J56" s="18"/>
      <c r="K56" s="18"/>
      <c r="L56" s="18"/>
      <c r="M56" s="18"/>
      <c r="N56" s="25"/>
      <c r="R56" s="17" t="s">
        <v>45</v>
      </c>
      <c r="S56" s="18"/>
      <c r="T56" s="18"/>
      <c r="U56" s="18"/>
      <c r="V56" s="18"/>
      <c r="W56" s="18"/>
      <c r="X56" s="25"/>
    </row>
    <row r="57" spans="8:26" x14ac:dyDescent="0.25">
      <c r="H57" s="5"/>
      <c r="I57" s="5" t="s">
        <v>11</v>
      </c>
      <c r="J57" s="1" t="s">
        <v>6</v>
      </c>
      <c r="K57" s="1" t="s">
        <v>7</v>
      </c>
      <c r="L57" s="1" t="s">
        <v>8</v>
      </c>
      <c r="M57" s="1" t="s">
        <v>9</v>
      </c>
      <c r="N57" s="1" t="s">
        <v>10</v>
      </c>
      <c r="R57" s="5"/>
      <c r="S57" s="5" t="s">
        <v>11</v>
      </c>
      <c r="T57" s="1" t="s">
        <v>6</v>
      </c>
      <c r="U57" s="1" t="s">
        <v>7</v>
      </c>
      <c r="V57" s="1" t="s">
        <v>8</v>
      </c>
      <c r="W57" s="1" t="s">
        <v>9</v>
      </c>
      <c r="X57" s="1" t="s">
        <v>10</v>
      </c>
    </row>
    <row r="58" spans="8:26" x14ac:dyDescent="0.25">
      <c r="H58" s="22" t="s">
        <v>12</v>
      </c>
      <c r="I58" s="1" t="s">
        <v>6</v>
      </c>
      <c r="J58" s="2">
        <v>207</v>
      </c>
      <c r="K58" s="2">
        <v>18</v>
      </c>
      <c r="L58" s="2">
        <v>74</v>
      </c>
      <c r="M58" s="2">
        <v>1</v>
      </c>
      <c r="N58" s="2">
        <v>2</v>
      </c>
      <c r="O58" s="2">
        <f>SUM(J58:N58)</f>
        <v>302</v>
      </c>
      <c r="R58" s="22" t="s">
        <v>12</v>
      </c>
      <c r="S58" s="1" t="s">
        <v>6</v>
      </c>
      <c r="T58" s="2">
        <v>605</v>
      </c>
      <c r="U58" s="2">
        <v>68</v>
      </c>
      <c r="V58" s="2">
        <v>255</v>
      </c>
      <c r="W58" s="2">
        <v>2</v>
      </c>
      <c r="X58" s="2">
        <v>36</v>
      </c>
      <c r="Y58" s="2">
        <f>SUM(T58:X58)</f>
        <v>966</v>
      </c>
    </row>
    <row r="59" spans="8:26" x14ac:dyDescent="0.25">
      <c r="H59" s="23"/>
      <c r="I59" s="1" t="s">
        <v>7</v>
      </c>
      <c r="J59" s="2">
        <v>43</v>
      </c>
      <c r="K59" s="2">
        <v>210</v>
      </c>
      <c r="L59" s="2">
        <v>64</v>
      </c>
      <c r="M59" s="2">
        <v>0</v>
      </c>
      <c r="N59" s="2">
        <v>19</v>
      </c>
      <c r="O59" s="2">
        <f t="shared" ref="O59:O62" si="0">SUM(J59:N59)</f>
        <v>336</v>
      </c>
      <c r="R59" s="23"/>
      <c r="S59" s="1" t="s">
        <v>7</v>
      </c>
      <c r="T59" s="2">
        <v>90</v>
      </c>
      <c r="U59" s="2">
        <v>723</v>
      </c>
      <c r="V59" s="2">
        <v>123</v>
      </c>
      <c r="W59" s="2">
        <v>0</v>
      </c>
      <c r="X59" s="2">
        <v>65</v>
      </c>
      <c r="Y59" s="2">
        <f t="shared" ref="Y59:Y62" si="1">SUM(T59:X59)</f>
        <v>1001</v>
      </c>
    </row>
    <row r="60" spans="8:26" x14ac:dyDescent="0.25">
      <c r="H60" s="23"/>
      <c r="I60" s="1" t="s">
        <v>8</v>
      </c>
      <c r="J60" s="2">
        <v>58</v>
      </c>
      <c r="K60" s="2">
        <v>9</v>
      </c>
      <c r="L60" s="2">
        <v>210</v>
      </c>
      <c r="M60" s="2">
        <v>3</v>
      </c>
      <c r="N60" s="2">
        <v>41</v>
      </c>
      <c r="O60" s="2">
        <f t="shared" si="0"/>
        <v>321</v>
      </c>
      <c r="R60" s="23"/>
      <c r="S60" s="1" t="s">
        <v>8</v>
      </c>
      <c r="T60" s="2">
        <v>135</v>
      </c>
      <c r="U60" s="2">
        <v>228</v>
      </c>
      <c r="V60" s="2">
        <v>486</v>
      </c>
      <c r="W60" s="2">
        <v>0</v>
      </c>
      <c r="X60" s="2">
        <v>83</v>
      </c>
      <c r="Y60" s="2">
        <f t="shared" si="1"/>
        <v>932</v>
      </c>
    </row>
    <row r="61" spans="8:26" x14ac:dyDescent="0.25">
      <c r="H61" s="23"/>
      <c r="I61" s="1" t="s">
        <v>9</v>
      </c>
      <c r="J61" s="2">
        <v>7</v>
      </c>
      <c r="K61" s="2">
        <v>0</v>
      </c>
      <c r="L61" s="2">
        <v>22</v>
      </c>
      <c r="M61" s="2">
        <v>154</v>
      </c>
      <c r="N61" s="2">
        <v>136</v>
      </c>
      <c r="O61" s="2">
        <f t="shared" si="0"/>
        <v>319</v>
      </c>
      <c r="R61" s="23"/>
      <c r="S61" s="1" t="s">
        <v>9</v>
      </c>
      <c r="T61" s="2">
        <v>77</v>
      </c>
      <c r="U61" s="2">
        <v>115</v>
      </c>
      <c r="V61" s="2">
        <v>93</v>
      </c>
      <c r="W61" s="2">
        <v>157</v>
      </c>
      <c r="X61" s="2">
        <v>448</v>
      </c>
      <c r="Y61" s="2">
        <f t="shared" si="1"/>
        <v>890</v>
      </c>
    </row>
    <row r="62" spans="8:26" x14ac:dyDescent="0.25">
      <c r="H62" s="24"/>
      <c r="I62" s="1" t="s">
        <v>10</v>
      </c>
      <c r="J62" s="2">
        <v>0</v>
      </c>
      <c r="K62" s="2">
        <v>0</v>
      </c>
      <c r="L62" s="2">
        <v>2</v>
      </c>
      <c r="M62" s="2">
        <v>145</v>
      </c>
      <c r="N62" s="2">
        <v>175</v>
      </c>
      <c r="O62" s="2">
        <f t="shared" si="0"/>
        <v>322</v>
      </c>
      <c r="R62" s="24"/>
      <c r="S62" s="1" t="s">
        <v>10</v>
      </c>
      <c r="T62" s="2">
        <v>18</v>
      </c>
      <c r="U62" s="2">
        <v>55</v>
      </c>
      <c r="V62" s="2">
        <v>150</v>
      </c>
      <c r="W62" s="2">
        <v>80</v>
      </c>
      <c r="X62" s="2">
        <v>708</v>
      </c>
      <c r="Y62" s="2">
        <f t="shared" si="1"/>
        <v>1011</v>
      </c>
    </row>
    <row r="63" spans="8:26" x14ac:dyDescent="0.25">
      <c r="J63" s="2">
        <f t="shared" ref="J63:M63" si="2">SUM(J58:J62)</f>
        <v>315</v>
      </c>
      <c r="K63" s="2">
        <f t="shared" si="2"/>
        <v>237</v>
      </c>
      <c r="L63" s="2">
        <f t="shared" si="2"/>
        <v>372</v>
      </c>
      <c r="M63" s="2">
        <f t="shared" si="2"/>
        <v>303</v>
      </c>
      <c r="N63" s="2">
        <f>SUM(N58:N62)</f>
        <v>373</v>
      </c>
      <c r="O63" s="1">
        <f>J58+K59+L60+M61+N62</f>
        <v>956</v>
      </c>
      <c r="P63" s="1" t="s">
        <v>2</v>
      </c>
      <c r="T63" s="2">
        <f t="shared" ref="T63" si="3">SUM(T58:T62)</f>
        <v>925</v>
      </c>
      <c r="U63" s="2">
        <f t="shared" ref="U63" si="4">SUM(U58:U62)</f>
        <v>1189</v>
      </c>
      <c r="V63" s="2">
        <f t="shared" ref="V63" si="5">SUM(V58:V62)</f>
        <v>1107</v>
      </c>
      <c r="W63" s="2">
        <f t="shared" ref="W63" si="6">SUM(W58:W62)</f>
        <v>239</v>
      </c>
      <c r="X63" s="2">
        <f>SUM(X58:X62)</f>
        <v>1340</v>
      </c>
      <c r="Y63" s="1">
        <f>T58+U59+V60+W61+X62</f>
        <v>2679</v>
      </c>
      <c r="Z63" s="1" t="s">
        <v>2</v>
      </c>
    </row>
    <row r="64" spans="8:26" x14ac:dyDescent="0.25">
      <c r="O64" s="3">
        <f>SUM(J58:N62)</f>
        <v>1600</v>
      </c>
      <c r="P64" t="s">
        <v>3</v>
      </c>
      <c r="Y64" s="3">
        <f>SUM(T58:X62)</f>
        <v>4800</v>
      </c>
      <c r="Z64" t="s">
        <v>3</v>
      </c>
    </row>
    <row r="65" spans="8:26" x14ac:dyDescent="0.25">
      <c r="O65" s="4">
        <f>O63/O64</f>
        <v>0.59750000000000003</v>
      </c>
      <c r="P65" t="s">
        <v>4</v>
      </c>
      <c r="Y65" s="4">
        <f>Y63/Y64</f>
        <v>0.55812499999999998</v>
      </c>
      <c r="Z65" t="s">
        <v>4</v>
      </c>
    </row>
    <row r="68" spans="8:26" ht="15.75" x14ac:dyDescent="0.25">
      <c r="H68" s="17" t="s">
        <v>44</v>
      </c>
      <c r="I68" s="18"/>
      <c r="J68" s="18"/>
      <c r="K68" s="18"/>
      <c r="L68" s="18"/>
      <c r="M68" s="18"/>
      <c r="N68" s="25"/>
      <c r="R68" s="17" t="s">
        <v>45</v>
      </c>
      <c r="S68" s="18"/>
      <c r="T68" s="18"/>
      <c r="U68" s="18"/>
      <c r="V68" s="18"/>
      <c r="W68" s="18"/>
      <c r="X68" s="25"/>
    </row>
    <row r="69" spans="8:26" x14ac:dyDescent="0.25">
      <c r="H69" s="5"/>
      <c r="I69" s="5" t="s">
        <v>11</v>
      </c>
      <c r="J69" s="1" t="s">
        <v>6</v>
      </c>
      <c r="K69" s="1" t="s">
        <v>7</v>
      </c>
      <c r="L69" s="1" t="s">
        <v>8</v>
      </c>
      <c r="M69" s="1" t="s">
        <v>9</v>
      </c>
      <c r="N69" s="1" t="s">
        <v>10</v>
      </c>
      <c r="R69" s="5"/>
      <c r="S69" s="5" t="s">
        <v>11</v>
      </c>
      <c r="T69" s="1" t="s">
        <v>6</v>
      </c>
      <c r="U69" s="1" t="s">
        <v>7</v>
      </c>
      <c r="V69" s="1" t="s">
        <v>8</v>
      </c>
      <c r="W69" s="1" t="s">
        <v>9</v>
      </c>
      <c r="X69" s="1" t="s">
        <v>10</v>
      </c>
    </row>
    <row r="70" spans="8:26" x14ac:dyDescent="0.25">
      <c r="H70" s="22" t="s">
        <v>12</v>
      </c>
      <c r="I70" s="1" t="s">
        <v>6</v>
      </c>
      <c r="J70" s="8">
        <f>J58/$O$64</f>
        <v>0.12937499999999999</v>
      </c>
      <c r="K70" s="8">
        <f t="shared" ref="K70:N70" si="7">K58/$O$64</f>
        <v>1.125E-2</v>
      </c>
      <c r="L70" s="8">
        <f t="shared" si="7"/>
        <v>4.6249999999999999E-2</v>
      </c>
      <c r="M70" s="8">
        <f t="shared" si="7"/>
        <v>6.2500000000000001E-4</v>
      </c>
      <c r="N70" s="8">
        <f t="shared" si="7"/>
        <v>1.25E-3</v>
      </c>
      <c r="O70" s="8">
        <f t="shared" ref="O70" si="8">O58/$O$64</f>
        <v>0.18875</v>
      </c>
      <c r="R70" s="22" t="s">
        <v>12</v>
      </c>
      <c r="S70" s="1" t="s">
        <v>6</v>
      </c>
      <c r="T70" s="8">
        <f>T58/$Y$64</f>
        <v>0.12604166666666666</v>
      </c>
      <c r="U70" s="8">
        <f t="shared" ref="U70:Y70" si="9">U58/$Y$64</f>
        <v>1.4166666666666666E-2</v>
      </c>
      <c r="V70" s="8">
        <f t="shared" si="9"/>
        <v>5.3124999999999999E-2</v>
      </c>
      <c r="W70" s="8">
        <f t="shared" si="9"/>
        <v>4.1666666666666669E-4</v>
      </c>
      <c r="X70" s="8">
        <f t="shared" si="9"/>
        <v>7.4999999999999997E-3</v>
      </c>
      <c r="Y70" s="8">
        <f t="shared" si="9"/>
        <v>0.20125000000000001</v>
      </c>
    </row>
    <row r="71" spans="8:26" x14ac:dyDescent="0.25">
      <c r="H71" s="23"/>
      <c r="I71" s="1" t="s">
        <v>7</v>
      </c>
      <c r="J71" s="8">
        <f t="shared" ref="J71:N71" si="10">J59/$O$64</f>
        <v>2.6875E-2</v>
      </c>
      <c r="K71" s="8">
        <f t="shared" si="10"/>
        <v>0.13125000000000001</v>
      </c>
      <c r="L71" s="8">
        <f t="shared" si="10"/>
        <v>0.04</v>
      </c>
      <c r="M71" s="8">
        <f t="shared" si="10"/>
        <v>0</v>
      </c>
      <c r="N71" s="8">
        <f t="shared" si="10"/>
        <v>1.1875E-2</v>
      </c>
      <c r="O71" s="8">
        <f t="shared" ref="O71" si="11">O59/$O$64</f>
        <v>0.21</v>
      </c>
      <c r="R71" s="23"/>
      <c r="S71" s="1" t="s">
        <v>7</v>
      </c>
      <c r="T71" s="8">
        <f t="shared" ref="T71:Y71" si="12">T59/$Y$64</f>
        <v>1.8749999999999999E-2</v>
      </c>
      <c r="U71" s="8">
        <f t="shared" si="12"/>
        <v>0.15062500000000001</v>
      </c>
      <c r="V71" s="8">
        <f t="shared" si="12"/>
        <v>2.5624999999999998E-2</v>
      </c>
      <c r="W71" s="8">
        <f t="shared" si="12"/>
        <v>0</v>
      </c>
      <c r="X71" s="8">
        <f t="shared" si="12"/>
        <v>1.3541666666666667E-2</v>
      </c>
      <c r="Y71" s="8">
        <f t="shared" si="12"/>
        <v>0.20854166666666665</v>
      </c>
    </row>
    <row r="72" spans="8:26" x14ac:dyDescent="0.25">
      <c r="H72" s="23"/>
      <c r="I72" s="1" t="s">
        <v>8</v>
      </c>
      <c r="J72" s="8">
        <f t="shared" ref="J72:N72" si="13">J60/$O$64</f>
        <v>3.6249999999999998E-2</v>
      </c>
      <c r="K72" s="8">
        <f t="shared" si="13"/>
        <v>5.6249999999999998E-3</v>
      </c>
      <c r="L72" s="8">
        <f t="shared" si="13"/>
        <v>0.13125000000000001</v>
      </c>
      <c r="M72" s="8">
        <f t="shared" si="13"/>
        <v>1.8749999999999999E-3</v>
      </c>
      <c r="N72" s="8">
        <f t="shared" si="13"/>
        <v>2.5624999999999998E-2</v>
      </c>
      <c r="O72" s="8">
        <f t="shared" ref="O72" si="14">O60/$O$64</f>
        <v>0.200625</v>
      </c>
      <c r="R72" s="23"/>
      <c r="S72" s="1" t="s">
        <v>8</v>
      </c>
      <c r="T72" s="8">
        <f t="shared" ref="T72:Y72" si="15">T60/$Y$64</f>
        <v>2.8125000000000001E-2</v>
      </c>
      <c r="U72" s="8">
        <f t="shared" si="15"/>
        <v>4.7500000000000001E-2</v>
      </c>
      <c r="V72" s="8">
        <f t="shared" si="15"/>
        <v>0.10125000000000001</v>
      </c>
      <c r="W72" s="8">
        <f t="shared" si="15"/>
        <v>0</v>
      </c>
      <c r="X72" s="8">
        <f t="shared" si="15"/>
        <v>1.7291666666666667E-2</v>
      </c>
      <c r="Y72" s="8">
        <f t="shared" si="15"/>
        <v>0.19416666666666665</v>
      </c>
    </row>
    <row r="73" spans="8:26" x14ac:dyDescent="0.25">
      <c r="H73" s="23"/>
      <c r="I73" s="1" t="s">
        <v>9</v>
      </c>
      <c r="J73" s="8">
        <f t="shared" ref="J73:N73" si="16">J61/$O$64</f>
        <v>4.3750000000000004E-3</v>
      </c>
      <c r="K73" s="8">
        <f t="shared" si="16"/>
        <v>0</v>
      </c>
      <c r="L73" s="8">
        <f t="shared" si="16"/>
        <v>1.375E-2</v>
      </c>
      <c r="M73" s="8">
        <f t="shared" si="16"/>
        <v>9.6250000000000002E-2</v>
      </c>
      <c r="N73" s="8">
        <f t="shared" si="16"/>
        <v>8.5000000000000006E-2</v>
      </c>
      <c r="O73" s="8">
        <f t="shared" ref="O73" si="17">O61/$O$64</f>
        <v>0.199375</v>
      </c>
      <c r="R73" s="23"/>
      <c r="S73" s="1" t="s">
        <v>9</v>
      </c>
      <c r="T73" s="8">
        <f t="shared" ref="T73:Y73" si="18">T61/$Y$64</f>
        <v>1.6041666666666666E-2</v>
      </c>
      <c r="U73" s="8">
        <f t="shared" si="18"/>
        <v>2.3958333333333335E-2</v>
      </c>
      <c r="V73" s="8">
        <f t="shared" si="18"/>
        <v>1.9375E-2</v>
      </c>
      <c r="W73" s="8">
        <f t="shared" si="18"/>
        <v>3.2708333333333332E-2</v>
      </c>
      <c r="X73" s="8">
        <f t="shared" si="18"/>
        <v>9.3333333333333338E-2</v>
      </c>
      <c r="Y73" s="8">
        <f t="shared" si="18"/>
        <v>0.18541666666666667</v>
      </c>
    </row>
    <row r="74" spans="8:26" x14ac:dyDescent="0.25">
      <c r="H74" s="24"/>
      <c r="I74" s="1" t="s">
        <v>10</v>
      </c>
      <c r="J74" s="8">
        <f t="shared" ref="J74:N75" si="19">J62/$O$64</f>
        <v>0</v>
      </c>
      <c r="K74" s="8">
        <f t="shared" si="19"/>
        <v>0</v>
      </c>
      <c r="L74" s="8">
        <f t="shared" si="19"/>
        <v>1.25E-3</v>
      </c>
      <c r="M74" s="8">
        <f t="shared" si="19"/>
        <v>9.0624999999999997E-2</v>
      </c>
      <c r="N74" s="8">
        <f t="shared" si="19"/>
        <v>0.109375</v>
      </c>
      <c r="O74" s="8">
        <f t="shared" ref="O74" si="20">O62/$O$64</f>
        <v>0.20125000000000001</v>
      </c>
      <c r="R74" s="24"/>
      <c r="S74" s="1" t="s">
        <v>10</v>
      </c>
      <c r="T74" s="8">
        <f t="shared" ref="T74:Y75" si="21">T62/$Y$64</f>
        <v>3.7499999999999999E-3</v>
      </c>
      <c r="U74" s="8">
        <f t="shared" si="21"/>
        <v>1.1458333333333333E-2</v>
      </c>
      <c r="V74" s="8">
        <f t="shared" si="21"/>
        <v>3.125E-2</v>
      </c>
      <c r="W74" s="8">
        <f t="shared" si="21"/>
        <v>1.6666666666666666E-2</v>
      </c>
      <c r="X74" s="8">
        <f t="shared" si="21"/>
        <v>0.14749999999999999</v>
      </c>
      <c r="Y74" s="8">
        <f t="shared" si="21"/>
        <v>0.21062500000000001</v>
      </c>
    </row>
    <row r="75" spans="8:26" x14ac:dyDescent="0.25">
      <c r="J75" s="8">
        <f t="shared" si="19"/>
        <v>0.19687499999999999</v>
      </c>
      <c r="K75" s="8">
        <f t="shared" si="19"/>
        <v>0.14812500000000001</v>
      </c>
      <c r="L75" s="8">
        <f t="shared" si="19"/>
        <v>0.23250000000000001</v>
      </c>
      <c r="M75" s="8">
        <f t="shared" si="19"/>
        <v>0.18937499999999999</v>
      </c>
      <c r="N75" s="8">
        <f t="shared" si="19"/>
        <v>0.233125</v>
      </c>
      <c r="O75" s="1">
        <f>SUM(J70:N74)</f>
        <v>1</v>
      </c>
      <c r="P75" s="1" t="s">
        <v>3</v>
      </c>
      <c r="T75" s="8">
        <f t="shared" si="21"/>
        <v>0.19270833333333334</v>
      </c>
      <c r="U75" s="8">
        <f t="shared" si="21"/>
        <v>0.24770833333333334</v>
      </c>
      <c r="V75" s="8">
        <f t="shared" si="21"/>
        <v>0.230625</v>
      </c>
      <c r="W75" s="8">
        <f t="shared" si="21"/>
        <v>4.9791666666666665E-2</v>
      </c>
      <c r="X75" s="8">
        <f t="shared" si="21"/>
        <v>0.27916666666666667</v>
      </c>
      <c r="Y75" s="1">
        <f>SUM(T70:X74)</f>
        <v>1.0000000000000002</v>
      </c>
      <c r="Z75" s="1" t="s">
        <v>3</v>
      </c>
    </row>
    <row r="76" spans="8:26" x14ac:dyDescent="0.25">
      <c r="O76" s="3"/>
      <c r="Y76" s="3"/>
    </row>
    <row r="77" spans="8:26" x14ac:dyDescent="0.25">
      <c r="Y77" s="4"/>
    </row>
    <row r="78" spans="8:26" ht="15.75" x14ac:dyDescent="0.25">
      <c r="H78" s="17" t="s">
        <v>44</v>
      </c>
      <c r="I78" s="18"/>
      <c r="J78" s="18"/>
      <c r="K78" s="18"/>
      <c r="L78" s="18"/>
      <c r="M78" s="18"/>
      <c r="N78" s="25"/>
      <c r="R78" s="17" t="s">
        <v>45</v>
      </c>
      <c r="S78" s="18"/>
      <c r="T78" s="18"/>
      <c r="U78" s="18"/>
      <c r="V78" s="18"/>
      <c r="W78" s="18"/>
      <c r="X78" s="25"/>
    </row>
    <row r="79" spans="8:26" x14ac:dyDescent="0.25">
      <c r="H79" s="5"/>
      <c r="I79" s="5" t="s">
        <v>11</v>
      </c>
      <c r="J79" s="15" t="s">
        <v>6</v>
      </c>
      <c r="K79" s="15" t="s">
        <v>7</v>
      </c>
      <c r="L79" s="15" t="s">
        <v>8</v>
      </c>
      <c r="M79" s="15" t="s">
        <v>9</v>
      </c>
      <c r="N79" s="15" t="s">
        <v>10</v>
      </c>
      <c r="R79" s="5"/>
      <c r="S79" s="5" t="s">
        <v>11</v>
      </c>
      <c r="T79" s="1" t="s">
        <v>6</v>
      </c>
      <c r="U79" s="1" t="s">
        <v>7</v>
      </c>
      <c r="V79" s="1" t="s">
        <v>8</v>
      </c>
      <c r="W79" s="1" t="s">
        <v>9</v>
      </c>
      <c r="X79" s="1" t="s">
        <v>10</v>
      </c>
    </row>
    <row r="80" spans="8:26" ht="15.75" x14ac:dyDescent="0.25">
      <c r="H80" s="19" t="s">
        <v>68</v>
      </c>
      <c r="I80" s="16" t="s">
        <v>6</v>
      </c>
      <c r="J80" s="13">
        <f>J58/$O$58</f>
        <v>0.68543046357615889</v>
      </c>
      <c r="K80" s="13">
        <f t="shared" ref="K80:N80" si="22">K58/$O$58</f>
        <v>5.9602649006622516E-2</v>
      </c>
      <c r="L80" s="13">
        <f t="shared" si="22"/>
        <v>0.24503311258278146</v>
      </c>
      <c r="M80" s="13">
        <f t="shared" si="22"/>
        <v>3.3112582781456954E-3</v>
      </c>
      <c r="N80" s="13">
        <f t="shared" si="22"/>
        <v>6.6225165562913907E-3</v>
      </c>
      <c r="O80" s="12">
        <f>SUM(J80:N80)</f>
        <v>1</v>
      </c>
      <c r="R80" s="19" t="s">
        <v>68</v>
      </c>
      <c r="S80" s="11" t="s">
        <v>6</v>
      </c>
      <c r="T80" s="13">
        <f>T58/$Y$58</f>
        <v>0.6262939958592133</v>
      </c>
      <c r="U80" s="13">
        <f t="shared" ref="U80:X80" si="23">U58/$Y$58</f>
        <v>7.0393374741200831E-2</v>
      </c>
      <c r="V80" s="13">
        <f t="shared" si="23"/>
        <v>0.2639751552795031</v>
      </c>
      <c r="W80" s="13">
        <f t="shared" si="23"/>
        <v>2.070393374741201E-3</v>
      </c>
      <c r="X80" s="13">
        <f t="shared" si="23"/>
        <v>3.7267080745341616E-2</v>
      </c>
      <c r="Y80" s="12">
        <f>SUM(T80:X80)</f>
        <v>1.0000000000000002</v>
      </c>
    </row>
    <row r="81" spans="8:26" ht="15.75" x14ac:dyDescent="0.25">
      <c r="H81" s="20"/>
      <c r="I81" s="16" t="s">
        <v>7</v>
      </c>
      <c r="J81" s="13">
        <f>J59/$O$59</f>
        <v>0.12797619047619047</v>
      </c>
      <c r="K81" s="13">
        <f t="shared" ref="K81:N81" si="24">K59/$O$59</f>
        <v>0.625</v>
      </c>
      <c r="L81" s="13">
        <f t="shared" si="24"/>
        <v>0.19047619047619047</v>
      </c>
      <c r="M81" s="13">
        <f t="shared" si="24"/>
        <v>0</v>
      </c>
      <c r="N81" s="13">
        <f t="shared" si="24"/>
        <v>5.6547619047619048E-2</v>
      </c>
      <c r="O81" s="12">
        <f>SUM(J81:N81)</f>
        <v>1</v>
      </c>
      <c r="R81" s="20"/>
      <c r="S81" s="11" t="s">
        <v>7</v>
      </c>
      <c r="T81" s="13">
        <f>T59/$Y$59</f>
        <v>8.9910089910089905E-2</v>
      </c>
      <c r="U81" s="13">
        <f t="shared" ref="U81:X81" si="25">U59/$Y$59</f>
        <v>0.72227772227772225</v>
      </c>
      <c r="V81" s="13">
        <f t="shared" si="25"/>
        <v>0.12287712287712288</v>
      </c>
      <c r="W81" s="13">
        <f t="shared" si="25"/>
        <v>0</v>
      </c>
      <c r="X81" s="13">
        <f t="shared" si="25"/>
        <v>6.4935064935064929E-2</v>
      </c>
      <c r="Y81" s="12">
        <f>SUM(T81:X81)</f>
        <v>0.99999999999999989</v>
      </c>
    </row>
    <row r="82" spans="8:26" ht="15.75" x14ac:dyDescent="0.25">
      <c r="H82" s="20"/>
      <c r="I82" s="16" t="s">
        <v>8</v>
      </c>
      <c r="J82" s="13">
        <f>J60/$O$60</f>
        <v>0.18068535825545171</v>
      </c>
      <c r="K82" s="13">
        <f t="shared" ref="K82:N82" si="26">K60/$O$60</f>
        <v>2.8037383177570093E-2</v>
      </c>
      <c r="L82" s="13">
        <f t="shared" si="26"/>
        <v>0.65420560747663548</v>
      </c>
      <c r="M82" s="13">
        <f t="shared" si="26"/>
        <v>9.3457943925233638E-3</v>
      </c>
      <c r="N82" s="13">
        <f t="shared" si="26"/>
        <v>0.1277258566978193</v>
      </c>
      <c r="O82" s="12">
        <f>SUM(J82:N82)</f>
        <v>1</v>
      </c>
      <c r="R82" s="20"/>
      <c r="S82" s="11" t="s">
        <v>8</v>
      </c>
      <c r="T82" s="13">
        <f>T60/$Y$60</f>
        <v>0.14484978540772533</v>
      </c>
      <c r="U82" s="13">
        <f t="shared" ref="U82:X82" si="27">U60/$Y$60</f>
        <v>0.24463519313304721</v>
      </c>
      <c r="V82" s="13">
        <f t="shared" si="27"/>
        <v>0.52145922746781115</v>
      </c>
      <c r="W82" s="13">
        <f t="shared" si="27"/>
        <v>0</v>
      </c>
      <c r="X82" s="13">
        <f t="shared" si="27"/>
        <v>8.9055793991416304E-2</v>
      </c>
      <c r="Y82" s="12">
        <f>SUM(T82:X82)</f>
        <v>1</v>
      </c>
    </row>
    <row r="83" spans="8:26" ht="15.75" x14ac:dyDescent="0.25">
      <c r="H83" s="20"/>
      <c r="I83" s="16" t="s">
        <v>9</v>
      </c>
      <c r="J83" s="13">
        <f>J61/$O$61</f>
        <v>2.1943573667711599E-2</v>
      </c>
      <c r="K83" s="13">
        <f t="shared" ref="K83:N83" si="28">K61/$O$61</f>
        <v>0</v>
      </c>
      <c r="L83" s="13">
        <f t="shared" si="28"/>
        <v>6.8965517241379309E-2</v>
      </c>
      <c r="M83" s="13">
        <f t="shared" si="28"/>
        <v>0.48275862068965519</v>
      </c>
      <c r="N83" s="13">
        <f t="shared" si="28"/>
        <v>0.42633228840125392</v>
      </c>
      <c r="O83" s="12">
        <f>SUM(J83:N83)</f>
        <v>1</v>
      </c>
      <c r="R83" s="20"/>
      <c r="S83" s="11" t="s">
        <v>9</v>
      </c>
      <c r="T83" s="13">
        <f>T61/$Y$61</f>
        <v>8.6516853932584264E-2</v>
      </c>
      <c r="U83" s="13">
        <f t="shared" ref="U83:X83" si="29">U61/$Y$61</f>
        <v>0.12921348314606743</v>
      </c>
      <c r="V83" s="13">
        <f t="shared" si="29"/>
        <v>0.10449438202247191</v>
      </c>
      <c r="W83" s="13">
        <f t="shared" si="29"/>
        <v>0.17640449438202246</v>
      </c>
      <c r="X83" s="13">
        <f t="shared" si="29"/>
        <v>0.50337078651685396</v>
      </c>
      <c r="Y83" s="12">
        <f>SUM(T83:X83)</f>
        <v>1</v>
      </c>
    </row>
    <row r="84" spans="8:26" ht="15.75" x14ac:dyDescent="0.25">
      <c r="H84" s="21"/>
      <c r="I84" s="16" t="s">
        <v>10</v>
      </c>
      <c r="J84" s="13">
        <f>J62/$O$62</f>
        <v>0</v>
      </c>
      <c r="K84" s="13">
        <f t="shared" ref="K84:N84" si="30">K62/$O$62</f>
        <v>0</v>
      </c>
      <c r="L84" s="13">
        <f t="shared" si="30"/>
        <v>6.2111801242236021E-3</v>
      </c>
      <c r="M84" s="13">
        <f t="shared" si="30"/>
        <v>0.4503105590062112</v>
      </c>
      <c r="N84" s="13">
        <f t="shared" si="30"/>
        <v>0.54347826086956519</v>
      </c>
      <c r="O84" s="12">
        <f>SUM(J84:N84)</f>
        <v>1</v>
      </c>
      <c r="R84" s="21"/>
      <c r="S84" s="11" t="s">
        <v>10</v>
      </c>
      <c r="T84" s="13">
        <f>T62/$Y$62</f>
        <v>1.7804154302670624E-2</v>
      </c>
      <c r="U84" s="13">
        <f t="shared" ref="U84:X84" si="31">U62/$Y$62</f>
        <v>5.4401582591493573E-2</v>
      </c>
      <c r="V84" s="13">
        <f t="shared" si="31"/>
        <v>0.14836795252225518</v>
      </c>
      <c r="W84" s="13">
        <f t="shared" si="31"/>
        <v>7.9129574678536096E-2</v>
      </c>
      <c r="X84" s="13">
        <f t="shared" si="31"/>
        <v>0.70029673590504449</v>
      </c>
      <c r="Y84" s="12">
        <f>SUM(T84:X84)</f>
        <v>1</v>
      </c>
    </row>
    <row r="85" spans="8:26" ht="15.75" x14ac:dyDescent="0.25">
      <c r="O85" s="14">
        <v>0.59750000000000003</v>
      </c>
      <c r="Y85" s="14">
        <v>0.55812499999999998</v>
      </c>
      <c r="Z85" s="1" t="s">
        <v>4</v>
      </c>
    </row>
    <row r="86" spans="8:26" x14ac:dyDescent="0.25">
      <c r="O86" s="1" t="s">
        <v>4</v>
      </c>
    </row>
  </sheetData>
  <mergeCells count="12">
    <mergeCell ref="H80:H84"/>
    <mergeCell ref="H78:N78"/>
    <mergeCell ref="H58:H62"/>
    <mergeCell ref="H56:N56"/>
    <mergeCell ref="R56:X56"/>
    <mergeCell ref="R58:R62"/>
    <mergeCell ref="H68:N68"/>
    <mergeCell ref="R68:X68"/>
    <mergeCell ref="R78:X78"/>
    <mergeCell ref="R80:R84"/>
    <mergeCell ref="H70:H74"/>
    <mergeCell ref="R70:R74"/>
  </mergeCells>
  <conditionalFormatting sqref="J58:N62">
    <cfRule type="colorScale" priority="11">
      <colorScale>
        <cfvo type="min"/>
        <cfvo type="max"/>
        <color rgb="FFFFEF9C"/>
        <color rgb="FF63BE7B"/>
      </colorScale>
    </cfRule>
  </conditionalFormatting>
  <conditionalFormatting sqref="J70:N74">
    <cfRule type="colorScale" priority="9">
      <colorScale>
        <cfvo type="min"/>
        <cfvo type="max"/>
        <color rgb="FFFFEF9C"/>
        <color rgb="FF63BE7B"/>
      </colorScale>
    </cfRule>
  </conditionalFormatting>
  <conditionalFormatting sqref="J80:N84">
    <cfRule type="colorScale" priority="1">
      <colorScale>
        <cfvo type="min"/>
        <cfvo type="max"/>
        <color rgb="FFFFEF9C"/>
        <color rgb="FF63BE7B"/>
      </colorScale>
    </cfRule>
  </conditionalFormatting>
  <conditionalFormatting sqref="T58:X62">
    <cfRule type="colorScale" priority="10">
      <colorScale>
        <cfvo type="min"/>
        <cfvo type="max"/>
        <color rgb="FFFFEF9C"/>
        <color rgb="FF63BE7B"/>
      </colorScale>
    </cfRule>
  </conditionalFormatting>
  <conditionalFormatting sqref="T70:X74">
    <cfRule type="colorScale" priority="8">
      <colorScale>
        <cfvo type="min"/>
        <cfvo type="max"/>
        <color rgb="FFFFEF9C"/>
        <color rgb="FF63BE7B"/>
      </colorScale>
    </cfRule>
  </conditionalFormatting>
  <conditionalFormatting sqref="T80:X8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E08B-9E58-44A8-B254-6430B888463B}">
  <dimension ref="H24:Z85"/>
  <sheetViews>
    <sheetView topLeftCell="F7" workbookViewId="0">
      <selection activeCell="O65" sqref="O65"/>
    </sheetView>
  </sheetViews>
  <sheetFormatPr baseColWidth="10" defaultRowHeight="15" x14ac:dyDescent="0.25"/>
  <cols>
    <col min="9" max="10" width="16.28515625" bestFit="1" customWidth="1"/>
    <col min="19" max="19" width="16.28515625" bestFit="1" customWidth="1"/>
  </cols>
  <sheetData>
    <row r="24" spans="9:23" ht="90" x14ac:dyDescent="0.25">
      <c r="I24" s="7" t="s">
        <v>20</v>
      </c>
      <c r="J24" s="7" t="s">
        <v>19</v>
      </c>
      <c r="K24" s="7" t="s">
        <v>25</v>
      </c>
      <c r="L24" s="7" t="s">
        <v>26</v>
      </c>
      <c r="M24" s="7" t="s">
        <v>18</v>
      </c>
      <c r="N24" s="7" t="s">
        <v>27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32</v>
      </c>
      <c r="T24" s="7" t="s">
        <v>33</v>
      </c>
      <c r="U24" s="7" t="s">
        <v>34</v>
      </c>
      <c r="V24" s="7" t="s">
        <v>35</v>
      </c>
      <c r="W24" s="7" t="s">
        <v>36</v>
      </c>
    </row>
    <row r="25" spans="9:23" ht="90" x14ac:dyDescent="0.25">
      <c r="I25" s="6" t="s">
        <v>46</v>
      </c>
      <c r="J25" s="6">
        <v>8</v>
      </c>
      <c r="K25" s="6" t="s">
        <v>21</v>
      </c>
      <c r="L25" s="6" t="s">
        <v>22</v>
      </c>
      <c r="M25" s="6">
        <v>5</v>
      </c>
      <c r="N25" s="6" t="s">
        <v>23</v>
      </c>
      <c r="O25" s="6" t="s">
        <v>47</v>
      </c>
      <c r="P25" s="6" t="s">
        <v>48</v>
      </c>
      <c r="Q25" s="6" t="s">
        <v>49</v>
      </c>
      <c r="R25" s="6" t="s">
        <v>50</v>
      </c>
      <c r="S25" s="6" t="s">
        <v>51</v>
      </c>
      <c r="T25" s="6" t="s">
        <v>52</v>
      </c>
      <c r="U25" s="6" t="s">
        <v>53</v>
      </c>
      <c r="V25" s="6">
        <v>2.6720000000000002</v>
      </c>
      <c r="W25" s="6" t="s">
        <v>42</v>
      </c>
    </row>
    <row r="56" spans="8:26" ht="15.75" x14ac:dyDescent="0.25">
      <c r="H56" s="17" t="s">
        <v>44</v>
      </c>
      <c r="I56" s="18"/>
      <c r="J56" s="18"/>
      <c r="K56" s="18"/>
      <c r="L56" s="18"/>
      <c r="M56" s="18"/>
      <c r="N56" s="25"/>
      <c r="R56" s="17" t="s">
        <v>45</v>
      </c>
      <c r="S56" s="18"/>
      <c r="T56" s="18"/>
      <c r="U56" s="18"/>
      <c r="V56" s="18"/>
      <c r="W56" s="18"/>
      <c r="X56" s="25"/>
    </row>
    <row r="57" spans="8:26" x14ac:dyDescent="0.25">
      <c r="H57" s="5"/>
      <c r="I57" s="5" t="s">
        <v>11</v>
      </c>
      <c r="J57" s="1" t="s">
        <v>6</v>
      </c>
      <c r="K57" s="1" t="s">
        <v>7</v>
      </c>
      <c r="L57" s="1" t="s">
        <v>8</v>
      </c>
      <c r="M57" s="1" t="s">
        <v>9</v>
      </c>
      <c r="N57" s="1" t="s">
        <v>10</v>
      </c>
      <c r="R57" s="5"/>
      <c r="S57" s="5" t="s">
        <v>11</v>
      </c>
      <c r="T57" s="1" t="s">
        <v>6</v>
      </c>
      <c r="U57" s="1" t="s">
        <v>7</v>
      </c>
      <c r="V57" s="1" t="s">
        <v>8</v>
      </c>
      <c r="W57" s="1" t="s">
        <v>9</v>
      </c>
      <c r="X57" s="1" t="s">
        <v>10</v>
      </c>
    </row>
    <row r="58" spans="8:26" x14ac:dyDescent="0.25">
      <c r="H58" s="22" t="s">
        <v>12</v>
      </c>
      <c r="I58" s="1" t="s">
        <v>6</v>
      </c>
      <c r="J58" s="2">
        <v>327</v>
      </c>
      <c r="K58" s="2">
        <v>15</v>
      </c>
      <c r="L58" s="2">
        <v>3</v>
      </c>
      <c r="M58" s="2">
        <v>3</v>
      </c>
      <c r="N58" s="2">
        <v>0</v>
      </c>
      <c r="O58" s="2">
        <f>SUM(J58:N58)</f>
        <v>348</v>
      </c>
      <c r="R58" s="22" t="s">
        <v>12</v>
      </c>
      <c r="S58" s="1" t="s">
        <v>6</v>
      </c>
      <c r="T58" s="2">
        <v>860</v>
      </c>
      <c r="U58" s="2">
        <v>75</v>
      </c>
      <c r="V58" s="2">
        <v>21</v>
      </c>
      <c r="W58" s="2">
        <v>1</v>
      </c>
      <c r="X58" s="2">
        <v>0</v>
      </c>
      <c r="Y58" s="2">
        <f>SUM(T58:X58)</f>
        <v>957</v>
      </c>
    </row>
    <row r="59" spans="8:26" x14ac:dyDescent="0.25">
      <c r="H59" s="23"/>
      <c r="I59" s="1" t="s">
        <v>7</v>
      </c>
      <c r="J59" s="2">
        <v>90</v>
      </c>
      <c r="K59" s="2">
        <v>225</v>
      </c>
      <c r="L59" s="2">
        <v>7</v>
      </c>
      <c r="M59" s="2">
        <v>0</v>
      </c>
      <c r="N59" s="2">
        <v>0</v>
      </c>
      <c r="O59" s="2">
        <f t="shared" ref="O59:O62" si="0">SUM(J59:N59)</f>
        <v>322</v>
      </c>
      <c r="R59" s="23"/>
      <c r="S59" s="1" t="s">
        <v>7</v>
      </c>
      <c r="T59" s="2">
        <v>167</v>
      </c>
      <c r="U59" s="2">
        <v>713</v>
      </c>
      <c r="V59" s="2">
        <v>63</v>
      </c>
      <c r="W59" s="2">
        <v>11</v>
      </c>
      <c r="X59" s="2">
        <v>0</v>
      </c>
      <c r="Y59" s="2">
        <f t="shared" ref="Y59:Y61" si="1">SUM(T59:X59)</f>
        <v>954</v>
      </c>
    </row>
    <row r="60" spans="8:26" x14ac:dyDescent="0.25">
      <c r="H60" s="23"/>
      <c r="I60" s="1" t="s">
        <v>8</v>
      </c>
      <c r="J60" s="2">
        <v>214</v>
      </c>
      <c r="K60" s="2">
        <v>58</v>
      </c>
      <c r="L60" s="2">
        <v>50</v>
      </c>
      <c r="M60" s="2">
        <v>3</v>
      </c>
      <c r="N60" s="2">
        <v>0</v>
      </c>
      <c r="O60" s="2">
        <f t="shared" si="0"/>
        <v>325</v>
      </c>
      <c r="R60" s="23"/>
      <c r="S60" s="1" t="s">
        <v>8</v>
      </c>
      <c r="T60" s="2">
        <v>488</v>
      </c>
      <c r="U60" s="2">
        <v>262</v>
      </c>
      <c r="V60" s="2">
        <v>191</v>
      </c>
      <c r="W60" s="2">
        <v>6</v>
      </c>
      <c r="X60" s="2">
        <v>5</v>
      </c>
      <c r="Y60" s="2">
        <f t="shared" si="1"/>
        <v>952</v>
      </c>
    </row>
    <row r="61" spans="8:26" x14ac:dyDescent="0.25">
      <c r="H61" s="23"/>
      <c r="I61" s="1" t="s">
        <v>9</v>
      </c>
      <c r="J61" s="2">
        <v>31</v>
      </c>
      <c r="K61" s="2">
        <v>7</v>
      </c>
      <c r="L61" s="2">
        <v>10</v>
      </c>
      <c r="M61" s="2">
        <v>243</v>
      </c>
      <c r="N61" s="2">
        <v>35</v>
      </c>
      <c r="O61" s="2">
        <f t="shared" si="0"/>
        <v>326</v>
      </c>
      <c r="R61" s="23"/>
      <c r="S61" s="1" t="s">
        <v>9</v>
      </c>
      <c r="T61" s="2">
        <v>235</v>
      </c>
      <c r="U61" s="2">
        <v>59</v>
      </c>
      <c r="V61" s="2">
        <v>113</v>
      </c>
      <c r="W61" s="2">
        <v>511</v>
      </c>
      <c r="X61" s="2">
        <v>47</v>
      </c>
      <c r="Y61" s="2">
        <f t="shared" si="1"/>
        <v>965</v>
      </c>
    </row>
    <row r="62" spans="8:26" x14ac:dyDescent="0.25">
      <c r="H62" s="24"/>
      <c r="I62" s="1" t="s">
        <v>10</v>
      </c>
      <c r="J62" s="2">
        <v>11</v>
      </c>
      <c r="K62" s="2">
        <v>0</v>
      </c>
      <c r="L62" s="2">
        <v>11</v>
      </c>
      <c r="M62" s="2">
        <v>38</v>
      </c>
      <c r="N62" s="2">
        <v>219</v>
      </c>
      <c r="O62" s="2">
        <f t="shared" si="0"/>
        <v>279</v>
      </c>
      <c r="R62" s="24"/>
      <c r="S62" s="1" t="s">
        <v>10</v>
      </c>
      <c r="T62" s="2">
        <v>124</v>
      </c>
      <c r="U62" s="2">
        <v>18</v>
      </c>
      <c r="V62" s="2">
        <v>157</v>
      </c>
      <c r="W62" s="2">
        <v>33</v>
      </c>
      <c r="X62" s="2">
        <v>640</v>
      </c>
      <c r="Y62" s="2">
        <f>SUM(T62:X62)</f>
        <v>972</v>
      </c>
    </row>
    <row r="63" spans="8:26" x14ac:dyDescent="0.25">
      <c r="J63" s="2">
        <f t="shared" ref="J63:M63" si="2">SUM(J58:J62)</f>
        <v>673</v>
      </c>
      <c r="K63" s="2">
        <f t="shared" si="2"/>
        <v>305</v>
      </c>
      <c r="L63" s="2">
        <f t="shared" si="2"/>
        <v>81</v>
      </c>
      <c r="M63" s="2">
        <f t="shared" si="2"/>
        <v>287</v>
      </c>
      <c r="N63" s="2">
        <f>SUM(N58:N62)</f>
        <v>254</v>
      </c>
      <c r="O63" s="1">
        <f>J58+K59+L60+M61+N62</f>
        <v>1064</v>
      </c>
      <c r="P63" s="1" t="s">
        <v>2</v>
      </c>
      <c r="T63" s="2">
        <f t="shared" ref="T63:W63" si="3">SUM(T58:T62)</f>
        <v>1874</v>
      </c>
      <c r="U63" s="2">
        <f t="shared" si="3"/>
        <v>1127</v>
      </c>
      <c r="V63" s="2">
        <f t="shared" si="3"/>
        <v>545</v>
      </c>
      <c r="W63" s="2">
        <f t="shared" si="3"/>
        <v>562</v>
      </c>
      <c r="X63" s="2">
        <f>SUM(X58:X62)</f>
        <v>692</v>
      </c>
      <c r="Y63" s="1">
        <f>T58+U59+V60+W61+X62</f>
        <v>2915</v>
      </c>
      <c r="Z63" s="1" t="s">
        <v>2</v>
      </c>
    </row>
    <row r="64" spans="8:26" x14ac:dyDescent="0.25">
      <c r="O64" s="3">
        <f>SUM(J58:N62)</f>
        <v>1600</v>
      </c>
      <c r="P64" t="s">
        <v>3</v>
      </c>
      <c r="Y64" s="3">
        <f>SUM(T58:X62)</f>
        <v>4800</v>
      </c>
      <c r="Z64" t="s">
        <v>3</v>
      </c>
    </row>
    <row r="65" spans="8:26" x14ac:dyDescent="0.25">
      <c r="O65" s="4">
        <f>O63/O64</f>
        <v>0.66500000000000004</v>
      </c>
      <c r="P65" t="s">
        <v>4</v>
      </c>
      <c r="Y65" s="4">
        <f>Y63/Y64</f>
        <v>0.60729166666666667</v>
      </c>
      <c r="Z65" t="s">
        <v>4</v>
      </c>
    </row>
    <row r="68" spans="8:26" ht="15.75" x14ac:dyDescent="0.25">
      <c r="H68" s="17" t="s">
        <v>44</v>
      </c>
      <c r="I68" s="18"/>
      <c r="J68" s="18"/>
      <c r="K68" s="18"/>
      <c r="L68" s="18"/>
      <c r="M68" s="18"/>
      <c r="N68" s="25"/>
      <c r="R68" s="17" t="s">
        <v>45</v>
      </c>
      <c r="S68" s="18"/>
      <c r="T68" s="18"/>
      <c r="U68" s="18"/>
      <c r="V68" s="18"/>
      <c r="W68" s="18"/>
      <c r="X68" s="25"/>
    </row>
    <row r="69" spans="8:26" x14ac:dyDescent="0.25">
      <c r="H69" s="5"/>
      <c r="I69" s="5" t="s">
        <v>11</v>
      </c>
      <c r="J69" s="1" t="s">
        <v>6</v>
      </c>
      <c r="K69" s="1" t="s">
        <v>7</v>
      </c>
      <c r="L69" s="1" t="s">
        <v>8</v>
      </c>
      <c r="M69" s="1" t="s">
        <v>9</v>
      </c>
      <c r="N69" s="1" t="s">
        <v>10</v>
      </c>
      <c r="R69" s="5"/>
      <c r="S69" s="5" t="s">
        <v>11</v>
      </c>
      <c r="T69" s="1" t="s">
        <v>6</v>
      </c>
      <c r="U69" s="1" t="s">
        <v>7</v>
      </c>
      <c r="V69" s="1" t="s">
        <v>8</v>
      </c>
      <c r="W69" s="1" t="s">
        <v>9</v>
      </c>
      <c r="X69" s="1" t="s">
        <v>10</v>
      </c>
    </row>
    <row r="70" spans="8:26" x14ac:dyDescent="0.25">
      <c r="H70" s="22" t="s">
        <v>12</v>
      </c>
      <c r="I70" s="1" t="s">
        <v>6</v>
      </c>
      <c r="J70" s="8">
        <f>J58/$O$64</f>
        <v>0.204375</v>
      </c>
      <c r="K70" s="8">
        <f t="shared" ref="K70:O74" si="4">K58/$O$64</f>
        <v>9.3749999999999997E-3</v>
      </c>
      <c r="L70" s="8">
        <f t="shared" si="4"/>
        <v>1.8749999999999999E-3</v>
      </c>
      <c r="M70" s="8">
        <f t="shared" si="4"/>
        <v>1.8749999999999999E-3</v>
      </c>
      <c r="N70" s="8">
        <f t="shared" si="4"/>
        <v>0</v>
      </c>
      <c r="O70" s="8">
        <f t="shared" si="4"/>
        <v>0.2175</v>
      </c>
      <c r="R70" s="22" t="s">
        <v>12</v>
      </c>
      <c r="S70" s="1" t="s">
        <v>6</v>
      </c>
      <c r="T70" s="8">
        <f>T58/$Y$64</f>
        <v>0.17916666666666667</v>
      </c>
      <c r="U70" s="8">
        <f t="shared" ref="U70:Y70" si="5">U58/$Y$64</f>
        <v>1.5625E-2</v>
      </c>
      <c r="V70" s="8">
        <f t="shared" si="5"/>
        <v>4.3750000000000004E-3</v>
      </c>
      <c r="W70" s="8">
        <f t="shared" si="5"/>
        <v>2.0833333333333335E-4</v>
      </c>
      <c r="X70" s="8">
        <f t="shared" si="5"/>
        <v>0</v>
      </c>
      <c r="Y70" s="8">
        <f t="shared" si="5"/>
        <v>0.199375</v>
      </c>
    </row>
    <row r="71" spans="8:26" x14ac:dyDescent="0.25">
      <c r="H71" s="23"/>
      <c r="I71" s="1" t="s">
        <v>7</v>
      </c>
      <c r="J71" s="8">
        <f t="shared" ref="J71:N75" si="6">J59/$O$64</f>
        <v>5.6250000000000001E-2</v>
      </c>
      <c r="K71" s="8">
        <f t="shared" si="6"/>
        <v>0.140625</v>
      </c>
      <c r="L71" s="8">
        <f t="shared" si="6"/>
        <v>4.3750000000000004E-3</v>
      </c>
      <c r="M71" s="8">
        <f t="shared" si="6"/>
        <v>0</v>
      </c>
      <c r="N71" s="8">
        <f t="shared" si="6"/>
        <v>0</v>
      </c>
      <c r="O71" s="8">
        <f t="shared" si="4"/>
        <v>0.20125000000000001</v>
      </c>
      <c r="R71" s="23"/>
      <c r="S71" s="1" t="s">
        <v>7</v>
      </c>
      <c r="T71" s="8">
        <f t="shared" ref="T71:Y75" si="7">T59/$Y$64</f>
        <v>3.4791666666666665E-2</v>
      </c>
      <c r="U71" s="8">
        <f t="shared" si="7"/>
        <v>0.14854166666666666</v>
      </c>
      <c r="V71" s="8">
        <f t="shared" si="7"/>
        <v>1.3125E-2</v>
      </c>
      <c r="W71" s="8">
        <f t="shared" si="7"/>
        <v>2.2916666666666667E-3</v>
      </c>
      <c r="X71" s="8">
        <f t="shared" si="7"/>
        <v>0</v>
      </c>
      <c r="Y71" s="8">
        <f t="shared" si="7"/>
        <v>0.19875000000000001</v>
      </c>
    </row>
    <row r="72" spans="8:26" x14ac:dyDescent="0.25">
      <c r="H72" s="23"/>
      <c r="I72" s="1" t="s">
        <v>8</v>
      </c>
      <c r="J72" s="8">
        <f t="shared" si="6"/>
        <v>0.13375000000000001</v>
      </c>
      <c r="K72" s="8">
        <f t="shared" si="6"/>
        <v>3.6249999999999998E-2</v>
      </c>
      <c r="L72" s="8">
        <f t="shared" si="6"/>
        <v>3.125E-2</v>
      </c>
      <c r="M72" s="8">
        <f t="shared" si="6"/>
        <v>1.8749999999999999E-3</v>
      </c>
      <c r="N72" s="8">
        <f t="shared" si="6"/>
        <v>0</v>
      </c>
      <c r="O72" s="8">
        <f t="shared" si="4"/>
        <v>0.203125</v>
      </c>
      <c r="R72" s="23"/>
      <c r="S72" s="1" t="s">
        <v>8</v>
      </c>
      <c r="T72" s="8">
        <f t="shared" si="7"/>
        <v>0.10166666666666667</v>
      </c>
      <c r="U72" s="8">
        <f t="shared" si="7"/>
        <v>5.4583333333333331E-2</v>
      </c>
      <c r="V72" s="8">
        <f t="shared" si="7"/>
        <v>3.979166666666667E-2</v>
      </c>
      <c r="W72" s="8">
        <f t="shared" si="7"/>
        <v>1.25E-3</v>
      </c>
      <c r="X72" s="8">
        <f t="shared" si="7"/>
        <v>1.0416666666666667E-3</v>
      </c>
      <c r="Y72" s="8">
        <f t="shared" si="7"/>
        <v>0.19833333333333333</v>
      </c>
    </row>
    <row r="73" spans="8:26" x14ac:dyDescent="0.25">
      <c r="H73" s="23"/>
      <c r="I73" s="1" t="s">
        <v>9</v>
      </c>
      <c r="J73" s="8">
        <f t="shared" si="6"/>
        <v>1.9375E-2</v>
      </c>
      <c r="K73" s="8">
        <f t="shared" si="6"/>
        <v>4.3750000000000004E-3</v>
      </c>
      <c r="L73" s="8">
        <f t="shared" si="6"/>
        <v>6.2500000000000003E-3</v>
      </c>
      <c r="M73" s="8">
        <f t="shared" si="6"/>
        <v>0.15187500000000001</v>
      </c>
      <c r="N73" s="8">
        <f t="shared" si="6"/>
        <v>2.1874999999999999E-2</v>
      </c>
      <c r="O73" s="8">
        <f t="shared" si="4"/>
        <v>0.20374999999999999</v>
      </c>
      <c r="R73" s="23"/>
      <c r="S73" s="1" t="s">
        <v>9</v>
      </c>
      <c r="T73" s="8">
        <f t="shared" si="7"/>
        <v>4.8958333333333333E-2</v>
      </c>
      <c r="U73" s="8">
        <f t="shared" si="7"/>
        <v>1.2291666666666666E-2</v>
      </c>
      <c r="V73" s="8">
        <f t="shared" si="7"/>
        <v>2.3541666666666666E-2</v>
      </c>
      <c r="W73" s="8">
        <f t="shared" si="7"/>
        <v>0.10645833333333334</v>
      </c>
      <c r="X73" s="8">
        <f t="shared" si="7"/>
        <v>9.7916666666666673E-3</v>
      </c>
      <c r="Y73" s="8">
        <f t="shared" si="7"/>
        <v>0.20104166666666667</v>
      </c>
    </row>
    <row r="74" spans="8:26" x14ac:dyDescent="0.25">
      <c r="H74" s="24"/>
      <c r="I74" s="1" t="s">
        <v>10</v>
      </c>
      <c r="J74" s="8">
        <f t="shared" si="6"/>
        <v>6.875E-3</v>
      </c>
      <c r="K74" s="8">
        <f t="shared" si="6"/>
        <v>0</v>
      </c>
      <c r="L74" s="8">
        <f t="shared" si="6"/>
        <v>6.875E-3</v>
      </c>
      <c r="M74" s="8">
        <f t="shared" si="6"/>
        <v>2.375E-2</v>
      </c>
      <c r="N74" s="8">
        <f t="shared" si="6"/>
        <v>0.136875</v>
      </c>
      <c r="O74" s="8">
        <f t="shared" si="4"/>
        <v>0.174375</v>
      </c>
      <c r="R74" s="24"/>
      <c r="S74" s="1" t="s">
        <v>10</v>
      </c>
      <c r="T74" s="8">
        <f t="shared" si="7"/>
        <v>2.5833333333333333E-2</v>
      </c>
      <c r="U74" s="8">
        <f t="shared" si="7"/>
        <v>3.7499999999999999E-3</v>
      </c>
      <c r="V74" s="8">
        <f t="shared" si="7"/>
        <v>3.2708333333333332E-2</v>
      </c>
      <c r="W74" s="8">
        <f t="shared" si="7"/>
        <v>6.875E-3</v>
      </c>
      <c r="X74" s="8">
        <f t="shared" si="7"/>
        <v>0.13333333333333333</v>
      </c>
      <c r="Y74" s="8">
        <f t="shared" si="7"/>
        <v>0.20250000000000001</v>
      </c>
    </row>
    <row r="75" spans="8:26" x14ac:dyDescent="0.25">
      <c r="J75" s="8">
        <f t="shared" si="6"/>
        <v>0.42062500000000003</v>
      </c>
      <c r="K75" s="8">
        <f t="shared" si="6"/>
        <v>0.19062499999999999</v>
      </c>
      <c r="L75" s="8">
        <f t="shared" si="6"/>
        <v>5.0625000000000003E-2</v>
      </c>
      <c r="M75" s="8">
        <f t="shared" si="6"/>
        <v>0.17937500000000001</v>
      </c>
      <c r="N75" s="8">
        <f t="shared" si="6"/>
        <v>0.15875</v>
      </c>
      <c r="O75" s="1">
        <f>SUM(J70:N74)</f>
        <v>0.99999999999999989</v>
      </c>
      <c r="P75" s="1" t="s">
        <v>3</v>
      </c>
      <c r="T75" s="8">
        <f t="shared" si="7"/>
        <v>0.39041666666666669</v>
      </c>
      <c r="U75" s="8">
        <f t="shared" si="7"/>
        <v>0.23479166666666668</v>
      </c>
      <c r="V75" s="8">
        <f t="shared" si="7"/>
        <v>0.11354166666666667</v>
      </c>
      <c r="W75" s="8">
        <f t="shared" si="7"/>
        <v>0.11708333333333333</v>
      </c>
      <c r="X75" s="8">
        <f t="shared" si="7"/>
        <v>0.14416666666666667</v>
      </c>
      <c r="Y75" s="1">
        <f>SUM(T70:X74)</f>
        <v>1.0000000000000002</v>
      </c>
      <c r="Z75" s="1" t="s">
        <v>3</v>
      </c>
    </row>
    <row r="78" spans="8:26" ht="15.75" x14ac:dyDescent="0.25">
      <c r="H78" s="17" t="s">
        <v>45</v>
      </c>
      <c r="I78" s="18"/>
      <c r="J78" s="18"/>
      <c r="K78" s="18"/>
      <c r="L78" s="18"/>
      <c r="M78" s="18"/>
      <c r="N78" s="25"/>
      <c r="R78" s="17" t="s">
        <v>45</v>
      </c>
      <c r="S78" s="18"/>
      <c r="T78" s="18"/>
      <c r="U78" s="18"/>
      <c r="V78" s="18"/>
      <c r="W78" s="18"/>
      <c r="X78" s="25"/>
    </row>
    <row r="79" spans="8:26" x14ac:dyDescent="0.25">
      <c r="H79" s="5"/>
      <c r="I79" s="5" t="s">
        <v>11</v>
      </c>
      <c r="J79" s="1" t="s">
        <v>6</v>
      </c>
      <c r="K79" s="1" t="s">
        <v>7</v>
      </c>
      <c r="L79" s="1" t="s">
        <v>8</v>
      </c>
      <c r="M79" s="1" t="s">
        <v>9</v>
      </c>
      <c r="N79" s="1" t="s">
        <v>10</v>
      </c>
      <c r="R79" s="5"/>
      <c r="S79" s="5" t="s">
        <v>11</v>
      </c>
      <c r="T79" s="1" t="s">
        <v>6</v>
      </c>
      <c r="U79" s="1" t="s">
        <v>7</v>
      </c>
      <c r="V79" s="1" t="s">
        <v>8</v>
      </c>
      <c r="W79" s="1" t="s">
        <v>9</v>
      </c>
      <c r="X79" s="1" t="s">
        <v>10</v>
      </c>
    </row>
    <row r="80" spans="8:26" x14ac:dyDescent="0.25">
      <c r="H80" s="22" t="s">
        <v>12</v>
      </c>
      <c r="I80" s="1" t="s">
        <v>6</v>
      </c>
      <c r="J80" s="8">
        <f>J58/$O$58</f>
        <v>0.93965517241379315</v>
      </c>
      <c r="K80" s="8">
        <f t="shared" ref="K80:N80" si="8">K58/$O$58</f>
        <v>4.3103448275862072E-2</v>
      </c>
      <c r="L80" s="8">
        <f t="shared" si="8"/>
        <v>8.6206896551724137E-3</v>
      </c>
      <c r="M80" s="8">
        <f t="shared" si="8"/>
        <v>8.6206896551724137E-3</v>
      </c>
      <c r="N80" s="8">
        <f t="shared" si="8"/>
        <v>0</v>
      </c>
      <c r="O80" s="8"/>
      <c r="R80" s="22" t="s">
        <v>12</v>
      </c>
      <c r="S80" s="1" t="s">
        <v>6</v>
      </c>
      <c r="T80" s="8">
        <f>T58/$Y$58</f>
        <v>0.89864158829676066</v>
      </c>
      <c r="U80" s="8">
        <f t="shared" ref="U80:X80" si="9">U58/$Y$58</f>
        <v>7.8369905956112859E-2</v>
      </c>
      <c r="V80" s="8">
        <f t="shared" si="9"/>
        <v>2.1943573667711599E-2</v>
      </c>
      <c r="W80" s="8">
        <f t="shared" si="9"/>
        <v>1.0449320794148381E-3</v>
      </c>
      <c r="X80" s="8">
        <f t="shared" si="9"/>
        <v>0</v>
      </c>
      <c r="Y80" s="8"/>
    </row>
    <row r="81" spans="8:26" x14ac:dyDescent="0.25">
      <c r="H81" s="23"/>
      <c r="I81" s="1" t="s">
        <v>7</v>
      </c>
      <c r="J81" s="8">
        <f>J59/$O$59</f>
        <v>0.27950310559006208</v>
      </c>
      <c r="K81" s="8">
        <f t="shared" ref="K81:N81" si="10">K59/$O$59</f>
        <v>0.69875776397515532</v>
      </c>
      <c r="L81" s="8">
        <f t="shared" si="10"/>
        <v>2.1739130434782608E-2</v>
      </c>
      <c r="M81" s="8">
        <f t="shared" si="10"/>
        <v>0</v>
      </c>
      <c r="N81" s="8">
        <f t="shared" si="10"/>
        <v>0</v>
      </c>
      <c r="O81" s="8"/>
      <c r="R81" s="23"/>
      <c r="S81" s="1" t="s">
        <v>7</v>
      </c>
      <c r="T81" s="8">
        <f>T59/$Y$59</f>
        <v>0.1750524109014675</v>
      </c>
      <c r="U81" s="8">
        <f t="shared" ref="U81:X81" si="11">U59/$Y$59</f>
        <v>0.74737945492662472</v>
      </c>
      <c r="V81" s="8">
        <f t="shared" si="11"/>
        <v>6.6037735849056603E-2</v>
      </c>
      <c r="W81" s="8">
        <f t="shared" si="11"/>
        <v>1.1530398322851153E-2</v>
      </c>
      <c r="X81" s="8">
        <f t="shared" si="11"/>
        <v>0</v>
      </c>
      <c r="Y81" s="8"/>
    </row>
    <row r="82" spans="8:26" x14ac:dyDescent="0.25">
      <c r="H82" s="23"/>
      <c r="I82" s="1" t="s">
        <v>8</v>
      </c>
      <c r="J82" s="8">
        <f>J60/$O$60</f>
        <v>0.65846153846153843</v>
      </c>
      <c r="K82" s="8">
        <f t="shared" ref="K82:N82" si="12">K60/$O$60</f>
        <v>0.17846153846153845</v>
      </c>
      <c r="L82" s="8">
        <f t="shared" si="12"/>
        <v>0.15384615384615385</v>
      </c>
      <c r="M82" s="8">
        <f t="shared" si="12"/>
        <v>9.2307692307692316E-3</v>
      </c>
      <c r="N82" s="8">
        <f t="shared" si="12"/>
        <v>0</v>
      </c>
      <c r="O82" s="8"/>
      <c r="R82" s="23"/>
      <c r="S82" s="1" t="s">
        <v>8</v>
      </c>
      <c r="T82" s="8">
        <f>T60/$Y$60</f>
        <v>0.51260504201680668</v>
      </c>
      <c r="U82" s="8">
        <f t="shared" ref="U82:X82" si="13">U60/$Y$60</f>
        <v>0.27521008403361347</v>
      </c>
      <c r="V82" s="8">
        <f t="shared" si="13"/>
        <v>0.20063025210084034</v>
      </c>
      <c r="W82" s="8">
        <f t="shared" si="13"/>
        <v>6.3025210084033615E-3</v>
      </c>
      <c r="X82" s="8">
        <f t="shared" si="13"/>
        <v>5.2521008403361349E-3</v>
      </c>
      <c r="Y82" s="8"/>
    </row>
    <row r="83" spans="8:26" x14ac:dyDescent="0.25">
      <c r="H83" s="23"/>
      <c r="I83" s="1" t="s">
        <v>9</v>
      </c>
      <c r="J83" s="8">
        <f>J61/$O$61</f>
        <v>9.5092024539877307E-2</v>
      </c>
      <c r="K83" s="8">
        <f t="shared" ref="K83:N83" si="14">K61/$O$61</f>
        <v>2.1472392638036811E-2</v>
      </c>
      <c r="L83" s="8">
        <f t="shared" si="14"/>
        <v>3.0674846625766871E-2</v>
      </c>
      <c r="M83" s="8">
        <f t="shared" si="14"/>
        <v>0.745398773006135</v>
      </c>
      <c r="N83" s="8">
        <f t="shared" si="14"/>
        <v>0.10736196319018405</v>
      </c>
      <c r="O83" s="8"/>
      <c r="R83" s="23"/>
      <c r="S83" s="1" t="s">
        <v>9</v>
      </c>
      <c r="T83" s="8">
        <f>T61/$Y$61</f>
        <v>0.24352331606217617</v>
      </c>
      <c r="U83" s="8">
        <f t="shared" ref="U83:X83" si="15">U61/$Y$61</f>
        <v>6.1139896373056994E-2</v>
      </c>
      <c r="V83" s="8">
        <f t="shared" si="15"/>
        <v>0.11709844559585492</v>
      </c>
      <c r="W83" s="8">
        <f t="shared" si="15"/>
        <v>0.52953367875647672</v>
      </c>
      <c r="X83" s="8">
        <f t="shared" si="15"/>
        <v>4.8704663212435231E-2</v>
      </c>
      <c r="Y83" s="8"/>
    </row>
    <row r="84" spans="8:26" x14ac:dyDescent="0.25">
      <c r="H84" s="24"/>
      <c r="I84" s="1" t="s">
        <v>10</v>
      </c>
      <c r="J84" s="8">
        <f>J62/$O$62</f>
        <v>3.9426523297491037E-2</v>
      </c>
      <c r="K84" s="8">
        <f t="shared" ref="K84:N84" si="16">K62/$O$62</f>
        <v>0</v>
      </c>
      <c r="L84" s="8">
        <f t="shared" si="16"/>
        <v>3.9426523297491037E-2</v>
      </c>
      <c r="M84" s="8">
        <f t="shared" si="16"/>
        <v>0.13620071684587814</v>
      </c>
      <c r="N84" s="8">
        <f t="shared" si="16"/>
        <v>0.78494623655913975</v>
      </c>
      <c r="O84" s="8"/>
      <c r="R84" s="24"/>
      <c r="S84" s="1" t="s">
        <v>10</v>
      </c>
      <c r="T84" s="8">
        <f>T62/$Y$62</f>
        <v>0.12757201646090535</v>
      </c>
      <c r="U84" s="8">
        <f t="shared" ref="U84:X84" si="17">U62/$Y$62</f>
        <v>1.8518518518518517E-2</v>
      </c>
      <c r="V84" s="8">
        <f t="shared" si="17"/>
        <v>0.16152263374485595</v>
      </c>
      <c r="W84" s="8">
        <f t="shared" si="17"/>
        <v>3.3950617283950615E-2</v>
      </c>
      <c r="X84" s="8">
        <f t="shared" si="17"/>
        <v>0.65843621399176955</v>
      </c>
      <c r="Y84" s="8"/>
    </row>
    <row r="85" spans="8:26" x14ac:dyDescent="0.25">
      <c r="J85" s="8"/>
      <c r="K85" s="8"/>
      <c r="L85" s="8"/>
      <c r="M85" s="8"/>
      <c r="N85" s="8"/>
      <c r="O85" s="1">
        <f>SUM(J80:N84)</f>
        <v>5.0000000000000009</v>
      </c>
      <c r="P85" s="1" t="s">
        <v>3</v>
      </c>
      <c r="T85" s="8"/>
      <c r="U85" s="8"/>
      <c r="V85" s="8"/>
      <c r="W85" s="8"/>
      <c r="X85" s="8"/>
      <c r="Y85" s="1">
        <f>SUM(T80:X84)</f>
        <v>5</v>
      </c>
      <c r="Z85" s="1" t="s">
        <v>3</v>
      </c>
    </row>
  </sheetData>
  <mergeCells count="12">
    <mergeCell ref="R78:X78"/>
    <mergeCell ref="R80:R84"/>
    <mergeCell ref="H78:N78"/>
    <mergeCell ref="H80:H84"/>
    <mergeCell ref="H70:H74"/>
    <mergeCell ref="R70:R74"/>
    <mergeCell ref="H56:N56"/>
    <mergeCell ref="R56:X56"/>
    <mergeCell ref="H58:H62"/>
    <mergeCell ref="R58:R62"/>
    <mergeCell ref="H68:N68"/>
    <mergeCell ref="R68:X68"/>
  </mergeCells>
  <conditionalFormatting sqref="J58:N62">
    <cfRule type="colorScale" priority="5">
      <colorScale>
        <cfvo type="min"/>
        <cfvo type="max"/>
        <color rgb="FFFFEF9C"/>
        <color rgb="FF63BE7B"/>
      </colorScale>
    </cfRule>
  </conditionalFormatting>
  <conditionalFormatting sqref="J70:N74">
    <cfRule type="colorScale" priority="7">
      <colorScale>
        <cfvo type="min"/>
        <cfvo type="max"/>
        <color rgb="FFFFEF9C"/>
        <color rgb="FF63BE7B"/>
      </colorScale>
    </cfRule>
  </conditionalFormatting>
  <conditionalFormatting sqref="J80:N84">
    <cfRule type="colorScale" priority="1">
      <colorScale>
        <cfvo type="min"/>
        <cfvo type="max"/>
        <color rgb="FFFFEF9C"/>
        <color rgb="FF63BE7B"/>
      </colorScale>
    </cfRule>
  </conditionalFormatting>
  <conditionalFormatting sqref="T58:X62">
    <cfRule type="colorScale" priority="4">
      <colorScale>
        <cfvo type="min"/>
        <cfvo type="max"/>
        <color rgb="FFFFEF9C"/>
        <color rgb="FF63BE7B"/>
      </colorScale>
    </cfRule>
  </conditionalFormatting>
  <conditionalFormatting sqref="T70:X74">
    <cfRule type="colorScale" priority="6">
      <colorScale>
        <cfvo type="min"/>
        <cfvo type="max"/>
        <color rgb="FFFFEF9C"/>
        <color rgb="FF63BE7B"/>
      </colorScale>
    </cfRule>
  </conditionalFormatting>
  <conditionalFormatting sqref="T80:X8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1FF9-E2CA-4894-857C-1CFF2B7FBB92}">
  <dimension ref="H24:Z86"/>
  <sheetViews>
    <sheetView topLeftCell="E61" workbookViewId="0">
      <selection activeCell="H80" sqref="H80:H84"/>
    </sheetView>
  </sheetViews>
  <sheetFormatPr baseColWidth="10" defaultRowHeight="15" x14ac:dyDescent="0.25"/>
  <cols>
    <col min="8" max="8" width="8.28515625" customWidth="1"/>
    <col min="9" max="9" width="16.28515625" bestFit="1" customWidth="1"/>
    <col min="10" max="10" width="9.28515625" customWidth="1"/>
    <col min="11" max="11" width="9.140625" customWidth="1"/>
    <col min="12" max="12" width="8.42578125" customWidth="1"/>
    <col min="13" max="13" width="12.5703125" customWidth="1"/>
    <col min="14" max="14" width="9" customWidth="1"/>
    <col min="15" max="15" width="9.42578125" customWidth="1"/>
    <col min="19" max="19" width="16.28515625" bestFit="1" customWidth="1"/>
  </cols>
  <sheetData>
    <row r="24" spans="9:23" ht="90" x14ac:dyDescent="0.25">
      <c r="I24" s="7" t="s">
        <v>20</v>
      </c>
      <c r="J24" s="7" t="s">
        <v>19</v>
      </c>
      <c r="K24" s="7" t="s">
        <v>25</v>
      </c>
      <c r="L24" s="7" t="s">
        <v>26</v>
      </c>
      <c r="M24" s="7" t="s">
        <v>18</v>
      </c>
      <c r="N24" s="7" t="s">
        <v>27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32</v>
      </c>
      <c r="T24" s="7" t="s">
        <v>33</v>
      </c>
      <c r="U24" s="7" t="s">
        <v>34</v>
      </c>
      <c r="V24" s="7" t="s">
        <v>35</v>
      </c>
      <c r="W24" s="7" t="s">
        <v>36</v>
      </c>
    </row>
    <row r="25" spans="9:23" ht="90" x14ac:dyDescent="0.25">
      <c r="I25" s="6" t="s">
        <v>63</v>
      </c>
      <c r="J25" s="6">
        <v>12</v>
      </c>
      <c r="K25" s="6" t="s">
        <v>24</v>
      </c>
      <c r="L25" s="6" t="s">
        <v>54</v>
      </c>
      <c r="M25" s="6">
        <v>5</v>
      </c>
      <c r="N25" s="6" t="s">
        <v>55</v>
      </c>
      <c r="O25" s="6" t="s">
        <v>56</v>
      </c>
      <c r="P25" s="6" t="s">
        <v>57</v>
      </c>
      <c r="Q25" s="6" t="s">
        <v>58</v>
      </c>
      <c r="R25" s="6" t="s">
        <v>59</v>
      </c>
      <c r="S25" s="6" t="s">
        <v>60</v>
      </c>
      <c r="T25" s="6" t="s">
        <v>61</v>
      </c>
      <c r="U25" s="6" t="s">
        <v>62</v>
      </c>
      <c r="V25" s="6">
        <v>3.84</v>
      </c>
      <c r="W25" s="6" t="s">
        <v>42</v>
      </c>
    </row>
    <row r="37" spans="9:23" x14ac:dyDescent="0.25"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9:23" x14ac:dyDescent="0.25"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56" spans="8:26" ht="15.75" x14ac:dyDescent="0.25">
      <c r="H56" s="17" t="s">
        <v>44</v>
      </c>
      <c r="I56" s="18"/>
      <c r="J56" s="18"/>
      <c r="K56" s="18"/>
      <c r="L56" s="18"/>
      <c r="M56" s="18"/>
      <c r="N56" s="25"/>
      <c r="R56" s="17" t="s">
        <v>45</v>
      </c>
      <c r="S56" s="18"/>
      <c r="T56" s="18"/>
      <c r="U56" s="18"/>
      <c r="V56" s="18"/>
      <c r="W56" s="18"/>
      <c r="X56" s="25"/>
    </row>
    <row r="57" spans="8:26" x14ac:dyDescent="0.25">
      <c r="H57" s="5"/>
      <c r="I57" s="5" t="s">
        <v>11</v>
      </c>
      <c r="J57" s="1" t="s">
        <v>6</v>
      </c>
      <c r="K57" s="1" t="s">
        <v>7</v>
      </c>
      <c r="L57" s="1" t="s">
        <v>8</v>
      </c>
      <c r="M57" s="1" t="s">
        <v>9</v>
      </c>
      <c r="N57" s="1" t="s">
        <v>10</v>
      </c>
      <c r="R57" s="5"/>
      <c r="S57" s="5" t="s">
        <v>11</v>
      </c>
      <c r="T57" s="1" t="s">
        <v>6</v>
      </c>
      <c r="U57" s="1" t="s">
        <v>7</v>
      </c>
      <c r="V57" s="1" t="s">
        <v>8</v>
      </c>
      <c r="W57" s="1" t="s">
        <v>9</v>
      </c>
      <c r="X57" s="1" t="s">
        <v>10</v>
      </c>
    </row>
    <row r="58" spans="8:26" x14ac:dyDescent="0.25">
      <c r="H58" s="22" t="s">
        <v>12</v>
      </c>
      <c r="I58" s="1" t="s">
        <v>6</v>
      </c>
      <c r="J58" s="2">
        <v>294</v>
      </c>
      <c r="K58" s="2">
        <v>9</v>
      </c>
      <c r="L58" s="2">
        <v>0</v>
      </c>
      <c r="M58" s="2">
        <v>0</v>
      </c>
      <c r="N58" s="2">
        <v>0</v>
      </c>
      <c r="O58" s="2">
        <f>SUM(J58:N58)</f>
        <v>303</v>
      </c>
      <c r="R58" s="22" t="s">
        <v>12</v>
      </c>
      <c r="S58" s="1" t="s">
        <v>6</v>
      </c>
      <c r="T58" s="2">
        <v>838</v>
      </c>
      <c r="U58" s="2">
        <v>55</v>
      </c>
      <c r="V58" s="2">
        <v>23</v>
      </c>
      <c r="W58" s="2">
        <v>0</v>
      </c>
      <c r="X58" s="2">
        <v>0</v>
      </c>
      <c r="Y58" s="2">
        <f>SUM(T58:X58)</f>
        <v>916</v>
      </c>
    </row>
    <row r="59" spans="8:26" x14ac:dyDescent="0.25">
      <c r="H59" s="23"/>
      <c r="I59" s="1" t="s">
        <v>7</v>
      </c>
      <c r="J59" s="2">
        <v>96</v>
      </c>
      <c r="K59" s="2">
        <v>217</v>
      </c>
      <c r="L59" s="2">
        <v>2</v>
      </c>
      <c r="M59" s="2">
        <v>2</v>
      </c>
      <c r="N59" s="2">
        <v>8</v>
      </c>
      <c r="O59" s="2">
        <f t="shared" ref="O59:O62" si="0">SUM(J59:N59)</f>
        <v>325</v>
      </c>
      <c r="R59" s="23"/>
      <c r="S59" s="1" t="s">
        <v>7</v>
      </c>
      <c r="T59" s="2">
        <v>128</v>
      </c>
      <c r="U59" s="2">
        <v>773</v>
      </c>
      <c r="V59" s="2">
        <v>26</v>
      </c>
      <c r="W59" s="2">
        <v>3</v>
      </c>
      <c r="X59" s="2">
        <v>0</v>
      </c>
      <c r="Y59" s="2">
        <f t="shared" ref="Y59:Y62" si="1">SUM(T59:X59)</f>
        <v>930</v>
      </c>
    </row>
    <row r="60" spans="8:26" x14ac:dyDescent="0.25">
      <c r="H60" s="23"/>
      <c r="I60" s="1" t="s">
        <v>8</v>
      </c>
      <c r="J60" s="2">
        <v>268</v>
      </c>
      <c r="K60" s="2">
        <v>31</v>
      </c>
      <c r="L60" s="2">
        <v>24</v>
      </c>
      <c r="M60" s="2">
        <v>1</v>
      </c>
      <c r="N60" s="2">
        <v>1</v>
      </c>
      <c r="O60" s="2">
        <f t="shared" si="0"/>
        <v>325</v>
      </c>
      <c r="R60" s="23"/>
      <c r="S60" s="1" t="s">
        <v>8</v>
      </c>
      <c r="T60" s="2">
        <v>553</v>
      </c>
      <c r="U60" s="2">
        <v>208</v>
      </c>
      <c r="V60" s="2">
        <v>124</v>
      </c>
      <c r="W60" s="2">
        <v>9</v>
      </c>
      <c r="X60" s="2">
        <v>10</v>
      </c>
      <c r="Y60" s="2">
        <f t="shared" si="1"/>
        <v>904</v>
      </c>
    </row>
    <row r="61" spans="8:26" x14ac:dyDescent="0.25">
      <c r="H61" s="23"/>
      <c r="I61" s="1" t="s">
        <v>9</v>
      </c>
      <c r="J61" s="2">
        <v>45</v>
      </c>
      <c r="K61" s="2">
        <v>6</v>
      </c>
      <c r="L61" s="2">
        <v>8</v>
      </c>
      <c r="M61" s="2">
        <v>240</v>
      </c>
      <c r="N61" s="2">
        <v>8</v>
      </c>
      <c r="O61" s="2">
        <f t="shared" si="0"/>
        <v>307</v>
      </c>
      <c r="R61" s="23"/>
      <c r="S61" s="1" t="s">
        <v>9</v>
      </c>
      <c r="T61" s="2">
        <v>280</v>
      </c>
      <c r="U61" s="2">
        <v>104</v>
      </c>
      <c r="V61" s="2">
        <v>59</v>
      </c>
      <c r="W61" s="2">
        <v>572</v>
      </c>
      <c r="X61" s="2">
        <v>31</v>
      </c>
      <c r="Y61" s="2">
        <f t="shared" si="1"/>
        <v>1046</v>
      </c>
    </row>
    <row r="62" spans="8:26" x14ac:dyDescent="0.25">
      <c r="H62" s="24"/>
      <c r="I62" s="1" t="s">
        <v>10</v>
      </c>
      <c r="J62" s="2">
        <v>8</v>
      </c>
      <c r="K62" s="2">
        <v>3</v>
      </c>
      <c r="L62" s="2">
        <v>10</v>
      </c>
      <c r="M62" s="2">
        <v>82</v>
      </c>
      <c r="N62" s="2">
        <v>237</v>
      </c>
      <c r="O62" s="2">
        <f t="shared" si="0"/>
        <v>340</v>
      </c>
      <c r="R62" s="24"/>
      <c r="S62" s="1" t="s">
        <v>10</v>
      </c>
      <c r="T62" s="2">
        <v>96</v>
      </c>
      <c r="U62" s="2">
        <v>36</v>
      </c>
      <c r="V62" s="2">
        <v>112</v>
      </c>
      <c r="W62" s="2">
        <v>124</v>
      </c>
      <c r="X62" s="2">
        <v>636</v>
      </c>
      <c r="Y62" s="2">
        <f t="shared" si="1"/>
        <v>1004</v>
      </c>
    </row>
    <row r="63" spans="8:26" x14ac:dyDescent="0.25">
      <c r="J63" s="2">
        <f t="shared" ref="J63:M63" si="2">SUM(J58:J62)</f>
        <v>711</v>
      </c>
      <c r="K63" s="2">
        <f t="shared" si="2"/>
        <v>266</v>
      </c>
      <c r="L63" s="2">
        <f t="shared" si="2"/>
        <v>44</v>
      </c>
      <c r="M63" s="2">
        <f t="shared" si="2"/>
        <v>325</v>
      </c>
      <c r="N63" s="2">
        <f>SUM(N58:N62)</f>
        <v>254</v>
      </c>
      <c r="O63" s="1">
        <f>J58+K59+L60+M61+N62</f>
        <v>1012</v>
      </c>
      <c r="P63" s="1" t="s">
        <v>2</v>
      </c>
      <c r="T63" s="2">
        <f t="shared" ref="T63:W63" si="3">SUM(T58:T62)</f>
        <v>1895</v>
      </c>
      <c r="U63" s="2">
        <f t="shared" si="3"/>
        <v>1176</v>
      </c>
      <c r="V63" s="2">
        <f t="shared" si="3"/>
        <v>344</v>
      </c>
      <c r="W63" s="2">
        <f t="shared" si="3"/>
        <v>708</v>
      </c>
      <c r="X63" s="2">
        <f>SUM(X58:X62)</f>
        <v>677</v>
      </c>
      <c r="Y63" s="1">
        <f>T58+U59+V60+W61+X62</f>
        <v>2943</v>
      </c>
      <c r="Z63" s="1" t="s">
        <v>2</v>
      </c>
    </row>
    <row r="64" spans="8:26" x14ac:dyDescent="0.25">
      <c r="O64" s="3">
        <f>SUM(J58:N62)</f>
        <v>1600</v>
      </c>
      <c r="P64" t="s">
        <v>3</v>
      </c>
      <c r="Y64" s="3">
        <f>SUM(T58:X62)</f>
        <v>4800</v>
      </c>
      <c r="Z64" t="s">
        <v>3</v>
      </c>
    </row>
    <row r="65" spans="8:26" x14ac:dyDescent="0.25">
      <c r="O65" s="4">
        <f>O63/O64</f>
        <v>0.63249999999999995</v>
      </c>
      <c r="P65" t="s">
        <v>4</v>
      </c>
      <c r="Y65" s="4">
        <f>Y63/Y64</f>
        <v>0.61312500000000003</v>
      </c>
      <c r="Z65" t="s">
        <v>4</v>
      </c>
    </row>
    <row r="68" spans="8:26" ht="15.75" x14ac:dyDescent="0.25">
      <c r="H68" s="17" t="s">
        <v>44</v>
      </c>
      <c r="I68" s="18"/>
      <c r="J68" s="18"/>
      <c r="K68" s="18"/>
      <c r="L68" s="18"/>
      <c r="M68" s="18"/>
      <c r="N68" s="25"/>
      <c r="R68" s="17" t="s">
        <v>45</v>
      </c>
      <c r="S68" s="18"/>
      <c r="T68" s="18"/>
      <c r="U68" s="18"/>
      <c r="V68" s="18"/>
      <c r="W68" s="18"/>
      <c r="X68" s="25"/>
    </row>
    <row r="69" spans="8:26" x14ac:dyDescent="0.25">
      <c r="H69" s="5"/>
      <c r="I69" s="5" t="s">
        <v>11</v>
      </c>
      <c r="J69" s="1" t="s">
        <v>6</v>
      </c>
      <c r="K69" s="1" t="s">
        <v>7</v>
      </c>
      <c r="L69" s="1" t="s">
        <v>8</v>
      </c>
      <c r="M69" s="1" t="s">
        <v>9</v>
      </c>
      <c r="N69" s="1" t="s">
        <v>10</v>
      </c>
      <c r="R69" s="5"/>
      <c r="S69" s="5" t="s">
        <v>11</v>
      </c>
      <c r="T69" s="1" t="s">
        <v>6</v>
      </c>
      <c r="U69" s="1" t="s">
        <v>7</v>
      </c>
      <c r="V69" s="1" t="s">
        <v>8</v>
      </c>
      <c r="W69" s="1" t="s">
        <v>9</v>
      </c>
      <c r="X69" s="1" t="s">
        <v>10</v>
      </c>
    </row>
    <row r="70" spans="8:26" x14ac:dyDescent="0.25">
      <c r="H70" s="22" t="s">
        <v>12</v>
      </c>
      <c r="I70" s="1" t="s">
        <v>6</v>
      </c>
      <c r="J70" s="8">
        <f>J58/$O$64</f>
        <v>0.18375</v>
      </c>
      <c r="K70" s="8">
        <f t="shared" ref="K70:O74" si="4">K58/$O$64</f>
        <v>5.6249999999999998E-3</v>
      </c>
      <c r="L70" s="8">
        <f t="shared" si="4"/>
        <v>0</v>
      </c>
      <c r="M70" s="8">
        <f t="shared" si="4"/>
        <v>0</v>
      </c>
      <c r="N70" s="8">
        <f t="shared" si="4"/>
        <v>0</v>
      </c>
      <c r="O70" s="8">
        <f t="shared" si="4"/>
        <v>0.18937499999999999</v>
      </c>
      <c r="R70" s="22" t="s">
        <v>12</v>
      </c>
      <c r="S70" s="1" t="s">
        <v>6</v>
      </c>
      <c r="T70" s="8">
        <f>T58/$Y$64</f>
        <v>0.17458333333333334</v>
      </c>
      <c r="U70" s="8">
        <f t="shared" ref="U70:Y70" si="5">U58/$Y$64</f>
        <v>1.1458333333333333E-2</v>
      </c>
      <c r="V70" s="8">
        <f t="shared" si="5"/>
        <v>4.7916666666666663E-3</v>
      </c>
      <c r="W70" s="8">
        <f t="shared" si="5"/>
        <v>0</v>
      </c>
      <c r="X70" s="8">
        <f t="shared" si="5"/>
        <v>0</v>
      </c>
      <c r="Y70" s="8">
        <f t="shared" si="5"/>
        <v>0.19083333333333333</v>
      </c>
    </row>
    <row r="71" spans="8:26" x14ac:dyDescent="0.25">
      <c r="H71" s="23"/>
      <c r="I71" s="1" t="s">
        <v>7</v>
      </c>
      <c r="J71" s="8">
        <f t="shared" ref="J71:N75" si="6">J59/$O$64</f>
        <v>0.06</v>
      </c>
      <c r="K71" s="8">
        <f t="shared" si="6"/>
        <v>0.135625</v>
      </c>
      <c r="L71" s="8">
        <f t="shared" si="6"/>
        <v>1.25E-3</v>
      </c>
      <c r="M71" s="8">
        <f t="shared" si="6"/>
        <v>1.25E-3</v>
      </c>
      <c r="N71" s="8">
        <f t="shared" si="6"/>
        <v>5.0000000000000001E-3</v>
      </c>
      <c r="O71" s="8">
        <f t="shared" si="4"/>
        <v>0.203125</v>
      </c>
      <c r="R71" s="23"/>
      <c r="S71" s="1" t="s">
        <v>7</v>
      </c>
      <c r="T71" s="8">
        <f t="shared" ref="T71:Y75" si="7">T59/$Y$64</f>
        <v>2.6666666666666668E-2</v>
      </c>
      <c r="U71" s="8">
        <f t="shared" si="7"/>
        <v>0.16104166666666667</v>
      </c>
      <c r="V71" s="8">
        <f t="shared" si="7"/>
        <v>5.4166666666666669E-3</v>
      </c>
      <c r="W71" s="8">
        <f t="shared" si="7"/>
        <v>6.2500000000000001E-4</v>
      </c>
      <c r="X71" s="8">
        <f t="shared" si="7"/>
        <v>0</v>
      </c>
      <c r="Y71" s="8">
        <f t="shared" si="7"/>
        <v>0.19375000000000001</v>
      </c>
    </row>
    <row r="72" spans="8:26" x14ac:dyDescent="0.25">
      <c r="H72" s="23"/>
      <c r="I72" s="1" t="s">
        <v>8</v>
      </c>
      <c r="J72" s="8">
        <f t="shared" si="6"/>
        <v>0.16750000000000001</v>
      </c>
      <c r="K72" s="8">
        <f t="shared" si="6"/>
        <v>1.9375E-2</v>
      </c>
      <c r="L72" s="8">
        <f t="shared" si="6"/>
        <v>1.4999999999999999E-2</v>
      </c>
      <c r="M72" s="8">
        <f t="shared" si="6"/>
        <v>6.2500000000000001E-4</v>
      </c>
      <c r="N72" s="8">
        <f t="shared" si="6"/>
        <v>6.2500000000000001E-4</v>
      </c>
      <c r="O72" s="8">
        <f t="shared" si="4"/>
        <v>0.203125</v>
      </c>
      <c r="R72" s="23"/>
      <c r="S72" s="1" t="s">
        <v>8</v>
      </c>
      <c r="T72" s="8">
        <f t="shared" si="7"/>
        <v>0.11520833333333333</v>
      </c>
      <c r="U72" s="8">
        <f t="shared" si="7"/>
        <v>4.3333333333333335E-2</v>
      </c>
      <c r="V72" s="8">
        <f t="shared" si="7"/>
        <v>2.5833333333333333E-2</v>
      </c>
      <c r="W72" s="8">
        <f t="shared" si="7"/>
        <v>1.8749999999999999E-3</v>
      </c>
      <c r="X72" s="8">
        <f t="shared" si="7"/>
        <v>2.0833333333333333E-3</v>
      </c>
      <c r="Y72" s="8">
        <f t="shared" si="7"/>
        <v>0.18833333333333332</v>
      </c>
    </row>
    <row r="73" spans="8:26" x14ac:dyDescent="0.25">
      <c r="H73" s="23"/>
      <c r="I73" s="1" t="s">
        <v>9</v>
      </c>
      <c r="J73" s="8">
        <f t="shared" si="6"/>
        <v>2.8125000000000001E-2</v>
      </c>
      <c r="K73" s="8">
        <f t="shared" si="6"/>
        <v>3.7499999999999999E-3</v>
      </c>
      <c r="L73" s="8">
        <f t="shared" si="6"/>
        <v>5.0000000000000001E-3</v>
      </c>
      <c r="M73" s="8">
        <f t="shared" si="6"/>
        <v>0.15</v>
      </c>
      <c r="N73" s="8">
        <f t="shared" si="6"/>
        <v>5.0000000000000001E-3</v>
      </c>
      <c r="O73" s="8">
        <f t="shared" si="4"/>
        <v>0.19187499999999999</v>
      </c>
      <c r="R73" s="23"/>
      <c r="S73" s="1" t="s">
        <v>9</v>
      </c>
      <c r="T73" s="8">
        <f t="shared" si="7"/>
        <v>5.8333333333333334E-2</v>
      </c>
      <c r="U73" s="8">
        <f t="shared" si="7"/>
        <v>2.1666666666666667E-2</v>
      </c>
      <c r="V73" s="8">
        <f t="shared" si="7"/>
        <v>1.2291666666666666E-2</v>
      </c>
      <c r="W73" s="8">
        <f t="shared" si="7"/>
        <v>0.11916666666666667</v>
      </c>
      <c r="X73" s="8">
        <f t="shared" si="7"/>
        <v>6.4583333333333333E-3</v>
      </c>
      <c r="Y73" s="8">
        <f t="shared" si="7"/>
        <v>0.21791666666666668</v>
      </c>
    </row>
    <row r="74" spans="8:26" x14ac:dyDescent="0.25">
      <c r="H74" s="24"/>
      <c r="I74" s="1" t="s">
        <v>10</v>
      </c>
      <c r="J74" s="8">
        <f t="shared" si="6"/>
        <v>5.0000000000000001E-3</v>
      </c>
      <c r="K74" s="8">
        <f t="shared" si="6"/>
        <v>1.8749999999999999E-3</v>
      </c>
      <c r="L74" s="8">
        <f t="shared" si="6"/>
        <v>6.2500000000000003E-3</v>
      </c>
      <c r="M74" s="8">
        <f t="shared" si="6"/>
        <v>5.1249999999999997E-2</v>
      </c>
      <c r="N74" s="8">
        <f t="shared" si="6"/>
        <v>0.14812500000000001</v>
      </c>
      <c r="O74" s="8">
        <f t="shared" si="4"/>
        <v>0.21249999999999999</v>
      </c>
      <c r="R74" s="24"/>
      <c r="S74" s="1" t="s">
        <v>10</v>
      </c>
      <c r="T74" s="8">
        <f t="shared" si="7"/>
        <v>0.02</v>
      </c>
      <c r="U74" s="8">
        <f t="shared" si="7"/>
        <v>7.4999999999999997E-3</v>
      </c>
      <c r="V74" s="8">
        <f t="shared" si="7"/>
        <v>2.3333333333333334E-2</v>
      </c>
      <c r="W74" s="8">
        <f t="shared" si="7"/>
        <v>2.5833333333333333E-2</v>
      </c>
      <c r="X74" s="8">
        <f t="shared" si="7"/>
        <v>0.13250000000000001</v>
      </c>
      <c r="Y74" s="8">
        <f t="shared" si="7"/>
        <v>0.20916666666666667</v>
      </c>
    </row>
    <row r="75" spans="8:26" x14ac:dyDescent="0.25">
      <c r="J75" s="8">
        <f t="shared" si="6"/>
        <v>0.44437500000000002</v>
      </c>
      <c r="K75" s="8">
        <f t="shared" si="6"/>
        <v>0.16625000000000001</v>
      </c>
      <c r="L75" s="8">
        <f t="shared" si="6"/>
        <v>2.75E-2</v>
      </c>
      <c r="M75" s="8">
        <f t="shared" si="6"/>
        <v>0.203125</v>
      </c>
      <c r="N75" s="8">
        <f t="shared" si="6"/>
        <v>0.15875</v>
      </c>
      <c r="O75" s="1">
        <f>SUM(J70:N74)</f>
        <v>1</v>
      </c>
      <c r="P75" s="1" t="s">
        <v>3</v>
      </c>
      <c r="T75" s="8">
        <f t="shared" si="7"/>
        <v>0.39479166666666665</v>
      </c>
      <c r="U75" s="8">
        <f t="shared" si="7"/>
        <v>0.245</v>
      </c>
      <c r="V75" s="8">
        <f t="shared" si="7"/>
        <v>7.166666666666667E-2</v>
      </c>
      <c r="W75" s="8">
        <f t="shared" si="7"/>
        <v>0.14749999999999999</v>
      </c>
      <c r="X75" s="8">
        <f t="shared" si="7"/>
        <v>0.14104166666666668</v>
      </c>
      <c r="Y75" s="1">
        <f>SUM(T70:X74)</f>
        <v>1</v>
      </c>
      <c r="Z75" s="1" t="s">
        <v>3</v>
      </c>
    </row>
    <row r="78" spans="8:26" ht="15.75" x14ac:dyDescent="0.25">
      <c r="H78" s="17" t="s">
        <v>44</v>
      </c>
      <c r="I78" s="18"/>
      <c r="J78" s="18"/>
      <c r="K78" s="18"/>
      <c r="L78" s="18"/>
      <c r="M78" s="18"/>
      <c r="N78" s="25"/>
      <c r="R78" s="17" t="s">
        <v>45</v>
      </c>
      <c r="S78" s="18"/>
      <c r="T78" s="18"/>
      <c r="U78" s="18"/>
      <c r="V78" s="18"/>
      <c r="W78" s="18"/>
      <c r="X78" s="25"/>
    </row>
    <row r="79" spans="8:26" x14ac:dyDescent="0.25">
      <c r="H79" s="5"/>
      <c r="I79" s="5" t="s">
        <v>11</v>
      </c>
      <c r="J79" s="15" t="s">
        <v>6</v>
      </c>
      <c r="K79" s="15" t="s">
        <v>7</v>
      </c>
      <c r="L79" s="15" t="s">
        <v>8</v>
      </c>
      <c r="M79" s="15" t="s">
        <v>9</v>
      </c>
      <c r="N79" s="15" t="s">
        <v>10</v>
      </c>
      <c r="R79" s="5"/>
      <c r="S79" s="5" t="s">
        <v>11</v>
      </c>
      <c r="T79" s="1" t="s">
        <v>6</v>
      </c>
      <c r="U79" s="1" t="s">
        <v>7</v>
      </c>
      <c r="V79" s="1" t="s">
        <v>8</v>
      </c>
      <c r="W79" s="1" t="s">
        <v>9</v>
      </c>
      <c r="X79" s="1" t="s">
        <v>10</v>
      </c>
    </row>
    <row r="80" spans="8:26" ht="15.75" x14ac:dyDescent="0.25">
      <c r="H80" s="19" t="s">
        <v>68</v>
      </c>
      <c r="I80" s="16" t="s">
        <v>6</v>
      </c>
      <c r="J80" s="13">
        <f>J58/$O$58</f>
        <v>0.97029702970297027</v>
      </c>
      <c r="K80" s="13">
        <f t="shared" ref="K80:N80" si="8">K58/$O$58</f>
        <v>2.9702970297029702E-2</v>
      </c>
      <c r="L80" s="13">
        <f t="shared" si="8"/>
        <v>0</v>
      </c>
      <c r="M80" s="13">
        <f t="shared" si="8"/>
        <v>0</v>
      </c>
      <c r="N80" s="13">
        <f t="shared" si="8"/>
        <v>0</v>
      </c>
      <c r="O80" s="12">
        <f>SUM(H80:N80)</f>
        <v>1</v>
      </c>
      <c r="R80" s="19" t="s">
        <v>12</v>
      </c>
      <c r="S80" s="11" t="s">
        <v>6</v>
      </c>
      <c r="T80" s="13">
        <f>T58/$Y$58</f>
        <v>0.91484716157205237</v>
      </c>
      <c r="U80" s="13">
        <f t="shared" ref="U80:X80" si="9">U58/$Y$58</f>
        <v>6.0043668122270744E-2</v>
      </c>
      <c r="V80" s="13">
        <f t="shared" si="9"/>
        <v>2.5109170305676855E-2</v>
      </c>
      <c r="W80" s="13">
        <f t="shared" si="9"/>
        <v>0</v>
      </c>
      <c r="X80" s="13">
        <f t="shared" si="9"/>
        <v>0</v>
      </c>
      <c r="Y80" s="12">
        <f>SUM(R80:X80)</f>
        <v>0.99999999999999989</v>
      </c>
    </row>
    <row r="81" spans="8:26" ht="15.75" x14ac:dyDescent="0.25">
      <c r="H81" s="20"/>
      <c r="I81" s="16" t="s">
        <v>7</v>
      </c>
      <c r="J81" s="13">
        <f>J59/$O$59</f>
        <v>0.29538461538461541</v>
      </c>
      <c r="K81" s="13">
        <f t="shared" ref="K81:N81" si="10">K59/$O$59</f>
        <v>0.6676923076923077</v>
      </c>
      <c r="L81" s="13">
        <f t="shared" si="10"/>
        <v>6.1538461538461538E-3</v>
      </c>
      <c r="M81" s="13">
        <f t="shared" si="10"/>
        <v>6.1538461538461538E-3</v>
      </c>
      <c r="N81" s="13">
        <f t="shared" si="10"/>
        <v>2.4615384615384615E-2</v>
      </c>
      <c r="O81" s="12">
        <f t="shared" ref="O81:O84" si="11">SUM(H81:N81)</f>
        <v>1.0000000000000002</v>
      </c>
      <c r="R81" s="20"/>
      <c r="S81" s="11" t="s">
        <v>7</v>
      </c>
      <c r="T81" s="13">
        <f>T59/$Y$59</f>
        <v>0.13763440860215054</v>
      </c>
      <c r="U81" s="13">
        <f t="shared" ref="U81:X81" si="12">U59/$Y$59</f>
        <v>0.83118279569892473</v>
      </c>
      <c r="V81" s="13">
        <f t="shared" si="12"/>
        <v>2.7956989247311829E-2</v>
      </c>
      <c r="W81" s="13">
        <f t="shared" si="12"/>
        <v>3.2258064516129032E-3</v>
      </c>
      <c r="X81" s="13">
        <f t="shared" si="12"/>
        <v>0</v>
      </c>
      <c r="Y81" s="12">
        <f t="shared" ref="Y81:Y84" si="13">SUM(R81:X81)</f>
        <v>0.99999999999999989</v>
      </c>
    </row>
    <row r="82" spans="8:26" ht="15.75" x14ac:dyDescent="0.25">
      <c r="H82" s="20"/>
      <c r="I82" s="16" t="s">
        <v>8</v>
      </c>
      <c r="J82" s="13">
        <f>J60/$O$60</f>
        <v>0.82461538461538464</v>
      </c>
      <c r="K82" s="13">
        <f t="shared" ref="K82:N82" si="14">K60/$O$60</f>
        <v>9.5384615384615387E-2</v>
      </c>
      <c r="L82" s="13">
        <f t="shared" si="14"/>
        <v>7.3846153846153853E-2</v>
      </c>
      <c r="M82" s="13">
        <f t="shared" si="14"/>
        <v>3.0769230769230769E-3</v>
      </c>
      <c r="N82" s="13">
        <f t="shared" si="14"/>
        <v>3.0769230769230769E-3</v>
      </c>
      <c r="O82" s="12">
        <f t="shared" si="11"/>
        <v>1</v>
      </c>
      <c r="R82" s="20"/>
      <c r="S82" s="11" t="s">
        <v>8</v>
      </c>
      <c r="T82" s="13">
        <f>T60/$Y$60</f>
        <v>0.61172566371681414</v>
      </c>
      <c r="U82" s="13">
        <f t="shared" ref="U82:X82" si="15">U60/$Y$60</f>
        <v>0.23008849557522124</v>
      </c>
      <c r="V82" s="13">
        <f t="shared" si="15"/>
        <v>0.13716814159292035</v>
      </c>
      <c r="W82" s="13">
        <f t="shared" si="15"/>
        <v>9.9557522123893804E-3</v>
      </c>
      <c r="X82" s="13">
        <f t="shared" si="15"/>
        <v>1.1061946902654867E-2</v>
      </c>
      <c r="Y82" s="12">
        <f t="shared" si="13"/>
        <v>1</v>
      </c>
    </row>
    <row r="83" spans="8:26" ht="15.75" x14ac:dyDescent="0.25">
      <c r="H83" s="20"/>
      <c r="I83" s="16" t="s">
        <v>9</v>
      </c>
      <c r="J83" s="13">
        <f>J61/$O$61</f>
        <v>0.1465798045602606</v>
      </c>
      <c r="K83" s="13">
        <f t="shared" ref="K83:N83" si="16">K61/$O$61</f>
        <v>1.9543973941368076E-2</v>
      </c>
      <c r="L83" s="13">
        <f t="shared" si="16"/>
        <v>2.6058631921824105E-2</v>
      </c>
      <c r="M83" s="13">
        <f t="shared" si="16"/>
        <v>0.78175895765472314</v>
      </c>
      <c r="N83" s="13">
        <f t="shared" si="16"/>
        <v>2.6058631921824105E-2</v>
      </c>
      <c r="O83" s="12">
        <f t="shared" si="11"/>
        <v>1</v>
      </c>
      <c r="R83" s="20"/>
      <c r="S83" s="11" t="s">
        <v>9</v>
      </c>
      <c r="T83" s="13">
        <f>T61/$Y$61</f>
        <v>0.26768642447418739</v>
      </c>
      <c r="U83" s="13">
        <f t="shared" ref="U83:X83" si="17">U61/$Y$61</f>
        <v>9.9426386233269604E-2</v>
      </c>
      <c r="V83" s="13">
        <f t="shared" si="17"/>
        <v>5.6405353728489482E-2</v>
      </c>
      <c r="W83" s="13">
        <f t="shared" si="17"/>
        <v>0.54684512428298282</v>
      </c>
      <c r="X83" s="13">
        <f t="shared" si="17"/>
        <v>2.9636711281070746E-2</v>
      </c>
      <c r="Y83" s="12">
        <f t="shared" si="13"/>
        <v>1</v>
      </c>
    </row>
    <row r="84" spans="8:26" ht="15.75" x14ac:dyDescent="0.25">
      <c r="H84" s="21"/>
      <c r="I84" s="16" t="s">
        <v>10</v>
      </c>
      <c r="J84" s="13">
        <f>J62/$O$62</f>
        <v>2.3529411764705882E-2</v>
      </c>
      <c r="K84" s="13">
        <f t="shared" ref="K84:N84" si="18">K62/$O$62</f>
        <v>8.8235294117647058E-3</v>
      </c>
      <c r="L84" s="13">
        <f t="shared" si="18"/>
        <v>2.9411764705882353E-2</v>
      </c>
      <c r="M84" s="13">
        <f t="shared" si="18"/>
        <v>0.2411764705882353</v>
      </c>
      <c r="N84" s="13">
        <f t="shared" si="18"/>
        <v>0.69705882352941173</v>
      </c>
      <c r="O84" s="12">
        <f t="shared" si="11"/>
        <v>1</v>
      </c>
      <c r="R84" s="21"/>
      <c r="S84" s="11" t="s">
        <v>10</v>
      </c>
      <c r="T84" s="13">
        <f>T62/$Y$62</f>
        <v>9.5617529880478086E-2</v>
      </c>
      <c r="U84" s="13">
        <f t="shared" ref="U84:X84" si="19">U62/$Y$62</f>
        <v>3.5856573705179286E-2</v>
      </c>
      <c r="V84" s="13">
        <f t="shared" si="19"/>
        <v>0.11155378486055777</v>
      </c>
      <c r="W84" s="13">
        <f t="shared" si="19"/>
        <v>0.12350597609561753</v>
      </c>
      <c r="X84" s="13">
        <f t="shared" si="19"/>
        <v>0.63346613545816732</v>
      </c>
      <c r="Y84" s="12">
        <f t="shared" si="13"/>
        <v>1</v>
      </c>
    </row>
    <row r="85" spans="8:26" ht="15.75" x14ac:dyDescent="0.25">
      <c r="O85" s="14">
        <v>0.63249999999999995</v>
      </c>
      <c r="T85" s="8"/>
      <c r="U85" s="8"/>
      <c r="V85" s="8"/>
      <c r="W85" s="8"/>
      <c r="X85" s="8"/>
      <c r="Y85" s="14">
        <v>0.61312500000000003</v>
      </c>
      <c r="Z85" s="1" t="s">
        <v>4</v>
      </c>
    </row>
    <row r="86" spans="8:26" x14ac:dyDescent="0.25">
      <c r="O86" s="1" t="s">
        <v>4</v>
      </c>
    </row>
  </sheetData>
  <mergeCells count="12">
    <mergeCell ref="H78:N78"/>
    <mergeCell ref="R78:X78"/>
    <mergeCell ref="H80:H84"/>
    <mergeCell ref="R80:R84"/>
    <mergeCell ref="H70:H74"/>
    <mergeCell ref="R70:R74"/>
    <mergeCell ref="H56:N56"/>
    <mergeCell ref="R56:X56"/>
    <mergeCell ref="H58:H62"/>
    <mergeCell ref="R58:R62"/>
    <mergeCell ref="H68:N68"/>
    <mergeCell ref="R68:X68"/>
  </mergeCells>
  <conditionalFormatting sqref="J58:N62">
    <cfRule type="colorScale" priority="8">
      <colorScale>
        <cfvo type="min"/>
        <cfvo type="max"/>
        <color rgb="FFFFEF9C"/>
        <color rgb="FF63BE7B"/>
      </colorScale>
    </cfRule>
  </conditionalFormatting>
  <conditionalFormatting sqref="J70:N74">
    <cfRule type="colorScale" priority="10">
      <colorScale>
        <cfvo type="min"/>
        <cfvo type="max"/>
        <color rgb="FFFFEF9C"/>
        <color rgb="FF63BE7B"/>
      </colorScale>
    </cfRule>
  </conditionalFormatting>
  <conditionalFormatting sqref="J80:N84">
    <cfRule type="colorScale" priority="1">
      <colorScale>
        <cfvo type="min"/>
        <cfvo type="max"/>
        <color rgb="FFFFEF9C"/>
        <color rgb="FF63BE7B"/>
      </colorScale>
    </cfRule>
  </conditionalFormatting>
  <conditionalFormatting sqref="T58:X62">
    <cfRule type="colorScale" priority="7">
      <colorScale>
        <cfvo type="min"/>
        <cfvo type="max"/>
        <color rgb="FFFFEF9C"/>
        <color rgb="FF63BE7B"/>
      </colorScale>
    </cfRule>
  </conditionalFormatting>
  <conditionalFormatting sqref="T70:X74">
    <cfRule type="colorScale" priority="9">
      <colorScale>
        <cfvo type="min"/>
        <cfvo type="max"/>
        <color rgb="FFFFEF9C"/>
        <color rgb="FF63BE7B"/>
      </colorScale>
    </cfRule>
  </conditionalFormatting>
  <conditionalFormatting sqref="T80:X84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812A-462D-44F8-9E24-915E7CA472CE}">
  <dimension ref="H3:AA62"/>
  <sheetViews>
    <sheetView tabSelected="1" topLeftCell="E1" workbookViewId="0">
      <selection activeCell="R72" sqref="R72"/>
    </sheetView>
  </sheetViews>
  <sheetFormatPr baseColWidth="10" defaultRowHeight="15" x14ac:dyDescent="0.25"/>
  <cols>
    <col min="8" max="8" width="8.42578125" customWidth="1"/>
    <col min="9" max="9" width="16.28515625" bestFit="1" customWidth="1"/>
    <col min="10" max="11" width="9.140625" customWidth="1"/>
    <col min="12" max="12" width="8.7109375" customWidth="1"/>
    <col min="13" max="13" width="12.140625" customWidth="1"/>
    <col min="14" max="14" width="9" customWidth="1"/>
    <col min="15" max="15" width="9.42578125" customWidth="1"/>
    <col min="16" max="16" width="10.28515625" customWidth="1"/>
    <col min="18" max="18" width="8.42578125" customWidth="1"/>
    <col min="19" max="19" width="16.28515625" bestFit="1" customWidth="1"/>
    <col min="20" max="20" width="8.85546875" customWidth="1"/>
    <col min="21" max="21" width="9.140625" customWidth="1"/>
    <col min="22" max="22" width="9" customWidth="1"/>
    <col min="23" max="23" width="12.140625" customWidth="1"/>
    <col min="24" max="25" width="8.7109375" customWidth="1"/>
    <col min="26" max="26" width="9.85546875" customWidth="1"/>
  </cols>
  <sheetData>
    <row r="3" spans="9:27" x14ac:dyDescent="0.25">
      <c r="AA3" t="s">
        <v>67</v>
      </c>
    </row>
    <row r="13" spans="9:27" x14ac:dyDescent="0.25"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9:27" x14ac:dyDescent="0.25"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32" spans="8:24" ht="15.75" x14ac:dyDescent="0.25">
      <c r="H32" s="17" t="s">
        <v>44</v>
      </c>
      <c r="I32" s="18"/>
      <c r="J32" s="18"/>
      <c r="K32" s="18"/>
      <c r="L32" s="18"/>
      <c r="M32" s="18"/>
      <c r="N32" s="25"/>
      <c r="R32" s="17" t="s">
        <v>45</v>
      </c>
      <c r="S32" s="18"/>
      <c r="T32" s="18"/>
      <c r="U32" s="18"/>
      <c r="V32" s="18"/>
      <c r="W32" s="18"/>
      <c r="X32" s="25"/>
    </row>
    <row r="33" spans="8:26" x14ac:dyDescent="0.25">
      <c r="H33" s="5"/>
      <c r="I33" s="5" t="s">
        <v>11</v>
      </c>
      <c r="J33" s="1" t="s">
        <v>6</v>
      </c>
      <c r="K33" s="1" t="s">
        <v>7</v>
      </c>
      <c r="L33" s="1" t="s">
        <v>8</v>
      </c>
      <c r="M33" s="1" t="s">
        <v>9</v>
      </c>
      <c r="N33" s="1" t="s">
        <v>10</v>
      </c>
      <c r="R33" s="5"/>
      <c r="S33" s="5" t="s">
        <v>11</v>
      </c>
      <c r="T33" s="1" t="s">
        <v>6</v>
      </c>
      <c r="U33" s="1" t="s">
        <v>7</v>
      </c>
      <c r="V33" s="1" t="s">
        <v>8</v>
      </c>
      <c r="W33" s="1" t="s">
        <v>9</v>
      </c>
      <c r="X33" s="1" t="s">
        <v>10</v>
      </c>
    </row>
    <row r="34" spans="8:26" x14ac:dyDescent="0.25">
      <c r="H34" s="22" t="s">
        <v>12</v>
      </c>
      <c r="I34" s="1" t="s">
        <v>6</v>
      </c>
      <c r="J34" s="2">
        <v>228</v>
      </c>
      <c r="K34" s="2">
        <v>14</v>
      </c>
      <c r="L34" s="2">
        <v>90</v>
      </c>
      <c r="M34" s="2">
        <v>0</v>
      </c>
      <c r="N34" s="2">
        <v>2</v>
      </c>
      <c r="O34" s="2">
        <f>SUM(J34:N34)</f>
        <v>334</v>
      </c>
      <c r="R34" s="22" t="s">
        <v>12</v>
      </c>
      <c r="S34" s="1" t="s">
        <v>6</v>
      </c>
      <c r="T34" s="2">
        <v>458</v>
      </c>
      <c r="U34" s="2">
        <v>12</v>
      </c>
      <c r="V34" s="2">
        <v>203</v>
      </c>
      <c r="W34" s="2">
        <v>2</v>
      </c>
      <c r="X34" s="2">
        <v>14</v>
      </c>
      <c r="Y34" s="2">
        <f>SUM(T34:X34)</f>
        <v>689</v>
      </c>
    </row>
    <row r="35" spans="8:26" x14ac:dyDescent="0.25">
      <c r="H35" s="23"/>
      <c r="I35" s="1" t="s">
        <v>7</v>
      </c>
      <c r="J35" s="2">
        <v>50</v>
      </c>
      <c r="K35" s="2">
        <v>196</v>
      </c>
      <c r="L35" s="2">
        <v>70</v>
      </c>
      <c r="M35" s="2">
        <v>0</v>
      </c>
      <c r="N35" s="2">
        <v>4</v>
      </c>
      <c r="O35" s="2">
        <f t="shared" ref="O35:O38" si="0">SUM(J35:N35)</f>
        <v>320</v>
      </c>
      <c r="R35" s="23"/>
      <c r="S35" s="1" t="s">
        <v>7</v>
      </c>
      <c r="T35" s="2">
        <v>48</v>
      </c>
      <c r="U35" s="2">
        <v>501</v>
      </c>
      <c r="V35" s="2">
        <v>97</v>
      </c>
      <c r="W35" s="2">
        <v>10</v>
      </c>
      <c r="X35" s="2">
        <v>18</v>
      </c>
      <c r="Y35" s="2">
        <f t="shared" ref="Y35:Y38" si="1">SUM(T35:X35)</f>
        <v>674</v>
      </c>
    </row>
    <row r="36" spans="8:26" x14ac:dyDescent="0.25">
      <c r="H36" s="23"/>
      <c r="I36" s="1" t="s">
        <v>8</v>
      </c>
      <c r="J36" s="2">
        <v>58</v>
      </c>
      <c r="K36" s="2">
        <v>29</v>
      </c>
      <c r="L36" s="2">
        <v>186</v>
      </c>
      <c r="M36" s="2">
        <v>1</v>
      </c>
      <c r="N36" s="2">
        <v>37</v>
      </c>
      <c r="O36" s="2">
        <f t="shared" si="0"/>
        <v>311</v>
      </c>
      <c r="R36" s="23"/>
      <c r="S36" s="1" t="s">
        <v>8</v>
      </c>
      <c r="T36" s="2">
        <v>91</v>
      </c>
      <c r="U36" s="2">
        <v>168</v>
      </c>
      <c r="V36" s="2">
        <v>401</v>
      </c>
      <c r="W36" s="2">
        <v>0</v>
      </c>
      <c r="X36" s="2">
        <v>35</v>
      </c>
      <c r="Y36" s="2">
        <f t="shared" si="1"/>
        <v>695</v>
      </c>
    </row>
    <row r="37" spans="8:26" x14ac:dyDescent="0.25">
      <c r="H37" s="23"/>
      <c r="I37" s="1" t="s">
        <v>9</v>
      </c>
      <c r="J37" s="2">
        <v>12</v>
      </c>
      <c r="K37" s="2">
        <v>13</v>
      </c>
      <c r="L37" s="2">
        <v>24</v>
      </c>
      <c r="M37" s="2">
        <v>247</v>
      </c>
      <c r="N37" s="2">
        <v>23</v>
      </c>
      <c r="O37" s="2">
        <f t="shared" si="0"/>
        <v>319</v>
      </c>
      <c r="R37" s="23"/>
      <c r="S37" s="1" t="s">
        <v>9</v>
      </c>
      <c r="T37" s="2">
        <v>49</v>
      </c>
      <c r="U37" s="2">
        <v>62</v>
      </c>
      <c r="V37" s="2">
        <v>100</v>
      </c>
      <c r="W37" s="2">
        <v>403</v>
      </c>
      <c r="X37" s="2">
        <v>91</v>
      </c>
      <c r="Y37" s="2">
        <f t="shared" si="1"/>
        <v>705</v>
      </c>
    </row>
    <row r="38" spans="8:26" x14ac:dyDescent="0.25">
      <c r="H38" s="24"/>
      <c r="I38" s="1" t="s">
        <v>10</v>
      </c>
      <c r="J38" s="2">
        <v>0</v>
      </c>
      <c r="K38" s="2">
        <v>3</v>
      </c>
      <c r="L38" s="2">
        <v>2</v>
      </c>
      <c r="M38" s="2">
        <v>101</v>
      </c>
      <c r="N38" s="2">
        <v>210</v>
      </c>
      <c r="O38" s="2">
        <f t="shared" si="0"/>
        <v>316</v>
      </c>
      <c r="R38" s="24"/>
      <c r="S38" s="1" t="s">
        <v>10</v>
      </c>
      <c r="T38" s="2">
        <v>5</v>
      </c>
      <c r="U38" s="2">
        <v>23</v>
      </c>
      <c r="V38" s="2">
        <v>108</v>
      </c>
      <c r="W38" s="2">
        <v>75</v>
      </c>
      <c r="X38" s="2">
        <v>514</v>
      </c>
      <c r="Y38" s="2">
        <f t="shared" si="1"/>
        <v>725</v>
      </c>
    </row>
    <row r="39" spans="8:26" x14ac:dyDescent="0.25">
      <c r="J39" s="2">
        <f t="shared" ref="J39:M39" si="2">SUM(J34:J38)</f>
        <v>348</v>
      </c>
      <c r="K39" s="2">
        <f t="shared" si="2"/>
        <v>255</v>
      </c>
      <c r="L39" s="2">
        <f t="shared" si="2"/>
        <v>372</v>
      </c>
      <c r="M39" s="2">
        <f t="shared" si="2"/>
        <v>349</v>
      </c>
      <c r="N39" s="2">
        <f>SUM(N34:N38)</f>
        <v>276</v>
      </c>
      <c r="O39" s="1">
        <f>J34+K35+L36+M37+N38</f>
        <v>1067</v>
      </c>
      <c r="P39" s="1" t="s">
        <v>2</v>
      </c>
      <c r="T39" s="2">
        <f t="shared" ref="T39:W39" si="3">SUM(T34:T38)</f>
        <v>651</v>
      </c>
      <c r="U39" s="2">
        <f t="shared" si="3"/>
        <v>766</v>
      </c>
      <c r="V39" s="2">
        <f t="shared" si="3"/>
        <v>909</v>
      </c>
      <c r="W39" s="2">
        <f t="shared" si="3"/>
        <v>490</v>
      </c>
      <c r="X39" s="2">
        <f>SUM(X34:X38)</f>
        <v>672</v>
      </c>
      <c r="Y39" s="1">
        <f>T34+U35+V36+W37+X38</f>
        <v>2277</v>
      </c>
      <c r="Z39" s="1" t="s">
        <v>2</v>
      </c>
    </row>
    <row r="40" spans="8:26" x14ac:dyDescent="0.25">
      <c r="O40" s="3">
        <f>SUM(J34:N38)</f>
        <v>1600</v>
      </c>
      <c r="P40" t="s">
        <v>3</v>
      </c>
      <c r="Y40" s="3">
        <f>SUM(T34:X38)</f>
        <v>3488</v>
      </c>
      <c r="Z40" t="s">
        <v>3</v>
      </c>
    </row>
    <row r="41" spans="8:26" x14ac:dyDescent="0.25">
      <c r="O41" s="4">
        <f>O39/O40</f>
        <v>0.666875</v>
      </c>
      <c r="P41" t="s">
        <v>4</v>
      </c>
      <c r="Y41" s="4">
        <f>Y39/Y40</f>
        <v>0.65280963302752293</v>
      </c>
      <c r="Z41" t="s">
        <v>4</v>
      </c>
    </row>
    <row r="44" spans="8:26" ht="15.75" x14ac:dyDescent="0.25">
      <c r="H44" s="17" t="s">
        <v>44</v>
      </c>
      <c r="I44" s="18"/>
      <c r="J44" s="18"/>
      <c r="K44" s="18"/>
      <c r="L44" s="18"/>
      <c r="M44" s="18"/>
      <c r="N44" s="25"/>
      <c r="R44" s="17" t="s">
        <v>45</v>
      </c>
      <c r="S44" s="18"/>
      <c r="T44" s="18"/>
      <c r="U44" s="18"/>
      <c r="V44" s="18"/>
      <c r="W44" s="18"/>
      <c r="X44" s="25"/>
    </row>
    <row r="45" spans="8:26" x14ac:dyDescent="0.25">
      <c r="H45" s="5"/>
      <c r="I45" s="5" t="s">
        <v>11</v>
      </c>
      <c r="J45" s="1" t="s">
        <v>6</v>
      </c>
      <c r="K45" s="1" t="s">
        <v>7</v>
      </c>
      <c r="L45" s="1" t="s">
        <v>8</v>
      </c>
      <c r="M45" s="1" t="s">
        <v>9</v>
      </c>
      <c r="N45" s="1" t="s">
        <v>10</v>
      </c>
      <c r="R45" s="5"/>
      <c r="S45" s="5" t="s">
        <v>11</v>
      </c>
      <c r="T45" s="1" t="s">
        <v>6</v>
      </c>
      <c r="U45" s="1" t="s">
        <v>7</v>
      </c>
      <c r="V45" s="1" t="s">
        <v>8</v>
      </c>
      <c r="W45" s="1" t="s">
        <v>9</v>
      </c>
      <c r="X45" s="1" t="s">
        <v>10</v>
      </c>
    </row>
    <row r="46" spans="8:26" x14ac:dyDescent="0.25">
      <c r="H46" s="22" t="s">
        <v>12</v>
      </c>
      <c r="I46" s="1" t="s">
        <v>6</v>
      </c>
      <c r="J46" s="8">
        <f>J34/$O$40</f>
        <v>0.14249999999999999</v>
      </c>
      <c r="K46" s="8">
        <f t="shared" ref="K46:O50" si="4">K34/$O$40</f>
        <v>8.7500000000000008E-3</v>
      </c>
      <c r="L46" s="8">
        <f t="shared" si="4"/>
        <v>5.6250000000000001E-2</v>
      </c>
      <c r="M46" s="8">
        <f t="shared" si="4"/>
        <v>0</v>
      </c>
      <c r="N46" s="8">
        <f t="shared" si="4"/>
        <v>1.25E-3</v>
      </c>
      <c r="O46" s="8">
        <f t="shared" si="4"/>
        <v>0.20874999999999999</v>
      </c>
      <c r="R46" s="22" t="s">
        <v>12</v>
      </c>
      <c r="S46" s="1" t="s">
        <v>6</v>
      </c>
      <c r="T46" s="8">
        <f>T34/$Y$40</f>
        <v>0.13130733944954129</v>
      </c>
      <c r="U46" s="8">
        <f t="shared" ref="U46:Y46" si="5">U34/$Y$40</f>
        <v>3.4403669724770644E-3</v>
      </c>
      <c r="V46" s="8">
        <f t="shared" si="5"/>
        <v>5.8199541284403668E-2</v>
      </c>
      <c r="W46" s="8">
        <f t="shared" si="5"/>
        <v>5.7339449541284407E-4</v>
      </c>
      <c r="X46" s="8">
        <f t="shared" si="5"/>
        <v>4.0137614678899085E-3</v>
      </c>
      <c r="Y46" s="8">
        <f t="shared" si="5"/>
        <v>0.19753440366972477</v>
      </c>
    </row>
    <row r="47" spans="8:26" x14ac:dyDescent="0.25">
      <c r="H47" s="23"/>
      <c r="I47" s="1" t="s">
        <v>7</v>
      </c>
      <c r="J47" s="8">
        <f t="shared" ref="J47:N51" si="6">J35/$O$40</f>
        <v>3.125E-2</v>
      </c>
      <c r="K47" s="8">
        <f t="shared" si="6"/>
        <v>0.1225</v>
      </c>
      <c r="L47" s="8">
        <f t="shared" si="6"/>
        <v>4.3749999999999997E-2</v>
      </c>
      <c r="M47" s="8">
        <f t="shared" si="6"/>
        <v>0</v>
      </c>
      <c r="N47" s="8">
        <f t="shared" si="6"/>
        <v>2.5000000000000001E-3</v>
      </c>
      <c r="O47" s="8">
        <f t="shared" si="4"/>
        <v>0.2</v>
      </c>
      <c r="R47" s="23"/>
      <c r="S47" s="1" t="s">
        <v>7</v>
      </c>
      <c r="T47" s="8">
        <f t="shared" ref="T47:Y51" si="7">T35/$Y$40</f>
        <v>1.3761467889908258E-2</v>
      </c>
      <c r="U47" s="8">
        <f t="shared" si="7"/>
        <v>0.14363532110091742</v>
      </c>
      <c r="V47" s="8">
        <f t="shared" si="7"/>
        <v>2.7809633027522936E-2</v>
      </c>
      <c r="W47" s="8">
        <f t="shared" si="7"/>
        <v>2.8669724770642203E-3</v>
      </c>
      <c r="X47" s="8">
        <f t="shared" si="7"/>
        <v>5.1605504587155966E-3</v>
      </c>
      <c r="Y47" s="8">
        <f t="shared" si="7"/>
        <v>0.19323394495412843</v>
      </c>
    </row>
    <row r="48" spans="8:26" x14ac:dyDescent="0.25">
      <c r="H48" s="23"/>
      <c r="I48" s="1" t="s">
        <v>8</v>
      </c>
      <c r="J48" s="8">
        <f t="shared" si="6"/>
        <v>3.6249999999999998E-2</v>
      </c>
      <c r="K48" s="8">
        <f t="shared" si="6"/>
        <v>1.8124999999999999E-2</v>
      </c>
      <c r="L48" s="8">
        <f t="shared" si="6"/>
        <v>0.11625000000000001</v>
      </c>
      <c r="M48" s="8">
        <f t="shared" si="6"/>
        <v>6.2500000000000001E-4</v>
      </c>
      <c r="N48" s="8">
        <f t="shared" si="6"/>
        <v>2.3125E-2</v>
      </c>
      <c r="O48" s="8">
        <f t="shared" si="4"/>
        <v>0.19437499999999999</v>
      </c>
      <c r="R48" s="23"/>
      <c r="S48" s="1" t="s">
        <v>8</v>
      </c>
      <c r="T48" s="8">
        <f t="shared" si="7"/>
        <v>2.6089449541284403E-2</v>
      </c>
      <c r="U48" s="8">
        <f t="shared" si="7"/>
        <v>4.8165137614678902E-2</v>
      </c>
      <c r="V48" s="8">
        <f t="shared" si="7"/>
        <v>0.11496559633027523</v>
      </c>
      <c r="W48" s="8">
        <f t="shared" si="7"/>
        <v>0</v>
      </c>
      <c r="X48" s="8">
        <f t="shared" si="7"/>
        <v>1.0034403669724771E-2</v>
      </c>
      <c r="Y48" s="8">
        <f t="shared" si="7"/>
        <v>0.19925458715596331</v>
      </c>
    </row>
    <row r="49" spans="8:26" x14ac:dyDescent="0.25">
      <c r="H49" s="23"/>
      <c r="I49" s="1" t="s">
        <v>9</v>
      </c>
      <c r="J49" s="8">
        <f t="shared" si="6"/>
        <v>7.4999999999999997E-3</v>
      </c>
      <c r="K49" s="8">
        <f t="shared" si="6"/>
        <v>8.1250000000000003E-3</v>
      </c>
      <c r="L49" s="8">
        <f t="shared" si="6"/>
        <v>1.4999999999999999E-2</v>
      </c>
      <c r="M49" s="8">
        <f t="shared" si="6"/>
        <v>0.15437500000000001</v>
      </c>
      <c r="N49" s="8">
        <f t="shared" si="6"/>
        <v>1.4375000000000001E-2</v>
      </c>
      <c r="O49" s="8">
        <f t="shared" si="4"/>
        <v>0.199375</v>
      </c>
      <c r="R49" s="23"/>
      <c r="S49" s="1" t="s">
        <v>9</v>
      </c>
      <c r="T49" s="8">
        <f t="shared" si="7"/>
        <v>1.404816513761468E-2</v>
      </c>
      <c r="U49" s="8">
        <f t="shared" si="7"/>
        <v>1.7775229357798166E-2</v>
      </c>
      <c r="V49" s="8">
        <f t="shared" si="7"/>
        <v>2.8669724770642203E-2</v>
      </c>
      <c r="W49" s="8">
        <f t="shared" si="7"/>
        <v>0.11553899082568807</v>
      </c>
      <c r="X49" s="8">
        <f t="shared" si="7"/>
        <v>2.6089449541284403E-2</v>
      </c>
      <c r="Y49" s="8">
        <f t="shared" si="7"/>
        <v>0.20212155963302753</v>
      </c>
    </row>
    <row r="50" spans="8:26" x14ac:dyDescent="0.25">
      <c r="H50" s="24"/>
      <c r="I50" s="1" t="s">
        <v>10</v>
      </c>
      <c r="J50" s="8">
        <f t="shared" si="6"/>
        <v>0</v>
      </c>
      <c r="K50" s="8">
        <f t="shared" si="6"/>
        <v>1.8749999999999999E-3</v>
      </c>
      <c r="L50" s="8">
        <f t="shared" si="6"/>
        <v>1.25E-3</v>
      </c>
      <c r="M50" s="8">
        <f t="shared" si="6"/>
        <v>6.3125000000000001E-2</v>
      </c>
      <c r="N50" s="8">
        <f t="shared" si="6"/>
        <v>0.13125000000000001</v>
      </c>
      <c r="O50" s="8">
        <f t="shared" si="4"/>
        <v>0.19750000000000001</v>
      </c>
      <c r="R50" s="24"/>
      <c r="S50" s="1" t="s">
        <v>10</v>
      </c>
      <c r="T50" s="8">
        <f t="shared" si="7"/>
        <v>1.4334862385321102E-3</v>
      </c>
      <c r="U50" s="8">
        <f t="shared" si="7"/>
        <v>6.5940366972477068E-3</v>
      </c>
      <c r="V50" s="8">
        <f t="shared" si="7"/>
        <v>3.096330275229358E-2</v>
      </c>
      <c r="W50" s="8">
        <f t="shared" si="7"/>
        <v>2.1502293577981651E-2</v>
      </c>
      <c r="X50" s="8">
        <f t="shared" si="7"/>
        <v>0.14736238532110091</v>
      </c>
      <c r="Y50" s="8">
        <f t="shared" si="7"/>
        <v>0.20785550458715596</v>
      </c>
    </row>
    <row r="51" spans="8:26" x14ac:dyDescent="0.25">
      <c r="J51" s="8">
        <f t="shared" si="6"/>
        <v>0.2175</v>
      </c>
      <c r="K51" s="8">
        <f t="shared" si="6"/>
        <v>0.15937499999999999</v>
      </c>
      <c r="L51" s="8">
        <f t="shared" si="6"/>
        <v>0.23250000000000001</v>
      </c>
      <c r="M51" s="8">
        <f t="shared" si="6"/>
        <v>0.21812500000000001</v>
      </c>
      <c r="N51" s="8">
        <f t="shared" si="6"/>
        <v>0.17249999999999999</v>
      </c>
      <c r="O51" s="1">
        <f>SUM(J46:N50)</f>
        <v>0.99999999999999989</v>
      </c>
      <c r="P51" s="1" t="s">
        <v>3</v>
      </c>
      <c r="T51" s="8">
        <f t="shared" si="7"/>
        <v>0.18663990825688073</v>
      </c>
      <c r="U51" s="8">
        <f t="shared" si="7"/>
        <v>0.21961009174311927</v>
      </c>
      <c r="V51" s="8">
        <f t="shared" si="7"/>
        <v>0.26060779816513763</v>
      </c>
      <c r="W51" s="8">
        <f t="shared" si="7"/>
        <v>0.14048165137614679</v>
      </c>
      <c r="X51" s="8">
        <f t="shared" si="7"/>
        <v>0.19266055045871561</v>
      </c>
      <c r="Y51" s="1">
        <f>SUM(T46:X50)</f>
        <v>0.99999999999999989</v>
      </c>
      <c r="Z51" s="1" t="s">
        <v>3</v>
      </c>
    </row>
    <row r="54" spans="8:26" ht="15.75" x14ac:dyDescent="0.25">
      <c r="H54" s="17" t="s">
        <v>44</v>
      </c>
      <c r="I54" s="18"/>
      <c r="J54" s="18"/>
      <c r="K54" s="18"/>
      <c r="L54" s="18"/>
      <c r="M54" s="18"/>
      <c r="N54" s="25"/>
      <c r="R54" s="17" t="s">
        <v>45</v>
      </c>
      <c r="S54" s="18"/>
      <c r="T54" s="18"/>
      <c r="U54" s="18"/>
      <c r="V54" s="18"/>
      <c r="W54" s="18"/>
      <c r="X54" s="25"/>
    </row>
    <row r="55" spans="8:26" x14ac:dyDescent="0.25">
      <c r="H55" s="5"/>
      <c r="I55" s="5" t="s">
        <v>11</v>
      </c>
      <c r="J55" s="15" t="s">
        <v>6</v>
      </c>
      <c r="K55" s="15" t="s">
        <v>7</v>
      </c>
      <c r="L55" s="15" t="s">
        <v>8</v>
      </c>
      <c r="M55" s="15" t="s">
        <v>9</v>
      </c>
      <c r="N55" s="15" t="s">
        <v>10</v>
      </c>
      <c r="R55" s="5"/>
      <c r="S55" s="5" t="s">
        <v>11</v>
      </c>
      <c r="T55" s="15" t="s">
        <v>6</v>
      </c>
      <c r="U55" s="15" t="s">
        <v>7</v>
      </c>
      <c r="V55" s="15" t="s">
        <v>8</v>
      </c>
      <c r="W55" s="15" t="s">
        <v>9</v>
      </c>
      <c r="X55" s="15" t="s">
        <v>10</v>
      </c>
    </row>
    <row r="56" spans="8:26" ht="15.75" x14ac:dyDescent="0.25">
      <c r="H56" s="19" t="s">
        <v>68</v>
      </c>
      <c r="I56" s="16" t="s">
        <v>6</v>
      </c>
      <c r="J56" s="13">
        <f>J34/$O$34</f>
        <v>0.68263473053892221</v>
      </c>
      <c r="K56" s="13">
        <f t="shared" ref="K56:N56" si="8">K34/$O$34</f>
        <v>4.1916167664670656E-2</v>
      </c>
      <c r="L56" s="13">
        <f t="shared" si="8"/>
        <v>0.26946107784431139</v>
      </c>
      <c r="M56" s="13">
        <f t="shared" si="8"/>
        <v>0</v>
      </c>
      <c r="N56" s="13">
        <f t="shared" si="8"/>
        <v>5.9880239520958087E-3</v>
      </c>
      <c r="O56" s="12">
        <f>SUM(H56:N56)</f>
        <v>1</v>
      </c>
      <c r="R56" s="19" t="s">
        <v>68</v>
      </c>
      <c r="S56" s="16" t="s">
        <v>6</v>
      </c>
      <c r="T56" s="13">
        <f>T34/$Y$34</f>
        <v>0.66473149492017414</v>
      </c>
      <c r="U56" s="13">
        <f t="shared" ref="U56:X56" si="9">U34/$Y$34</f>
        <v>1.741654571843251E-2</v>
      </c>
      <c r="V56" s="13">
        <f t="shared" si="9"/>
        <v>0.2946298984034833</v>
      </c>
      <c r="W56" s="13">
        <f t="shared" si="9"/>
        <v>2.9027576197387518E-3</v>
      </c>
      <c r="X56" s="13">
        <f t="shared" si="9"/>
        <v>2.0319303338171262E-2</v>
      </c>
      <c r="Y56" s="12">
        <f>SUM(R56:X56)</f>
        <v>1</v>
      </c>
    </row>
    <row r="57" spans="8:26" ht="15.75" x14ac:dyDescent="0.25">
      <c r="H57" s="20"/>
      <c r="I57" s="16" t="s">
        <v>7</v>
      </c>
      <c r="J57" s="13">
        <f>J35/$O$35</f>
        <v>0.15625</v>
      </c>
      <c r="K57" s="13">
        <f t="shared" ref="K57:N57" si="10">K35/$O$35</f>
        <v>0.61250000000000004</v>
      </c>
      <c r="L57" s="13">
        <f t="shared" si="10"/>
        <v>0.21875</v>
      </c>
      <c r="M57" s="13">
        <f t="shared" si="10"/>
        <v>0</v>
      </c>
      <c r="N57" s="13">
        <f t="shared" si="10"/>
        <v>1.2500000000000001E-2</v>
      </c>
      <c r="O57" s="12">
        <f t="shared" ref="O57:O60" si="11">SUM(H57:N57)</f>
        <v>1</v>
      </c>
      <c r="R57" s="20"/>
      <c r="S57" s="16" t="s">
        <v>7</v>
      </c>
      <c r="T57" s="13">
        <f>T35/$Y$35</f>
        <v>7.1216617210682495E-2</v>
      </c>
      <c r="U57" s="13">
        <f t="shared" ref="U57:X57" si="12">U35/$Y$35</f>
        <v>0.74332344213649848</v>
      </c>
      <c r="V57" s="13">
        <f t="shared" si="12"/>
        <v>0.14391691394658754</v>
      </c>
      <c r="W57" s="13">
        <f t="shared" si="12"/>
        <v>1.483679525222552E-2</v>
      </c>
      <c r="X57" s="13">
        <f t="shared" si="12"/>
        <v>2.6706231454005934E-2</v>
      </c>
      <c r="Y57" s="12">
        <f t="shared" ref="Y57:Y60" si="13">SUM(R57:X57)</f>
        <v>1</v>
      </c>
    </row>
    <row r="58" spans="8:26" ht="15.75" x14ac:dyDescent="0.25">
      <c r="H58" s="20"/>
      <c r="I58" s="16" t="s">
        <v>8</v>
      </c>
      <c r="J58" s="13">
        <f>J36/$O$36</f>
        <v>0.18649517684887459</v>
      </c>
      <c r="K58" s="13">
        <f t="shared" ref="K58:N58" si="14">K36/$O$36</f>
        <v>9.3247588424437297E-2</v>
      </c>
      <c r="L58" s="13">
        <f t="shared" si="14"/>
        <v>0.59807073954983925</v>
      </c>
      <c r="M58" s="13">
        <f t="shared" si="14"/>
        <v>3.2154340836012861E-3</v>
      </c>
      <c r="N58" s="13">
        <f t="shared" si="14"/>
        <v>0.11897106109324759</v>
      </c>
      <c r="O58" s="12">
        <f t="shared" si="11"/>
        <v>1</v>
      </c>
      <c r="R58" s="20"/>
      <c r="S58" s="16" t="s">
        <v>8</v>
      </c>
      <c r="T58" s="13">
        <f>T36/$Y$36</f>
        <v>0.13093525179856116</v>
      </c>
      <c r="U58" s="13">
        <f t="shared" ref="U58:X58" si="15">U36/$Y$36</f>
        <v>0.24172661870503598</v>
      </c>
      <c r="V58" s="13">
        <f t="shared" si="15"/>
        <v>0.57697841726618704</v>
      </c>
      <c r="W58" s="13">
        <f t="shared" si="15"/>
        <v>0</v>
      </c>
      <c r="X58" s="13">
        <f t="shared" si="15"/>
        <v>5.0359712230215826E-2</v>
      </c>
      <c r="Y58" s="12">
        <f t="shared" si="13"/>
        <v>1</v>
      </c>
    </row>
    <row r="59" spans="8:26" ht="15.75" x14ac:dyDescent="0.25">
      <c r="H59" s="20"/>
      <c r="I59" s="16" t="s">
        <v>9</v>
      </c>
      <c r="J59" s="13">
        <f>J37/$O$37</f>
        <v>3.7617554858934171E-2</v>
      </c>
      <c r="K59" s="13">
        <f t="shared" ref="K59:N59" si="16">K37/$O$37</f>
        <v>4.0752351097178681E-2</v>
      </c>
      <c r="L59" s="13">
        <f t="shared" si="16"/>
        <v>7.5235109717868343E-2</v>
      </c>
      <c r="M59" s="13">
        <f t="shared" si="16"/>
        <v>0.77429467084639503</v>
      </c>
      <c r="N59" s="13">
        <f t="shared" si="16"/>
        <v>7.2100313479623826E-2</v>
      </c>
      <c r="O59" s="12">
        <f t="shared" si="11"/>
        <v>1</v>
      </c>
      <c r="R59" s="20"/>
      <c r="S59" s="16" t="s">
        <v>9</v>
      </c>
      <c r="T59" s="13">
        <f>T37/$Y$37</f>
        <v>6.9503546099290783E-2</v>
      </c>
      <c r="U59" s="13">
        <f t="shared" ref="U59:X59" si="17">U37/$Y$37</f>
        <v>8.794326241134752E-2</v>
      </c>
      <c r="V59" s="13">
        <f t="shared" si="17"/>
        <v>0.14184397163120568</v>
      </c>
      <c r="W59" s="13">
        <f t="shared" si="17"/>
        <v>0.57163120567375891</v>
      </c>
      <c r="X59" s="13">
        <f t="shared" si="17"/>
        <v>0.12907801418439716</v>
      </c>
      <c r="Y59" s="12">
        <f t="shared" si="13"/>
        <v>1</v>
      </c>
    </row>
    <row r="60" spans="8:26" ht="15.75" x14ac:dyDescent="0.25">
      <c r="H60" s="21"/>
      <c r="I60" s="16" t="s">
        <v>10</v>
      </c>
      <c r="J60" s="13">
        <f>J38/$O$38</f>
        <v>0</v>
      </c>
      <c r="K60" s="13">
        <f t="shared" ref="K60:N60" si="18">K38/$O$38</f>
        <v>9.4936708860759497E-3</v>
      </c>
      <c r="L60" s="13">
        <f t="shared" si="18"/>
        <v>6.3291139240506328E-3</v>
      </c>
      <c r="M60" s="13">
        <f t="shared" si="18"/>
        <v>0.31962025316455694</v>
      </c>
      <c r="N60" s="13">
        <f t="shared" si="18"/>
        <v>0.66455696202531644</v>
      </c>
      <c r="O60" s="12">
        <f t="shared" si="11"/>
        <v>1</v>
      </c>
      <c r="R60" s="21"/>
      <c r="S60" s="16" t="s">
        <v>10</v>
      </c>
      <c r="T60" s="13">
        <f>T38/$Y$38</f>
        <v>6.8965517241379309E-3</v>
      </c>
      <c r="U60" s="13">
        <f t="shared" ref="U60:X60" si="19">U38/$Y$38</f>
        <v>3.1724137931034485E-2</v>
      </c>
      <c r="V60" s="13">
        <f t="shared" si="19"/>
        <v>0.1489655172413793</v>
      </c>
      <c r="W60" s="13">
        <f t="shared" si="19"/>
        <v>0.10344827586206896</v>
      </c>
      <c r="X60" s="13">
        <f t="shared" si="19"/>
        <v>0.70896551724137935</v>
      </c>
      <c r="Y60" s="12">
        <f t="shared" si="13"/>
        <v>1</v>
      </c>
    </row>
    <row r="61" spans="8:26" ht="15.75" x14ac:dyDescent="0.25">
      <c r="O61" s="14">
        <v>0.666875</v>
      </c>
      <c r="Y61" s="14">
        <v>0.65280963302752293</v>
      </c>
    </row>
    <row r="62" spans="8:26" x14ac:dyDescent="0.25">
      <c r="O62" s="1" t="s">
        <v>4</v>
      </c>
      <c r="Y62" s="1" t="s">
        <v>4</v>
      </c>
    </row>
  </sheetData>
  <mergeCells count="12">
    <mergeCell ref="H32:N32"/>
    <mergeCell ref="R32:X32"/>
    <mergeCell ref="H34:H38"/>
    <mergeCell ref="R34:R38"/>
    <mergeCell ref="H44:N44"/>
    <mergeCell ref="R44:X44"/>
    <mergeCell ref="H46:H50"/>
    <mergeCell ref="R46:R50"/>
    <mergeCell ref="H54:N54"/>
    <mergeCell ref="R54:X54"/>
    <mergeCell ref="H56:H60"/>
    <mergeCell ref="R56:R60"/>
  </mergeCells>
  <conditionalFormatting sqref="J34:N38">
    <cfRule type="colorScale" priority="8">
      <colorScale>
        <cfvo type="min"/>
        <cfvo type="max"/>
        <color rgb="FFFFEF9C"/>
        <color rgb="FF63BE7B"/>
      </colorScale>
    </cfRule>
  </conditionalFormatting>
  <conditionalFormatting sqref="J46:N50">
    <cfRule type="colorScale" priority="10">
      <colorScale>
        <cfvo type="min"/>
        <cfvo type="max"/>
        <color rgb="FFFFEF9C"/>
        <color rgb="FF63BE7B"/>
      </colorScale>
    </cfRule>
  </conditionalFormatting>
  <conditionalFormatting sqref="J56:N60">
    <cfRule type="colorScale" priority="2">
      <colorScale>
        <cfvo type="min"/>
        <cfvo type="max"/>
        <color rgb="FFFFEF9C"/>
        <color rgb="FF63BE7B"/>
      </colorScale>
    </cfRule>
  </conditionalFormatting>
  <conditionalFormatting sqref="T34:X38">
    <cfRule type="colorScale" priority="7">
      <colorScale>
        <cfvo type="min"/>
        <cfvo type="max"/>
        <color rgb="FFFFEF9C"/>
        <color rgb="FF63BE7B"/>
      </colorScale>
    </cfRule>
  </conditionalFormatting>
  <conditionalFormatting sqref="T46:X50">
    <cfRule type="colorScale" priority="9">
      <colorScale>
        <cfvo type="min"/>
        <cfvo type="max"/>
        <color rgb="FFFFEF9C"/>
        <color rgb="FF63BE7B"/>
      </colorScale>
    </cfRule>
  </conditionalFormatting>
  <conditionalFormatting sqref="T56:X6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4643E1D7DF264DB01A1317765E9966" ma:contentTypeVersion="12" ma:contentTypeDescription="Crear nuevo documento." ma:contentTypeScope="" ma:versionID="49a8e35409a4c3d316e6e38563dea54b">
  <xsd:schema xmlns:xsd="http://www.w3.org/2001/XMLSchema" xmlns:xs="http://www.w3.org/2001/XMLSchema" xmlns:p="http://schemas.microsoft.com/office/2006/metadata/properties" xmlns:ns2="a206208b-f4dc-4eeb-944c-7ed2dd950e7c" xmlns:ns3="1d3d1837-fd23-41f8-921c-40160e5b80a5" targetNamespace="http://schemas.microsoft.com/office/2006/metadata/properties" ma:root="true" ma:fieldsID="f8a0d772a0073c8a1b032ac46c1c2819" ns2:_="" ns3:_="">
    <xsd:import namespace="a206208b-f4dc-4eeb-944c-7ed2dd950e7c"/>
    <xsd:import namespace="1d3d1837-fd23-41f8-921c-40160e5b80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06208b-f4dc-4eeb-944c-7ed2dd950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8d068974-5b92-4f84-9f7a-5b28e50c7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d1837-fd23-41f8-921c-40160e5b80a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4c46ac8-56c8-4728-8253-91816172b364}" ma:internalName="TaxCatchAll" ma:showField="CatchAllData" ma:web="1d3d1837-fd23-41f8-921c-40160e5b80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3d1837-fd23-41f8-921c-40160e5b80a5" xsi:nil="true"/>
    <lcf76f155ced4ddcb4097134ff3c332f xmlns="a206208b-f4dc-4eeb-944c-7ed2dd950e7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E4276BA-FFC0-49CE-997E-094609F39F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2F58DF-1895-40BF-8EB3-888675559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06208b-f4dc-4eeb-944c-7ed2dd950e7c"/>
    <ds:schemaRef ds:uri="1d3d1837-fd23-41f8-921c-40160e5b80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946514-12E2-4C0C-8518-3C80C70EA92D}">
  <ds:schemaRefs>
    <ds:schemaRef ds:uri="http://schemas.microsoft.com/office/2006/metadata/properties"/>
    <ds:schemaRef ds:uri="http://schemas.microsoft.com/office/infopath/2007/PartnerControls"/>
    <ds:schemaRef ds:uri="1d3d1837-fd23-41f8-921c-40160e5b80a5"/>
    <ds:schemaRef ds:uri="a206208b-f4dc-4eeb-944c-7ed2dd950e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Otros_Modelos</vt:lpstr>
      <vt:lpstr>Modelo_VF_0</vt:lpstr>
      <vt:lpstr>Modelo_VF_1</vt:lpstr>
      <vt:lpstr>Modelo_VF_2</vt:lpstr>
      <vt:lpstr>Modelo_Combinado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David Benavides Galindo</dc:creator>
  <cp:lastModifiedBy>MIGUEL DAVID BENAVIDES GALINDO</cp:lastModifiedBy>
  <dcterms:created xsi:type="dcterms:W3CDTF">2024-10-18T03:08:19Z</dcterms:created>
  <dcterms:modified xsi:type="dcterms:W3CDTF">2024-11-30T03:34:03Z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0x010100864643E1D7DF264DB01A1317765E9966</vt:lpwstr>
  </property>
  <property fmtid="{D5CDD505-2E9C-101B-9397-08002B2CF9AE}" pid="3" name="MediaServiceImageTags">
    <vt:lpwstr/>
  </property>
</Properties>
</file>