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temas02\Desktop\ventaexterna\"/>
    </mc:Choice>
  </mc:AlternateContent>
  <bookViews>
    <workbookView xWindow="0" yWindow="0" windowWidth="16110" windowHeight="5580"/>
  </bookViews>
  <sheets>
    <sheet name="mayo" sheetId="1" r:id="rId1"/>
  </sheets>
  <definedNames>
    <definedName name="_xlnm._FilterDatabase" localSheetId="0" hidden="1">mayo!$A$2:$M$6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 s="1"/>
  <c r="H5" i="1"/>
  <c r="J5" i="1" s="1"/>
  <c r="K5" i="1" s="1"/>
  <c r="M4" i="1"/>
  <c r="J4" i="1"/>
  <c r="L4" i="1" s="1"/>
  <c r="J3" i="1"/>
  <c r="K3" i="1" s="1"/>
  <c r="L3" i="1" s="1"/>
  <c r="L5" i="1" l="1"/>
  <c r="M5" i="1" s="1"/>
  <c r="M3" i="1"/>
  <c r="L6" i="1"/>
  <c r="M6" i="1" s="1"/>
</calcChain>
</file>

<file path=xl/sharedStrings.xml><?xml version="1.0" encoding="utf-8"?>
<sst xmlns="http://schemas.openxmlformats.org/spreadsheetml/2006/main" count="25" uniqueCount="20">
  <si>
    <t>PLANTA</t>
  </si>
  <si>
    <t>FECHA</t>
  </si>
  <si>
    <t>REMISION</t>
  </si>
  <si>
    <t>CLIENTE</t>
  </si>
  <si>
    <t>RESISTENCIA</t>
  </si>
  <si>
    <t>CANTIDAD</t>
  </si>
  <si>
    <t>BOMBEABLE</t>
  </si>
  <si>
    <t>PRECIO VENTA</t>
  </si>
  <si>
    <t>PRECIO BASE</t>
  </si>
  <si>
    <t>IMPORTE</t>
  </si>
  <si>
    <t>IVA</t>
  </si>
  <si>
    <t>REMISIONADO</t>
  </si>
  <si>
    <t>TOTAL</t>
  </si>
  <si>
    <t>PC-02</t>
  </si>
  <si>
    <t>VT - PLANTA</t>
  </si>
  <si>
    <t>2501914N0D</t>
  </si>
  <si>
    <t>PC-01</t>
  </si>
  <si>
    <t>CONPROCASA</t>
  </si>
  <si>
    <t>2001914N0B</t>
  </si>
  <si>
    <t>1001914N0D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</si>
</sst>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44" fontId="0" fillId="0" borderId="0" xfId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4" fontId="2" fillId="2" borderId="2" xfId="1" applyFont="1" applyFill="1" applyBorder="1" applyAlignment="1">
      <alignment horizontal="center" vertical="center" wrapText="1"/>
    </xf>
    <xf numFmtId="44" fontId="2" fillId="2" borderId="3" xfId="1" applyFont="1" applyFill="1" applyBorder="1" applyAlignment="1">
      <alignment horizontal="center" vertical="center" wrapText="1"/>
    </xf>
    <xf numFmtId="9" fontId="2" fillId="2" borderId="3" xfId="1" applyNumberFormat="1" applyFont="1" applyFill="1" applyBorder="1" applyAlignment="1">
      <alignment horizontal="center" vertical="center" wrapText="1"/>
    </xf>
    <xf numFmtId="44" fontId="2" fillId="2" borderId="4" xfId="1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44" fontId="0" fillId="3" borderId="7" xfId="1" applyFont="1" applyFill="1" applyBorder="1" applyAlignment="1">
      <alignment horizontal="center" vertical="center"/>
    </xf>
    <xf numFmtId="44" fontId="0" fillId="3" borderId="8" xfId="1" applyFont="1" applyFill="1" applyBorder="1" applyAlignment="1">
      <alignment horizontal="center" vertical="center"/>
    </xf>
    <xf numFmtId="44" fontId="0" fillId="3" borderId="9" xfId="1" applyFont="1" applyFill="1" applyBorder="1" applyAlignment="1">
      <alignment horizontal="center" vertical="center"/>
    </xf>
    <xf numFmtId="44" fontId="0" fillId="3" borderId="10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44" fontId="0" fillId="4" borderId="7" xfId="1" applyFont="1" applyFill="1" applyBorder="1" applyAlignment="1">
      <alignment horizontal="center" vertical="center"/>
    </xf>
    <xf numFmtId="44" fontId="0" fillId="4" borderId="8" xfId="1" applyFont="1" applyFill="1" applyBorder="1" applyAlignment="1">
      <alignment horizontal="center" vertical="center"/>
    </xf>
    <xf numFmtId="44" fontId="0" fillId="4" borderId="9" xfId="1" applyFont="1" applyFill="1" applyBorder="1" applyAlignment="1">
      <alignment horizontal="center" vertical="center"/>
    </xf>
    <xf numFmtId="44" fontId="0" fillId="4" borderId="10" xfId="1" applyFont="1" applyFill="1" applyBorder="1" applyAlignment="1">
      <alignment horizontal="center" vertical="center"/>
    </xf>
    <xf numFmtId="44" fontId="0" fillId="0" borderId="0" xfId="0" applyNumberFormat="1"/>
    <xf numFmtId="14" fontId="0" fillId="4" borderId="6" xfId="0" applyNumberFormat="1" applyFill="1" applyBorder="1" applyAlignment="1">
      <alignment horizontal="center" vertical="center"/>
    </xf>
    <xf numFmtId="14" fontId="4" fillId="4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A2" workbookViewId="0">
      <selection activeCell="E15" sqref="E15"/>
    </sheetView>
  </sheetViews>
  <sheetFormatPr baseColWidth="10" defaultRowHeight="15" x14ac:dyDescent="0.25"/>
  <cols>
    <col min="2" max="2" width="12.28515625" customWidth="1"/>
    <col min="4" max="4" width="19.7109375" bestFit="1" customWidth="1"/>
    <col min="5" max="5" width="12.28515625" bestFit="1" customWidth="1"/>
    <col min="7" max="7" width="12.28515625" customWidth="1"/>
    <col min="8" max="8" width="14.140625" bestFit="1" customWidth="1"/>
    <col min="9" max="9" width="14.140625" customWidth="1"/>
    <col min="10" max="10" width="14.7109375" bestFit="1" customWidth="1"/>
    <col min="11" max="11" width="14.140625" customWidth="1"/>
    <col min="12" max="12" width="13.42578125" customWidth="1"/>
    <col min="13" max="13" width="14.140625" bestFit="1" customWidth="1"/>
    <col min="14" max="14" width="11.42578125" customWidth="1"/>
    <col min="15" max="15" width="12.140625" bestFit="1" customWidth="1"/>
  </cols>
  <sheetData>
    <row r="1" spans="1:13" ht="15" hidden="1" customHeight="1" x14ac:dyDescent="0.25">
      <c r="D1" s="1"/>
      <c r="E1" s="2"/>
      <c r="F1" s="1"/>
      <c r="G1" s="1"/>
      <c r="H1" s="3"/>
      <c r="I1" s="3"/>
      <c r="J1" s="3"/>
      <c r="K1" s="3">
        <v>0</v>
      </c>
      <c r="L1" s="3"/>
      <c r="M1" s="3"/>
    </row>
    <row r="2" spans="1:13" ht="30.75" thickBot="1" x14ac:dyDescent="0.3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7</v>
      </c>
      <c r="I2" s="6" t="s">
        <v>8</v>
      </c>
      <c r="J2" s="6" t="s">
        <v>9</v>
      </c>
      <c r="K2" s="7" t="s">
        <v>10</v>
      </c>
      <c r="L2" s="8" t="s">
        <v>11</v>
      </c>
      <c r="M2" s="9" t="s">
        <v>12</v>
      </c>
    </row>
    <row r="3" spans="1:13" x14ac:dyDescent="0.25">
      <c r="A3" s="10" t="s">
        <v>13</v>
      </c>
      <c r="B3" s="11">
        <v>45049</v>
      </c>
      <c r="C3" s="12">
        <v>81396</v>
      </c>
      <c r="D3" s="13" t="s">
        <v>14</v>
      </c>
      <c r="E3" s="14" t="s">
        <v>15</v>
      </c>
      <c r="F3" s="14">
        <v>5</v>
      </c>
      <c r="G3" s="14">
        <v>0</v>
      </c>
      <c r="H3" s="15">
        <v>2088.2399999999998</v>
      </c>
      <c r="I3" s="15">
        <v>1925</v>
      </c>
      <c r="J3" s="15">
        <f>+H3*F3</f>
        <v>10441.199999999999</v>
      </c>
      <c r="K3" s="16">
        <f>+J3*0.16</f>
        <v>1670.5919999999999</v>
      </c>
      <c r="L3" s="17">
        <f>IF(K3&gt;0,0,J3)</f>
        <v>0</v>
      </c>
      <c r="M3" s="18">
        <f>IF(K3=0,0,L3+J3+K3)</f>
        <v>12111.791999999999</v>
      </c>
    </row>
    <row r="4" spans="1:13" x14ac:dyDescent="0.25">
      <c r="A4" s="19" t="s">
        <v>16</v>
      </c>
      <c r="B4" s="29">
        <v>45051</v>
      </c>
      <c r="C4" s="20">
        <v>81700</v>
      </c>
      <c r="D4" s="21" t="s">
        <v>14</v>
      </c>
      <c r="E4" s="22" t="s">
        <v>15</v>
      </c>
      <c r="F4" s="22">
        <v>23</v>
      </c>
      <c r="G4" s="22">
        <v>0</v>
      </c>
      <c r="H4" s="23">
        <v>1925</v>
      </c>
      <c r="I4" s="23">
        <v>1925</v>
      </c>
      <c r="J4" s="23">
        <f>+H4*F4</f>
        <v>44275</v>
      </c>
      <c r="K4" s="24">
        <v>0</v>
      </c>
      <c r="L4" s="25">
        <f>IF(K4&gt;0,0,J4)</f>
        <v>44275</v>
      </c>
      <c r="M4" s="26">
        <f>IF(K4=0,0,L4+J4+K4)</f>
        <v>0</v>
      </c>
    </row>
    <row r="5" spans="1:13" x14ac:dyDescent="0.25">
      <c r="A5" s="19" t="s">
        <v>16</v>
      </c>
      <c r="B5" s="28">
        <v>45063</v>
      </c>
      <c r="C5" s="20">
        <v>82169</v>
      </c>
      <c r="D5" s="21" t="s">
        <v>17</v>
      </c>
      <c r="E5" s="22" t="s">
        <v>18</v>
      </c>
      <c r="F5" s="22">
        <v>7</v>
      </c>
      <c r="G5" s="22">
        <v>7</v>
      </c>
      <c r="H5" s="23">
        <f>1727+263</f>
        <v>1990</v>
      </c>
      <c r="I5" s="23">
        <v>1727</v>
      </c>
      <c r="J5" s="23">
        <f>+H5*F5</f>
        <v>13930</v>
      </c>
      <c r="K5" s="24">
        <f>+J5*0.16</f>
        <v>2228.8000000000002</v>
      </c>
      <c r="L5" s="25">
        <f>IF(K5&gt;0,0,J5)</f>
        <v>0</v>
      </c>
      <c r="M5" s="26">
        <f>IF(K5=0,0,L5+J5+K5)</f>
        <v>16158.8</v>
      </c>
    </row>
    <row r="6" spans="1:13" x14ac:dyDescent="0.25">
      <c r="A6" s="19" t="s">
        <v>16</v>
      </c>
      <c r="B6" s="28">
        <v>45063</v>
      </c>
      <c r="C6" s="20">
        <v>82169</v>
      </c>
      <c r="D6" s="21" t="s">
        <v>17</v>
      </c>
      <c r="E6" s="22" t="s">
        <v>19</v>
      </c>
      <c r="F6" s="22">
        <v>4</v>
      </c>
      <c r="G6" s="22">
        <v>0</v>
      </c>
      <c r="H6" s="23">
        <v>1517</v>
      </c>
      <c r="I6" s="23">
        <v>1517</v>
      </c>
      <c r="J6" s="23">
        <f>+H6*F6</f>
        <v>6068</v>
      </c>
      <c r="K6" s="24">
        <f>+J6*0.16</f>
        <v>970.88</v>
      </c>
      <c r="L6" s="25">
        <f>IF(K6&gt;0,0,J6)</f>
        <v>0</v>
      </c>
      <c r="M6" s="26">
        <f>IF(K6=0,0,L6+J6+K6)</f>
        <v>7038.88</v>
      </c>
    </row>
    <row r="7" spans="1:13" ht="15" customHeight="1" x14ac:dyDescent="0.25">
      <c r="L7" s="27"/>
    </row>
    <row r="8" spans="1:13" ht="15" customHeight="1" x14ac:dyDescent="0.25">
      <c r="J8" s="3"/>
      <c r="L8" s="27"/>
    </row>
  </sheetData>
  <autoFilter ref="A2:M6">
    <sortState ref="A3:M624">
      <sortCondition sortBy="cellColor" ref="B2:B624" dxfId="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Sistemas02</dc:creator>
  <cp:lastModifiedBy>Sistemas02</cp:lastModifiedBy>
  <dcterms:created xsi:type="dcterms:W3CDTF">2023-06-07T18:04:35Z</dcterms:created>
  <dcterms:modified xsi:type="dcterms:W3CDTF">2023-06-07T18:16:30Z</dcterms:modified>
</cp:coreProperties>
</file>