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02\Desktop\silverio diferencias\"/>
    </mc:Choice>
  </mc:AlternateContent>
  <bookViews>
    <workbookView xWindow="0" yWindow="0" windowWidth="28800" windowHeight="18000"/>
  </bookViews>
  <sheets>
    <sheet name="mayo" sheetId="1" r:id="rId1"/>
  </sheets>
  <definedNames>
    <definedName name="_xlnm._FilterDatabase" localSheetId="0" hidden="1">mayo!$A$10:$M$25</definedName>
    <definedName name="_xlnm.Print_Area" localSheetId="0">mayo!$A$2:$M$25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20" i="1"/>
  <c r="H18" i="1"/>
  <c r="H15" i="1"/>
  <c r="J15" i="1" l="1"/>
  <c r="J12" i="1"/>
  <c r="J19" i="1"/>
  <c r="L19" i="1" s="1"/>
  <c r="M19" i="1"/>
  <c r="J22" i="1"/>
  <c r="K22" i="1" s="1"/>
  <c r="L22" i="1" s="1"/>
  <c r="J14" i="1"/>
  <c r="K14" i="1" s="1"/>
  <c r="L14" i="1" s="1"/>
  <c r="J13" i="1"/>
  <c r="K13" i="1" s="1"/>
  <c r="J23" i="1"/>
  <c r="J16" i="1"/>
  <c r="J24" i="1"/>
  <c r="J17" i="1"/>
  <c r="K17" i="1" s="1"/>
  <c r="J25" i="1"/>
  <c r="J18" i="1"/>
  <c r="K18" i="1" s="1"/>
  <c r="J20" i="1"/>
  <c r="K20" i="1" s="1"/>
  <c r="L20" i="1" s="1"/>
  <c r="J11" i="1"/>
  <c r="K11" i="1" s="1"/>
  <c r="J21" i="1"/>
  <c r="K21" i="1" s="1"/>
  <c r="L11" i="1" l="1"/>
  <c r="M11" i="1" s="1"/>
  <c r="M20" i="1"/>
  <c r="L25" i="1"/>
  <c r="M25" i="1" s="1"/>
  <c r="M22" i="1"/>
  <c r="L15" i="1"/>
  <c r="M15" i="1" s="1"/>
  <c r="L12" i="1"/>
  <c r="M12" i="1"/>
  <c r="L18" i="1"/>
  <c r="M18" i="1" s="1"/>
  <c r="L24" i="1"/>
  <c r="M24" i="1" s="1"/>
  <c r="M14" i="1"/>
  <c r="L21" i="1"/>
  <c r="M21" i="1" s="1"/>
  <c r="L17" i="1"/>
  <c r="M17" i="1" s="1"/>
  <c r="L23" i="1"/>
  <c r="M23" i="1" s="1"/>
  <c r="L13" i="1"/>
  <c r="M13" i="1" s="1"/>
  <c r="L16" i="1"/>
  <c r="M16" i="1"/>
</calcChain>
</file>

<file path=xl/sharedStrings.xml><?xml version="1.0" encoding="utf-8"?>
<sst xmlns="http://schemas.openxmlformats.org/spreadsheetml/2006/main" count="60" uniqueCount="25">
  <si>
    <t>REPORTE DE CONCRETO A TERCEROS</t>
  </si>
  <si>
    <t>PLANTA</t>
  </si>
  <si>
    <t>REMISION</t>
  </si>
  <si>
    <t>CANTIDAD</t>
  </si>
  <si>
    <t>RESISTENCIA</t>
  </si>
  <si>
    <t>CLIENTE</t>
  </si>
  <si>
    <t>BOMBEABLE</t>
  </si>
  <si>
    <t>FECHA</t>
  </si>
  <si>
    <t>PRECIO VENTA</t>
  </si>
  <si>
    <t>IMPORTE</t>
  </si>
  <si>
    <t>IVA</t>
  </si>
  <si>
    <t>TOTAL</t>
  </si>
  <si>
    <t>REMISIONADO</t>
  </si>
  <si>
    <t>PRECIO BASE</t>
  </si>
  <si>
    <t>PC-01</t>
  </si>
  <si>
    <t>VT - PLANTA</t>
  </si>
  <si>
    <t>2501914N0D</t>
  </si>
  <si>
    <t>2001914N0B</t>
  </si>
  <si>
    <t>2001914N0D</t>
  </si>
  <si>
    <t>LC INFRA</t>
  </si>
  <si>
    <t>2501914N0B</t>
  </si>
  <si>
    <t>MR42REV14D</t>
  </si>
  <si>
    <t>1501914N0D</t>
  </si>
  <si>
    <t>2001914R3B</t>
  </si>
  <si>
    <t>MES DE MAYO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</si>
</sst>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4" fontId="0" fillId="0" borderId="0" xfId="1" applyFont="1"/>
    <xf numFmtId="0" fontId="5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3" fontId="0" fillId="0" borderId="0" xfId="1" applyNumberFormat="1" applyFont="1"/>
    <xf numFmtId="0" fontId="7" fillId="0" borderId="0" xfId="0" applyFon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vertical="top"/>
    </xf>
    <xf numFmtId="0" fontId="0" fillId="3" borderId="0" xfId="0" applyFill="1"/>
    <xf numFmtId="0" fontId="2" fillId="2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9" fontId="2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</cellXfs>
  <cellStyles count="33">
    <cellStyle name="Moneda" xfId="1" builtinId="4"/>
    <cellStyle name="Moneda 2" xfId="2"/>
    <cellStyle name="Moneda 2 2" xfId="4"/>
    <cellStyle name="Moneda 2 2 2" xfId="8"/>
    <cellStyle name="Moneda 2 2 2 2" xfId="16"/>
    <cellStyle name="Moneda 2 2 2 2 2" xfId="32"/>
    <cellStyle name="Moneda 2 2 2 3" xfId="24"/>
    <cellStyle name="Moneda 2 2 3" xfId="12"/>
    <cellStyle name="Moneda 2 2 3 2" xfId="28"/>
    <cellStyle name="Moneda 2 2 4" xfId="20"/>
    <cellStyle name="Moneda 2 3" xfId="6"/>
    <cellStyle name="Moneda 2 3 2" xfId="14"/>
    <cellStyle name="Moneda 2 3 2 2" xfId="30"/>
    <cellStyle name="Moneda 2 3 3" xfId="22"/>
    <cellStyle name="Moneda 2 4" xfId="10"/>
    <cellStyle name="Moneda 2 4 2" xfId="26"/>
    <cellStyle name="Moneda 2 5" xfId="18"/>
    <cellStyle name="Moneda 3" xfId="3"/>
    <cellStyle name="Moneda 3 2" xfId="7"/>
    <cellStyle name="Moneda 3 2 2" xfId="15"/>
    <cellStyle name="Moneda 3 2 2 2" xfId="31"/>
    <cellStyle name="Moneda 3 2 3" xfId="23"/>
    <cellStyle name="Moneda 3 3" xfId="11"/>
    <cellStyle name="Moneda 3 3 2" xfId="27"/>
    <cellStyle name="Moneda 3 4" xfId="19"/>
    <cellStyle name="Moneda 4" xfId="5"/>
    <cellStyle name="Moneda 4 2" xfId="13"/>
    <cellStyle name="Moneda 4 2 2" xfId="29"/>
    <cellStyle name="Moneda 4 3" xfId="21"/>
    <cellStyle name="Moneda 5" xfId="9"/>
    <cellStyle name="Moneda 5 2" xfId="25"/>
    <cellStyle name="Moneda 6" xfId="17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568601</xdr:colOff>
      <xdr:row>7</xdr:row>
      <xdr:rowOff>40234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9751" cy="1259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463"/>
  <sheetViews>
    <sheetView showGridLines="0" tabSelected="1" topLeftCell="A2" zoomScaleNormal="100" zoomScaleSheetLayoutView="100" workbookViewId="0">
      <selection activeCell="C25" sqref="C25"/>
    </sheetView>
  </sheetViews>
  <sheetFormatPr baseColWidth="10" defaultRowHeight="15" customHeight="1" x14ac:dyDescent="0.25"/>
  <cols>
    <col min="2" max="2" width="12.28515625" customWidth="1"/>
    <col min="4" max="4" width="19.7109375" bestFit="1" customWidth="1"/>
    <col min="5" max="5" width="12.28515625" bestFit="1" customWidth="1"/>
    <col min="7" max="7" width="12.28515625" customWidth="1"/>
    <col min="8" max="8" width="14.140625" bestFit="1" customWidth="1"/>
    <col min="9" max="9" width="14.140625" customWidth="1"/>
    <col min="10" max="10" width="14.7109375" bestFit="1" customWidth="1"/>
    <col min="11" max="11" width="14.140625" customWidth="1"/>
    <col min="12" max="12" width="13.42578125" customWidth="1"/>
    <col min="13" max="13" width="14.140625" bestFit="1" customWidth="1"/>
    <col min="14" max="14" width="11.42578125" customWidth="1"/>
    <col min="15" max="15" width="12.140625" bestFit="1" customWidth="1"/>
  </cols>
  <sheetData>
    <row r="1" spans="1:13" ht="15" hidden="1" customHeight="1" x14ac:dyDescent="0.25">
      <c r="D1" s="7"/>
      <c r="E1" s="1"/>
      <c r="F1" s="7"/>
      <c r="G1" s="7"/>
      <c r="H1" s="4"/>
      <c r="I1" s="4"/>
      <c r="J1" s="4"/>
      <c r="K1" s="4">
        <v>0</v>
      </c>
      <c r="L1" s="4"/>
      <c r="M1" s="4"/>
    </row>
    <row r="2" spans="1:13" ht="21" x14ac:dyDescent="0.35">
      <c r="D2" s="6" t="s">
        <v>24</v>
      </c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D3" s="10"/>
      <c r="E3" s="2"/>
      <c r="F3" s="7"/>
      <c r="G3" s="7"/>
      <c r="H3" s="4"/>
      <c r="I3" s="4"/>
      <c r="J3" s="4"/>
      <c r="K3" s="4"/>
      <c r="L3" s="4"/>
      <c r="M3" s="4"/>
    </row>
    <row r="4" spans="1:13" x14ac:dyDescent="0.25">
      <c r="D4" s="7"/>
      <c r="E4" s="2"/>
      <c r="F4" s="7"/>
      <c r="G4" s="7"/>
      <c r="H4" s="4"/>
      <c r="I4" s="4"/>
      <c r="J4" s="4"/>
      <c r="K4" s="4"/>
      <c r="L4" s="4"/>
      <c r="M4" s="4"/>
    </row>
    <row r="5" spans="1:13" x14ac:dyDescent="0.25">
      <c r="D5" s="7"/>
      <c r="E5" s="2"/>
      <c r="F5" s="7"/>
      <c r="G5" s="7"/>
      <c r="H5" s="9"/>
      <c r="I5" s="9"/>
      <c r="J5" s="4"/>
      <c r="K5" s="4"/>
      <c r="L5" s="4"/>
      <c r="M5" s="4"/>
    </row>
    <row r="6" spans="1:13" x14ac:dyDescent="0.25">
      <c r="D6" s="7"/>
      <c r="E6" s="2"/>
      <c r="F6" s="7"/>
      <c r="G6" s="7"/>
      <c r="H6" s="4"/>
      <c r="I6" s="4"/>
      <c r="J6" s="4"/>
      <c r="K6" s="4"/>
      <c r="L6" s="4"/>
      <c r="M6" s="4"/>
    </row>
    <row r="7" spans="1:13" x14ac:dyDescent="0.25">
      <c r="A7" s="12" t="s">
        <v>0</v>
      </c>
      <c r="B7" s="7"/>
      <c r="C7" s="7"/>
      <c r="D7" s="7"/>
      <c r="E7" s="7"/>
      <c r="F7" s="7"/>
      <c r="G7" s="7"/>
      <c r="H7" s="8"/>
      <c r="I7" s="8"/>
      <c r="J7" s="7"/>
      <c r="K7" s="7"/>
    </row>
    <row r="8" spans="1:13" x14ac:dyDescent="0.25">
      <c r="D8" s="7"/>
      <c r="F8" s="7"/>
      <c r="G8" s="7"/>
      <c r="H8" s="4"/>
      <c r="I8" s="4"/>
      <c r="J8" s="4"/>
      <c r="K8" s="4"/>
      <c r="L8" s="4"/>
      <c r="M8" s="4"/>
    </row>
    <row r="9" spans="1:13" x14ac:dyDescent="0.25">
      <c r="A9" s="2"/>
      <c r="B9" s="2"/>
      <c r="D9" s="5"/>
      <c r="E9" s="3"/>
      <c r="F9" s="5"/>
      <c r="G9" s="5"/>
      <c r="H9" s="4"/>
      <c r="I9" s="4"/>
      <c r="J9" s="4"/>
      <c r="K9" s="4"/>
      <c r="L9" s="4"/>
      <c r="M9" s="4"/>
    </row>
    <row r="10" spans="1:13" ht="30" x14ac:dyDescent="0.25">
      <c r="A10" s="14" t="s">
        <v>1</v>
      </c>
      <c r="B10" s="14" t="s">
        <v>7</v>
      </c>
      <c r="C10" s="14" t="s">
        <v>2</v>
      </c>
      <c r="D10" s="14" t="s">
        <v>5</v>
      </c>
      <c r="E10" s="14" t="s">
        <v>4</v>
      </c>
      <c r="F10" s="14" t="s">
        <v>3</v>
      </c>
      <c r="G10" s="14" t="s">
        <v>6</v>
      </c>
      <c r="H10" s="15" t="s">
        <v>8</v>
      </c>
      <c r="I10" s="15" t="s">
        <v>13</v>
      </c>
      <c r="J10" s="15" t="s">
        <v>9</v>
      </c>
      <c r="K10" s="15" t="s">
        <v>10</v>
      </c>
      <c r="L10" s="16" t="s">
        <v>12</v>
      </c>
      <c r="M10" s="15" t="s">
        <v>11</v>
      </c>
    </row>
    <row r="11" spans="1:13" x14ac:dyDescent="0.25">
      <c r="A11" s="17" t="s">
        <v>14</v>
      </c>
      <c r="B11" s="18">
        <v>45049</v>
      </c>
      <c r="C11" s="19">
        <v>81356</v>
      </c>
      <c r="D11" s="20" t="s">
        <v>19</v>
      </c>
      <c r="E11" s="17" t="s">
        <v>23</v>
      </c>
      <c r="F11" s="17">
        <v>27</v>
      </c>
      <c r="G11" s="17">
        <v>27</v>
      </c>
      <c r="H11" s="21">
        <f>60723/F11</f>
        <v>2249</v>
      </c>
      <c r="I11" s="21">
        <v>1764</v>
      </c>
      <c r="J11" s="21">
        <f t="shared" ref="J11:J25" si="0">+H11*F11</f>
        <v>60723</v>
      </c>
      <c r="K11" s="21">
        <f>+J11*0.16</f>
        <v>9715.68</v>
      </c>
      <c r="L11" s="21">
        <f t="shared" ref="L11:L25" si="1">IF(K11&gt;0,0,J11)</f>
        <v>0</v>
      </c>
      <c r="M11" s="21">
        <f t="shared" ref="M11:M25" si="2">IF(K11=0,0,L11+J11+K11)</f>
        <v>70438.679999999993</v>
      </c>
    </row>
    <row r="12" spans="1:13" x14ac:dyDescent="0.25">
      <c r="A12" s="17" t="s">
        <v>14</v>
      </c>
      <c r="B12" s="18">
        <v>45049</v>
      </c>
      <c r="C12" s="19">
        <v>81427</v>
      </c>
      <c r="D12" s="20" t="s">
        <v>15</v>
      </c>
      <c r="E12" s="17" t="s">
        <v>16</v>
      </c>
      <c r="F12" s="17">
        <v>9.5</v>
      </c>
      <c r="G12" s="17">
        <v>0</v>
      </c>
      <c r="H12" s="21">
        <v>1925</v>
      </c>
      <c r="I12" s="21">
        <v>1925</v>
      </c>
      <c r="J12" s="21">
        <f t="shared" si="0"/>
        <v>18287.5</v>
      </c>
      <c r="K12" s="21">
        <v>0</v>
      </c>
      <c r="L12" s="21">
        <f t="shared" si="1"/>
        <v>18287.5</v>
      </c>
      <c r="M12" s="21">
        <f t="shared" si="2"/>
        <v>0</v>
      </c>
    </row>
    <row r="13" spans="1:13" x14ac:dyDescent="0.25">
      <c r="A13" s="17" t="s">
        <v>14</v>
      </c>
      <c r="B13" s="18">
        <v>45049</v>
      </c>
      <c r="C13" s="19">
        <v>81438</v>
      </c>
      <c r="D13" s="20" t="s">
        <v>15</v>
      </c>
      <c r="E13" s="17" t="s">
        <v>16</v>
      </c>
      <c r="F13" s="17">
        <v>5</v>
      </c>
      <c r="G13" s="17">
        <v>0</v>
      </c>
      <c r="H13" s="21">
        <v>1895</v>
      </c>
      <c r="I13" s="21">
        <v>1895</v>
      </c>
      <c r="J13" s="21">
        <f t="shared" si="0"/>
        <v>9475</v>
      </c>
      <c r="K13" s="21">
        <f>+J13*0.16</f>
        <v>1516</v>
      </c>
      <c r="L13" s="21">
        <f t="shared" si="1"/>
        <v>0</v>
      </c>
      <c r="M13" s="21">
        <f t="shared" si="2"/>
        <v>10991</v>
      </c>
    </row>
    <row r="14" spans="1:13" x14ac:dyDescent="0.25">
      <c r="A14" s="17" t="s">
        <v>14</v>
      </c>
      <c r="B14" s="18">
        <v>45049</v>
      </c>
      <c r="C14" s="19">
        <v>81439</v>
      </c>
      <c r="D14" s="20" t="s">
        <v>15</v>
      </c>
      <c r="E14" s="17" t="s">
        <v>18</v>
      </c>
      <c r="F14" s="17">
        <v>10.5</v>
      </c>
      <c r="G14" s="17">
        <v>0</v>
      </c>
      <c r="H14" s="21">
        <v>1764</v>
      </c>
      <c r="I14" s="21">
        <v>1764</v>
      </c>
      <c r="J14" s="21">
        <f t="shared" si="0"/>
        <v>18522</v>
      </c>
      <c r="K14" s="21">
        <f>+J14*0.16</f>
        <v>2963.52</v>
      </c>
      <c r="L14" s="21">
        <f t="shared" si="1"/>
        <v>0</v>
      </c>
      <c r="M14" s="21">
        <f t="shared" si="2"/>
        <v>21485.52</v>
      </c>
    </row>
    <row r="15" spans="1:13" x14ac:dyDescent="0.25">
      <c r="A15" s="17" t="s">
        <v>14</v>
      </c>
      <c r="B15" s="18">
        <v>45049</v>
      </c>
      <c r="C15" s="19">
        <v>81440</v>
      </c>
      <c r="D15" s="20" t="s">
        <v>15</v>
      </c>
      <c r="E15" s="17" t="s">
        <v>20</v>
      </c>
      <c r="F15" s="17">
        <v>8</v>
      </c>
      <c r="G15" s="17">
        <v>10</v>
      </c>
      <c r="H15" s="21">
        <f>18250/F15</f>
        <v>2281.25</v>
      </c>
      <c r="I15" s="21">
        <v>1925</v>
      </c>
      <c r="J15" s="21">
        <f t="shared" si="0"/>
        <v>18250</v>
      </c>
      <c r="K15" s="21">
        <v>0</v>
      </c>
      <c r="L15" s="21">
        <f t="shared" si="1"/>
        <v>18250</v>
      </c>
      <c r="M15" s="21">
        <f t="shared" si="2"/>
        <v>0</v>
      </c>
    </row>
    <row r="16" spans="1:13" x14ac:dyDescent="0.25">
      <c r="A16" s="17" t="s">
        <v>14</v>
      </c>
      <c r="B16" s="18">
        <v>45049</v>
      </c>
      <c r="C16" s="19">
        <v>81549</v>
      </c>
      <c r="D16" s="20" t="s">
        <v>15</v>
      </c>
      <c r="E16" s="17" t="s">
        <v>16</v>
      </c>
      <c r="F16" s="17">
        <v>14</v>
      </c>
      <c r="G16" s="17">
        <v>0</v>
      </c>
      <c r="H16" s="21">
        <v>2025</v>
      </c>
      <c r="I16" s="21">
        <v>1925</v>
      </c>
      <c r="J16" s="21">
        <f t="shared" si="0"/>
        <v>28350</v>
      </c>
      <c r="K16" s="21">
        <v>0</v>
      </c>
      <c r="L16" s="21">
        <f t="shared" si="1"/>
        <v>28350</v>
      </c>
      <c r="M16" s="21">
        <f t="shared" si="2"/>
        <v>0</v>
      </c>
    </row>
    <row r="17" spans="1:13" x14ac:dyDescent="0.25">
      <c r="A17" s="17" t="s">
        <v>14</v>
      </c>
      <c r="B17" s="18">
        <v>45049</v>
      </c>
      <c r="C17" s="19">
        <v>81550</v>
      </c>
      <c r="D17" s="20" t="s">
        <v>15</v>
      </c>
      <c r="E17" s="17" t="s">
        <v>22</v>
      </c>
      <c r="F17" s="17">
        <v>6</v>
      </c>
      <c r="G17" s="17">
        <v>0</v>
      </c>
      <c r="H17" s="21">
        <v>1701</v>
      </c>
      <c r="I17" s="21">
        <v>1701</v>
      </c>
      <c r="J17" s="21">
        <f t="shared" si="0"/>
        <v>10206</v>
      </c>
      <c r="K17" s="21">
        <f>+J17*0.16</f>
        <v>1632.96</v>
      </c>
      <c r="L17" s="21">
        <f t="shared" si="1"/>
        <v>0</v>
      </c>
      <c r="M17" s="21">
        <f t="shared" si="2"/>
        <v>11838.96</v>
      </c>
    </row>
    <row r="18" spans="1:13" x14ac:dyDescent="0.25">
      <c r="A18" s="17" t="s">
        <v>14</v>
      </c>
      <c r="B18" s="18">
        <v>45049</v>
      </c>
      <c r="C18" s="19">
        <v>81551</v>
      </c>
      <c r="D18" s="20" t="s">
        <v>15</v>
      </c>
      <c r="E18" s="17" t="s">
        <v>17</v>
      </c>
      <c r="F18" s="17">
        <v>15</v>
      </c>
      <c r="G18" s="17">
        <v>15</v>
      </c>
      <c r="H18" s="21">
        <f>31710/F18</f>
        <v>2114</v>
      </c>
      <c r="I18" s="21">
        <v>1764</v>
      </c>
      <c r="J18" s="21">
        <f t="shared" si="0"/>
        <v>31710</v>
      </c>
      <c r="K18" s="21">
        <f>+J18*0.16</f>
        <v>5073.6000000000004</v>
      </c>
      <c r="L18" s="21">
        <f t="shared" si="1"/>
        <v>0</v>
      </c>
      <c r="M18" s="21">
        <f t="shared" si="2"/>
        <v>36783.599999999999</v>
      </c>
    </row>
    <row r="19" spans="1:13" x14ac:dyDescent="0.25">
      <c r="A19" s="17" t="s">
        <v>14</v>
      </c>
      <c r="B19" s="18">
        <v>45049</v>
      </c>
      <c r="C19" s="19">
        <v>81552</v>
      </c>
      <c r="D19" s="20" t="s">
        <v>15</v>
      </c>
      <c r="E19" s="17" t="s">
        <v>22</v>
      </c>
      <c r="F19" s="17">
        <v>7</v>
      </c>
      <c r="G19" s="17">
        <v>0</v>
      </c>
      <c r="H19" s="21">
        <v>1701</v>
      </c>
      <c r="I19" s="21">
        <v>1701</v>
      </c>
      <c r="J19" s="21">
        <f t="shared" si="0"/>
        <v>11907</v>
      </c>
      <c r="K19" s="21">
        <v>0</v>
      </c>
      <c r="L19" s="21">
        <f t="shared" si="1"/>
        <v>11907</v>
      </c>
      <c r="M19" s="21">
        <f t="shared" si="2"/>
        <v>0</v>
      </c>
    </row>
    <row r="20" spans="1:13" x14ac:dyDescent="0.25">
      <c r="A20" s="17" t="s">
        <v>14</v>
      </c>
      <c r="B20" s="18">
        <v>45049</v>
      </c>
      <c r="C20" s="19">
        <v>81553</v>
      </c>
      <c r="D20" s="20" t="s">
        <v>15</v>
      </c>
      <c r="E20" s="17" t="s">
        <v>21</v>
      </c>
      <c r="F20" s="17">
        <v>185</v>
      </c>
      <c r="G20" s="17">
        <v>0</v>
      </c>
      <c r="H20" s="21">
        <f>414400/F20</f>
        <v>2240</v>
      </c>
      <c r="I20" s="21">
        <v>1962</v>
      </c>
      <c r="J20" s="21">
        <f t="shared" si="0"/>
        <v>414400</v>
      </c>
      <c r="K20" s="21">
        <f>+J20*0.16</f>
        <v>66304</v>
      </c>
      <c r="L20" s="21">
        <f t="shared" si="1"/>
        <v>0</v>
      </c>
      <c r="M20" s="21">
        <f t="shared" si="2"/>
        <v>480704</v>
      </c>
    </row>
    <row r="21" spans="1:13" x14ac:dyDescent="0.25">
      <c r="A21" s="17" t="s">
        <v>14</v>
      </c>
      <c r="B21" s="18">
        <v>45049</v>
      </c>
      <c r="C21" s="19">
        <v>81554</v>
      </c>
      <c r="D21" s="20" t="s">
        <v>15</v>
      </c>
      <c r="E21" s="17" t="s">
        <v>21</v>
      </c>
      <c r="F21" s="17">
        <v>8.5</v>
      </c>
      <c r="G21" s="17">
        <v>0</v>
      </c>
      <c r="H21" s="21">
        <v>2140</v>
      </c>
      <c r="I21" s="21">
        <v>1962</v>
      </c>
      <c r="J21" s="21">
        <f t="shared" si="0"/>
        <v>18190</v>
      </c>
      <c r="K21" s="21">
        <f>+J21*0.16</f>
        <v>2910.4</v>
      </c>
      <c r="L21" s="21">
        <f t="shared" si="1"/>
        <v>0</v>
      </c>
      <c r="M21" s="21">
        <f t="shared" si="2"/>
        <v>21100.400000000001</v>
      </c>
    </row>
    <row r="22" spans="1:13" x14ac:dyDescent="0.25">
      <c r="A22" s="17" t="s">
        <v>14</v>
      </c>
      <c r="B22" s="18">
        <v>45049</v>
      </c>
      <c r="C22" s="19">
        <v>81555</v>
      </c>
      <c r="D22" s="20" t="s">
        <v>15</v>
      </c>
      <c r="E22" s="17" t="s">
        <v>18</v>
      </c>
      <c r="F22" s="17">
        <v>12</v>
      </c>
      <c r="G22" s="17">
        <v>0</v>
      </c>
      <c r="H22" s="21">
        <v>1900</v>
      </c>
      <c r="I22" s="21">
        <v>1764</v>
      </c>
      <c r="J22" s="21">
        <f t="shared" si="0"/>
        <v>22800</v>
      </c>
      <c r="K22" s="21">
        <f>+J22*0.16</f>
        <v>3648</v>
      </c>
      <c r="L22" s="21">
        <f t="shared" si="1"/>
        <v>0</v>
      </c>
      <c r="M22" s="21">
        <f t="shared" si="2"/>
        <v>26448</v>
      </c>
    </row>
    <row r="23" spans="1:13" x14ac:dyDescent="0.25">
      <c r="A23" s="17" t="s">
        <v>14</v>
      </c>
      <c r="B23" s="18">
        <v>45049</v>
      </c>
      <c r="C23" s="19">
        <v>81556</v>
      </c>
      <c r="D23" s="20" t="s">
        <v>15</v>
      </c>
      <c r="E23" s="17" t="s">
        <v>16</v>
      </c>
      <c r="F23" s="17">
        <v>35</v>
      </c>
      <c r="G23" s="17">
        <v>0</v>
      </c>
      <c r="H23" s="21">
        <v>1925</v>
      </c>
      <c r="I23" s="21">
        <v>1925</v>
      </c>
      <c r="J23" s="21">
        <f t="shared" si="0"/>
        <v>67375</v>
      </c>
      <c r="K23" s="21">
        <v>0</v>
      </c>
      <c r="L23" s="21">
        <f t="shared" si="1"/>
        <v>67375</v>
      </c>
      <c r="M23" s="21">
        <f t="shared" si="2"/>
        <v>0</v>
      </c>
    </row>
    <row r="24" spans="1:13" x14ac:dyDescent="0.25">
      <c r="A24" s="17" t="s">
        <v>14</v>
      </c>
      <c r="B24" s="18">
        <v>45049</v>
      </c>
      <c r="C24" s="19">
        <v>81557</v>
      </c>
      <c r="D24" s="20" t="s">
        <v>15</v>
      </c>
      <c r="E24" s="17" t="s">
        <v>16</v>
      </c>
      <c r="F24" s="17">
        <v>10</v>
      </c>
      <c r="G24" s="17">
        <v>0</v>
      </c>
      <c r="H24" s="21">
        <v>1925</v>
      </c>
      <c r="I24" s="21">
        <v>1925</v>
      </c>
      <c r="J24" s="21">
        <f t="shared" si="0"/>
        <v>19250</v>
      </c>
      <c r="K24" s="21">
        <v>0</v>
      </c>
      <c r="L24" s="21">
        <f t="shared" si="1"/>
        <v>19250</v>
      </c>
      <c r="M24" s="21">
        <f t="shared" si="2"/>
        <v>0</v>
      </c>
    </row>
    <row r="25" spans="1:13" x14ac:dyDescent="0.25">
      <c r="A25" s="17" t="s">
        <v>14</v>
      </c>
      <c r="B25" s="18">
        <v>45049</v>
      </c>
      <c r="C25" s="19">
        <v>81558</v>
      </c>
      <c r="D25" s="20" t="s">
        <v>15</v>
      </c>
      <c r="E25" s="17" t="s">
        <v>18</v>
      </c>
      <c r="F25" s="17">
        <v>4</v>
      </c>
      <c r="G25" s="17">
        <v>0</v>
      </c>
      <c r="H25" s="21">
        <v>1764</v>
      </c>
      <c r="I25" s="21">
        <v>1764</v>
      </c>
      <c r="J25" s="21">
        <f t="shared" si="0"/>
        <v>7056</v>
      </c>
      <c r="K25" s="21">
        <v>0</v>
      </c>
      <c r="L25" s="21">
        <f t="shared" si="1"/>
        <v>7056</v>
      </c>
      <c r="M25" s="21">
        <f t="shared" si="2"/>
        <v>0</v>
      </c>
    </row>
    <row r="26" spans="1:13" x14ac:dyDescent="0.25">
      <c r="L26" s="11"/>
    </row>
    <row r="27" spans="1:13" x14ac:dyDescent="0.25">
      <c r="J27" s="4"/>
      <c r="L27" s="11"/>
    </row>
    <row r="65" spans="1:13" s="13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</row>
    <row r="261" ht="14.1" customHeight="1" x14ac:dyDescent="0.25"/>
    <row r="459" spans="15:15" x14ac:dyDescent="0.25">
      <c r="O459" s="4"/>
    </row>
    <row r="460" spans="15:15" x14ac:dyDescent="0.25">
      <c r="O460" s="4"/>
    </row>
    <row r="461" spans="15:15" x14ac:dyDescent="0.25">
      <c r="O461" s="4"/>
    </row>
    <row r="462" spans="15:15" x14ac:dyDescent="0.25">
      <c r="O462" s="4"/>
    </row>
    <row r="463" spans="15:15" x14ac:dyDescent="0.25">
      <c r="O463" s="11"/>
    </row>
  </sheetData>
  <autoFilter ref="A10:M25">
    <sortState ref="A11:M653">
      <sortCondition sortBy="cellColor" ref="C10:C653" dxfId="0"/>
    </sortState>
  </autoFilter>
  <pageMargins left="0.7" right="0.7" top="0.75" bottom="0.75" header="0.3" footer="0.3"/>
  <pageSetup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mayo</vt:lpstr>
      <vt:lpstr>mayo!Área_de_impresión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Sistemas02</cp:lastModifiedBy>
  <cp:lastPrinted>2022-06-30T12:18:13Z</cp:lastPrinted>
  <dcterms:created xsi:type="dcterms:W3CDTF">2017-03-11T00:08:56Z</dcterms:created>
  <dcterms:modified xsi:type="dcterms:W3CDTF">2023-06-15T15:54:20Z</dcterms:modified>
</cp:coreProperties>
</file>