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OneDrive\Escritorio\ESPECIALIZACIÓN\ECONOMÍA ENERGÉTICA\Clase 2 semana\"/>
    </mc:Choice>
  </mc:AlternateContent>
  <xr:revisionPtr revIDLastSave="0" documentId="13_ncr:1_{A0F88C51-3632-4E57-BE00-431C3860234D}" xr6:coauthVersionLast="47" xr6:coauthVersionMax="47" xr10:uidLastSave="{00000000-0000-0000-0000-000000000000}"/>
  <bookViews>
    <workbookView xWindow="-108" yWindow="-108" windowWidth="23256" windowHeight="12576" xr2:uid="{F53DD3DA-7C5C-4A3B-974B-5421285730B0}"/>
  </bookViews>
  <sheets>
    <sheet name="Hoja1" sheetId="1" r:id="rId1"/>
  </sheets>
  <definedNames>
    <definedName name="_xlnm._FilterDatabase" localSheetId="0" hidden="1">Hoja1!$B$2:$G$12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E7" i="1"/>
  <c r="F7" i="1" s="1"/>
  <c r="E8" i="1"/>
  <c r="G8" i="1" s="1"/>
  <c r="E9" i="1"/>
  <c r="G9" i="1" s="1"/>
  <c r="E10" i="1"/>
  <c r="G10" i="1" s="1"/>
  <c r="E11" i="1"/>
  <c r="G11" i="1" s="1"/>
  <c r="E12" i="1"/>
  <c r="G12" i="1" s="1"/>
  <c r="E4" i="1"/>
  <c r="G4" i="1" s="1"/>
  <c r="G6" i="1"/>
  <c r="F10" i="1"/>
  <c r="F12" i="1"/>
  <c r="F8" i="1" l="1"/>
  <c r="F11" i="1"/>
  <c r="F9" i="1"/>
  <c r="G5" i="1"/>
  <c r="F6" i="1"/>
  <c r="G7" i="1"/>
  <c r="F4" i="1"/>
  <c r="C15" i="1" l="1"/>
  <c r="C14" i="1"/>
  <c r="C16" i="1" l="1"/>
</calcChain>
</file>

<file path=xl/sharedStrings.xml><?xml version="1.0" encoding="utf-8"?>
<sst xmlns="http://schemas.openxmlformats.org/spreadsheetml/2006/main" count="46" uniqueCount="45">
  <si>
    <t>Promedio</t>
  </si>
  <si>
    <t>Desviacion Est</t>
  </si>
  <si>
    <t>Coeficiente de Varianza</t>
  </si>
  <si>
    <t>Consumo proyectado [Et]</t>
  </si>
  <si>
    <t>Consumo real [kWh/mes]</t>
  </si>
  <si>
    <t>Et+Err.Tip</t>
  </si>
  <si>
    <t>Et-Err.Tip</t>
  </si>
  <si>
    <t>Periodo</t>
  </si>
  <si>
    <t>enero</t>
  </si>
  <si>
    <t>febrero</t>
  </si>
  <si>
    <t>mayo</t>
  </si>
  <si>
    <t>julio</t>
  </si>
  <si>
    <t>agosto</t>
  </si>
  <si>
    <t>septiembre</t>
  </si>
  <si>
    <t>octubre</t>
  </si>
  <si>
    <t>noviembre</t>
  </si>
  <si>
    <t>diciembre</t>
  </si>
  <si>
    <t>Producción real [kg/mes]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</si>
  <si>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</si>
  <si>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</si>
  <si>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</si>
  <si>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</si>
  <si>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</si>
  <si>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</si>
  <si>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</si>
  <si>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</si>
  <si>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</si>
  <si>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</si>
  <si>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</si>
  <si>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</si>
  <si>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</si>
  <si>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</si>
  <si>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</si>
  <si>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</si>
  <si>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</si>
  <si>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</si>
  <si>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</si>
  <si>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</si>
  <si>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</si>
  <si>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</si>
  <si>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</si>
  <si>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</si>
  <si>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</si>
  <si>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x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</si>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</sst>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0" applyNumberFormat="1" applyFont="1" applyBorder="1"/>
    <xf numFmtId="165" fontId="3" fillId="0" borderId="1" xfId="0" applyNumberFormat="1" applyFont="1" applyBorder="1" applyAlignment="1">
      <alignment vertical="center"/>
    </xf>
    <xf numFmtId="164" fontId="2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0" fillId="0" borderId="0" xfId="0" applyAlignment="1">
      <alignment wrapText="1"/>
    </xf>
    <xf numFmtId="164" fontId="0" fillId="5" borderId="1" xfId="0" applyNumberFormat="1" applyFill="1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0" fillId="4" borderId="9" xfId="0" applyNumberFormat="1" applyFill="1" applyBorder="1"/>
    <xf numFmtId="0" fontId="2" fillId="0" borderId="10" xfId="0" applyFont="1" applyBorder="1" applyAlignment="1">
      <alignment horizontal="center" vertical="center" wrapText="1"/>
    </xf>
    <xf numFmtId="164" fontId="2" fillId="0" borderId="11" xfId="1" applyNumberFormat="1" applyFont="1" applyBorder="1" applyAlignment="1">
      <alignment horizontal="center" vertical="center" wrapText="1"/>
    </xf>
    <xf numFmtId="164" fontId="0" fillId="5" borderId="11" xfId="0" applyNumberFormat="1" applyFill="1" applyBorder="1"/>
    <xf numFmtId="164" fontId="0" fillId="4" borderId="12" xfId="0" applyNumberFormat="1" applyFill="1" applyBorder="1"/>
    <xf numFmtId="164" fontId="0" fillId="3" borderId="13" xfId="1" applyNumberFormat="1" applyFont="1" applyFill="1" applyBorder="1"/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164" fontId="0" fillId="3" borderId="6" xfId="1" applyNumberFormat="1" applyFont="1" applyFill="1" applyBorder="1"/>
    <xf numFmtId="164" fontId="0" fillId="5" borderId="6" xfId="0" applyNumberFormat="1" applyFill="1" applyBorder="1"/>
    <xf numFmtId="164" fontId="0" fillId="4" borderId="7" xfId="0" applyNumberFormat="1" applyFill="1" applyBorder="1"/>
    <xf numFmtId="164" fontId="0" fillId="3" borderId="16" xfId="1" applyNumberFormat="1" applyFont="1" applyFill="1" applyBorder="1"/>
    <xf numFmtId="0" fontId="0" fillId="2" borderId="1" xfId="0" applyFill="1" applyBorder="1" applyAlignment="1"/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8DB4ACE4-BDB2-4E9E-904C-705D33E667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81640942559077"/>
                  <c:y val="-4.6903624661790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Hoja1!$D$4:$D$12</c:f>
              <c:numCache>
                <c:formatCode>_-* #,##0_-;\-* #,##0_-;_-* "-"??_-;_-@_-</c:formatCode>
                <c:ptCount val="9"/>
                <c:pt idx="0">
                  <c:v>5438692</c:v>
                </c:pt>
                <c:pt idx="1">
                  <c:v>4699549</c:v>
                </c:pt>
                <c:pt idx="2">
                  <c:v>5468279</c:v>
                </c:pt>
                <c:pt idx="3">
                  <c:v>5612316</c:v>
                </c:pt>
                <c:pt idx="4">
                  <c:v>5450000</c:v>
                </c:pt>
                <c:pt idx="5">
                  <c:v>5184623</c:v>
                </c:pt>
                <c:pt idx="6">
                  <c:v>4470798</c:v>
                </c:pt>
                <c:pt idx="7">
                  <c:v>4790499</c:v>
                </c:pt>
                <c:pt idx="8">
                  <c:v>5648546</c:v>
                </c:pt>
              </c:numCache>
            </c:numRef>
          </c:xVal>
          <c:yVal>
            <c:numRef>
              <c:f>Hoja1!$C$4:$C$12</c:f>
              <c:numCache>
                <c:formatCode>_-* #,##0_-;\-* #,##0_-;_-* "-"??_-;_-@_-</c:formatCode>
                <c:ptCount val="9"/>
                <c:pt idx="0">
                  <c:v>282360</c:v>
                </c:pt>
                <c:pt idx="1">
                  <c:v>260880</c:v>
                </c:pt>
                <c:pt idx="2">
                  <c:v>284924</c:v>
                </c:pt>
                <c:pt idx="3">
                  <c:v>278730</c:v>
                </c:pt>
                <c:pt idx="4">
                  <c:v>273400</c:v>
                </c:pt>
                <c:pt idx="5">
                  <c:v>264160</c:v>
                </c:pt>
                <c:pt idx="6">
                  <c:v>251800</c:v>
                </c:pt>
                <c:pt idx="7">
                  <c:v>260320</c:v>
                </c:pt>
                <c:pt idx="8">
                  <c:v>288360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DA-44D8-89BF-0B745FB65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Hoja1!$D$4:$D$12</c:f>
              <c:numCache>
                <c:formatCode>_-* #,##0_-;\-* #,##0_-;_-* "-"??_-;_-@_-</c:formatCode>
                <c:ptCount val="9"/>
                <c:pt idx="0">
                  <c:v>5438692</c:v>
                </c:pt>
                <c:pt idx="1">
                  <c:v>4699549</c:v>
                </c:pt>
                <c:pt idx="2">
                  <c:v>5468279</c:v>
                </c:pt>
                <c:pt idx="3">
                  <c:v>5612316</c:v>
                </c:pt>
                <c:pt idx="4">
                  <c:v>5450000</c:v>
                </c:pt>
                <c:pt idx="5">
                  <c:v>5184623</c:v>
                </c:pt>
                <c:pt idx="6">
                  <c:v>4470798</c:v>
                </c:pt>
                <c:pt idx="7">
                  <c:v>4790499</c:v>
                </c:pt>
                <c:pt idx="8">
                  <c:v>5648546</c:v>
                </c:pt>
              </c:numCache>
            </c:numRef>
          </c:xVal>
          <c:yVal>
            <c:numRef>
              <c:f>Hoja1!$F$4:$F$12</c:f>
              <c:numCache>
                <c:formatCode>_-* #,##0_-;\-* #,##0_-;_-* "-"??_-;_-@_-</c:formatCode>
                <c:ptCount val="9"/>
                <c:pt idx="0">
                  <c:v>283352.1669584972</c:v>
                </c:pt>
                <c:pt idx="1">
                  <c:v>263025.7344584972</c:v>
                </c:pt>
                <c:pt idx="2">
                  <c:v>284165.80945849715</c:v>
                </c:pt>
                <c:pt idx="3">
                  <c:v>288126.82695849717</c:v>
                </c:pt>
                <c:pt idx="4">
                  <c:v>283663.13695849717</c:v>
                </c:pt>
                <c:pt idx="5">
                  <c:v>276365.26945849718</c:v>
                </c:pt>
                <c:pt idx="6">
                  <c:v>256735.08195849721</c:v>
                </c:pt>
                <c:pt idx="7">
                  <c:v>265526.8594584972</c:v>
                </c:pt>
                <c:pt idx="8">
                  <c:v>289123.15195849718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4DA-44D8-89BF-0B745FB65E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Hoja1!$D$4:$D$12</c:f>
              <c:numCache>
                <c:formatCode>_-* #,##0_-;\-* #,##0_-;_-* "-"??_-;_-@_-</c:formatCode>
                <c:ptCount val="9"/>
                <c:pt idx="0">
                  <c:v>5438692</c:v>
                </c:pt>
                <c:pt idx="1">
                  <c:v>4699549</c:v>
                </c:pt>
                <c:pt idx="2">
                  <c:v>5468279</c:v>
                </c:pt>
                <c:pt idx="3">
                  <c:v>5612316</c:v>
                </c:pt>
                <c:pt idx="4">
                  <c:v>5450000</c:v>
                </c:pt>
                <c:pt idx="5">
                  <c:v>5184623</c:v>
                </c:pt>
                <c:pt idx="6">
                  <c:v>4470798</c:v>
                </c:pt>
                <c:pt idx="7">
                  <c:v>4790499</c:v>
                </c:pt>
                <c:pt idx="8">
                  <c:v>5648546</c:v>
                </c:pt>
              </c:numCache>
            </c:numRef>
          </c:xVal>
          <c:yVal>
            <c:numRef>
              <c:f>Hoja1!$G$4:$G$12</c:f>
              <c:numCache>
                <c:formatCode>_-* #,##0_-;\-* #,##0_-;_-* "-"??_-;_-@_-</c:formatCode>
                <c:ptCount val="9"/>
                <c:pt idx="0">
                  <c:v>273371.89304150286</c:v>
                </c:pt>
                <c:pt idx="1">
                  <c:v>253045.46054150281</c:v>
                </c:pt>
                <c:pt idx="2">
                  <c:v>274185.53554150282</c:v>
                </c:pt>
                <c:pt idx="3">
                  <c:v>278146.55304150283</c:v>
                </c:pt>
                <c:pt idx="4">
                  <c:v>273682.86304150283</c:v>
                </c:pt>
                <c:pt idx="5">
                  <c:v>266384.99554150284</c:v>
                </c:pt>
                <c:pt idx="6">
                  <c:v>246754.80804150281</c:v>
                </c:pt>
                <c:pt idx="7">
                  <c:v>255546.58554150281</c:v>
                </c:pt>
                <c:pt idx="8">
                  <c:v>279142.87804150285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4DA-44D8-89BF-0B745FB6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271728"/>
        <c:axId val="1330969456"/>
      </c:scatterChart>
      <c:valAx>
        <c:axId val="13302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0969456"/>
        <c:crosses val="autoZero"/>
        <c:crossBetween val="midCat"/>
      </c:valAx>
      <c:valAx>
        <c:axId val="13309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02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66592</xdr:colOff>
      <xdr:row>0</xdr:row>
      <xdr:rowOff>135338</xdr:rowOff>
    </xdr:from>
    <xdr:to>
      <xdr:col>14</xdr:col>
      <xdr:colOff>729532</xdr:colOff>
      <xdr:row>16</xdr:row>
      <xdr:rowOff>55328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D4D161-6EC2-4CD4-8DF6-A872604D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8230-C89F-4A3A-A510-01291D2FED00}">
  <dimension ref="B1:K37"/>
  <sheetViews>
    <sheetView tabSelected="1" topLeftCell="B1" zoomScale="130" zoomScaleNormal="130" workbookViewId="0">
      <selection activeCell="G16" sqref="G16"/>
    </sheetView>
  </sheetViews>
  <sheetFormatPr baseColWidth="10" defaultRowHeight="14.4" x14ac:dyDescent="0.3"/>
  <cols>
    <col min="1" max="1" width="3.77734375" customWidth="1"/>
    <col min="2" max="2" width="13.88671875" customWidth="1"/>
    <col min="3" max="3" width="10.88671875" customWidth="1"/>
    <col min="4" max="4" width="10.77734375" customWidth="1"/>
  </cols>
  <sheetData>
    <row r="1" spans="2:7" ht="15" thickBot="1" x14ac:dyDescent="0.35">
      <c r="D1" s="31" t="s">
        <v>43</v>
      </c>
      <c r="F1" s="32" t="s">
        <v>44</v>
      </c>
      <c r="G1" s="33"/>
    </row>
    <row r="2" spans="2:7" ht="28.8" customHeight="1" x14ac:dyDescent="0.3">
      <c r="B2" s="16" t="s">
        <v>7</v>
      </c>
      <c r="C2" s="17" t="s">
        <v>4</v>
      </c>
      <c r="D2" s="17" t="s">
        <v>17</v>
      </c>
      <c r="E2" s="18" t="s">
        <v>3</v>
      </c>
      <c r="F2" s="18" t="s">
        <v>5</v>
      </c>
      <c r="G2" s="19" t="s">
        <v>6</v>
      </c>
    </row>
    <row r="3" spans="2:7" ht="15" thickBot="1" x14ac:dyDescent="0.35">
      <c r="B3" s="27"/>
      <c r="C3" s="28"/>
      <c r="D3" s="28"/>
      <c r="E3" s="29"/>
      <c r="F3" s="29"/>
      <c r="G3" s="30"/>
    </row>
    <row r="4" spans="2:7" x14ac:dyDescent="0.3">
      <c r="B4" s="34" t="s">
        <v>8</v>
      </c>
      <c r="C4" s="35">
        <v>282360</v>
      </c>
      <c r="D4" s="35">
        <v>5438692</v>
      </c>
      <c r="E4" s="36">
        <f>0.0275*D4+128798</f>
        <v>278362.03000000003</v>
      </c>
      <c r="F4" s="37">
        <f>+E4+$C$25</f>
        <v>283352.1669584972</v>
      </c>
      <c r="G4" s="38">
        <f>+E4-$C$25</f>
        <v>273371.89304150286</v>
      </c>
    </row>
    <row r="5" spans="2:7" x14ac:dyDescent="0.3">
      <c r="B5" s="20" t="s">
        <v>9</v>
      </c>
      <c r="C5" s="3">
        <v>260880</v>
      </c>
      <c r="D5" s="3">
        <v>4699549</v>
      </c>
      <c r="E5" s="26">
        <f t="shared" ref="E5:E12" si="0">0.0275*D5+128798</f>
        <v>258035.5975</v>
      </c>
      <c r="F5" s="15">
        <f>+E5+$C$25</f>
        <v>263025.7344584972</v>
      </c>
      <c r="G5" s="21">
        <f>+E5-$C$25</f>
        <v>253045.46054150281</v>
      </c>
    </row>
    <row r="6" spans="2:7" x14ac:dyDescent="0.3">
      <c r="B6" s="20" t="s">
        <v>10</v>
      </c>
      <c r="C6" s="3">
        <v>284924</v>
      </c>
      <c r="D6" s="3">
        <v>5468279</v>
      </c>
      <c r="E6" s="26">
        <f t="shared" si="0"/>
        <v>279175.67249999999</v>
      </c>
      <c r="F6" s="15">
        <f>+E6+$C$25</f>
        <v>284165.80945849715</v>
      </c>
      <c r="G6" s="21">
        <f>+E6-$C$25</f>
        <v>274185.53554150282</v>
      </c>
    </row>
    <row r="7" spans="2:7" x14ac:dyDescent="0.3">
      <c r="B7" s="20" t="s">
        <v>11</v>
      </c>
      <c r="C7" s="3">
        <v>278730</v>
      </c>
      <c r="D7" s="3">
        <v>5612316</v>
      </c>
      <c r="E7" s="26">
        <f t="shared" si="0"/>
        <v>283136.69</v>
      </c>
      <c r="F7" s="15">
        <f>+E7+$C$25</f>
        <v>288126.82695849717</v>
      </c>
      <c r="G7" s="21">
        <f>+E7-$C$25</f>
        <v>278146.55304150283</v>
      </c>
    </row>
    <row r="8" spans="2:7" x14ac:dyDescent="0.3">
      <c r="B8" s="20" t="s">
        <v>12</v>
      </c>
      <c r="C8" s="3">
        <v>273400</v>
      </c>
      <c r="D8" s="3">
        <v>5450000</v>
      </c>
      <c r="E8" s="26">
        <f t="shared" si="0"/>
        <v>278673</v>
      </c>
      <c r="F8" s="15">
        <f>+E8+$C$25</f>
        <v>283663.13695849717</v>
      </c>
      <c r="G8" s="21">
        <f>+E8-$C$25</f>
        <v>273682.86304150283</v>
      </c>
    </row>
    <row r="9" spans="2:7" x14ac:dyDescent="0.3">
      <c r="B9" s="20" t="s">
        <v>13</v>
      </c>
      <c r="C9" s="3">
        <v>264160</v>
      </c>
      <c r="D9" s="3">
        <v>5184623</v>
      </c>
      <c r="E9" s="26">
        <f t="shared" si="0"/>
        <v>271375.13250000001</v>
      </c>
      <c r="F9" s="15">
        <f>+E9+$C$25</f>
        <v>276365.26945849718</v>
      </c>
      <c r="G9" s="21">
        <f>+E9-$C$25</f>
        <v>266384.99554150284</v>
      </c>
    </row>
    <row r="10" spans="2:7" x14ac:dyDescent="0.3">
      <c r="B10" s="20" t="s">
        <v>14</v>
      </c>
      <c r="C10" s="3">
        <v>251800</v>
      </c>
      <c r="D10" s="3">
        <v>4470798</v>
      </c>
      <c r="E10" s="26">
        <f t="shared" si="0"/>
        <v>251744.94500000001</v>
      </c>
      <c r="F10" s="15">
        <f>+E10+$C$25</f>
        <v>256735.08195849721</v>
      </c>
      <c r="G10" s="21">
        <f>+E10-$C$25</f>
        <v>246754.80804150281</v>
      </c>
    </row>
    <row r="11" spans="2:7" x14ac:dyDescent="0.3">
      <c r="B11" s="20" t="s">
        <v>15</v>
      </c>
      <c r="C11" s="3">
        <v>260320</v>
      </c>
      <c r="D11" s="3">
        <v>4790499</v>
      </c>
      <c r="E11" s="26">
        <f t="shared" si="0"/>
        <v>260536.7225</v>
      </c>
      <c r="F11" s="15">
        <f>+E11+$C$25</f>
        <v>265526.8594584972</v>
      </c>
      <c r="G11" s="21">
        <f>+E11-$C$25</f>
        <v>255546.58554150281</v>
      </c>
    </row>
    <row r="12" spans="2:7" ht="15" thickBot="1" x14ac:dyDescent="0.35">
      <c r="B12" s="22" t="s">
        <v>16</v>
      </c>
      <c r="C12" s="23">
        <v>288360</v>
      </c>
      <c r="D12" s="23">
        <v>5648546</v>
      </c>
      <c r="E12" s="39">
        <f t="shared" si="0"/>
        <v>284133.01500000001</v>
      </c>
      <c r="F12" s="24">
        <f>+E12+$C$25</f>
        <v>289123.15195849718</v>
      </c>
      <c r="G12" s="25">
        <f>+E12-$C$25</f>
        <v>279142.87804150285</v>
      </c>
    </row>
    <row r="13" spans="2:7" x14ac:dyDescent="0.3">
      <c r="B13" s="9"/>
      <c r="C13" s="6"/>
      <c r="D13" s="6"/>
      <c r="E13" s="7"/>
      <c r="F13" s="8"/>
      <c r="G13" s="8"/>
    </row>
    <row r="14" spans="2:7" x14ac:dyDescent="0.3">
      <c r="B14" s="2" t="s">
        <v>0</v>
      </c>
      <c r="C14" s="4">
        <f>+AVERAGE(C4:C12)</f>
        <v>271659.33333333331</v>
      </c>
      <c r="D14" s="1"/>
    </row>
    <row r="15" spans="2:7" x14ac:dyDescent="0.3">
      <c r="B15" s="2" t="s">
        <v>1</v>
      </c>
      <c r="C15" s="4">
        <f>+STDEV(C4:C12)</f>
        <v>12834.522741418943</v>
      </c>
      <c r="D15" s="1"/>
    </row>
    <row r="16" spans="2:7" ht="28.8" x14ac:dyDescent="0.3">
      <c r="B16" s="2" t="s">
        <v>2</v>
      </c>
      <c r="C16" s="5">
        <f>+C15/C14</f>
        <v>4.7244917315874581E-2</v>
      </c>
      <c r="D16" s="1"/>
    </row>
    <row r="19" spans="2:11" x14ac:dyDescent="0.3">
      <c r="B19" t="s">
        <v>18</v>
      </c>
    </row>
    <row r="20" spans="2:11" ht="15" thickBot="1" x14ac:dyDescent="0.35">
      <c r="K20" s="14"/>
    </row>
    <row r="21" spans="2:11" x14ac:dyDescent="0.3">
      <c r="B21" s="13" t="s">
        <v>19</v>
      </c>
      <c r="C21" s="13"/>
      <c r="K21" s="14"/>
    </row>
    <row r="22" spans="2:11" x14ac:dyDescent="0.3">
      <c r="B22" s="10" t="s">
        <v>20</v>
      </c>
      <c r="C22" s="10">
        <v>0.93151827121114805</v>
      </c>
      <c r="K22" s="14"/>
    </row>
    <row r="23" spans="2:11" x14ac:dyDescent="0.3">
      <c r="B23" s="10" t="s">
        <v>21</v>
      </c>
      <c r="C23" s="10">
        <v>0.86772628960020592</v>
      </c>
      <c r="K23" s="14"/>
    </row>
    <row r="24" spans="2:11" x14ac:dyDescent="0.3">
      <c r="B24" s="10" t="s">
        <v>22</v>
      </c>
      <c r="C24" s="10">
        <v>0.84883004525737815</v>
      </c>
      <c r="K24" s="14"/>
    </row>
    <row r="25" spans="2:11" x14ac:dyDescent="0.3">
      <c r="B25" s="40" t="s">
        <v>23</v>
      </c>
      <c r="C25" s="40">
        <v>4990.1369584971853</v>
      </c>
      <c r="K25" s="14"/>
    </row>
    <row r="26" spans="2:11" ht="15" thickBot="1" x14ac:dyDescent="0.35">
      <c r="B26" s="11" t="s">
        <v>24</v>
      </c>
      <c r="C26" s="11">
        <v>9</v>
      </c>
      <c r="K26" s="14"/>
    </row>
    <row r="27" spans="2:11" x14ac:dyDescent="0.3">
      <c r="K27" s="14"/>
    </row>
    <row r="28" spans="2:11" ht="15" thickBot="1" x14ac:dyDescent="0.35">
      <c r="B28" t="s">
        <v>25</v>
      </c>
      <c r="K28" s="14"/>
    </row>
    <row r="29" spans="2:11" x14ac:dyDescent="0.3">
      <c r="B29" s="12"/>
      <c r="C29" s="12" t="s">
        <v>30</v>
      </c>
      <c r="D29" s="12" t="s">
        <v>31</v>
      </c>
      <c r="E29" s="12" t="s">
        <v>32</v>
      </c>
      <c r="F29" s="12" t="s">
        <v>33</v>
      </c>
      <c r="G29" s="12" t="s">
        <v>34</v>
      </c>
      <c r="K29" s="14"/>
    </row>
    <row r="30" spans="2:11" x14ac:dyDescent="0.3">
      <c r="B30" s="10" t="s">
        <v>26</v>
      </c>
      <c r="C30" s="10">
        <v>1</v>
      </c>
      <c r="D30" s="10">
        <v>1143489523.9480832</v>
      </c>
      <c r="E30" s="10">
        <v>1143489523.9480832</v>
      </c>
      <c r="F30" s="10">
        <v>45.920568863175248</v>
      </c>
      <c r="G30" s="10">
        <v>2.5868613356727573E-4</v>
      </c>
      <c r="K30" s="14"/>
    </row>
    <row r="31" spans="2:11" x14ac:dyDescent="0.3">
      <c r="B31" s="10" t="s">
        <v>27</v>
      </c>
      <c r="C31" s="10">
        <v>7</v>
      </c>
      <c r="D31" s="10">
        <v>174310268.05191681</v>
      </c>
      <c r="E31" s="10">
        <v>24901466.864559542</v>
      </c>
      <c r="F31" s="10"/>
      <c r="G31" s="10"/>
      <c r="K31" s="14"/>
    </row>
    <row r="32" spans="2:11" ht="15" thickBot="1" x14ac:dyDescent="0.35">
      <c r="B32" s="11" t="s">
        <v>28</v>
      </c>
      <c r="C32" s="11">
        <v>8</v>
      </c>
      <c r="D32" s="11">
        <v>1317799792</v>
      </c>
      <c r="E32" s="11"/>
      <c r="F32" s="11"/>
      <c r="G32" s="11"/>
      <c r="K32" s="14"/>
    </row>
    <row r="33" spans="2:11" ht="15" thickBot="1" x14ac:dyDescent="0.35">
      <c r="K33" s="14"/>
    </row>
    <row r="34" spans="2:11" x14ac:dyDescent="0.3">
      <c r="B34" s="12"/>
      <c r="C34" s="12" t="s">
        <v>35</v>
      </c>
      <c r="D34" s="12" t="s">
        <v>23</v>
      </c>
      <c r="E34" s="12" t="s">
        <v>36</v>
      </c>
      <c r="F34" s="12" t="s">
        <v>37</v>
      </c>
      <c r="G34" s="12" t="s">
        <v>38</v>
      </c>
      <c r="H34" s="12" t="s">
        <v>39</v>
      </c>
      <c r="I34" s="12" t="s">
        <v>40</v>
      </c>
      <c r="J34" s="12" t="s">
        <v>41</v>
      </c>
      <c r="K34" s="14"/>
    </row>
    <row r="35" spans="2:11" x14ac:dyDescent="0.3">
      <c r="B35" s="10" t="s">
        <v>29</v>
      </c>
      <c r="C35" s="10">
        <v>128797.81801735601</v>
      </c>
      <c r="D35" s="10">
        <v>21147.509833011907</v>
      </c>
      <c r="E35" s="10">
        <v>6.0904484279420306</v>
      </c>
      <c r="F35" s="10">
        <v>4.9572838258544864E-4</v>
      </c>
      <c r="G35" s="10">
        <v>78791.903405419172</v>
      </c>
      <c r="H35" s="10">
        <v>178803.73262929285</v>
      </c>
      <c r="I35" s="10">
        <v>78791.903405419172</v>
      </c>
      <c r="J35" s="10">
        <v>178803.73262929285</v>
      </c>
      <c r="K35" s="14"/>
    </row>
    <row r="36" spans="2:11" ht="15" thickBot="1" x14ac:dyDescent="0.35">
      <c r="B36" s="11" t="s">
        <v>42</v>
      </c>
      <c r="C36" s="11">
        <v>2.7494928348810694E-2</v>
      </c>
      <c r="D36" s="11">
        <v>4.057410628635817E-3</v>
      </c>
      <c r="E36" s="11">
        <v>6.7764717119733682</v>
      </c>
      <c r="F36" s="11">
        <v>2.5868613356727524E-4</v>
      </c>
      <c r="G36" s="11">
        <v>1.7900676777668115E-2</v>
      </c>
      <c r="H36" s="11">
        <v>3.7089179919953273E-2</v>
      </c>
      <c r="I36" s="11">
        <v>1.7900676777668115E-2</v>
      </c>
      <c r="J36" s="11">
        <v>3.7089179919953273E-2</v>
      </c>
      <c r="K36" s="14"/>
    </row>
    <row r="37" spans="2:11" x14ac:dyDescent="0.3">
      <c r="K37" s="14"/>
    </row>
  </sheetData>
  <mergeCells count="7">
    <mergeCell ref="F1:G1"/>
    <mergeCell ref="B2:B3"/>
    <mergeCell ref="E2:E3"/>
    <mergeCell ref="F2:F3"/>
    <mergeCell ref="G2:G3"/>
    <mergeCell ref="D2:D3"/>
    <mergeCell ref="C2:C3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Acevedo Gómez</dc:creator>
  <cp:lastModifiedBy>Jesús Suarez</cp:lastModifiedBy>
  <dcterms:created xsi:type="dcterms:W3CDTF">2022-11-08T15:42:36Z</dcterms:created>
  <dcterms:modified xsi:type="dcterms:W3CDTF">2022-11-26T19:37:00Z</dcterms:modified>
</cp:coreProperties>
</file>