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Usuario\Videos\Excel\"/>
    </mc:Choice>
  </mc:AlternateContent>
  <xr:revisionPtr revIDLastSave="0" documentId="13_ncr:1_{41C4C0D3-82C5-45E7-9BB1-F28CF6771789}" xr6:coauthVersionLast="47" xr6:coauthVersionMax="47" xr10:uidLastSave="{00000000-0000-0000-0000-000000000000}"/>
  <bookViews>
    <workbookView xWindow="-120" yWindow="-120" windowWidth="20730" windowHeight="11160" activeTab="3" xr2:uid="{394A5632-0AC6-4E56-9DE0-20D4193DCBF5}"/>
  </bookViews>
  <sheets>
    <sheet name="FRAGMENTADORA" sheetId="2" r:id="rId1"/>
    <sheet name="ACERÍA" sheetId="5" r:id="rId2"/>
    <sheet name="LAMINACION" sheetId="1" r:id="rId3"/>
    <sheet name="FIGURACION" sheetId="3"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2" i="3"/>
  <c r="E2" i="3" s="1"/>
  <c r="D48" i="1"/>
  <c r="F48" i="1" s="1"/>
  <c r="D47" i="1"/>
  <c r="F47" i="1" s="1"/>
  <c r="D46" i="1"/>
  <c r="F46" i="1" s="1"/>
  <c r="D45" i="1"/>
  <c r="F45" i="1" s="1"/>
  <c r="D44" i="1"/>
  <c r="F44" i="1" s="1"/>
  <c r="D9" i="1"/>
  <c r="F9" i="1" s="1"/>
  <c r="D43" i="1"/>
  <c r="F43" i="1" s="1"/>
  <c r="D3" i="1"/>
  <c r="F3" i="1" s="1"/>
  <c r="D4" i="1"/>
  <c r="F4" i="1" s="1"/>
  <c r="D5" i="1"/>
  <c r="F5" i="1" s="1"/>
  <c r="D6" i="1"/>
  <c r="E6" i="1" s="1"/>
  <c r="D7" i="1"/>
  <c r="E7" i="1" s="1"/>
  <c r="D8" i="1"/>
  <c r="F8" i="1" s="1"/>
  <c r="D10" i="1"/>
  <c r="F10" i="1" s="1"/>
  <c r="D11" i="1"/>
  <c r="F11" i="1" s="1"/>
  <c r="D12" i="1"/>
  <c r="F12" i="1" s="1"/>
  <c r="D13" i="1"/>
  <c r="E13" i="1" s="1"/>
  <c r="D14" i="1"/>
  <c r="E14" i="1" s="1"/>
  <c r="D15" i="1"/>
  <c r="E15" i="1" s="1"/>
  <c r="D16" i="1"/>
  <c r="F16" i="1" s="1"/>
  <c r="D17" i="1"/>
  <c r="F17" i="1" s="1"/>
  <c r="D18" i="1"/>
  <c r="F18" i="1" s="1"/>
  <c r="D19" i="1"/>
  <c r="F19" i="1" s="1"/>
  <c r="D20" i="1"/>
  <c r="E20" i="1" s="1"/>
  <c r="D21" i="1"/>
  <c r="E21" i="1" s="1"/>
  <c r="D22" i="1"/>
  <c r="E22" i="1" s="1"/>
  <c r="D23" i="1"/>
  <c r="F23" i="1" s="1"/>
  <c r="D24" i="1"/>
  <c r="F24" i="1" s="1"/>
  <c r="D25" i="1"/>
  <c r="F25" i="1" s="1"/>
  <c r="D26" i="1"/>
  <c r="F26" i="1" s="1"/>
  <c r="D27" i="1"/>
  <c r="F27" i="1" s="1"/>
  <c r="D28" i="1"/>
  <c r="E28" i="1" s="1"/>
  <c r="D29" i="1"/>
  <c r="E29" i="1" s="1"/>
  <c r="D30" i="1"/>
  <c r="E30" i="1" s="1"/>
  <c r="D31" i="1"/>
  <c r="F31" i="1" s="1"/>
  <c r="D32" i="1"/>
  <c r="F32" i="1" s="1"/>
  <c r="D33" i="1"/>
  <c r="F33" i="1" s="1"/>
  <c r="D34" i="1"/>
  <c r="E34" i="1" s="1"/>
  <c r="D35" i="1"/>
  <c r="E35" i="1" s="1"/>
  <c r="D36" i="1"/>
  <c r="E36" i="1" s="1"/>
  <c r="D37" i="1"/>
  <c r="F37" i="1" s="1"/>
  <c r="D38" i="1"/>
  <c r="F38" i="1" s="1"/>
  <c r="D39" i="1"/>
  <c r="F39" i="1" s="1"/>
  <c r="D40" i="1"/>
  <c r="F40" i="1" s="1"/>
  <c r="D2" i="1"/>
  <c r="E2" i="1" s="1"/>
  <c r="D49" i="5"/>
  <c r="E49" i="5" s="1"/>
  <c r="D48" i="5"/>
  <c r="F48" i="5" s="1"/>
  <c r="D47" i="5"/>
  <c r="F47" i="5" s="1"/>
  <c r="D46" i="5"/>
  <c r="F46" i="5" s="1"/>
  <c r="D45" i="5"/>
  <c r="F45" i="5" s="1"/>
  <c r="E11" i="5"/>
  <c r="E16" i="5"/>
  <c r="D3" i="5"/>
  <c r="E3" i="5" s="1"/>
  <c r="D4" i="5"/>
  <c r="E4" i="5" s="1"/>
  <c r="D5" i="5"/>
  <c r="E5" i="5" s="1"/>
  <c r="D6" i="5"/>
  <c r="E6" i="5" s="1"/>
  <c r="D7" i="5"/>
  <c r="F7" i="5" s="1"/>
  <c r="D8" i="5"/>
  <c r="E8" i="5" s="1"/>
  <c r="D9" i="5"/>
  <c r="F9" i="5" s="1"/>
  <c r="D10" i="5"/>
  <c r="F10" i="5" s="1"/>
  <c r="D11" i="5"/>
  <c r="F11" i="5" s="1"/>
  <c r="D12" i="5"/>
  <c r="E12" i="5" s="1"/>
  <c r="D13" i="5"/>
  <c r="E13" i="5" s="1"/>
  <c r="D14" i="5"/>
  <c r="E14" i="5" s="1"/>
  <c r="D15" i="5"/>
  <c r="F15" i="5" s="1"/>
  <c r="D16" i="5"/>
  <c r="F16" i="5" s="1"/>
  <c r="D17" i="5"/>
  <c r="E17" i="5" s="1"/>
  <c r="D18" i="5"/>
  <c r="F18" i="5" s="1"/>
  <c r="D19" i="5"/>
  <c r="E19" i="5" s="1"/>
  <c r="D20" i="5"/>
  <c r="E20" i="5" s="1"/>
  <c r="D21" i="5"/>
  <c r="E21" i="5" s="1"/>
  <c r="D22" i="5"/>
  <c r="E22" i="5" s="1"/>
  <c r="D23" i="5"/>
  <c r="F23" i="5" s="1"/>
  <c r="D24" i="5"/>
  <c r="E24" i="5" s="1"/>
  <c r="D25" i="5"/>
  <c r="E25" i="5" s="1"/>
  <c r="D26" i="5"/>
  <c r="E26" i="5" s="1"/>
  <c r="D27" i="5"/>
  <c r="F27" i="5" s="1"/>
  <c r="D28" i="5"/>
  <c r="E28" i="5" s="1"/>
  <c r="D29" i="5"/>
  <c r="E29" i="5" s="1"/>
  <c r="D30" i="5"/>
  <c r="F30" i="5" s="1"/>
  <c r="D31" i="5"/>
  <c r="F31" i="5" s="1"/>
  <c r="D32" i="5"/>
  <c r="E32" i="5" s="1"/>
  <c r="D33" i="5"/>
  <c r="E33" i="5" s="1"/>
  <c r="D34" i="5"/>
  <c r="E34" i="5" s="1"/>
  <c r="D35" i="5"/>
  <c r="E35" i="5" s="1"/>
  <c r="D36" i="5"/>
  <c r="F36" i="5" s="1"/>
  <c r="D37" i="5"/>
  <c r="E37" i="5" s="1"/>
  <c r="D38" i="5"/>
  <c r="E38" i="5" s="1"/>
  <c r="D39" i="5"/>
  <c r="E39" i="5" s="1"/>
  <c r="D40" i="5"/>
  <c r="F40" i="5" s="1"/>
  <c r="D41" i="5"/>
  <c r="E41" i="5" s="1"/>
  <c r="D2" i="5"/>
  <c r="E2" i="5" s="1"/>
  <c r="F2" i="3" l="1"/>
  <c r="E48" i="1"/>
  <c r="E47" i="1"/>
  <c r="F35" i="1"/>
  <c r="E46" i="1"/>
  <c r="E11" i="1"/>
  <c r="F34" i="1"/>
  <c r="E45" i="1"/>
  <c r="E9" i="1"/>
  <c r="E44" i="1"/>
  <c r="E33" i="1"/>
  <c r="E18" i="1"/>
  <c r="F2" i="1"/>
  <c r="E12" i="1"/>
  <c r="F13" i="1"/>
  <c r="E27" i="1"/>
  <c r="E10" i="1"/>
  <c r="F29" i="1"/>
  <c r="F7" i="1"/>
  <c r="E26" i="1"/>
  <c r="E5" i="1"/>
  <c r="F28" i="1"/>
  <c r="F6" i="1"/>
  <c r="E25" i="1"/>
  <c r="E4" i="1"/>
  <c r="F22" i="1"/>
  <c r="F15" i="1"/>
  <c r="F30" i="1"/>
  <c r="E40" i="1"/>
  <c r="F21" i="1"/>
  <c r="F14" i="1"/>
  <c r="E39" i="1"/>
  <c r="E19" i="1"/>
  <c r="F36" i="1"/>
  <c r="F20" i="1"/>
  <c r="E38" i="1"/>
  <c r="E32" i="1"/>
  <c r="E24" i="1"/>
  <c r="E17" i="1"/>
  <c r="E3" i="1"/>
  <c r="E37" i="1"/>
  <c r="E31" i="1"/>
  <c r="E23" i="1"/>
  <c r="E16" i="1"/>
  <c r="E8" i="1"/>
  <c r="E43" i="1"/>
  <c r="F49" i="5"/>
  <c r="F17" i="5"/>
  <c r="F14" i="5"/>
  <c r="E48" i="5"/>
  <c r="F13" i="5"/>
  <c r="F33" i="5"/>
  <c r="F8" i="5"/>
  <c r="E31" i="5"/>
  <c r="F5" i="5"/>
  <c r="E27" i="5"/>
  <c r="F24" i="5"/>
  <c r="E18" i="5"/>
  <c r="F22" i="5"/>
  <c r="E47" i="5"/>
  <c r="F26" i="5"/>
  <c r="F41" i="5"/>
  <c r="F32" i="5"/>
  <c r="F25" i="5"/>
  <c r="F6" i="5"/>
  <c r="E40" i="5"/>
  <c r="F39" i="5"/>
  <c r="F4" i="5"/>
  <c r="E10" i="5"/>
  <c r="F38" i="5"/>
  <c r="F21" i="5"/>
  <c r="F12" i="5"/>
  <c r="F3" i="5"/>
  <c r="E9" i="5"/>
  <c r="F37" i="5"/>
  <c r="F29" i="5"/>
  <c r="F20" i="5"/>
  <c r="F35" i="5"/>
  <c r="F28" i="5"/>
  <c r="F19" i="5"/>
  <c r="F34" i="5"/>
  <c r="E46" i="5"/>
  <c r="E36" i="5"/>
  <c r="E23" i="5"/>
  <c r="E7" i="5"/>
  <c r="E30" i="5"/>
  <c r="E15" i="5"/>
  <c r="E45" i="5"/>
  <c r="F2" i="5" l="1"/>
  <c r="D44" i="2"/>
  <c r="F44" i="2" s="1"/>
  <c r="D45" i="2"/>
  <c r="F45" i="2" s="1"/>
  <c r="D46" i="2"/>
  <c r="F46" i="2" s="1"/>
  <c r="D48" i="2"/>
  <c r="E48" i="2" s="1"/>
  <c r="D47" i="2"/>
  <c r="F47" i="2" s="1"/>
  <c r="D49" i="2"/>
  <c r="E49" i="2" s="1"/>
  <c r="D50" i="2"/>
  <c r="E50" i="2" s="1"/>
  <c r="E44" i="2" l="1"/>
  <c r="E45" i="2"/>
  <c r="E46" i="2"/>
  <c r="F49" i="2"/>
  <c r="E47" i="2"/>
  <c r="F48" i="2"/>
  <c r="F50" i="2"/>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2" i="2"/>
  <c r="E33" i="2" l="1"/>
  <c r="F33" i="2"/>
  <c r="E6" i="2"/>
  <c r="F6" i="2"/>
  <c r="F39" i="2"/>
  <c r="E39" i="2"/>
  <c r="F18" i="2"/>
  <c r="E18" i="2"/>
  <c r="E25" i="2"/>
  <c r="F25" i="2"/>
  <c r="F31" i="2"/>
  <c r="E31" i="2"/>
  <c r="F24" i="2"/>
  <c r="E24" i="2"/>
  <c r="F11" i="2"/>
  <c r="E11" i="2"/>
  <c r="F3" i="2"/>
  <c r="E3" i="2"/>
  <c r="E27" i="2"/>
  <c r="F27" i="2"/>
  <c r="E32" i="2"/>
  <c r="F32" i="2"/>
  <c r="E5" i="2"/>
  <c r="F5" i="2"/>
  <c r="F17" i="2"/>
  <c r="E17" i="2"/>
  <c r="F37" i="2"/>
  <c r="E37" i="2"/>
  <c r="E2" i="2"/>
  <c r="F2" i="2"/>
  <c r="E14" i="2"/>
  <c r="F14" i="2"/>
  <c r="F13" i="2"/>
  <c r="E13" i="2"/>
  <c r="E38" i="2"/>
  <c r="F38" i="2"/>
  <c r="F12" i="2"/>
  <c r="E12" i="2"/>
  <c r="F30" i="2"/>
  <c r="E30" i="2"/>
  <c r="F9" i="2"/>
  <c r="E9" i="2"/>
  <c r="E21" i="2"/>
  <c r="F21" i="2"/>
  <c r="E16" i="2"/>
  <c r="F16" i="2"/>
  <c r="E8" i="2"/>
  <c r="F8" i="2"/>
  <c r="E19" i="2"/>
  <c r="F19" i="2"/>
  <c r="E26" i="2"/>
  <c r="F26" i="2"/>
  <c r="E4" i="2"/>
  <c r="F4" i="2"/>
  <c r="F23" i="2"/>
  <c r="E23" i="2"/>
  <c r="F10" i="2"/>
  <c r="E10" i="2"/>
  <c r="F36" i="2"/>
  <c r="E36" i="2"/>
  <c r="E22" i="2"/>
  <c r="F22" i="2"/>
  <c r="F35" i="2"/>
  <c r="E35" i="2"/>
  <c r="F29" i="2"/>
  <c r="E29" i="2"/>
  <c r="E34" i="2"/>
  <c r="F34" i="2"/>
  <c r="E28" i="2"/>
  <c r="F28" i="2"/>
  <c r="E20" i="2"/>
  <c r="F20" i="2"/>
  <c r="E15" i="2"/>
  <c r="F15" i="2"/>
  <c r="E7" i="2"/>
  <c r="F7" i="2"/>
</calcChain>
</file>

<file path=xl/sharedStrings.xml><?xml version="1.0" encoding="utf-8"?>
<sst xmlns="http://schemas.openxmlformats.org/spreadsheetml/2006/main" count="125" uniqueCount="32">
  <si>
    <t>Periodo</t>
  </si>
  <si>
    <t>Consumo real [kWh/mes]</t>
  </si>
  <si>
    <t>Producción real [Ton/mes]</t>
  </si>
  <si>
    <t>Resumen</t>
  </si>
  <si>
    <t>Estadísticas de la regresión</t>
  </si>
  <si>
    <t>Coeficiente de correlación múltiple</t>
  </si>
  <si>
    <t>Coeficiente de determinación R^2</t>
  </si>
  <si>
    <t>R^2  ajustado</t>
  </si>
  <si>
    <t>Error típico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</si>
  <si>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</si>
  <si>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</si>
  <si>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</si>
  <si>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</si>
  <si>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</si>
  <si>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</si>
  <si>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</si>
  <si>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</si>
  <si>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</si>
  <si>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</si>
  <si>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</si>
  <si>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</si>
  <si>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</si>
  <si>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</si>
  <si>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</si>
  <si>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</si>
  <si>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</si>
  <si>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</si>
  <si>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Consumo proyectado [Et]</t>
  </si>
  <si>
    <t>Et+Err.Tip</t>
  </si>
  <si>
    <t>Et-Err.Tip</t>
  </si>
  <si>
    <t>Se deberia realizar otra toma de datos tal vez diarimente para observar el comportamiento del proceso de figuración y poder determinar la linea base para realizar el analisis del consumo en la produccion.</t>
  </si>
  <si>
    <t xml:space="preserve">Analisis:                                                                                                                                                                                                                                                                                                             Luego de realizar el analisis de regresion para calcular el error tipico y lograr sacar la lineas bases eliminamos siete datos atipicos de la función para poder determinar en donde se estan presentando valores inusuales debido a diversas fallas que tocaria analizarlas en desearrollo del proceso las cuales se presentar por errores humanos, por el estado de los equipos, eficiencia del  combustible, falla en la fragmentadora o consumo de elementos innecesario no podemos determinar las fallas en concreto del proceso debido a que no tenemos el acceso a la planta, ni a la informacion tecnicas de las maquinas, y tampocos tenemos mucho conocimiento a estos tipos de procesos de producción entonces no podemos dar una conclusion acertada de que los consumos sean los optimos.                                                                                                                                                                                                                                                                                  Para el desarrollo de la linea base se hizo uso de las funciones de excel para calcular los valores estadisticos que permiten hallar la linea base a traves de un analisis de regresion en el intervalo de confianza en el cual se analiza el consumo de combustible contra la producción.                                                                      Miguel Angel Monroy Pelicier 202223419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</si>
</sst>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8" x14ac:knownFonts="1">
    <font>
      <sz val="11"/>
      <color theme="1"/>
      <name val="Calibri"/>
      <family val="2"/>
      <scheme val="minor"/>
    </font>
    <font>
      <sz val="11"/>
      <color theme="1"/>
      <name val="Calibri"/>
      <family val="2"/>
      <scheme val="minor"/>
    </font>
    <font>
      <b/>
      <sz val="11"/>
      <color theme="1"/>
      <name val="Arial"/>
      <family val="2"/>
    </font>
    <font>
      <sz val="11"/>
      <color theme="1"/>
      <name val="Arial"/>
      <family val="2"/>
    </font>
    <font>
      <i/>
      <sz val="11"/>
      <color theme="1"/>
      <name val="Arial"/>
      <family val="2"/>
    </font>
    <font>
      <sz val="11"/>
      <name val="Arial"/>
      <family val="2"/>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33">
    <xf numFmtId="0" fontId="0" fillId="0" borderId="0" xfId="0"/>
    <xf numFmtId="0" fontId="0" fillId="0" borderId="0" xfId="0" applyAlignment="1">
      <alignment horizontal="center"/>
    </xf>
    <xf numFmtId="0" fontId="2" fillId="0" borderId="1" xfId="0" applyFont="1" applyBorder="1" applyAlignment="1">
      <alignment horizontal="center" vertical="center" wrapText="1"/>
    </xf>
    <xf numFmtId="17" fontId="3" fillId="0" borderId="1" xfId="0" applyNumberFormat="1" applyFont="1" applyBorder="1" applyAlignment="1">
      <alignment horizontal="center"/>
    </xf>
    <xf numFmtId="4" fontId="3" fillId="0" borderId="1" xfId="0" applyNumberFormat="1" applyFont="1" applyBorder="1" applyAlignment="1">
      <alignment horizontal="right"/>
    </xf>
    <xf numFmtId="4" fontId="3" fillId="0" borderId="1" xfId="0" applyNumberFormat="1" applyFont="1" applyBorder="1" applyAlignment="1">
      <alignment horizontal="right" vertical="center"/>
    </xf>
    <xf numFmtId="4" fontId="5" fillId="0" borderId="1" xfId="0" applyNumberFormat="1" applyFont="1" applyBorder="1" applyAlignment="1">
      <alignment horizontal="right"/>
    </xf>
    <xf numFmtId="43" fontId="3" fillId="0" borderId="1" xfId="1" applyFont="1" applyBorder="1" applyAlignment="1">
      <alignment horizontal="right"/>
    </xf>
    <xf numFmtId="17" fontId="3" fillId="0" borderId="1" xfId="0" applyNumberFormat="1" applyFont="1" applyBorder="1" applyAlignment="1">
      <alignment horizontal="center" vertical="center"/>
    </xf>
    <xf numFmtId="43" fontId="3" fillId="0" borderId="1" xfId="1" applyFont="1" applyBorder="1" applyAlignment="1">
      <alignment horizontal="right" vertical="center"/>
    </xf>
    <xf numFmtId="4" fontId="3" fillId="0" borderId="0" xfId="0" applyNumberFormat="1" applyFont="1"/>
    <xf numFmtId="17" fontId="3" fillId="0" borderId="1" xfId="0" applyNumberFormat="1" applyFont="1" applyBorder="1" applyAlignment="1">
      <alignment horizontal="center" vertical="center" wrapText="1"/>
    </xf>
    <xf numFmtId="4" fontId="3" fillId="0" borderId="0" xfId="0" applyNumberFormat="1" applyFont="1" applyAlignment="1">
      <alignment vertical="center"/>
    </xf>
    <xf numFmtId="4" fontId="3" fillId="0" borderId="1" xfId="0" applyNumberFormat="1" applyFont="1" applyBorder="1"/>
    <xf numFmtId="0" fontId="0" fillId="0" borderId="2" xfId="0" applyBorder="1"/>
    <xf numFmtId="0" fontId="7" fillId="0" borderId="3" xfId="0" applyFont="1" applyBorder="1" applyAlignment="1">
      <alignment horizontal="center"/>
    </xf>
    <xf numFmtId="0" fontId="7" fillId="0" borderId="3" xfId="0" applyFont="1" applyBorder="1" applyAlignment="1">
      <alignment horizontal="centerContinuous"/>
    </xf>
    <xf numFmtId="0" fontId="2" fillId="0" borderId="4" xfId="0" applyFont="1" applyBorder="1" applyAlignment="1">
      <alignment horizontal="center" vertical="center" wrapText="1"/>
    </xf>
    <xf numFmtId="4" fontId="3" fillId="0" borderId="4" xfId="0" applyNumberFormat="1" applyFont="1" applyBorder="1" applyAlignment="1">
      <alignment horizontal="right"/>
    </xf>
    <xf numFmtId="4" fontId="3" fillId="0" borderId="4" xfId="0" applyNumberFormat="1" applyFont="1" applyBorder="1" applyAlignment="1">
      <alignment horizontal="right" vertical="center"/>
    </xf>
    <xf numFmtId="4" fontId="4" fillId="0" borderId="4" xfId="0" applyNumberFormat="1" applyFont="1" applyBorder="1" applyAlignment="1">
      <alignment horizontal="right"/>
    </xf>
    <xf numFmtId="17" fontId="3" fillId="2" borderId="1" xfId="0" applyNumberFormat="1" applyFont="1" applyFill="1" applyBorder="1" applyAlignment="1">
      <alignment horizontal="center"/>
    </xf>
    <xf numFmtId="4" fontId="3" fillId="2" borderId="1" xfId="0" applyNumberFormat="1" applyFont="1" applyFill="1" applyBorder="1" applyAlignment="1">
      <alignment horizontal="right"/>
    </xf>
    <xf numFmtId="4" fontId="3" fillId="2" borderId="4" xfId="0" applyNumberFormat="1" applyFont="1" applyFill="1" applyBorder="1" applyAlignment="1">
      <alignment horizontal="right"/>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17" fontId="3" fillId="2" borderId="1" xfId="0" applyNumberFormat="1" applyFont="1" applyFill="1" applyBorder="1" applyAlignment="1">
      <alignment horizontal="center" vertical="center"/>
    </xf>
    <xf numFmtId="43" fontId="3" fillId="2" borderId="1" xfId="1" applyFont="1" applyFill="1" applyBorder="1" applyAlignment="1">
      <alignment horizontal="right" vertical="center"/>
    </xf>
    <xf numFmtId="4" fontId="3" fillId="2" borderId="1" xfId="0" applyNumberFormat="1" applyFont="1" applyFill="1" applyBorder="1" applyAlignment="1">
      <alignment horizontal="right" vertical="center"/>
    </xf>
    <xf numFmtId="43" fontId="3" fillId="2" borderId="1" xfId="1" applyFont="1" applyFill="1" applyBorder="1" applyAlignment="1">
      <alignment horizontal="right"/>
    </xf>
    <xf numFmtId="17" fontId="3" fillId="2" borderId="1" xfId="0" applyNumberFormat="1" applyFont="1" applyFill="1" applyBorder="1" applyAlignment="1">
      <alignment horizontal="center" vertical="center" wrapText="1"/>
    </xf>
    <xf numFmtId="0" fontId="6" fillId="0" borderId="0" xfId="0" applyFont="1" applyAlignment="1">
      <alignment horizontal="left" vertical="top" wrapText="1"/>
    </xf>
    <xf numFmtId="0" fontId="0" fillId="0" borderId="0" xfId="0" applyAlignment="1">
      <alignment horizontal="left" vertical="top" wrapText="1"/>
    </xf>
  </cellXfs>
  <cellStyles count="3">
    <cellStyle name="Millares" xfId="1" builtinId="3"/>
    <cellStyle name="Millares 2" xfId="2" xr:uid="{DE9E0824-2C31-4F59-BDD1-3205F3C81E92}"/>
    <cellStyle name="Normal" xfId="0" builtinId="0"/>
  </cellStyles>
  <dxfs count="0"/>
  <tableStyles count="1" defaultTableStyle="TableStyleMedium2" defaultPivotStyle="PivotStyleLight16">
    <tableStyle name="Invisible" pivot="0" table="0" count="0" xr9:uid="{B0E11C11-7200-466D-9E62-3CA39DFEB6D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483287236611143E-2"/>
          <c:y val="6.4063736087846532E-2"/>
          <c:w val="0.88526603882890265"/>
          <c:h val="0.71140045781521921"/>
        </c:manualLayout>
      </c:layout>
      <c:scatterChart>
        <c:scatterStyle val="lineMarker"/>
        <c:varyColors val="0"/>
        <c:ser>
          <c:idx val="0"/>
          <c:order val="0"/>
          <c:tx>
            <c:v>FRAGMENTADORA</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62697544074742639"/>
                  <c:y val="2.80123909593624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rendlineLbl>
          </c:trendline>
          <c:trendline>
            <c:spPr>
              <a:ln w="19050" cap="rnd">
                <a:solidFill>
                  <a:schemeClr val="accent1"/>
                </a:solidFill>
                <a:prstDash val="sysDot"/>
              </a:ln>
              <a:effectLst/>
            </c:spPr>
            <c:trendlineType val="linear"/>
            <c:dispRSqr val="0"/>
            <c:dispEq val="0"/>
          </c:trendline>
          <c:xVal>
            <c:numRef>
              <c:f>FRAGMENTADORA!$C$2:$C$39</c:f>
              <c:numCache>
                <c:formatCode>#,##0.00</c:formatCode>
                <c:ptCount val="38"/>
                <c:pt idx="0">
                  <c:v>7215.6</c:v>
                </c:pt>
                <c:pt idx="1">
                  <c:v>7542.58</c:v>
                </c:pt>
                <c:pt idx="2">
                  <c:v>8962.56</c:v>
                </c:pt>
                <c:pt idx="3">
                  <c:v>11964.33</c:v>
                </c:pt>
                <c:pt idx="4">
                  <c:v>13716.1</c:v>
                </c:pt>
                <c:pt idx="5">
                  <c:v>10080.15</c:v>
                </c:pt>
                <c:pt idx="6">
                  <c:v>10842</c:v>
                </c:pt>
                <c:pt idx="7">
                  <c:v>11890</c:v>
                </c:pt>
                <c:pt idx="8">
                  <c:v>9424.36</c:v>
                </c:pt>
                <c:pt idx="9">
                  <c:v>11463</c:v>
                </c:pt>
                <c:pt idx="10">
                  <c:v>8373.65</c:v>
                </c:pt>
                <c:pt idx="11">
                  <c:v>4137.57</c:v>
                </c:pt>
                <c:pt idx="12">
                  <c:v>6389.07</c:v>
                </c:pt>
                <c:pt idx="13">
                  <c:v>8540</c:v>
                </c:pt>
                <c:pt idx="14">
                  <c:v>7010</c:v>
                </c:pt>
                <c:pt idx="15">
                  <c:v>9937.75</c:v>
                </c:pt>
                <c:pt idx="16">
                  <c:v>6153.3</c:v>
                </c:pt>
                <c:pt idx="17">
                  <c:v>6905</c:v>
                </c:pt>
                <c:pt idx="18">
                  <c:v>7863.25</c:v>
                </c:pt>
                <c:pt idx="19">
                  <c:v>6349.48</c:v>
                </c:pt>
                <c:pt idx="20">
                  <c:v>7620.1</c:v>
                </c:pt>
                <c:pt idx="21">
                  <c:v>7809.96</c:v>
                </c:pt>
                <c:pt idx="22">
                  <c:v>10758.61</c:v>
                </c:pt>
                <c:pt idx="23">
                  <c:v>13800.85</c:v>
                </c:pt>
                <c:pt idx="24">
                  <c:v>11812.79</c:v>
                </c:pt>
                <c:pt idx="25">
                  <c:v>8303.59</c:v>
                </c:pt>
                <c:pt idx="26">
                  <c:v>9189.49</c:v>
                </c:pt>
                <c:pt idx="27">
                  <c:v>10107.57</c:v>
                </c:pt>
                <c:pt idx="28">
                  <c:v>8791.6200000000008</c:v>
                </c:pt>
                <c:pt idx="29">
                  <c:v>15884.61</c:v>
                </c:pt>
                <c:pt idx="30">
                  <c:v>10367.86</c:v>
                </c:pt>
                <c:pt idx="31">
                  <c:v>9276.67</c:v>
                </c:pt>
                <c:pt idx="32">
                  <c:v>11802.72</c:v>
                </c:pt>
                <c:pt idx="33">
                  <c:v>12950</c:v>
                </c:pt>
                <c:pt idx="34">
                  <c:v>8479.11</c:v>
                </c:pt>
                <c:pt idx="35">
                  <c:v>7907.75</c:v>
                </c:pt>
                <c:pt idx="36">
                  <c:v>10910.14</c:v>
                </c:pt>
                <c:pt idx="37">
                  <c:v>10091.77</c:v>
                </c:pt>
              </c:numCache>
            </c:numRef>
          </c:xVal>
          <c:yVal>
            <c:numRef>
              <c:f>FRAGMENTADORA!$B$2:$B$39</c:f>
              <c:numCache>
                <c:formatCode>#,##0.00</c:formatCode>
                <c:ptCount val="38"/>
                <c:pt idx="0">
                  <c:v>253800</c:v>
                </c:pt>
                <c:pt idx="1">
                  <c:v>222710</c:v>
                </c:pt>
                <c:pt idx="2">
                  <c:v>307470</c:v>
                </c:pt>
                <c:pt idx="3">
                  <c:v>391070</c:v>
                </c:pt>
                <c:pt idx="4">
                  <c:v>414000</c:v>
                </c:pt>
                <c:pt idx="5">
                  <c:v>310080</c:v>
                </c:pt>
                <c:pt idx="6">
                  <c:v>350730</c:v>
                </c:pt>
                <c:pt idx="7">
                  <c:v>369210</c:v>
                </c:pt>
                <c:pt idx="8">
                  <c:v>277450</c:v>
                </c:pt>
                <c:pt idx="9">
                  <c:v>323710</c:v>
                </c:pt>
                <c:pt idx="10">
                  <c:v>237270</c:v>
                </c:pt>
                <c:pt idx="11">
                  <c:v>123240</c:v>
                </c:pt>
                <c:pt idx="12">
                  <c:v>165850</c:v>
                </c:pt>
                <c:pt idx="13">
                  <c:v>291235</c:v>
                </c:pt>
                <c:pt idx="14">
                  <c:v>225750</c:v>
                </c:pt>
                <c:pt idx="15">
                  <c:v>334960</c:v>
                </c:pt>
                <c:pt idx="16">
                  <c:v>234190</c:v>
                </c:pt>
                <c:pt idx="17">
                  <c:v>249210</c:v>
                </c:pt>
                <c:pt idx="18">
                  <c:v>267820</c:v>
                </c:pt>
                <c:pt idx="19">
                  <c:v>237741</c:v>
                </c:pt>
                <c:pt idx="20">
                  <c:v>244780</c:v>
                </c:pt>
                <c:pt idx="21">
                  <c:v>253460</c:v>
                </c:pt>
                <c:pt idx="22">
                  <c:v>320330</c:v>
                </c:pt>
                <c:pt idx="23">
                  <c:v>401620</c:v>
                </c:pt>
                <c:pt idx="24">
                  <c:v>334330</c:v>
                </c:pt>
                <c:pt idx="25">
                  <c:v>251843</c:v>
                </c:pt>
                <c:pt idx="26">
                  <c:v>244346</c:v>
                </c:pt>
                <c:pt idx="27">
                  <c:v>326790</c:v>
                </c:pt>
                <c:pt idx="28">
                  <c:v>273110</c:v>
                </c:pt>
                <c:pt idx="29">
                  <c:v>419340</c:v>
                </c:pt>
                <c:pt idx="30">
                  <c:v>306603</c:v>
                </c:pt>
                <c:pt idx="31">
                  <c:v>278760</c:v>
                </c:pt>
                <c:pt idx="32">
                  <c:v>334478</c:v>
                </c:pt>
                <c:pt idx="33">
                  <c:v>353120</c:v>
                </c:pt>
                <c:pt idx="34">
                  <c:v>249674</c:v>
                </c:pt>
                <c:pt idx="35">
                  <c:v>221206</c:v>
                </c:pt>
                <c:pt idx="36">
                  <c:v>320294</c:v>
                </c:pt>
                <c:pt idx="37">
                  <c:v>341554</c:v>
                </c:pt>
              </c:numCache>
            </c:numRef>
          </c:yVal>
          <c:smooth val="0"/>
          <c:extLst>
            <c:ext xmlns:c16="http://schemas.microsoft.com/office/drawing/2014/chart" uri="{C3380CC4-5D6E-409C-BE32-E72D297353CC}">
              <c16:uniqueId val="{0000002F-E596-4675-AE2C-90A2E1359BCA}"/>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FRAGMENTADORA!$C$2:$C$39</c:f>
              <c:numCache>
                <c:formatCode>#,##0.00</c:formatCode>
                <c:ptCount val="38"/>
                <c:pt idx="0">
                  <c:v>7215.6</c:v>
                </c:pt>
                <c:pt idx="1">
                  <c:v>7542.58</c:v>
                </c:pt>
                <c:pt idx="2">
                  <c:v>8962.56</c:v>
                </c:pt>
                <c:pt idx="3">
                  <c:v>11964.33</c:v>
                </c:pt>
                <c:pt idx="4">
                  <c:v>13716.1</c:v>
                </c:pt>
                <c:pt idx="5">
                  <c:v>10080.15</c:v>
                </c:pt>
                <c:pt idx="6">
                  <c:v>10842</c:v>
                </c:pt>
                <c:pt idx="7">
                  <c:v>11890</c:v>
                </c:pt>
                <c:pt idx="8">
                  <c:v>9424.36</c:v>
                </c:pt>
                <c:pt idx="9">
                  <c:v>11463</c:v>
                </c:pt>
                <c:pt idx="10">
                  <c:v>8373.65</c:v>
                </c:pt>
                <c:pt idx="11">
                  <c:v>4137.57</c:v>
                </c:pt>
                <c:pt idx="12">
                  <c:v>6389.07</c:v>
                </c:pt>
                <c:pt idx="13">
                  <c:v>8540</c:v>
                </c:pt>
                <c:pt idx="14">
                  <c:v>7010</c:v>
                </c:pt>
                <c:pt idx="15">
                  <c:v>9937.75</c:v>
                </c:pt>
                <c:pt idx="16">
                  <c:v>6153.3</c:v>
                </c:pt>
                <c:pt idx="17">
                  <c:v>6905</c:v>
                </c:pt>
                <c:pt idx="18">
                  <c:v>7863.25</c:v>
                </c:pt>
                <c:pt idx="19">
                  <c:v>6349.48</c:v>
                </c:pt>
                <c:pt idx="20">
                  <c:v>7620.1</c:v>
                </c:pt>
                <c:pt idx="21">
                  <c:v>7809.96</c:v>
                </c:pt>
                <c:pt idx="22">
                  <c:v>10758.61</c:v>
                </c:pt>
                <c:pt idx="23">
                  <c:v>13800.85</c:v>
                </c:pt>
                <c:pt idx="24">
                  <c:v>11812.79</c:v>
                </c:pt>
                <c:pt idx="25">
                  <c:v>8303.59</c:v>
                </c:pt>
                <c:pt idx="26">
                  <c:v>9189.49</c:v>
                </c:pt>
                <c:pt idx="27">
                  <c:v>10107.57</c:v>
                </c:pt>
                <c:pt idx="28">
                  <c:v>8791.6200000000008</c:v>
                </c:pt>
                <c:pt idx="29">
                  <c:v>15884.61</c:v>
                </c:pt>
                <c:pt idx="30">
                  <c:v>10367.86</c:v>
                </c:pt>
                <c:pt idx="31">
                  <c:v>9276.67</c:v>
                </c:pt>
                <c:pt idx="32">
                  <c:v>11802.72</c:v>
                </c:pt>
                <c:pt idx="33">
                  <c:v>12950</c:v>
                </c:pt>
                <c:pt idx="34">
                  <c:v>8479.11</c:v>
                </c:pt>
                <c:pt idx="35">
                  <c:v>7907.75</c:v>
                </c:pt>
                <c:pt idx="36">
                  <c:v>10910.14</c:v>
                </c:pt>
                <c:pt idx="37">
                  <c:v>10091.77</c:v>
                </c:pt>
              </c:numCache>
            </c:numRef>
          </c:xVal>
          <c:yVal>
            <c:numRef>
              <c:f>FRAGMENTADORA!$E$2:$E$39</c:f>
              <c:numCache>
                <c:formatCode>General</c:formatCode>
                <c:ptCount val="38"/>
                <c:pt idx="0">
                  <c:v>255536.47775977128</c:v>
                </c:pt>
                <c:pt idx="1">
                  <c:v>264389.46125977131</c:v>
                </c:pt>
                <c:pt idx="2">
                  <c:v>302835.41975977126</c:v>
                </c:pt>
                <c:pt idx="3">
                  <c:v>384108.34250977129</c:v>
                </c:pt>
                <c:pt idx="4">
                  <c:v>431537.51525977126</c:v>
                </c:pt>
                <c:pt idx="5">
                  <c:v>333094.16900977126</c:v>
                </c:pt>
                <c:pt idx="6">
                  <c:v>353721.25775977125</c:v>
                </c:pt>
                <c:pt idx="7">
                  <c:v>382095.85775977129</c:v>
                </c:pt>
                <c:pt idx="8">
                  <c:v>315338.65475977131</c:v>
                </c:pt>
                <c:pt idx="9">
                  <c:v>370534.83275977126</c:v>
                </c:pt>
                <c:pt idx="10">
                  <c:v>286890.68150977127</c:v>
                </c:pt>
                <c:pt idx="11">
                  <c:v>172198.81550977129</c:v>
                </c:pt>
                <c:pt idx="12">
                  <c:v>233158.17800977128</c:v>
                </c:pt>
                <c:pt idx="13">
                  <c:v>291394.60775977129</c:v>
                </c:pt>
                <c:pt idx="14">
                  <c:v>249969.85775977129</c:v>
                </c:pt>
                <c:pt idx="15">
                  <c:v>329238.68900977127</c:v>
                </c:pt>
                <c:pt idx="16">
                  <c:v>226774.70525977129</c:v>
                </c:pt>
                <c:pt idx="17">
                  <c:v>247126.98275977129</c:v>
                </c:pt>
                <c:pt idx="18">
                  <c:v>273071.60150977131</c:v>
                </c:pt>
                <c:pt idx="19">
                  <c:v>232086.27875977126</c:v>
                </c:pt>
                <c:pt idx="20">
                  <c:v>266488.31525977131</c:v>
                </c:pt>
                <c:pt idx="21">
                  <c:v>271628.7747597713</c:v>
                </c:pt>
                <c:pt idx="22">
                  <c:v>351463.47350977128</c:v>
                </c:pt>
                <c:pt idx="23">
                  <c:v>433832.12150977127</c:v>
                </c:pt>
                <c:pt idx="24">
                  <c:v>380005.39700977132</c:v>
                </c:pt>
                <c:pt idx="25">
                  <c:v>284993.80700977129</c:v>
                </c:pt>
                <c:pt idx="26">
                  <c:v>308979.54950977128</c:v>
                </c:pt>
                <c:pt idx="27">
                  <c:v>333836.56550977129</c:v>
                </c:pt>
                <c:pt idx="28">
                  <c:v>298207.21925977129</c:v>
                </c:pt>
                <c:pt idx="29">
                  <c:v>490249.9235097713</c:v>
                </c:pt>
                <c:pt idx="30">
                  <c:v>340883.91725977132</c:v>
                </c:pt>
                <c:pt idx="31">
                  <c:v>311339.94800977129</c:v>
                </c:pt>
                <c:pt idx="32">
                  <c:v>379732.75175977126</c:v>
                </c:pt>
                <c:pt idx="33">
                  <c:v>410795.35775977129</c:v>
                </c:pt>
                <c:pt idx="34">
                  <c:v>289746.01100977132</c:v>
                </c:pt>
                <c:pt idx="35">
                  <c:v>274276.43900977127</c:v>
                </c:pt>
                <c:pt idx="36">
                  <c:v>355566.14825977129</c:v>
                </c:pt>
                <c:pt idx="37">
                  <c:v>333408.78050977131</c:v>
                </c:pt>
              </c:numCache>
            </c:numRef>
          </c:yVal>
          <c:smooth val="0"/>
          <c:extLst>
            <c:ext xmlns:c16="http://schemas.microsoft.com/office/drawing/2014/chart" uri="{C3380CC4-5D6E-409C-BE32-E72D297353CC}">
              <c16:uniqueId val="{00000032-E596-4675-AE2C-90A2E1359BCA}"/>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FRAGMENTADORA!$C$2:$C$39</c:f>
              <c:numCache>
                <c:formatCode>#,##0.00</c:formatCode>
                <c:ptCount val="38"/>
                <c:pt idx="0">
                  <c:v>7215.6</c:v>
                </c:pt>
                <c:pt idx="1">
                  <c:v>7542.58</c:v>
                </c:pt>
                <c:pt idx="2">
                  <c:v>8962.56</c:v>
                </c:pt>
                <c:pt idx="3">
                  <c:v>11964.33</c:v>
                </c:pt>
                <c:pt idx="4">
                  <c:v>13716.1</c:v>
                </c:pt>
                <c:pt idx="5">
                  <c:v>10080.15</c:v>
                </c:pt>
                <c:pt idx="6">
                  <c:v>10842</c:v>
                </c:pt>
                <c:pt idx="7">
                  <c:v>11890</c:v>
                </c:pt>
                <c:pt idx="8">
                  <c:v>9424.36</c:v>
                </c:pt>
                <c:pt idx="9">
                  <c:v>11463</c:v>
                </c:pt>
                <c:pt idx="10">
                  <c:v>8373.65</c:v>
                </c:pt>
                <c:pt idx="11">
                  <c:v>4137.57</c:v>
                </c:pt>
                <c:pt idx="12">
                  <c:v>6389.07</c:v>
                </c:pt>
                <c:pt idx="13">
                  <c:v>8540</c:v>
                </c:pt>
                <c:pt idx="14">
                  <c:v>7010</c:v>
                </c:pt>
                <c:pt idx="15">
                  <c:v>9937.75</c:v>
                </c:pt>
                <c:pt idx="16">
                  <c:v>6153.3</c:v>
                </c:pt>
                <c:pt idx="17">
                  <c:v>6905</c:v>
                </c:pt>
                <c:pt idx="18">
                  <c:v>7863.25</c:v>
                </c:pt>
                <c:pt idx="19">
                  <c:v>6349.48</c:v>
                </c:pt>
                <c:pt idx="20">
                  <c:v>7620.1</c:v>
                </c:pt>
                <c:pt idx="21">
                  <c:v>7809.96</c:v>
                </c:pt>
                <c:pt idx="22">
                  <c:v>10758.61</c:v>
                </c:pt>
                <c:pt idx="23">
                  <c:v>13800.85</c:v>
                </c:pt>
                <c:pt idx="24">
                  <c:v>11812.79</c:v>
                </c:pt>
                <c:pt idx="25">
                  <c:v>8303.59</c:v>
                </c:pt>
                <c:pt idx="26">
                  <c:v>9189.49</c:v>
                </c:pt>
                <c:pt idx="27">
                  <c:v>10107.57</c:v>
                </c:pt>
                <c:pt idx="28">
                  <c:v>8791.6200000000008</c:v>
                </c:pt>
                <c:pt idx="29">
                  <c:v>15884.61</c:v>
                </c:pt>
                <c:pt idx="30">
                  <c:v>10367.86</c:v>
                </c:pt>
                <c:pt idx="31">
                  <c:v>9276.67</c:v>
                </c:pt>
                <c:pt idx="32">
                  <c:v>11802.72</c:v>
                </c:pt>
                <c:pt idx="33">
                  <c:v>12950</c:v>
                </c:pt>
                <c:pt idx="34">
                  <c:v>8479.11</c:v>
                </c:pt>
                <c:pt idx="35">
                  <c:v>7907.75</c:v>
                </c:pt>
                <c:pt idx="36">
                  <c:v>10910.14</c:v>
                </c:pt>
                <c:pt idx="37">
                  <c:v>10091.77</c:v>
                </c:pt>
              </c:numCache>
            </c:numRef>
          </c:xVal>
          <c:yVal>
            <c:numRef>
              <c:f>FRAGMENTADORA!$F$2:$F$39</c:f>
              <c:numCache>
                <c:formatCode>General</c:formatCode>
                <c:ptCount val="38"/>
                <c:pt idx="0">
                  <c:v>195792.26224022871</c:v>
                </c:pt>
                <c:pt idx="1">
                  <c:v>204645.24574022871</c:v>
                </c:pt>
                <c:pt idx="2">
                  <c:v>243091.20424022869</c:v>
                </c:pt>
                <c:pt idx="3">
                  <c:v>324364.12699022872</c:v>
                </c:pt>
                <c:pt idx="4">
                  <c:v>371793.29974022869</c:v>
                </c:pt>
                <c:pt idx="5">
                  <c:v>273349.95349022868</c:v>
                </c:pt>
                <c:pt idx="6">
                  <c:v>293977.04224022868</c:v>
                </c:pt>
                <c:pt idx="7">
                  <c:v>322351.64224022871</c:v>
                </c:pt>
                <c:pt idx="8">
                  <c:v>255594.43924022873</c:v>
                </c:pt>
                <c:pt idx="9">
                  <c:v>310790.61724022869</c:v>
                </c:pt>
                <c:pt idx="10">
                  <c:v>227146.46599022869</c:v>
                </c:pt>
                <c:pt idx="11">
                  <c:v>112454.5999902287</c:v>
                </c:pt>
                <c:pt idx="12">
                  <c:v>173413.9624902287</c:v>
                </c:pt>
                <c:pt idx="13">
                  <c:v>231650.39224022871</c:v>
                </c:pt>
                <c:pt idx="14">
                  <c:v>190225.64224022871</c:v>
                </c:pt>
                <c:pt idx="15">
                  <c:v>269494.4734902287</c:v>
                </c:pt>
                <c:pt idx="16">
                  <c:v>167030.48974022872</c:v>
                </c:pt>
                <c:pt idx="17">
                  <c:v>187382.76724022871</c:v>
                </c:pt>
                <c:pt idx="18">
                  <c:v>213327.38599022871</c:v>
                </c:pt>
                <c:pt idx="19">
                  <c:v>172342.06324022869</c:v>
                </c:pt>
                <c:pt idx="20">
                  <c:v>206744.09974022873</c:v>
                </c:pt>
                <c:pt idx="21">
                  <c:v>211884.5592402287</c:v>
                </c:pt>
                <c:pt idx="22">
                  <c:v>291719.25799022871</c:v>
                </c:pt>
                <c:pt idx="23">
                  <c:v>374087.9059902287</c:v>
                </c:pt>
                <c:pt idx="24">
                  <c:v>320261.18149022874</c:v>
                </c:pt>
                <c:pt idx="25">
                  <c:v>225249.59149022872</c:v>
                </c:pt>
                <c:pt idx="26">
                  <c:v>249235.33399022871</c:v>
                </c:pt>
                <c:pt idx="27">
                  <c:v>274092.34999022871</c:v>
                </c:pt>
                <c:pt idx="28">
                  <c:v>238463.00374022871</c:v>
                </c:pt>
                <c:pt idx="29">
                  <c:v>430505.70799022872</c:v>
                </c:pt>
                <c:pt idx="30">
                  <c:v>281139.70174022875</c:v>
                </c:pt>
                <c:pt idx="31">
                  <c:v>251595.73249022872</c:v>
                </c:pt>
                <c:pt idx="32">
                  <c:v>319988.53624022868</c:v>
                </c:pt>
                <c:pt idx="33">
                  <c:v>351051.14224022871</c:v>
                </c:pt>
                <c:pt idx="34">
                  <c:v>230001.79549022872</c:v>
                </c:pt>
                <c:pt idx="35">
                  <c:v>214532.2234902287</c:v>
                </c:pt>
                <c:pt idx="36">
                  <c:v>295821.93274022872</c:v>
                </c:pt>
                <c:pt idx="37">
                  <c:v>273664.56499022874</c:v>
                </c:pt>
              </c:numCache>
            </c:numRef>
          </c:yVal>
          <c:smooth val="0"/>
          <c:extLst>
            <c:ext xmlns:c16="http://schemas.microsoft.com/office/drawing/2014/chart" uri="{C3380CC4-5D6E-409C-BE32-E72D297353CC}">
              <c16:uniqueId val="{00000033-E596-4675-AE2C-90A2E1359BCA}"/>
            </c:ext>
          </c:extLst>
        </c:ser>
        <c:dLbls>
          <c:showLegendKey val="0"/>
          <c:showVal val="0"/>
          <c:showCatName val="0"/>
          <c:showSerName val="0"/>
          <c:showPercent val="0"/>
          <c:showBubbleSize val="0"/>
        </c:dLbls>
        <c:axId val="1483429407"/>
        <c:axId val="1483431903"/>
      </c:scatterChart>
      <c:valAx>
        <c:axId val="14834294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Produccion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83431903"/>
        <c:crosses val="autoZero"/>
        <c:crossBetween val="midCat"/>
      </c:valAx>
      <c:valAx>
        <c:axId val="148343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Consumo</a:t>
                </a:r>
              </a:p>
            </c:rich>
          </c:tx>
          <c:layout>
            <c:manualLayout>
              <c:xMode val="edge"/>
              <c:yMode val="edge"/>
              <c:x val="6.0734456522258937E-2"/>
              <c:y val="0.291760302027543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834294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ACERÍA</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33477143482064742"/>
                  <c:y val="1.6878098571011956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rendlineLbl>
          </c:trendline>
          <c:xVal>
            <c:numRef>
              <c:f>ACERÍA!$C$2:$C$41</c:f>
              <c:numCache>
                <c:formatCode>#,##0.00</c:formatCode>
                <c:ptCount val="40"/>
                <c:pt idx="0">
                  <c:v>2667.79</c:v>
                </c:pt>
                <c:pt idx="1">
                  <c:v>19419.78</c:v>
                </c:pt>
                <c:pt idx="2">
                  <c:v>18418.37</c:v>
                </c:pt>
                <c:pt idx="3">
                  <c:v>16822.88</c:v>
                </c:pt>
                <c:pt idx="4">
                  <c:v>18440.053</c:v>
                </c:pt>
                <c:pt idx="5">
                  <c:v>16751.12</c:v>
                </c:pt>
                <c:pt idx="6">
                  <c:v>14565.496999999999</c:v>
                </c:pt>
                <c:pt idx="7">
                  <c:v>18061.359</c:v>
                </c:pt>
                <c:pt idx="8">
                  <c:v>2172.8939999999998</c:v>
                </c:pt>
                <c:pt idx="9">
                  <c:v>0</c:v>
                </c:pt>
                <c:pt idx="10">
                  <c:v>10607.677</c:v>
                </c:pt>
                <c:pt idx="11">
                  <c:v>17770.079000000002</c:v>
                </c:pt>
                <c:pt idx="12">
                  <c:v>11680.36</c:v>
                </c:pt>
                <c:pt idx="13">
                  <c:v>446.57400000000001</c:v>
                </c:pt>
                <c:pt idx="14">
                  <c:v>14735.364</c:v>
                </c:pt>
                <c:pt idx="15">
                  <c:v>12000.69</c:v>
                </c:pt>
                <c:pt idx="16">
                  <c:v>14805.584999999999</c:v>
                </c:pt>
                <c:pt idx="17">
                  <c:v>13902.968999999999</c:v>
                </c:pt>
                <c:pt idx="18">
                  <c:v>3139.431</c:v>
                </c:pt>
                <c:pt idx="19">
                  <c:v>505.74900000000002</c:v>
                </c:pt>
                <c:pt idx="20">
                  <c:v>19007.009999999998</c:v>
                </c:pt>
                <c:pt idx="21">
                  <c:v>15039.129000000001</c:v>
                </c:pt>
                <c:pt idx="22">
                  <c:v>8916.4889999999996</c:v>
                </c:pt>
                <c:pt idx="23">
                  <c:v>15547</c:v>
                </c:pt>
                <c:pt idx="24">
                  <c:v>19086.699000000001</c:v>
                </c:pt>
                <c:pt idx="25">
                  <c:v>14677.629000000001</c:v>
                </c:pt>
                <c:pt idx="26">
                  <c:v>0</c:v>
                </c:pt>
                <c:pt idx="27">
                  <c:v>14732.186</c:v>
                </c:pt>
                <c:pt idx="28">
                  <c:v>13496.844999999999</c:v>
                </c:pt>
                <c:pt idx="29">
                  <c:v>17790.722000000002</c:v>
                </c:pt>
                <c:pt idx="30">
                  <c:v>13666.181</c:v>
                </c:pt>
                <c:pt idx="31">
                  <c:v>16452.912</c:v>
                </c:pt>
                <c:pt idx="32">
                  <c:v>14320.681</c:v>
                </c:pt>
                <c:pt idx="33">
                  <c:v>9646.9709999999995</c:v>
                </c:pt>
                <c:pt idx="34">
                  <c:v>13749.663</c:v>
                </c:pt>
                <c:pt idx="35">
                  <c:v>17235.381000000001</c:v>
                </c:pt>
                <c:pt idx="36">
                  <c:v>15769.643</c:v>
                </c:pt>
                <c:pt idx="37">
                  <c:v>19305.990000000002</c:v>
                </c:pt>
                <c:pt idx="38">
                  <c:v>17096.990000000002</c:v>
                </c:pt>
                <c:pt idx="39">
                  <c:v>13572.808000000001</c:v>
                </c:pt>
              </c:numCache>
            </c:numRef>
          </c:xVal>
          <c:yVal>
            <c:numRef>
              <c:f>ACERÍA!$B$2:$B$41</c:f>
              <c:numCache>
                <c:formatCode>_(* #,##0.00_);_(* \(#,##0.00\);_(* "-"??_);_(@_)</c:formatCode>
                <c:ptCount val="40"/>
                <c:pt idx="0">
                  <c:v>1768911</c:v>
                </c:pt>
                <c:pt idx="1">
                  <c:v>11928618.800000001</c:v>
                </c:pt>
                <c:pt idx="2">
                  <c:v>11292693</c:v>
                </c:pt>
                <c:pt idx="3">
                  <c:v>10452439.5</c:v>
                </c:pt>
                <c:pt idx="4">
                  <c:v>11220328</c:v>
                </c:pt>
                <c:pt idx="5">
                  <c:v>10610620.5</c:v>
                </c:pt>
                <c:pt idx="6">
                  <c:v>8811600.5</c:v>
                </c:pt>
                <c:pt idx="7">
                  <c:v>11464368.800000001</c:v>
                </c:pt>
                <c:pt idx="8">
                  <c:v>1641191</c:v>
                </c:pt>
                <c:pt idx="9">
                  <c:v>169899.27999999997</c:v>
                </c:pt>
                <c:pt idx="10">
                  <c:v>6687098</c:v>
                </c:pt>
                <c:pt idx="11">
                  <c:v>11214272</c:v>
                </c:pt>
                <c:pt idx="12">
                  <c:v>7548319</c:v>
                </c:pt>
                <c:pt idx="13">
                  <c:v>484302</c:v>
                </c:pt>
                <c:pt idx="14">
                  <c:v>9726420</c:v>
                </c:pt>
                <c:pt idx="15">
                  <c:v>8397392</c:v>
                </c:pt>
                <c:pt idx="16">
                  <c:v>9444188</c:v>
                </c:pt>
                <c:pt idx="17">
                  <c:v>8831510</c:v>
                </c:pt>
                <c:pt idx="18">
                  <c:v>2210380</c:v>
                </c:pt>
                <c:pt idx="19">
                  <c:v>562595</c:v>
                </c:pt>
                <c:pt idx="20">
                  <c:v>12449778</c:v>
                </c:pt>
                <c:pt idx="21">
                  <c:v>10218886</c:v>
                </c:pt>
                <c:pt idx="22">
                  <c:v>5908876</c:v>
                </c:pt>
                <c:pt idx="23">
                  <c:v>9764610</c:v>
                </c:pt>
                <c:pt idx="24">
                  <c:v>12191744</c:v>
                </c:pt>
                <c:pt idx="25">
                  <c:v>9298156</c:v>
                </c:pt>
                <c:pt idx="26">
                  <c:v>147700</c:v>
                </c:pt>
                <c:pt idx="27">
                  <c:v>10140162</c:v>
                </c:pt>
                <c:pt idx="28">
                  <c:v>9447228</c:v>
                </c:pt>
                <c:pt idx="29">
                  <c:v>12146663</c:v>
                </c:pt>
                <c:pt idx="30">
                  <c:v>9600178</c:v>
                </c:pt>
                <c:pt idx="31">
                  <c:v>10848909</c:v>
                </c:pt>
                <c:pt idx="32">
                  <c:v>9425494</c:v>
                </c:pt>
                <c:pt idx="33">
                  <c:v>6409979</c:v>
                </c:pt>
                <c:pt idx="34">
                  <c:v>9458230</c:v>
                </c:pt>
                <c:pt idx="35">
                  <c:v>11160875.6</c:v>
                </c:pt>
                <c:pt idx="36">
                  <c:v>10455563</c:v>
                </c:pt>
                <c:pt idx="37">
                  <c:v>12533702.699999999</c:v>
                </c:pt>
                <c:pt idx="38">
                  <c:v>11318949</c:v>
                </c:pt>
                <c:pt idx="39">
                  <c:v>9041737.5500000007</c:v>
                </c:pt>
              </c:numCache>
            </c:numRef>
          </c:yVal>
          <c:smooth val="0"/>
          <c:extLst>
            <c:ext xmlns:c16="http://schemas.microsoft.com/office/drawing/2014/chart" uri="{C3380CC4-5D6E-409C-BE32-E72D297353CC}">
              <c16:uniqueId val="{00000000-3496-48AA-AB8B-B1C53F463B0C}"/>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ACERÍA!$C$2:$C$41</c:f>
              <c:numCache>
                <c:formatCode>#,##0.00</c:formatCode>
                <c:ptCount val="40"/>
                <c:pt idx="0">
                  <c:v>2667.79</c:v>
                </c:pt>
                <c:pt idx="1">
                  <c:v>19419.78</c:v>
                </c:pt>
                <c:pt idx="2">
                  <c:v>18418.37</c:v>
                </c:pt>
                <c:pt idx="3">
                  <c:v>16822.88</c:v>
                </c:pt>
                <c:pt idx="4">
                  <c:v>18440.053</c:v>
                </c:pt>
                <c:pt idx="5">
                  <c:v>16751.12</c:v>
                </c:pt>
                <c:pt idx="6">
                  <c:v>14565.496999999999</c:v>
                </c:pt>
                <c:pt idx="7">
                  <c:v>18061.359</c:v>
                </c:pt>
                <c:pt idx="8">
                  <c:v>2172.8939999999998</c:v>
                </c:pt>
                <c:pt idx="9">
                  <c:v>0</c:v>
                </c:pt>
                <c:pt idx="10">
                  <c:v>10607.677</c:v>
                </c:pt>
                <c:pt idx="11">
                  <c:v>17770.079000000002</c:v>
                </c:pt>
                <c:pt idx="12">
                  <c:v>11680.36</c:v>
                </c:pt>
                <c:pt idx="13">
                  <c:v>446.57400000000001</c:v>
                </c:pt>
                <c:pt idx="14">
                  <c:v>14735.364</c:v>
                </c:pt>
                <c:pt idx="15">
                  <c:v>12000.69</c:v>
                </c:pt>
                <c:pt idx="16">
                  <c:v>14805.584999999999</c:v>
                </c:pt>
                <c:pt idx="17">
                  <c:v>13902.968999999999</c:v>
                </c:pt>
                <c:pt idx="18">
                  <c:v>3139.431</c:v>
                </c:pt>
                <c:pt idx="19">
                  <c:v>505.74900000000002</c:v>
                </c:pt>
                <c:pt idx="20">
                  <c:v>19007.009999999998</c:v>
                </c:pt>
                <c:pt idx="21">
                  <c:v>15039.129000000001</c:v>
                </c:pt>
                <c:pt idx="22">
                  <c:v>8916.4889999999996</c:v>
                </c:pt>
                <c:pt idx="23">
                  <c:v>15547</c:v>
                </c:pt>
                <c:pt idx="24">
                  <c:v>19086.699000000001</c:v>
                </c:pt>
                <c:pt idx="25">
                  <c:v>14677.629000000001</c:v>
                </c:pt>
                <c:pt idx="26">
                  <c:v>0</c:v>
                </c:pt>
                <c:pt idx="27">
                  <c:v>14732.186</c:v>
                </c:pt>
                <c:pt idx="28">
                  <c:v>13496.844999999999</c:v>
                </c:pt>
                <c:pt idx="29">
                  <c:v>17790.722000000002</c:v>
                </c:pt>
                <c:pt idx="30">
                  <c:v>13666.181</c:v>
                </c:pt>
                <c:pt idx="31">
                  <c:v>16452.912</c:v>
                </c:pt>
                <c:pt idx="32">
                  <c:v>14320.681</c:v>
                </c:pt>
                <c:pt idx="33">
                  <c:v>9646.9709999999995</c:v>
                </c:pt>
                <c:pt idx="34">
                  <c:v>13749.663</c:v>
                </c:pt>
                <c:pt idx="35">
                  <c:v>17235.381000000001</c:v>
                </c:pt>
                <c:pt idx="36">
                  <c:v>15769.643</c:v>
                </c:pt>
                <c:pt idx="37">
                  <c:v>19305.990000000002</c:v>
                </c:pt>
                <c:pt idx="38">
                  <c:v>17096.990000000002</c:v>
                </c:pt>
                <c:pt idx="39">
                  <c:v>13572.808000000001</c:v>
                </c:pt>
              </c:numCache>
            </c:numRef>
          </c:xVal>
          <c:yVal>
            <c:numRef>
              <c:f>ACERÍA!$E$2:$E$41</c:f>
              <c:numCache>
                <c:formatCode>General</c:formatCode>
                <c:ptCount val="40"/>
                <c:pt idx="0">
                  <c:v>2544468.3785231616</c:v>
                </c:pt>
                <c:pt idx="1">
                  <c:v>13041265.312523162</c:v>
                </c:pt>
                <c:pt idx="2">
                  <c:v>12413781.806523161</c:v>
                </c:pt>
                <c:pt idx="3">
                  <c:v>11414047.772523163</c:v>
                </c:pt>
                <c:pt idx="4">
                  <c:v>12427368.374323163</c:v>
                </c:pt>
                <c:pt idx="5">
                  <c:v>11369082.956523161</c:v>
                </c:pt>
                <c:pt idx="6">
                  <c:v>9999571.5847231615</c:v>
                </c:pt>
                <c:pt idx="7">
                  <c:v>12190078.713923162</c:v>
                </c:pt>
                <c:pt idx="8">
                  <c:v>2234366.5449231612</c:v>
                </c:pt>
                <c:pt idx="9">
                  <c:v>872831.16452316125</c:v>
                </c:pt>
                <c:pt idx="10">
                  <c:v>7519601.5727231614</c:v>
                </c:pt>
                <c:pt idx="11">
                  <c:v>12007562.665923163</c:v>
                </c:pt>
                <c:pt idx="12">
                  <c:v>8191744.7405231614</c:v>
                </c:pt>
                <c:pt idx="13">
                  <c:v>1152654.4329231612</c:v>
                </c:pt>
                <c:pt idx="14">
                  <c:v>10106010.246923162</c:v>
                </c:pt>
                <c:pt idx="15">
                  <c:v>8392463.5185231622</c:v>
                </c:pt>
                <c:pt idx="16">
                  <c:v>10150010.725523163</c:v>
                </c:pt>
                <c:pt idx="17">
                  <c:v>9584431.5399231613</c:v>
                </c:pt>
                <c:pt idx="18">
                  <c:v>2839998.6291231615</c:v>
                </c:pt>
                <c:pt idx="19">
                  <c:v>1189733.4879231614</c:v>
                </c:pt>
                <c:pt idx="20">
                  <c:v>12782623.630523162</c:v>
                </c:pt>
                <c:pt idx="21">
                  <c:v>10296349.395923162</c:v>
                </c:pt>
                <c:pt idx="22">
                  <c:v>6459903.1719231606</c:v>
                </c:pt>
                <c:pt idx="23">
                  <c:v>10614581.364523163</c:v>
                </c:pt>
                <c:pt idx="24">
                  <c:v>12832556.757923163</c:v>
                </c:pt>
                <c:pt idx="25">
                  <c:v>10069833.495923163</c:v>
                </c:pt>
                <c:pt idx="26">
                  <c:v>872831.16452316125</c:v>
                </c:pt>
                <c:pt idx="27">
                  <c:v>10104018.912123162</c:v>
                </c:pt>
                <c:pt idx="28">
                  <c:v>9329954.2415231615</c:v>
                </c:pt>
                <c:pt idx="29">
                  <c:v>12020497.569723163</c:v>
                </c:pt>
                <c:pt idx="30">
                  <c:v>9436060.1791231632</c:v>
                </c:pt>
                <c:pt idx="31">
                  <c:v>11182225.823723162</c:v>
                </c:pt>
                <c:pt idx="32">
                  <c:v>9846169.8791231625</c:v>
                </c:pt>
                <c:pt idx="33">
                  <c:v>6917623.1931231609</c:v>
                </c:pt>
                <c:pt idx="34">
                  <c:v>9488370.0003231633</c:v>
                </c:pt>
                <c:pt idx="35">
                  <c:v>11672520.899123164</c:v>
                </c:pt>
                <c:pt idx="36">
                  <c:v>10754089.468323162</c:v>
                </c:pt>
                <c:pt idx="37">
                  <c:v>12969964.498523163</c:v>
                </c:pt>
                <c:pt idx="38">
                  <c:v>11585805.098523164</c:v>
                </c:pt>
                <c:pt idx="39">
                  <c:v>9377552.657323163</c:v>
                </c:pt>
              </c:numCache>
            </c:numRef>
          </c:yVal>
          <c:smooth val="0"/>
          <c:extLst>
            <c:ext xmlns:c16="http://schemas.microsoft.com/office/drawing/2014/chart" uri="{C3380CC4-5D6E-409C-BE32-E72D297353CC}">
              <c16:uniqueId val="{00000003-3496-48AA-AB8B-B1C53F463B0C}"/>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ACERÍA!$C$2:$C$41</c:f>
              <c:numCache>
                <c:formatCode>#,##0.00</c:formatCode>
                <c:ptCount val="40"/>
                <c:pt idx="0">
                  <c:v>2667.79</c:v>
                </c:pt>
                <c:pt idx="1">
                  <c:v>19419.78</c:v>
                </c:pt>
                <c:pt idx="2">
                  <c:v>18418.37</c:v>
                </c:pt>
                <c:pt idx="3">
                  <c:v>16822.88</c:v>
                </c:pt>
                <c:pt idx="4">
                  <c:v>18440.053</c:v>
                </c:pt>
                <c:pt idx="5">
                  <c:v>16751.12</c:v>
                </c:pt>
                <c:pt idx="6">
                  <c:v>14565.496999999999</c:v>
                </c:pt>
                <c:pt idx="7">
                  <c:v>18061.359</c:v>
                </c:pt>
                <c:pt idx="8">
                  <c:v>2172.8939999999998</c:v>
                </c:pt>
                <c:pt idx="9">
                  <c:v>0</c:v>
                </c:pt>
                <c:pt idx="10">
                  <c:v>10607.677</c:v>
                </c:pt>
                <c:pt idx="11">
                  <c:v>17770.079000000002</c:v>
                </c:pt>
                <c:pt idx="12">
                  <c:v>11680.36</c:v>
                </c:pt>
                <c:pt idx="13">
                  <c:v>446.57400000000001</c:v>
                </c:pt>
                <c:pt idx="14">
                  <c:v>14735.364</c:v>
                </c:pt>
                <c:pt idx="15">
                  <c:v>12000.69</c:v>
                </c:pt>
                <c:pt idx="16">
                  <c:v>14805.584999999999</c:v>
                </c:pt>
                <c:pt idx="17">
                  <c:v>13902.968999999999</c:v>
                </c:pt>
                <c:pt idx="18">
                  <c:v>3139.431</c:v>
                </c:pt>
                <c:pt idx="19">
                  <c:v>505.74900000000002</c:v>
                </c:pt>
                <c:pt idx="20">
                  <c:v>19007.009999999998</c:v>
                </c:pt>
                <c:pt idx="21">
                  <c:v>15039.129000000001</c:v>
                </c:pt>
                <c:pt idx="22">
                  <c:v>8916.4889999999996</c:v>
                </c:pt>
                <c:pt idx="23">
                  <c:v>15547</c:v>
                </c:pt>
                <c:pt idx="24">
                  <c:v>19086.699000000001</c:v>
                </c:pt>
                <c:pt idx="25">
                  <c:v>14677.629000000001</c:v>
                </c:pt>
                <c:pt idx="26">
                  <c:v>0</c:v>
                </c:pt>
                <c:pt idx="27">
                  <c:v>14732.186</c:v>
                </c:pt>
                <c:pt idx="28">
                  <c:v>13496.844999999999</c:v>
                </c:pt>
                <c:pt idx="29">
                  <c:v>17790.722000000002</c:v>
                </c:pt>
                <c:pt idx="30">
                  <c:v>13666.181</c:v>
                </c:pt>
                <c:pt idx="31">
                  <c:v>16452.912</c:v>
                </c:pt>
                <c:pt idx="32">
                  <c:v>14320.681</c:v>
                </c:pt>
                <c:pt idx="33">
                  <c:v>9646.9709999999995</c:v>
                </c:pt>
                <c:pt idx="34">
                  <c:v>13749.663</c:v>
                </c:pt>
                <c:pt idx="35">
                  <c:v>17235.381000000001</c:v>
                </c:pt>
                <c:pt idx="36">
                  <c:v>15769.643</c:v>
                </c:pt>
                <c:pt idx="37">
                  <c:v>19305.990000000002</c:v>
                </c:pt>
                <c:pt idx="38">
                  <c:v>17096.990000000002</c:v>
                </c:pt>
                <c:pt idx="39">
                  <c:v>13572.808000000001</c:v>
                </c:pt>
              </c:numCache>
            </c:numRef>
          </c:xVal>
          <c:yVal>
            <c:numRef>
              <c:f>ACERÍA!$F$2:$F$41</c:f>
              <c:numCache>
                <c:formatCode>General</c:formatCode>
                <c:ptCount val="40"/>
                <c:pt idx="0">
                  <c:v>1536376.0494768389</c:v>
                </c:pt>
                <c:pt idx="1">
                  <c:v>12033172.983476838</c:v>
                </c:pt>
                <c:pt idx="2">
                  <c:v>11405689.477476837</c:v>
                </c:pt>
                <c:pt idx="3">
                  <c:v>10405955.443476839</c:v>
                </c:pt>
                <c:pt idx="4">
                  <c:v>11419276.045276839</c:v>
                </c:pt>
                <c:pt idx="5">
                  <c:v>10360990.627476837</c:v>
                </c:pt>
                <c:pt idx="6">
                  <c:v>8991479.2556768376</c:v>
                </c:pt>
                <c:pt idx="7">
                  <c:v>11181986.384876838</c:v>
                </c:pt>
                <c:pt idx="8">
                  <c:v>1226274.2158768387</c:v>
                </c:pt>
                <c:pt idx="9">
                  <c:v>-135261.16452316125</c:v>
                </c:pt>
                <c:pt idx="10">
                  <c:v>6511509.2436768394</c:v>
                </c:pt>
                <c:pt idx="11">
                  <c:v>10999470.336876839</c:v>
                </c:pt>
                <c:pt idx="12">
                  <c:v>7183652.4114768393</c:v>
                </c:pt>
                <c:pt idx="13">
                  <c:v>144562.10387683869</c:v>
                </c:pt>
                <c:pt idx="14">
                  <c:v>9097917.9178768378</c:v>
                </c:pt>
                <c:pt idx="15">
                  <c:v>7384371.1894768393</c:v>
                </c:pt>
                <c:pt idx="16">
                  <c:v>9141918.3964768387</c:v>
                </c:pt>
                <c:pt idx="17">
                  <c:v>8576339.2108768374</c:v>
                </c:pt>
                <c:pt idx="18">
                  <c:v>1831906.3000768388</c:v>
                </c:pt>
                <c:pt idx="19">
                  <c:v>181641.15887683886</c:v>
                </c:pt>
                <c:pt idx="20">
                  <c:v>11774531.301476838</c:v>
                </c:pt>
                <c:pt idx="21">
                  <c:v>9288257.066876838</c:v>
                </c:pt>
                <c:pt idx="22">
                  <c:v>5451810.8428768385</c:v>
                </c:pt>
                <c:pt idx="23">
                  <c:v>9606489.0354768392</c:v>
                </c:pt>
                <c:pt idx="24">
                  <c:v>11824464.42887684</c:v>
                </c:pt>
                <c:pt idx="25">
                  <c:v>9061741.1668768395</c:v>
                </c:pt>
                <c:pt idx="26">
                  <c:v>-135261.16452316125</c:v>
                </c:pt>
                <c:pt idx="27">
                  <c:v>9095926.5830768384</c:v>
                </c:pt>
                <c:pt idx="28">
                  <c:v>8321861.9124768386</c:v>
                </c:pt>
                <c:pt idx="29">
                  <c:v>11012405.240676839</c:v>
                </c:pt>
                <c:pt idx="30">
                  <c:v>8427967.8500768393</c:v>
                </c:pt>
                <c:pt idx="31">
                  <c:v>10174133.494676838</c:v>
                </c:pt>
                <c:pt idx="32">
                  <c:v>8838077.5500768386</c:v>
                </c:pt>
                <c:pt idx="33">
                  <c:v>5909530.8640768388</c:v>
                </c:pt>
                <c:pt idx="34">
                  <c:v>8480277.6712768395</c:v>
                </c:pt>
                <c:pt idx="35">
                  <c:v>10664428.57007684</c:v>
                </c:pt>
                <c:pt idx="36">
                  <c:v>9745997.1392768379</c:v>
                </c:pt>
                <c:pt idx="37">
                  <c:v>11961872.169476839</c:v>
                </c:pt>
                <c:pt idx="38">
                  <c:v>10577712.76947684</c:v>
                </c:pt>
                <c:pt idx="39">
                  <c:v>8369460.32827684</c:v>
                </c:pt>
              </c:numCache>
            </c:numRef>
          </c:yVal>
          <c:smooth val="0"/>
          <c:extLst>
            <c:ext xmlns:c16="http://schemas.microsoft.com/office/drawing/2014/chart" uri="{C3380CC4-5D6E-409C-BE32-E72D297353CC}">
              <c16:uniqueId val="{00000004-3496-48AA-AB8B-B1C53F463B0C}"/>
            </c:ext>
          </c:extLst>
        </c:ser>
        <c:dLbls>
          <c:showLegendKey val="0"/>
          <c:showVal val="0"/>
          <c:showCatName val="0"/>
          <c:showSerName val="0"/>
          <c:showPercent val="0"/>
          <c:showBubbleSize val="0"/>
        </c:dLbls>
        <c:axId val="1351534671"/>
        <c:axId val="1351537999"/>
      </c:scatterChart>
      <c:valAx>
        <c:axId val="13515346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51537999"/>
        <c:crosses val="autoZero"/>
        <c:crossBetween val="midCat"/>
      </c:valAx>
      <c:valAx>
        <c:axId val="135153799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515346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LAMINACION</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0065967452531439"/>
                  <c:y val="1.006415830836917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rendlineLbl>
          </c:trendline>
          <c:xVal>
            <c:numRef>
              <c:f>LAMINACION!$C$2:$C$40</c:f>
              <c:numCache>
                <c:formatCode>#,##0.00</c:formatCode>
                <c:ptCount val="39"/>
                <c:pt idx="0">
                  <c:v>9830.57</c:v>
                </c:pt>
                <c:pt idx="1">
                  <c:v>16594.61</c:v>
                </c:pt>
                <c:pt idx="2">
                  <c:v>10213</c:v>
                </c:pt>
                <c:pt idx="3">
                  <c:v>11454</c:v>
                </c:pt>
                <c:pt idx="4">
                  <c:v>17201.21</c:v>
                </c:pt>
                <c:pt idx="5">
                  <c:v>12257.22</c:v>
                </c:pt>
                <c:pt idx="6">
                  <c:v>15059.25</c:v>
                </c:pt>
                <c:pt idx="7">
                  <c:v>16324</c:v>
                </c:pt>
                <c:pt idx="8">
                  <c:v>7367.15</c:v>
                </c:pt>
                <c:pt idx="9">
                  <c:v>0</c:v>
                </c:pt>
                <c:pt idx="10">
                  <c:v>16792</c:v>
                </c:pt>
                <c:pt idx="11">
                  <c:v>17225.099999999999</c:v>
                </c:pt>
                <c:pt idx="12">
                  <c:v>10818.29</c:v>
                </c:pt>
                <c:pt idx="13">
                  <c:v>48</c:v>
                </c:pt>
                <c:pt idx="14">
                  <c:v>13650</c:v>
                </c:pt>
                <c:pt idx="15">
                  <c:v>11007.09</c:v>
                </c:pt>
                <c:pt idx="16">
                  <c:v>17084.64</c:v>
                </c:pt>
                <c:pt idx="17">
                  <c:v>14497</c:v>
                </c:pt>
                <c:pt idx="18">
                  <c:v>7029</c:v>
                </c:pt>
                <c:pt idx="19">
                  <c:v>14278.8</c:v>
                </c:pt>
                <c:pt idx="20">
                  <c:v>10626.51</c:v>
                </c:pt>
                <c:pt idx="21">
                  <c:v>14963.62</c:v>
                </c:pt>
                <c:pt idx="22">
                  <c:v>18634.240000000002</c:v>
                </c:pt>
                <c:pt idx="23">
                  <c:v>18983.32</c:v>
                </c:pt>
                <c:pt idx="24">
                  <c:v>10593.91</c:v>
                </c:pt>
                <c:pt idx="25">
                  <c:v>19112.576000000001</c:v>
                </c:pt>
                <c:pt idx="26">
                  <c:v>17553.189999999999</c:v>
                </c:pt>
                <c:pt idx="27">
                  <c:v>15887.26</c:v>
                </c:pt>
                <c:pt idx="28">
                  <c:v>17323.810000000001</c:v>
                </c:pt>
                <c:pt idx="29">
                  <c:v>15070</c:v>
                </c:pt>
                <c:pt idx="30">
                  <c:v>16489.57</c:v>
                </c:pt>
                <c:pt idx="31">
                  <c:v>15337.625</c:v>
                </c:pt>
                <c:pt idx="32">
                  <c:v>20666.59</c:v>
                </c:pt>
                <c:pt idx="33">
                  <c:v>13655</c:v>
                </c:pt>
                <c:pt idx="34">
                  <c:v>18418.54</c:v>
                </c:pt>
                <c:pt idx="35">
                  <c:v>16661.349999999999</c:v>
                </c:pt>
                <c:pt idx="36">
                  <c:v>18449.39</c:v>
                </c:pt>
                <c:pt idx="37">
                  <c:v>18024.465</c:v>
                </c:pt>
                <c:pt idx="38">
                  <c:v>11810</c:v>
                </c:pt>
              </c:numCache>
            </c:numRef>
          </c:xVal>
          <c:yVal>
            <c:numRef>
              <c:f>LAMINACION!$B$2:$B$40</c:f>
              <c:numCache>
                <c:formatCode>#,##0.00</c:formatCode>
                <c:ptCount val="39"/>
                <c:pt idx="0">
                  <c:v>829077</c:v>
                </c:pt>
                <c:pt idx="1">
                  <c:v>1268750</c:v>
                </c:pt>
                <c:pt idx="2">
                  <c:v>899790</c:v>
                </c:pt>
                <c:pt idx="3">
                  <c:v>980700</c:v>
                </c:pt>
                <c:pt idx="4">
                  <c:v>1423100</c:v>
                </c:pt>
                <c:pt idx="5">
                  <c:v>1040300</c:v>
                </c:pt>
                <c:pt idx="6">
                  <c:v>1268370</c:v>
                </c:pt>
                <c:pt idx="7">
                  <c:v>1200850</c:v>
                </c:pt>
                <c:pt idx="8">
                  <c:v>653690</c:v>
                </c:pt>
                <c:pt idx="9">
                  <c:v>32840</c:v>
                </c:pt>
                <c:pt idx="10">
                  <c:v>1376130</c:v>
                </c:pt>
                <c:pt idx="11">
                  <c:v>1451170</c:v>
                </c:pt>
                <c:pt idx="12">
                  <c:v>866690</c:v>
                </c:pt>
                <c:pt idx="13">
                  <c:v>25530</c:v>
                </c:pt>
                <c:pt idx="14">
                  <c:v>1131220</c:v>
                </c:pt>
                <c:pt idx="15">
                  <c:v>980290</c:v>
                </c:pt>
                <c:pt idx="16">
                  <c:v>1301780</c:v>
                </c:pt>
                <c:pt idx="17">
                  <c:v>1262530</c:v>
                </c:pt>
                <c:pt idx="18">
                  <c:v>656750</c:v>
                </c:pt>
                <c:pt idx="19">
                  <c:v>1123190</c:v>
                </c:pt>
                <c:pt idx="20">
                  <c:v>981280</c:v>
                </c:pt>
                <c:pt idx="21">
                  <c:v>1256800</c:v>
                </c:pt>
                <c:pt idx="22">
                  <c:v>1515120</c:v>
                </c:pt>
                <c:pt idx="23">
                  <c:v>1504640</c:v>
                </c:pt>
                <c:pt idx="24">
                  <c:v>866393</c:v>
                </c:pt>
                <c:pt idx="25">
                  <c:v>1434182</c:v>
                </c:pt>
                <c:pt idx="26">
                  <c:v>1452060</c:v>
                </c:pt>
                <c:pt idx="27">
                  <c:v>1288400</c:v>
                </c:pt>
                <c:pt idx="28">
                  <c:v>1377880</c:v>
                </c:pt>
                <c:pt idx="29">
                  <c:v>1278691</c:v>
                </c:pt>
                <c:pt idx="30">
                  <c:v>1257506</c:v>
                </c:pt>
                <c:pt idx="31">
                  <c:v>1105863</c:v>
                </c:pt>
                <c:pt idx="32">
                  <c:v>1653938</c:v>
                </c:pt>
                <c:pt idx="33">
                  <c:v>1122652</c:v>
                </c:pt>
                <c:pt idx="34">
                  <c:v>1400664</c:v>
                </c:pt>
                <c:pt idx="35">
                  <c:v>1221837</c:v>
                </c:pt>
                <c:pt idx="36">
                  <c:v>1424810</c:v>
                </c:pt>
                <c:pt idx="37">
                  <c:v>1422682</c:v>
                </c:pt>
                <c:pt idx="38">
                  <c:v>950723</c:v>
                </c:pt>
              </c:numCache>
            </c:numRef>
          </c:yVal>
          <c:smooth val="0"/>
          <c:extLst>
            <c:ext xmlns:c16="http://schemas.microsoft.com/office/drawing/2014/chart" uri="{C3380CC4-5D6E-409C-BE32-E72D297353CC}">
              <c16:uniqueId val="{00000000-9319-4576-B861-965BDABF664D}"/>
            </c:ext>
          </c:extLst>
        </c:ser>
        <c:ser>
          <c:idx val="2"/>
          <c:order val="1"/>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LAMINACION!$C$2:$C$40</c:f>
              <c:numCache>
                <c:formatCode>#,##0.00</c:formatCode>
                <c:ptCount val="39"/>
                <c:pt idx="0">
                  <c:v>9830.57</c:v>
                </c:pt>
                <c:pt idx="1">
                  <c:v>16594.61</c:v>
                </c:pt>
                <c:pt idx="2">
                  <c:v>10213</c:v>
                </c:pt>
                <c:pt idx="3">
                  <c:v>11454</c:v>
                </c:pt>
                <c:pt idx="4">
                  <c:v>17201.21</c:v>
                </c:pt>
                <c:pt idx="5">
                  <c:v>12257.22</c:v>
                </c:pt>
                <c:pt idx="6">
                  <c:v>15059.25</c:v>
                </c:pt>
                <c:pt idx="7">
                  <c:v>16324</c:v>
                </c:pt>
                <c:pt idx="8">
                  <c:v>7367.15</c:v>
                </c:pt>
                <c:pt idx="9">
                  <c:v>0</c:v>
                </c:pt>
                <c:pt idx="10">
                  <c:v>16792</c:v>
                </c:pt>
                <c:pt idx="11">
                  <c:v>17225.099999999999</c:v>
                </c:pt>
                <c:pt idx="12">
                  <c:v>10818.29</c:v>
                </c:pt>
                <c:pt idx="13">
                  <c:v>48</c:v>
                </c:pt>
                <c:pt idx="14">
                  <c:v>13650</c:v>
                </c:pt>
                <c:pt idx="15">
                  <c:v>11007.09</c:v>
                </c:pt>
                <c:pt idx="16">
                  <c:v>17084.64</c:v>
                </c:pt>
                <c:pt idx="17">
                  <c:v>14497</c:v>
                </c:pt>
                <c:pt idx="18">
                  <c:v>7029</c:v>
                </c:pt>
                <c:pt idx="19">
                  <c:v>14278.8</c:v>
                </c:pt>
                <c:pt idx="20">
                  <c:v>10626.51</c:v>
                </c:pt>
                <c:pt idx="21">
                  <c:v>14963.62</c:v>
                </c:pt>
                <c:pt idx="22">
                  <c:v>18634.240000000002</c:v>
                </c:pt>
                <c:pt idx="23">
                  <c:v>18983.32</c:v>
                </c:pt>
                <c:pt idx="24">
                  <c:v>10593.91</c:v>
                </c:pt>
                <c:pt idx="25">
                  <c:v>19112.576000000001</c:v>
                </c:pt>
                <c:pt idx="26">
                  <c:v>17553.189999999999</c:v>
                </c:pt>
                <c:pt idx="27">
                  <c:v>15887.26</c:v>
                </c:pt>
                <c:pt idx="28">
                  <c:v>17323.810000000001</c:v>
                </c:pt>
                <c:pt idx="29">
                  <c:v>15070</c:v>
                </c:pt>
                <c:pt idx="30">
                  <c:v>16489.57</c:v>
                </c:pt>
                <c:pt idx="31">
                  <c:v>15337.625</c:v>
                </c:pt>
                <c:pt idx="32">
                  <c:v>20666.59</c:v>
                </c:pt>
                <c:pt idx="33">
                  <c:v>13655</c:v>
                </c:pt>
                <c:pt idx="34">
                  <c:v>18418.54</c:v>
                </c:pt>
                <c:pt idx="35">
                  <c:v>16661.349999999999</c:v>
                </c:pt>
                <c:pt idx="36">
                  <c:v>18449.39</c:v>
                </c:pt>
                <c:pt idx="37">
                  <c:v>18024.465</c:v>
                </c:pt>
                <c:pt idx="38">
                  <c:v>11810</c:v>
                </c:pt>
              </c:numCache>
            </c:numRef>
          </c:xVal>
          <c:yVal>
            <c:numRef>
              <c:f>LAMINACION!$F$2:$F$40</c:f>
              <c:numCache>
                <c:formatCode>General</c:formatCode>
                <c:ptCount val="39"/>
                <c:pt idx="0">
                  <c:v>733881.94113493513</c:v>
                </c:pt>
                <c:pt idx="1">
                  <c:v>1231417.667374935</c:v>
                </c:pt>
                <c:pt idx="2">
                  <c:v>762011.96221493511</c:v>
                </c:pt>
                <c:pt idx="3">
                  <c:v>853294.95821493515</c:v>
                </c:pt>
                <c:pt idx="4">
                  <c:v>1276036.7369749348</c:v>
                </c:pt>
                <c:pt idx="5">
                  <c:v>912376.60853493505</c:v>
                </c:pt>
                <c:pt idx="6">
                  <c:v>1118482.727214935</c:v>
                </c:pt>
                <c:pt idx="7">
                  <c:v>1211512.6782149349</c:v>
                </c:pt>
                <c:pt idx="8">
                  <c:v>552682.61961493513</c:v>
                </c:pt>
                <c:pt idx="9">
                  <c:v>10784.53421493512</c:v>
                </c:pt>
                <c:pt idx="10">
                  <c:v>1245936.886214935</c:v>
                </c:pt>
                <c:pt idx="11">
                  <c:v>1277793.9898149348</c:v>
                </c:pt>
                <c:pt idx="12">
                  <c:v>806534.6734549352</c:v>
                </c:pt>
                <c:pt idx="13">
                  <c:v>14315.222214935115</c:v>
                </c:pt>
                <c:pt idx="14">
                  <c:v>1014823.9342149351</c:v>
                </c:pt>
                <c:pt idx="15">
                  <c:v>820422.04625493509</c:v>
                </c:pt>
                <c:pt idx="16">
                  <c:v>1267462.314054935</c:v>
                </c:pt>
                <c:pt idx="17">
                  <c:v>1077125.866214935</c:v>
                </c:pt>
                <c:pt idx="18">
                  <c:v>527809.6582149351</c:v>
                </c:pt>
                <c:pt idx="19">
                  <c:v>1061075.9470149348</c:v>
                </c:pt>
                <c:pt idx="20">
                  <c:v>792428.10377493512</c:v>
                </c:pt>
                <c:pt idx="21">
                  <c:v>1111448.5669349351</c:v>
                </c:pt>
                <c:pt idx="22">
                  <c:v>1381444.691654935</c:v>
                </c:pt>
                <c:pt idx="23">
                  <c:v>1407121.620134935</c:v>
                </c:pt>
                <c:pt idx="24">
                  <c:v>790030.17817493516</c:v>
                </c:pt>
                <c:pt idx="25">
                  <c:v>1416629.174470935</c:v>
                </c:pt>
                <c:pt idx="26">
                  <c:v>1301926.977854935</c:v>
                </c:pt>
                <c:pt idx="27">
                  <c:v>1179387.830774935</c:v>
                </c:pt>
                <c:pt idx="28">
                  <c:v>1285054.702574935</c:v>
                </c:pt>
                <c:pt idx="29">
                  <c:v>1119273.454214935</c:v>
                </c:pt>
                <c:pt idx="30">
                  <c:v>1223691.3451349349</c:v>
                </c:pt>
                <c:pt idx="31">
                  <c:v>1138958.8787149349</c:v>
                </c:pt>
                <c:pt idx="32">
                  <c:v>1530936.228254935</c:v>
                </c:pt>
                <c:pt idx="33">
                  <c:v>1015191.7142149351</c:v>
                </c:pt>
                <c:pt idx="34">
                  <c:v>1365578.662454935</c:v>
                </c:pt>
                <c:pt idx="35">
                  <c:v>1236326.794814935</c:v>
                </c:pt>
                <c:pt idx="36">
                  <c:v>1367847.865054935</c:v>
                </c:pt>
                <c:pt idx="37">
                  <c:v>1336592.081754935</c:v>
                </c:pt>
                <c:pt idx="38">
                  <c:v>879480.89421493514</c:v>
                </c:pt>
              </c:numCache>
            </c:numRef>
          </c:yVal>
          <c:smooth val="0"/>
          <c:extLst>
            <c:ext xmlns:c16="http://schemas.microsoft.com/office/drawing/2014/chart" uri="{C3380CC4-5D6E-409C-BE32-E72D297353CC}">
              <c16:uniqueId val="{00000003-9319-4576-B861-965BDABF664D}"/>
            </c:ext>
          </c:extLst>
        </c:ser>
        <c:ser>
          <c:idx val="1"/>
          <c:order val="2"/>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LAMINACION!$C$2:$C$40</c:f>
              <c:numCache>
                <c:formatCode>#,##0.00</c:formatCode>
                <c:ptCount val="39"/>
                <c:pt idx="0">
                  <c:v>9830.57</c:v>
                </c:pt>
                <c:pt idx="1">
                  <c:v>16594.61</c:v>
                </c:pt>
                <c:pt idx="2">
                  <c:v>10213</c:v>
                </c:pt>
                <c:pt idx="3">
                  <c:v>11454</c:v>
                </c:pt>
                <c:pt idx="4">
                  <c:v>17201.21</c:v>
                </c:pt>
                <c:pt idx="5">
                  <c:v>12257.22</c:v>
                </c:pt>
                <c:pt idx="6">
                  <c:v>15059.25</c:v>
                </c:pt>
                <c:pt idx="7">
                  <c:v>16324</c:v>
                </c:pt>
                <c:pt idx="8">
                  <c:v>7367.15</c:v>
                </c:pt>
                <c:pt idx="9">
                  <c:v>0</c:v>
                </c:pt>
                <c:pt idx="10">
                  <c:v>16792</c:v>
                </c:pt>
                <c:pt idx="11">
                  <c:v>17225.099999999999</c:v>
                </c:pt>
                <c:pt idx="12">
                  <c:v>10818.29</c:v>
                </c:pt>
                <c:pt idx="13">
                  <c:v>48</c:v>
                </c:pt>
                <c:pt idx="14">
                  <c:v>13650</c:v>
                </c:pt>
                <c:pt idx="15">
                  <c:v>11007.09</c:v>
                </c:pt>
                <c:pt idx="16">
                  <c:v>17084.64</c:v>
                </c:pt>
                <c:pt idx="17">
                  <c:v>14497</c:v>
                </c:pt>
                <c:pt idx="18">
                  <c:v>7029</c:v>
                </c:pt>
                <c:pt idx="19">
                  <c:v>14278.8</c:v>
                </c:pt>
                <c:pt idx="20">
                  <c:v>10626.51</c:v>
                </c:pt>
                <c:pt idx="21">
                  <c:v>14963.62</c:v>
                </c:pt>
                <c:pt idx="22">
                  <c:v>18634.240000000002</c:v>
                </c:pt>
                <c:pt idx="23">
                  <c:v>18983.32</c:v>
                </c:pt>
                <c:pt idx="24">
                  <c:v>10593.91</c:v>
                </c:pt>
                <c:pt idx="25">
                  <c:v>19112.576000000001</c:v>
                </c:pt>
                <c:pt idx="26">
                  <c:v>17553.189999999999</c:v>
                </c:pt>
                <c:pt idx="27">
                  <c:v>15887.26</c:v>
                </c:pt>
                <c:pt idx="28">
                  <c:v>17323.810000000001</c:v>
                </c:pt>
                <c:pt idx="29">
                  <c:v>15070</c:v>
                </c:pt>
                <c:pt idx="30">
                  <c:v>16489.57</c:v>
                </c:pt>
                <c:pt idx="31">
                  <c:v>15337.625</c:v>
                </c:pt>
                <c:pt idx="32">
                  <c:v>20666.59</c:v>
                </c:pt>
                <c:pt idx="33">
                  <c:v>13655</c:v>
                </c:pt>
                <c:pt idx="34">
                  <c:v>18418.54</c:v>
                </c:pt>
                <c:pt idx="35">
                  <c:v>16661.349999999999</c:v>
                </c:pt>
                <c:pt idx="36">
                  <c:v>18449.39</c:v>
                </c:pt>
                <c:pt idx="37">
                  <c:v>18024.465</c:v>
                </c:pt>
                <c:pt idx="38">
                  <c:v>11810</c:v>
                </c:pt>
              </c:numCache>
            </c:numRef>
          </c:xVal>
          <c:yVal>
            <c:numRef>
              <c:f>LAMINACION!$E$2:$E$40</c:f>
              <c:numCache>
                <c:formatCode>General</c:formatCode>
                <c:ptCount val="39"/>
                <c:pt idx="0">
                  <c:v>906962.87270506483</c:v>
                </c:pt>
                <c:pt idx="1">
                  <c:v>1404498.5989450649</c:v>
                </c:pt>
                <c:pt idx="2">
                  <c:v>935092.89378506481</c:v>
                </c:pt>
                <c:pt idx="3">
                  <c:v>1026375.8897850649</c:v>
                </c:pt>
                <c:pt idx="4">
                  <c:v>1449117.6685450647</c:v>
                </c:pt>
                <c:pt idx="5">
                  <c:v>1085457.5401050649</c:v>
                </c:pt>
                <c:pt idx="6">
                  <c:v>1291563.6587850649</c:v>
                </c:pt>
                <c:pt idx="7">
                  <c:v>1384593.6097850648</c:v>
                </c:pt>
                <c:pt idx="8">
                  <c:v>725763.55118506483</c:v>
                </c:pt>
                <c:pt idx="9">
                  <c:v>183865.46578506488</c:v>
                </c:pt>
                <c:pt idx="10">
                  <c:v>1419017.8177850649</c:v>
                </c:pt>
                <c:pt idx="11">
                  <c:v>1450874.9213850647</c:v>
                </c:pt>
                <c:pt idx="12">
                  <c:v>979615.6050250649</c:v>
                </c:pt>
                <c:pt idx="13">
                  <c:v>187396.15378506487</c:v>
                </c:pt>
                <c:pt idx="14">
                  <c:v>1187904.8657850649</c:v>
                </c:pt>
                <c:pt idx="15">
                  <c:v>993502.97782506479</c:v>
                </c:pt>
                <c:pt idx="16">
                  <c:v>1440543.2456250649</c:v>
                </c:pt>
                <c:pt idx="17">
                  <c:v>1250206.7977850649</c:v>
                </c:pt>
                <c:pt idx="18">
                  <c:v>700890.5897850648</c:v>
                </c:pt>
                <c:pt idx="19">
                  <c:v>1234156.8785850648</c:v>
                </c:pt>
                <c:pt idx="20">
                  <c:v>965509.03534506483</c:v>
                </c:pt>
                <c:pt idx="21">
                  <c:v>1284529.498505065</c:v>
                </c:pt>
                <c:pt idx="22">
                  <c:v>1554525.6232250649</c:v>
                </c:pt>
                <c:pt idx="23">
                  <c:v>1580202.551705065</c:v>
                </c:pt>
                <c:pt idx="24">
                  <c:v>963111.10974506487</c:v>
                </c:pt>
                <c:pt idx="25">
                  <c:v>1589710.106041065</c:v>
                </c:pt>
                <c:pt idx="26">
                  <c:v>1475007.9094250649</c:v>
                </c:pt>
                <c:pt idx="27">
                  <c:v>1352468.7623450649</c:v>
                </c:pt>
                <c:pt idx="28">
                  <c:v>1458135.634145065</c:v>
                </c:pt>
                <c:pt idx="29">
                  <c:v>1292354.3857850649</c:v>
                </c:pt>
                <c:pt idx="30">
                  <c:v>1396772.2767050648</c:v>
                </c:pt>
                <c:pt idx="31">
                  <c:v>1312039.8102850649</c:v>
                </c:pt>
                <c:pt idx="32">
                  <c:v>1704017.1598250649</c:v>
                </c:pt>
                <c:pt idx="33">
                  <c:v>1188272.6457850649</c:v>
                </c:pt>
                <c:pt idx="34">
                  <c:v>1538659.594025065</c:v>
                </c:pt>
                <c:pt idx="35">
                  <c:v>1409407.7263850649</c:v>
                </c:pt>
                <c:pt idx="36">
                  <c:v>1540928.7966250649</c:v>
                </c:pt>
                <c:pt idx="37">
                  <c:v>1509673.0133250649</c:v>
                </c:pt>
                <c:pt idx="38">
                  <c:v>1052561.8257850648</c:v>
                </c:pt>
              </c:numCache>
            </c:numRef>
          </c:yVal>
          <c:smooth val="0"/>
          <c:extLst>
            <c:ext xmlns:c16="http://schemas.microsoft.com/office/drawing/2014/chart" uri="{C3380CC4-5D6E-409C-BE32-E72D297353CC}">
              <c16:uniqueId val="{00000004-9319-4576-B861-965BDABF664D}"/>
            </c:ext>
          </c:extLst>
        </c:ser>
        <c:dLbls>
          <c:showLegendKey val="0"/>
          <c:showVal val="0"/>
          <c:showCatName val="0"/>
          <c:showSerName val="0"/>
          <c:showPercent val="0"/>
          <c:showBubbleSize val="0"/>
        </c:dLbls>
        <c:axId val="1525675311"/>
        <c:axId val="1525681967"/>
      </c:scatterChart>
      <c:valAx>
        <c:axId val="15256753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25681967"/>
        <c:crosses val="autoZero"/>
        <c:crossBetween val="midCat"/>
      </c:valAx>
      <c:valAx>
        <c:axId val="15256819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25675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FIGURACION</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8367322834645667"/>
                  <c:y val="-4.1666666666666669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rendlineLbl>
          </c:trendline>
          <c:xVal>
            <c:numRef>
              <c:f>FIGURACION!$C$2:$C$46</c:f>
              <c:numCache>
                <c:formatCode>#,##0.00</c:formatCode>
                <c:ptCount val="45"/>
                <c:pt idx="0">
                  <c:v>5706</c:v>
                </c:pt>
                <c:pt idx="1">
                  <c:v>7615</c:v>
                </c:pt>
                <c:pt idx="2">
                  <c:v>10092</c:v>
                </c:pt>
                <c:pt idx="3">
                  <c:v>8483</c:v>
                </c:pt>
                <c:pt idx="4">
                  <c:v>6069</c:v>
                </c:pt>
                <c:pt idx="5">
                  <c:v>5626</c:v>
                </c:pt>
                <c:pt idx="6">
                  <c:v>6713</c:v>
                </c:pt>
                <c:pt idx="7">
                  <c:v>6985</c:v>
                </c:pt>
                <c:pt idx="8">
                  <c:v>7039</c:v>
                </c:pt>
                <c:pt idx="9">
                  <c:v>7202</c:v>
                </c:pt>
                <c:pt idx="10">
                  <c:v>5974</c:v>
                </c:pt>
                <c:pt idx="11">
                  <c:v>3141</c:v>
                </c:pt>
                <c:pt idx="12">
                  <c:v>4883.1000000000004</c:v>
                </c:pt>
                <c:pt idx="13">
                  <c:v>6373</c:v>
                </c:pt>
                <c:pt idx="14">
                  <c:v>4869</c:v>
                </c:pt>
                <c:pt idx="15">
                  <c:v>119</c:v>
                </c:pt>
                <c:pt idx="16">
                  <c:v>3089</c:v>
                </c:pt>
                <c:pt idx="17">
                  <c:v>4904</c:v>
                </c:pt>
                <c:pt idx="18">
                  <c:v>5086</c:v>
                </c:pt>
                <c:pt idx="19">
                  <c:v>6155</c:v>
                </c:pt>
                <c:pt idx="20">
                  <c:v>6234</c:v>
                </c:pt>
                <c:pt idx="21">
                  <c:v>6106</c:v>
                </c:pt>
                <c:pt idx="22">
                  <c:v>6303</c:v>
                </c:pt>
                <c:pt idx="23">
                  <c:v>5304</c:v>
                </c:pt>
                <c:pt idx="24">
                  <c:v>5945</c:v>
                </c:pt>
                <c:pt idx="25">
                  <c:v>4494</c:v>
                </c:pt>
                <c:pt idx="26">
                  <c:v>6419</c:v>
                </c:pt>
                <c:pt idx="27">
                  <c:v>6600</c:v>
                </c:pt>
                <c:pt idx="28">
                  <c:v>4998</c:v>
                </c:pt>
                <c:pt idx="29">
                  <c:v>4421</c:v>
                </c:pt>
                <c:pt idx="30">
                  <c:v>4915</c:v>
                </c:pt>
                <c:pt idx="31">
                  <c:v>5470</c:v>
                </c:pt>
                <c:pt idx="32">
                  <c:v>4721</c:v>
                </c:pt>
                <c:pt idx="33">
                  <c:v>4618</c:v>
                </c:pt>
                <c:pt idx="34">
                  <c:v>4043</c:v>
                </c:pt>
                <c:pt idx="35">
                  <c:v>4123</c:v>
                </c:pt>
                <c:pt idx="36">
                  <c:v>4283</c:v>
                </c:pt>
                <c:pt idx="37">
                  <c:v>5156</c:v>
                </c:pt>
                <c:pt idx="38">
                  <c:v>5673</c:v>
                </c:pt>
                <c:pt idx="39">
                  <c:v>5484</c:v>
                </c:pt>
                <c:pt idx="40">
                  <c:v>6492.37</c:v>
                </c:pt>
                <c:pt idx="41">
                  <c:v>7145.52</c:v>
                </c:pt>
                <c:pt idx="42">
                  <c:v>7066.72</c:v>
                </c:pt>
                <c:pt idx="43">
                  <c:v>7005</c:v>
                </c:pt>
                <c:pt idx="44">
                  <c:v>7408</c:v>
                </c:pt>
              </c:numCache>
            </c:numRef>
          </c:xVal>
          <c:yVal>
            <c:numRef>
              <c:f>FIGURACION!$B$2:$B$46</c:f>
              <c:numCache>
                <c:formatCode>#,##0.00</c:formatCode>
                <c:ptCount val="45"/>
                <c:pt idx="0">
                  <c:v>56480</c:v>
                </c:pt>
                <c:pt idx="1">
                  <c:v>94110</c:v>
                </c:pt>
                <c:pt idx="2">
                  <c:v>109690</c:v>
                </c:pt>
                <c:pt idx="3">
                  <c:v>102310</c:v>
                </c:pt>
                <c:pt idx="4">
                  <c:v>90850</c:v>
                </c:pt>
                <c:pt idx="5">
                  <c:v>86490</c:v>
                </c:pt>
                <c:pt idx="6">
                  <c:v>88920</c:v>
                </c:pt>
                <c:pt idx="7">
                  <c:v>80164</c:v>
                </c:pt>
                <c:pt idx="8">
                  <c:v>83590</c:v>
                </c:pt>
                <c:pt idx="9">
                  <c:v>92490</c:v>
                </c:pt>
                <c:pt idx="10">
                  <c:v>61970</c:v>
                </c:pt>
                <c:pt idx="11">
                  <c:v>36029.199999999997</c:v>
                </c:pt>
                <c:pt idx="12">
                  <c:v>71580</c:v>
                </c:pt>
                <c:pt idx="13">
                  <c:v>94368</c:v>
                </c:pt>
                <c:pt idx="14">
                  <c:v>65630</c:v>
                </c:pt>
                <c:pt idx="15">
                  <c:v>15300</c:v>
                </c:pt>
                <c:pt idx="16">
                  <c:v>38665</c:v>
                </c:pt>
                <c:pt idx="17">
                  <c:v>40760</c:v>
                </c:pt>
                <c:pt idx="18">
                  <c:v>54420</c:v>
                </c:pt>
                <c:pt idx="19">
                  <c:v>77820</c:v>
                </c:pt>
                <c:pt idx="20">
                  <c:v>60600</c:v>
                </c:pt>
                <c:pt idx="21">
                  <c:v>59440</c:v>
                </c:pt>
                <c:pt idx="22">
                  <c:v>81216</c:v>
                </c:pt>
                <c:pt idx="23">
                  <c:v>75640</c:v>
                </c:pt>
                <c:pt idx="24">
                  <c:v>75564</c:v>
                </c:pt>
                <c:pt idx="25">
                  <c:v>77980</c:v>
                </c:pt>
                <c:pt idx="26">
                  <c:v>96180</c:v>
                </c:pt>
                <c:pt idx="27">
                  <c:v>70932</c:v>
                </c:pt>
                <c:pt idx="28">
                  <c:v>42156</c:v>
                </c:pt>
                <c:pt idx="29">
                  <c:v>59712</c:v>
                </c:pt>
                <c:pt idx="30">
                  <c:v>65448</c:v>
                </c:pt>
                <c:pt idx="31">
                  <c:v>97140</c:v>
                </c:pt>
                <c:pt idx="32">
                  <c:v>88284</c:v>
                </c:pt>
                <c:pt idx="33">
                  <c:v>86004</c:v>
                </c:pt>
                <c:pt idx="34">
                  <c:v>69288</c:v>
                </c:pt>
                <c:pt idx="35">
                  <c:v>64320</c:v>
                </c:pt>
                <c:pt idx="36">
                  <c:v>74520</c:v>
                </c:pt>
                <c:pt idx="37">
                  <c:v>70548</c:v>
                </c:pt>
                <c:pt idx="38">
                  <c:v>81132</c:v>
                </c:pt>
                <c:pt idx="39">
                  <c:v>51417</c:v>
                </c:pt>
                <c:pt idx="40">
                  <c:v>80787</c:v>
                </c:pt>
                <c:pt idx="41">
                  <c:v>82452</c:v>
                </c:pt>
                <c:pt idx="42">
                  <c:v>79692</c:v>
                </c:pt>
                <c:pt idx="43">
                  <c:v>76944</c:v>
                </c:pt>
                <c:pt idx="44">
                  <c:v>79116</c:v>
                </c:pt>
              </c:numCache>
            </c:numRef>
          </c:yVal>
          <c:smooth val="0"/>
          <c:extLst>
            <c:ext xmlns:c16="http://schemas.microsoft.com/office/drawing/2014/chart" uri="{C3380CC4-5D6E-409C-BE32-E72D297353CC}">
              <c16:uniqueId val="{00000000-8AB3-402F-AF4B-ACD25EB5B634}"/>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FIGURACION!$C$2:$C$46</c:f>
              <c:numCache>
                <c:formatCode>#,##0.00</c:formatCode>
                <c:ptCount val="45"/>
                <c:pt idx="0">
                  <c:v>5706</c:v>
                </c:pt>
                <c:pt idx="1">
                  <c:v>7615</c:v>
                </c:pt>
                <c:pt idx="2">
                  <c:v>10092</c:v>
                </c:pt>
                <c:pt idx="3">
                  <c:v>8483</c:v>
                </c:pt>
                <c:pt idx="4">
                  <c:v>6069</c:v>
                </c:pt>
                <c:pt idx="5">
                  <c:v>5626</c:v>
                </c:pt>
                <c:pt idx="6">
                  <c:v>6713</c:v>
                </c:pt>
                <c:pt idx="7">
                  <c:v>6985</c:v>
                </c:pt>
                <c:pt idx="8">
                  <c:v>7039</c:v>
                </c:pt>
                <c:pt idx="9">
                  <c:v>7202</c:v>
                </c:pt>
                <c:pt idx="10">
                  <c:v>5974</c:v>
                </c:pt>
                <c:pt idx="11">
                  <c:v>3141</c:v>
                </c:pt>
                <c:pt idx="12">
                  <c:v>4883.1000000000004</c:v>
                </c:pt>
                <c:pt idx="13">
                  <c:v>6373</c:v>
                </c:pt>
                <c:pt idx="14">
                  <c:v>4869</c:v>
                </c:pt>
                <c:pt idx="15">
                  <c:v>119</c:v>
                </c:pt>
                <c:pt idx="16">
                  <c:v>3089</c:v>
                </c:pt>
                <c:pt idx="17">
                  <c:v>4904</c:v>
                </c:pt>
                <c:pt idx="18">
                  <c:v>5086</c:v>
                </c:pt>
                <c:pt idx="19">
                  <c:v>6155</c:v>
                </c:pt>
                <c:pt idx="20">
                  <c:v>6234</c:v>
                </c:pt>
                <c:pt idx="21">
                  <c:v>6106</c:v>
                </c:pt>
                <c:pt idx="22">
                  <c:v>6303</c:v>
                </c:pt>
                <c:pt idx="23">
                  <c:v>5304</c:v>
                </c:pt>
                <c:pt idx="24">
                  <c:v>5945</c:v>
                </c:pt>
                <c:pt idx="25">
                  <c:v>4494</c:v>
                </c:pt>
                <c:pt idx="26">
                  <c:v>6419</c:v>
                </c:pt>
                <c:pt idx="27">
                  <c:v>6600</c:v>
                </c:pt>
                <c:pt idx="28">
                  <c:v>4998</c:v>
                </c:pt>
                <c:pt idx="29">
                  <c:v>4421</c:v>
                </c:pt>
                <c:pt idx="30">
                  <c:v>4915</c:v>
                </c:pt>
                <c:pt idx="31">
                  <c:v>5470</c:v>
                </c:pt>
                <c:pt idx="32">
                  <c:v>4721</c:v>
                </c:pt>
                <c:pt idx="33">
                  <c:v>4618</c:v>
                </c:pt>
                <c:pt idx="34">
                  <c:v>4043</c:v>
                </c:pt>
                <c:pt idx="35">
                  <c:v>4123</c:v>
                </c:pt>
                <c:pt idx="36">
                  <c:v>4283</c:v>
                </c:pt>
                <c:pt idx="37">
                  <c:v>5156</c:v>
                </c:pt>
                <c:pt idx="38">
                  <c:v>5673</c:v>
                </c:pt>
                <c:pt idx="39">
                  <c:v>5484</c:v>
                </c:pt>
                <c:pt idx="40">
                  <c:v>6492.37</c:v>
                </c:pt>
                <c:pt idx="41">
                  <c:v>7145.52</c:v>
                </c:pt>
                <c:pt idx="42">
                  <c:v>7066.72</c:v>
                </c:pt>
                <c:pt idx="43">
                  <c:v>7005</c:v>
                </c:pt>
                <c:pt idx="44">
                  <c:v>7408</c:v>
                </c:pt>
              </c:numCache>
            </c:numRef>
          </c:xVal>
          <c:yVal>
            <c:numRef>
              <c:f>FIGURACION!$E$2:$E$46</c:f>
              <c:numCache>
                <c:formatCode>General</c:formatCode>
                <c:ptCount val="45"/>
                <c:pt idx="0">
                  <c:v>85875.806087277888</c:v>
                </c:pt>
                <c:pt idx="1">
                  <c:v>103132.59338727788</c:v>
                </c:pt>
                <c:pt idx="2">
                  <c:v>125523.93028727788</c:v>
                </c:pt>
                <c:pt idx="3">
                  <c:v>110979.05298727789</c:v>
                </c:pt>
                <c:pt idx="4">
                  <c:v>89157.217187277885</c:v>
                </c:pt>
                <c:pt idx="5">
                  <c:v>85152.630087277881</c:v>
                </c:pt>
                <c:pt idx="6">
                  <c:v>94978.783987277886</c:v>
                </c:pt>
                <c:pt idx="7">
                  <c:v>97437.582387277886</c:v>
                </c:pt>
                <c:pt idx="8">
                  <c:v>97925.726187277876</c:v>
                </c:pt>
                <c:pt idx="9">
                  <c:v>99399.197287277886</c:v>
                </c:pt>
                <c:pt idx="10">
                  <c:v>88298.445687277883</c:v>
                </c:pt>
                <c:pt idx="11">
                  <c:v>62688.975587277891</c:v>
                </c:pt>
                <c:pt idx="12">
                  <c:v>78437.036957277887</c:v>
                </c:pt>
                <c:pt idx="13">
                  <c:v>91905.285987277894</c:v>
                </c:pt>
                <c:pt idx="14">
                  <c:v>78309.577187277886</c:v>
                </c:pt>
                <c:pt idx="15">
                  <c:v>35371.002187277889</c:v>
                </c:pt>
                <c:pt idx="16">
                  <c:v>62218.911187277889</c:v>
                </c:pt>
                <c:pt idx="17">
                  <c:v>78625.966687277891</c:v>
                </c:pt>
                <c:pt idx="18">
                  <c:v>80271.192087277886</c:v>
                </c:pt>
                <c:pt idx="19">
                  <c:v>89934.631387277885</c:v>
                </c:pt>
                <c:pt idx="20">
                  <c:v>90648.767687277883</c:v>
                </c:pt>
                <c:pt idx="21">
                  <c:v>89491.686087277893</c:v>
                </c:pt>
                <c:pt idx="22">
                  <c:v>91272.506987277884</c:v>
                </c:pt>
                <c:pt idx="23">
                  <c:v>82241.846687277895</c:v>
                </c:pt>
                <c:pt idx="24">
                  <c:v>88036.294387277885</c:v>
                </c:pt>
                <c:pt idx="25">
                  <c:v>74919.689687277889</c:v>
                </c:pt>
                <c:pt idx="26">
                  <c:v>92321.112187277889</c:v>
                </c:pt>
                <c:pt idx="27">
                  <c:v>93957.297887277877</c:v>
                </c:pt>
                <c:pt idx="28">
                  <c:v>79475.698487277885</c:v>
                </c:pt>
                <c:pt idx="29">
                  <c:v>74259.791587277883</c:v>
                </c:pt>
                <c:pt idx="30">
                  <c:v>78725.403387277882</c:v>
                </c:pt>
                <c:pt idx="31">
                  <c:v>83742.436887277887</c:v>
                </c:pt>
                <c:pt idx="32">
                  <c:v>76971.701587277887</c:v>
                </c:pt>
                <c:pt idx="33">
                  <c:v>76040.612487277889</c:v>
                </c:pt>
                <c:pt idx="34">
                  <c:v>70842.78498727789</c:v>
                </c:pt>
                <c:pt idx="35">
                  <c:v>71565.960987277882</c:v>
                </c:pt>
                <c:pt idx="36">
                  <c:v>73012.312987277895</c:v>
                </c:pt>
                <c:pt idx="37">
                  <c:v>80903.971087277896</c:v>
                </c:pt>
                <c:pt idx="38">
                  <c:v>85577.495987277885</c:v>
                </c:pt>
                <c:pt idx="39">
                  <c:v>83868.992687277889</c:v>
                </c:pt>
                <c:pt idx="40">
                  <c:v>92984.354976277886</c:v>
                </c:pt>
                <c:pt idx="41">
                  <c:v>98888.635031277896</c:v>
                </c:pt>
                <c:pt idx="42">
                  <c:v>98176.306671277882</c:v>
                </c:pt>
                <c:pt idx="43">
                  <c:v>97618.37638727788</c:v>
                </c:pt>
                <c:pt idx="44">
                  <c:v>101261.37548727788</c:v>
                </c:pt>
              </c:numCache>
            </c:numRef>
          </c:yVal>
          <c:smooth val="0"/>
          <c:extLst>
            <c:ext xmlns:c16="http://schemas.microsoft.com/office/drawing/2014/chart" uri="{C3380CC4-5D6E-409C-BE32-E72D297353CC}">
              <c16:uniqueId val="{00000002-8AB3-402F-AF4B-ACD25EB5B634}"/>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FIGURACION!$C$2:$C$46</c:f>
              <c:numCache>
                <c:formatCode>#,##0.00</c:formatCode>
                <c:ptCount val="45"/>
                <c:pt idx="0">
                  <c:v>5706</c:v>
                </c:pt>
                <c:pt idx="1">
                  <c:v>7615</c:v>
                </c:pt>
                <c:pt idx="2">
                  <c:v>10092</c:v>
                </c:pt>
                <c:pt idx="3">
                  <c:v>8483</c:v>
                </c:pt>
                <c:pt idx="4">
                  <c:v>6069</c:v>
                </c:pt>
                <c:pt idx="5">
                  <c:v>5626</c:v>
                </c:pt>
                <c:pt idx="6">
                  <c:v>6713</c:v>
                </c:pt>
                <c:pt idx="7">
                  <c:v>6985</c:v>
                </c:pt>
                <c:pt idx="8">
                  <c:v>7039</c:v>
                </c:pt>
                <c:pt idx="9">
                  <c:v>7202</c:v>
                </c:pt>
                <c:pt idx="10">
                  <c:v>5974</c:v>
                </c:pt>
                <c:pt idx="11">
                  <c:v>3141</c:v>
                </c:pt>
                <c:pt idx="12">
                  <c:v>4883.1000000000004</c:v>
                </c:pt>
                <c:pt idx="13">
                  <c:v>6373</c:v>
                </c:pt>
                <c:pt idx="14">
                  <c:v>4869</c:v>
                </c:pt>
                <c:pt idx="15">
                  <c:v>119</c:v>
                </c:pt>
                <c:pt idx="16">
                  <c:v>3089</c:v>
                </c:pt>
                <c:pt idx="17">
                  <c:v>4904</c:v>
                </c:pt>
                <c:pt idx="18">
                  <c:v>5086</c:v>
                </c:pt>
                <c:pt idx="19">
                  <c:v>6155</c:v>
                </c:pt>
                <c:pt idx="20">
                  <c:v>6234</c:v>
                </c:pt>
                <c:pt idx="21">
                  <c:v>6106</c:v>
                </c:pt>
                <c:pt idx="22">
                  <c:v>6303</c:v>
                </c:pt>
                <c:pt idx="23">
                  <c:v>5304</c:v>
                </c:pt>
                <c:pt idx="24">
                  <c:v>5945</c:v>
                </c:pt>
                <c:pt idx="25">
                  <c:v>4494</c:v>
                </c:pt>
                <c:pt idx="26">
                  <c:v>6419</c:v>
                </c:pt>
                <c:pt idx="27">
                  <c:v>6600</c:v>
                </c:pt>
                <c:pt idx="28">
                  <c:v>4998</c:v>
                </c:pt>
                <c:pt idx="29">
                  <c:v>4421</c:v>
                </c:pt>
                <c:pt idx="30">
                  <c:v>4915</c:v>
                </c:pt>
                <c:pt idx="31">
                  <c:v>5470</c:v>
                </c:pt>
                <c:pt idx="32">
                  <c:v>4721</c:v>
                </c:pt>
                <c:pt idx="33">
                  <c:v>4618</c:v>
                </c:pt>
                <c:pt idx="34">
                  <c:v>4043</c:v>
                </c:pt>
                <c:pt idx="35">
                  <c:v>4123</c:v>
                </c:pt>
                <c:pt idx="36">
                  <c:v>4283</c:v>
                </c:pt>
                <c:pt idx="37">
                  <c:v>5156</c:v>
                </c:pt>
                <c:pt idx="38">
                  <c:v>5673</c:v>
                </c:pt>
                <c:pt idx="39">
                  <c:v>5484</c:v>
                </c:pt>
                <c:pt idx="40">
                  <c:v>6492.37</c:v>
                </c:pt>
                <c:pt idx="41">
                  <c:v>7145.52</c:v>
                </c:pt>
                <c:pt idx="42">
                  <c:v>7066.72</c:v>
                </c:pt>
                <c:pt idx="43">
                  <c:v>7005</c:v>
                </c:pt>
                <c:pt idx="44">
                  <c:v>7408</c:v>
                </c:pt>
              </c:numCache>
            </c:numRef>
          </c:xVal>
          <c:yVal>
            <c:numRef>
              <c:f>FIGURACION!$F$2:$F$46</c:f>
              <c:numCache>
                <c:formatCode>General</c:formatCode>
                <c:ptCount val="45"/>
                <c:pt idx="0">
                  <c:v>60351.250312722113</c:v>
                </c:pt>
                <c:pt idx="1">
                  <c:v>77608.03761272211</c:v>
                </c:pt>
                <c:pt idx="2">
                  <c:v>99999.374512722105</c:v>
                </c:pt>
                <c:pt idx="3">
                  <c:v>85454.497212722112</c:v>
                </c:pt>
                <c:pt idx="4">
                  <c:v>63632.661412722111</c:v>
                </c:pt>
                <c:pt idx="5">
                  <c:v>59628.074312722107</c:v>
                </c:pt>
                <c:pt idx="6">
                  <c:v>69454.228212722111</c:v>
                </c:pt>
                <c:pt idx="7">
                  <c:v>71913.026612722111</c:v>
                </c:pt>
                <c:pt idx="8">
                  <c:v>72401.170412722102</c:v>
                </c:pt>
                <c:pt idx="9">
                  <c:v>73874.641512722112</c:v>
                </c:pt>
                <c:pt idx="10">
                  <c:v>62773.889912722108</c:v>
                </c:pt>
                <c:pt idx="11">
                  <c:v>37164.419812722117</c:v>
                </c:pt>
                <c:pt idx="12">
                  <c:v>52912.481182722113</c:v>
                </c:pt>
                <c:pt idx="13">
                  <c:v>66380.730212722119</c:v>
                </c:pt>
                <c:pt idx="14">
                  <c:v>52785.021412722112</c:v>
                </c:pt>
                <c:pt idx="15">
                  <c:v>9846.4464127221145</c:v>
                </c:pt>
                <c:pt idx="16">
                  <c:v>36694.355412722114</c:v>
                </c:pt>
                <c:pt idx="17">
                  <c:v>53101.410912722116</c:v>
                </c:pt>
                <c:pt idx="18">
                  <c:v>54746.636312722112</c:v>
                </c:pt>
                <c:pt idx="19">
                  <c:v>64410.07561272211</c:v>
                </c:pt>
                <c:pt idx="20">
                  <c:v>65124.211912722109</c:v>
                </c:pt>
                <c:pt idx="21">
                  <c:v>63967.130312722118</c:v>
                </c:pt>
                <c:pt idx="22">
                  <c:v>65747.95121272211</c:v>
                </c:pt>
                <c:pt idx="23">
                  <c:v>56717.290912722121</c:v>
                </c:pt>
                <c:pt idx="24">
                  <c:v>62511.738612722111</c:v>
                </c:pt>
                <c:pt idx="25">
                  <c:v>49395.133912722114</c:v>
                </c:pt>
                <c:pt idx="26">
                  <c:v>66796.556412722115</c:v>
                </c:pt>
                <c:pt idx="27">
                  <c:v>68432.742112722102</c:v>
                </c:pt>
                <c:pt idx="28">
                  <c:v>53951.14271272211</c:v>
                </c:pt>
                <c:pt idx="29">
                  <c:v>48735.235812722109</c:v>
                </c:pt>
                <c:pt idx="30">
                  <c:v>53200.847612722107</c:v>
                </c:pt>
                <c:pt idx="31">
                  <c:v>58217.881112722112</c:v>
                </c:pt>
                <c:pt idx="32">
                  <c:v>51447.145812722112</c:v>
                </c:pt>
                <c:pt idx="33">
                  <c:v>50516.056712722115</c:v>
                </c:pt>
                <c:pt idx="34">
                  <c:v>45318.229212722115</c:v>
                </c:pt>
                <c:pt idx="35">
                  <c:v>46041.405212722115</c:v>
                </c:pt>
                <c:pt idx="36">
                  <c:v>47487.757212722114</c:v>
                </c:pt>
                <c:pt idx="37">
                  <c:v>55379.415312722122</c:v>
                </c:pt>
                <c:pt idx="38">
                  <c:v>60052.940212722111</c:v>
                </c:pt>
                <c:pt idx="39">
                  <c:v>58344.436912722114</c:v>
                </c:pt>
                <c:pt idx="40">
                  <c:v>67459.799201722111</c:v>
                </c:pt>
                <c:pt idx="41">
                  <c:v>73364.079256722121</c:v>
                </c:pt>
                <c:pt idx="42">
                  <c:v>72651.750896722107</c:v>
                </c:pt>
                <c:pt idx="43">
                  <c:v>72093.820612722106</c:v>
                </c:pt>
                <c:pt idx="44">
                  <c:v>75736.819712722106</c:v>
                </c:pt>
              </c:numCache>
            </c:numRef>
          </c:yVal>
          <c:smooth val="0"/>
          <c:extLst>
            <c:ext xmlns:c16="http://schemas.microsoft.com/office/drawing/2014/chart" uri="{C3380CC4-5D6E-409C-BE32-E72D297353CC}">
              <c16:uniqueId val="{00000003-8AB3-402F-AF4B-ACD25EB5B634}"/>
            </c:ext>
          </c:extLst>
        </c:ser>
        <c:dLbls>
          <c:showLegendKey val="0"/>
          <c:showVal val="0"/>
          <c:showCatName val="0"/>
          <c:showSerName val="0"/>
          <c:showPercent val="0"/>
          <c:showBubbleSize val="0"/>
        </c:dLbls>
        <c:axId val="1525653263"/>
        <c:axId val="1525665327"/>
      </c:scatterChart>
      <c:valAx>
        <c:axId val="15256532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25665327"/>
        <c:crosses val="autoZero"/>
        <c:crossBetween val="midCat"/>
      </c:valAx>
      <c:valAx>
        <c:axId val="1525665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256532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752474</xdr:colOff>
      <xdr:row>20</xdr:row>
      <xdr:rowOff>14287</xdr:rowOff>
    </xdr:from>
    <xdr:to>
      <xdr:col>17</xdr:col>
      <xdr:colOff>638175</xdr:colOff>
      <xdr:row>36</xdr:row>
      <xdr:rowOff>161925</xdr:rowOff>
    </xdr:to>
    <xdr:graphicFrame macro="">
      <xdr:nvGraphicFramePr>
        <xdr:cNvPr id="2" name="Gráfico 1">
          <a:extLst>
            <a:ext uri="{FF2B5EF4-FFF2-40B4-BE49-F238E27FC236}">
              <a16:creationId xmlns:a16="http://schemas.microsoft.com/office/drawing/2014/main" id="{F6600A5A-49F5-3D03-362B-1309A9365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747711</xdr:colOff>
      <xdr:row>17</xdr:row>
      <xdr:rowOff>109536</xdr:rowOff>
    </xdr:from>
    <xdr:to>
      <xdr:col>17</xdr:col>
      <xdr:colOff>409575</xdr:colOff>
      <xdr:row>44</xdr:row>
      <xdr:rowOff>123825</xdr:rowOff>
    </xdr:to>
    <xdr:graphicFrame macro="">
      <xdr:nvGraphicFramePr>
        <xdr:cNvPr id="2" name="Gráfico 1">
          <a:extLst>
            <a:ext uri="{FF2B5EF4-FFF2-40B4-BE49-F238E27FC236}">
              <a16:creationId xmlns:a16="http://schemas.microsoft.com/office/drawing/2014/main" id="{ED5B6136-093E-A722-7453-D80DAC916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128586</xdr:colOff>
      <xdr:row>0</xdr:row>
      <xdr:rowOff>395286</xdr:rowOff>
    </xdr:from>
    <xdr:to>
      <xdr:col>15</xdr:col>
      <xdr:colOff>590550</xdr:colOff>
      <xdr:row>20</xdr:row>
      <xdr:rowOff>19050</xdr:rowOff>
    </xdr:to>
    <xdr:graphicFrame macro="">
      <xdr:nvGraphicFramePr>
        <xdr:cNvPr id="3" name="Gráfico 2">
          <a:extLst>
            <a:ext uri="{FF2B5EF4-FFF2-40B4-BE49-F238E27FC236}">
              <a16:creationId xmlns:a16="http://schemas.microsoft.com/office/drawing/2014/main" id="{C3431B18-4BD5-CFFB-088F-28898B1E4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338136</xdr:colOff>
      <xdr:row>0</xdr:row>
      <xdr:rowOff>257175</xdr:rowOff>
    </xdr:from>
    <xdr:to>
      <xdr:col>14</xdr:col>
      <xdr:colOff>704850</xdr:colOff>
      <xdr:row>16</xdr:row>
      <xdr:rowOff>190499</xdr:rowOff>
    </xdr:to>
    <xdr:graphicFrame macro="">
      <xdr:nvGraphicFramePr>
        <xdr:cNvPr id="3" name="Gráfico 2">
          <a:extLst>
            <a:ext uri="{FF2B5EF4-FFF2-40B4-BE49-F238E27FC236}">
              <a16:creationId xmlns:a16="http://schemas.microsoft.com/office/drawing/2014/main" id="{068527EE-2F6D-0DA5-D23C-D73317FE7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E320-4E65-484B-8E29-419E6A1C8A03}">
  <dimension ref="A1:R50"/>
  <sheetViews>
    <sheetView topLeftCell="A40" workbookViewId="0">
      <selection activeCell="J59" sqref="J59"/>
    </sheetView>
  </sheetViews>
  <sheetFormatPr baseColWidth="10" defaultRowHeight="15" x14ac:dyDescent="0.25"/>
  <cols>
    <col min="2" max="2" width="16.85546875" customWidth="1"/>
    <col min="3" max="3" width="17" customWidth="1"/>
    <col min="4" max="4" width="18.85546875" customWidth="1"/>
    <col min="5" max="5" width="16" customWidth="1"/>
    <col min="6" max="6" width="20.42578125" customWidth="1"/>
    <col min="9" max="9" width="33.7109375" customWidth="1"/>
    <col min="10" max="12" width="11.42578125" customWidth="1"/>
  </cols>
  <sheetData>
    <row r="1" spans="1:14" ht="30" customHeight="1" x14ac:dyDescent="0.25">
      <c r="A1" s="2" t="s">
        <v>0</v>
      </c>
      <c r="B1" s="2" t="s">
        <v>1</v>
      </c>
      <c r="C1" s="17" t="s">
        <v>2</v>
      </c>
      <c r="D1" s="2" t="s">
        <v>27</v>
      </c>
      <c r="E1" s="2" t="s">
        <v>28</v>
      </c>
      <c r="F1" s="2" t="s">
        <v>29</v>
      </c>
    </row>
    <row r="2" spans="1:14" ht="19.5" customHeight="1" x14ac:dyDescent="0.25">
      <c r="A2" s="11">
        <v>43466</v>
      </c>
      <c r="B2" s="4">
        <v>253800</v>
      </c>
      <c r="C2" s="12">
        <v>7215.6</v>
      </c>
      <c r="D2" s="24">
        <f>27.075*C2+30302</f>
        <v>225664.37</v>
      </c>
      <c r="E2" s="24">
        <f>+D2+$J$8</f>
        <v>255536.47775977128</v>
      </c>
      <c r="F2" s="24">
        <f>+D2-$J$8</f>
        <v>195792.26224022871</v>
      </c>
      <c r="I2" t="s">
        <v>3</v>
      </c>
    </row>
    <row r="3" spans="1:14" ht="15" customHeight="1" thickBot="1" x14ac:dyDescent="0.3">
      <c r="A3" s="11">
        <v>43497</v>
      </c>
      <c r="B3" s="4">
        <v>222710</v>
      </c>
      <c r="C3" s="18">
        <v>7542.58</v>
      </c>
      <c r="D3" s="24">
        <f t="shared" ref="D3:D39" si="0">27.075*C3+30302</f>
        <v>234517.3535</v>
      </c>
      <c r="E3" s="24">
        <f t="shared" ref="E3:E39" si="1">+D3+$J$8</f>
        <v>264389.46125977131</v>
      </c>
      <c r="F3" s="24">
        <f t="shared" ref="F3:F39" si="2">+D3-$J$8</f>
        <v>204645.24574022871</v>
      </c>
    </row>
    <row r="4" spans="1:14" ht="18" customHeight="1" x14ac:dyDescent="0.25">
      <c r="A4" s="11">
        <v>43525</v>
      </c>
      <c r="B4" s="4">
        <v>307470</v>
      </c>
      <c r="C4" s="18">
        <v>8962.56</v>
      </c>
      <c r="D4" s="24">
        <f t="shared" si="0"/>
        <v>272963.31199999998</v>
      </c>
      <c r="E4" s="24">
        <f t="shared" si="1"/>
        <v>302835.41975977126</v>
      </c>
      <c r="F4" s="24">
        <f t="shared" si="2"/>
        <v>243091.20424022869</v>
      </c>
      <c r="I4" s="16" t="s">
        <v>4</v>
      </c>
      <c r="J4" s="16"/>
    </row>
    <row r="5" spans="1:14" x14ac:dyDescent="0.25">
      <c r="A5" s="11">
        <v>43556</v>
      </c>
      <c r="B5" s="4">
        <v>391070</v>
      </c>
      <c r="C5" s="18">
        <v>11964.33</v>
      </c>
      <c r="D5" s="24">
        <f t="shared" si="0"/>
        <v>354236.23475</v>
      </c>
      <c r="E5" s="24">
        <f t="shared" si="1"/>
        <v>384108.34250977129</v>
      </c>
      <c r="F5" s="24">
        <f t="shared" si="2"/>
        <v>324364.12699022872</v>
      </c>
      <c r="I5" t="s">
        <v>5</v>
      </c>
      <c r="J5">
        <v>0.9457618452376596</v>
      </c>
    </row>
    <row r="6" spans="1:14" x14ac:dyDescent="0.25">
      <c r="A6" s="11">
        <v>43586</v>
      </c>
      <c r="B6" s="4">
        <v>414000</v>
      </c>
      <c r="C6" s="18">
        <v>13716.1</v>
      </c>
      <c r="D6" s="24">
        <f t="shared" si="0"/>
        <v>401665.40749999997</v>
      </c>
      <c r="E6" s="24">
        <f t="shared" si="1"/>
        <v>431537.51525977126</v>
      </c>
      <c r="F6" s="24">
        <f t="shared" si="2"/>
        <v>371793.29974022869</v>
      </c>
      <c r="I6" t="s">
        <v>6</v>
      </c>
      <c r="J6">
        <v>0.89446546790734272</v>
      </c>
    </row>
    <row r="7" spans="1:14" x14ac:dyDescent="0.25">
      <c r="A7" s="11">
        <v>43617</v>
      </c>
      <c r="B7" s="4">
        <v>310080</v>
      </c>
      <c r="C7" s="18">
        <v>10080.15</v>
      </c>
      <c r="D7" s="24">
        <f t="shared" si="0"/>
        <v>303222.06124999997</v>
      </c>
      <c r="E7" s="24">
        <f t="shared" si="1"/>
        <v>333094.16900977126</v>
      </c>
      <c r="F7" s="24">
        <f t="shared" si="2"/>
        <v>273349.95349022868</v>
      </c>
      <c r="I7" t="s">
        <v>7</v>
      </c>
      <c r="J7">
        <v>0.89195274095275556</v>
      </c>
    </row>
    <row r="8" spans="1:14" x14ac:dyDescent="0.25">
      <c r="A8" s="11">
        <v>43647</v>
      </c>
      <c r="B8" s="4">
        <v>350730</v>
      </c>
      <c r="C8" s="18">
        <v>10842</v>
      </c>
      <c r="D8" s="24">
        <f t="shared" si="0"/>
        <v>323849.14999999997</v>
      </c>
      <c r="E8" s="24">
        <f t="shared" si="1"/>
        <v>353721.25775977125</v>
      </c>
      <c r="F8" s="24">
        <f t="shared" si="2"/>
        <v>293977.04224022868</v>
      </c>
      <c r="I8" t="s">
        <v>8</v>
      </c>
      <c r="J8">
        <v>29872.107759771297</v>
      </c>
    </row>
    <row r="9" spans="1:14" ht="15.75" thickBot="1" x14ac:dyDescent="0.3">
      <c r="A9" s="11">
        <v>43678</v>
      </c>
      <c r="B9" s="4">
        <v>369210</v>
      </c>
      <c r="C9" s="18">
        <v>11890</v>
      </c>
      <c r="D9" s="24">
        <f t="shared" si="0"/>
        <v>352223.75</v>
      </c>
      <c r="E9" s="24">
        <f t="shared" si="1"/>
        <v>382095.85775977129</v>
      </c>
      <c r="F9" s="24">
        <f t="shared" si="2"/>
        <v>322351.64224022871</v>
      </c>
      <c r="I9" s="14" t="s">
        <v>9</v>
      </c>
      <c r="J9" s="14">
        <v>44</v>
      </c>
    </row>
    <row r="10" spans="1:14" x14ac:dyDescent="0.25">
      <c r="A10" s="11">
        <v>43709</v>
      </c>
      <c r="B10" s="4">
        <v>277450</v>
      </c>
      <c r="C10" s="18">
        <v>9424.36</v>
      </c>
      <c r="D10" s="24">
        <f t="shared" si="0"/>
        <v>285466.54700000002</v>
      </c>
      <c r="E10" s="24">
        <f t="shared" si="1"/>
        <v>315338.65475977131</v>
      </c>
      <c r="F10" s="24">
        <f t="shared" si="2"/>
        <v>255594.43924022873</v>
      </c>
    </row>
    <row r="11" spans="1:14" ht="15.75" thickBot="1" x14ac:dyDescent="0.3">
      <c r="A11" s="11">
        <v>43739</v>
      </c>
      <c r="B11" s="4">
        <v>323710</v>
      </c>
      <c r="C11" s="18">
        <v>11463</v>
      </c>
      <c r="D11" s="24">
        <f t="shared" si="0"/>
        <v>340662.72499999998</v>
      </c>
      <c r="E11" s="24">
        <f t="shared" si="1"/>
        <v>370534.83275977126</v>
      </c>
      <c r="F11" s="24">
        <f t="shared" si="2"/>
        <v>310790.61724022869</v>
      </c>
      <c r="I11" t="s">
        <v>10</v>
      </c>
    </row>
    <row r="12" spans="1:14" x14ac:dyDescent="0.25">
      <c r="A12" s="11">
        <v>43770</v>
      </c>
      <c r="B12" s="4">
        <v>237270</v>
      </c>
      <c r="C12" s="18">
        <v>8373.65</v>
      </c>
      <c r="D12" s="24">
        <f t="shared" si="0"/>
        <v>257018.57374999998</v>
      </c>
      <c r="E12" s="24">
        <f t="shared" si="1"/>
        <v>286890.68150977127</v>
      </c>
      <c r="F12" s="24">
        <f t="shared" si="2"/>
        <v>227146.46599022869</v>
      </c>
      <c r="I12" s="15"/>
      <c r="J12" s="15" t="s">
        <v>15</v>
      </c>
      <c r="K12" s="15" t="s">
        <v>16</v>
      </c>
      <c r="L12" s="15" t="s">
        <v>17</v>
      </c>
      <c r="M12" s="15" t="s">
        <v>18</v>
      </c>
      <c r="N12" s="15" t="s">
        <v>19</v>
      </c>
    </row>
    <row r="13" spans="1:14" x14ac:dyDescent="0.25">
      <c r="A13" s="11">
        <v>43800</v>
      </c>
      <c r="B13" s="4">
        <v>123240</v>
      </c>
      <c r="C13" s="18">
        <v>4137.57</v>
      </c>
      <c r="D13" s="24">
        <f t="shared" si="0"/>
        <v>142326.70775</v>
      </c>
      <c r="E13" s="24">
        <f t="shared" si="1"/>
        <v>172198.81550977129</v>
      </c>
      <c r="F13" s="24">
        <f t="shared" si="2"/>
        <v>112454.5999902287</v>
      </c>
      <c r="I13" t="s">
        <v>11</v>
      </c>
      <c r="J13">
        <v>1</v>
      </c>
      <c r="K13">
        <v>317650844779.24908</v>
      </c>
      <c r="L13">
        <v>317650844779.24908</v>
      </c>
      <c r="M13">
        <v>355.97400118403709</v>
      </c>
      <c r="N13">
        <v>4.0001649758943598E-22</v>
      </c>
    </row>
    <row r="14" spans="1:14" x14ac:dyDescent="0.25">
      <c r="A14" s="3">
        <v>43831</v>
      </c>
      <c r="B14" s="4">
        <v>165850</v>
      </c>
      <c r="C14" s="19">
        <v>6389.07</v>
      </c>
      <c r="D14" s="24">
        <f t="shared" si="0"/>
        <v>203286.07024999999</v>
      </c>
      <c r="E14" s="24">
        <f t="shared" si="1"/>
        <v>233158.17800977128</v>
      </c>
      <c r="F14" s="24">
        <f t="shared" si="2"/>
        <v>173413.9624902287</v>
      </c>
      <c r="I14" t="s">
        <v>12</v>
      </c>
      <c r="J14">
        <v>42</v>
      </c>
      <c r="K14">
        <v>37478398524.478325</v>
      </c>
      <c r="L14">
        <v>892342822.01138866</v>
      </c>
    </row>
    <row r="15" spans="1:14" ht="15.75" thickBot="1" x14ac:dyDescent="0.3">
      <c r="A15" s="3">
        <v>43862</v>
      </c>
      <c r="B15" s="4">
        <v>291235</v>
      </c>
      <c r="C15" s="18">
        <v>8540</v>
      </c>
      <c r="D15" s="24">
        <f t="shared" si="0"/>
        <v>261522.5</v>
      </c>
      <c r="E15" s="24">
        <f t="shared" si="1"/>
        <v>291394.60775977129</v>
      </c>
      <c r="F15" s="24">
        <f t="shared" si="2"/>
        <v>231650.39224022871</v>
      </c>
      <c r="I15" s="14" t="s">
        <v>13</v>
      </c>
      <c r="J15" s="14">
        <v>43</v>
      </c>
      <c r="K15" s="14">
        <v>355129243303.72742</v>
      </c>
      <c r="L15" s="14"/>
      <c r="M15" s="14"/>
      <c r="N15" s="14"/>
    </row>
    <row r="16" spans="1:14" ht="15.75" thickBot="1" x14ac:dyDescent="0.3">
      <c r="A16" s="3">
        <v>43891</v>
      </c>
      <c r="B16" s="4">
        <v>225750</v>
      </c>
      <c r="C16" s="18">
        <v>7010</v>
      </c>
      <c r="D16" s="24">
        <f t="shared" si="0"/>
        <v>220097.75</v>
      </c>
      <c r="E16" s="24">
        <f t="shared" si="1"/>
        <v>249969.85775977129</v>
      </c>
      <c r="F16" s="24">
        <f t="shared" si="2"/>
        <v>190225.64224022871</v>
      </c>
    </row>
    <row r="17" spans="1:17" x14ac:dyDescent="0.25">
      <c r="A17" s="3">
        <v>44013</v>
      </c>
      <c r="B17" s="4">
        <v>334960</v>
      </c>
      <c r="C17" s="18">
        <v>9937.75</v>
      </c>
      <c r="D17" s="24">
        <f t="shared" si="0"/>
        <v>299366.58124999999</v>
      </c>
      <c r="E17" s="24">
        <f t="shared" si="1"/>
        <v>329238.68900977127</v>
      </c>
      <c r="F17" s="24">
        <f t="shared" si="2"/>
        <v>269494.4734902287</v>
      </c>
      <c r="I17" s="15"/>
      <c r="J17" s="15" t="s">
        <v>20</v>
      </c>
      <c r="K17" s="15" t="s">
        <v>8</v>
      </c>
      <c r="L17" s="15" t="s">
        <v>21</v>
      </c>
      <c r="M17" s="15" t="s">
        <v>22</v>
      </c>
      <c r="N17" s="15" t="s">
        <v>23</v>
      </c>
      <c r="O17" s="15" t="s">
        <v>24</v>
      </c>
      <c r="P17" s="15" t="s">
        <v>25</v>
      </c>
      <c r="Q17" s="15" t="s">
        <v>26</v>
      </c>
    </row>
    <row r="18" spans="1:17" x14ac:dyDescent="0.25">
      <c r="A18" s="3">
        <v>44044</v>
      </c>
      <c r="B18" s="4">
        <v>234190</v>
      </c>
      <c r="C18" s="18">
        <v>6153.3</v>
      </c>
      <c r="D18" s="24">
        <f t="shared" si="0"/>
        <v>196902.5975</v>
      </c>
      <c r="E18" s="24">
        <f t="shared" si="1"/>
        <v>226774.70525977129</v>
      </c>
      <c r="F18" s="24">
        <f t="shared" si="2"/>
        <v>167030.48974022872</v>
      </c>
      <c r="I18" t="s">
        <v>14</v>
      </c>
      <c r="J18">
        <v>28565.303768015321</v>
      </c>
      <c r="K18">
        <v>13817.985390608716</v>
      </c>
      <c r="L18">
        <v>2.0672553169313308</v>
      </c>
      <c r="M18">
        <v>4.4908681940375762E-2</v>
      </c>
      <c r="N18">
        <v>679.48028141527175</v>
      </c>
      <c r="O18">
        <v>56451.12725461537</v>
      </c>
      <c r="P18">
        <v>679.48028141527175</v>
      </c>
      <c r="Q18">
        <v>56451.12725461537</v>
      </c>
    </row>
    <row r="19" spans="1:17" ht="15.75" thickBot="1" x14ac:dyDescent="0.3">
      <c r="A19" s="3">
        <v>44075</v>
      </c>
      <c r="B19" s="4">
        <v>249210</v>
      </c>
      <c r="C19" s="18">
        <v>6905</v>
      </c>
      <c r="D19" s="24">
        <f t="shared" si="0"/>
        <v>217254.875</v>
      </c>
      <c r="E19" s="24">
        <f t="shared" si="1"/>
        <v>247126.98275977129</v>
      </c>
      <c r="F19" s="24">
        <f t="shared" si="2"/>
        <v>187382.76724022871</v>
      </c>
      <c r="I19" s="14">
        <v>7215.6</v>
      </c>
      <c r="J19" s="14">
        <v>27.195908895301748</v>
      </c>
      <c r="K19" s="14">
        <v>1.4414329238527757</v>
      </c>
      <c r="L19" s="14">
        <v>18.867273284288789</v>
      </c>
      <c r="M19" s="14">
        <v>4.0001649758943025E-22</v>
      </c>
      <c r="N19" s="14">
        <v>24.286979485834369</v>
      </c>
      <c r="O19" s="14">
        <v>30.104838304769128</v>
      </c>
      <c r="P19" s="14">
        <v>24.286979485834369</v>
      </c>
      <c r="Q19" s="14">
        <v>30.104838304769128</v>
      </c>
    </row>
    <row r="20" spans="1:17" x14ac:dyDescent="0.25">
      <c r="A20" s="3">
        <v>44105</v>
      </c>
      <c r="B20" s="4">
        <v>267820</v>
      </c>
      <c r="C20" s="18">
        <v>7863.25</v>
      </c>
      <c r="D20" s="24">
        <f t="shared" si="0"/>
        <v>243199.49374999999</v>
      </c>
      <c r="E20" s="24">
        <f t="shared" si="1"/>
        <v>273071.60150977131</v>
      </c>
      <c r="F20" s="24">
        <f t="shared" si="2"/>
        <v>213327.38599022871</v>
      </c>
    </row>
    <row r="21" spans="1:17" x14ac:dyDescent="0.25">
      <c r="A21" s="3">
        <v>44136</v>
      </c>
      <c r="B21" s="4">
        <v>237741</v>
      </c>
      <c r="C21" s="18">
        <v>6349.48</v>
      </c>
      <c r="D21" s="24">
        <f t="shared" si="0"/>
        <v>202214.17099999997</v>
      </c>
      <c r="E21" s="24">
        <f t="shared" si="1"/>
        <v>232086.27875977126</v>
      </c>
      <c r="F21" s="24">
        <f t="shared" si="2"/>
        <v>172342.06324022869</v>
      </c>
    </row>
    <row r="22" spans="1:17" x14ac:dyDescent="0.25">
      <c r="A22" s="3">
        <v>44166</v>
      </c>
      <c r="B22" s="4">
        <v>244780</v>
      </c>
      <c r="C22" s="18">
        <v>7620.1</v>
      </c>
      <c r="D22" s="24">
        <f t="shared" si="0"/>
        <v>236616.20750000002</v>
      </c>
      <c r="E22" s="24">
        <f t="shared" si="1"/>
        <v>266488.31525977131</v>
      </c>
      <c r="F22" s="24">
        <f t="shared" si="2"/>
        <v>206744.09974022873</v>
      </c>
    </row>
    <row r="23" spans="1:17" x14ac:dyDescent="0.25">
      <c r="A23" s="3">
        <v>44197</v>
      </c>
      <c r="B23" s="4">
        <v>253460</v>
      </c>
      <c r="C23" s="19">
        <v>7809.96</v>
      </c>
      <c r="D23" s="24">
        <f t="shared" si="0"/>
        <v>241756.66699999999</v>
      </c>
      <c r="E23" s="24">
        <f t="shared" si="1"/>
        <v>271628.7747597713</v>
      </c>
      <c r="F23" s="24">
        <f t="shared" si="2"/>
        <v>211884.5592402287</v>
      </c>
    </row>
    <row r="24" spans="1:17" ht="15.75" thickBot="1" x14ac:dyDescent="0.3">
      <c r="A24" s="3">
        <v>44228</v>
      </c>
      <c r="B24" s="4">
        <v>320330</v>
      </c>
      <c r="C24" s="18">
        <v>10758.61</v>
      </c>
      <c r="D24" s="24">
        <f t="shared" si="0"/>
        <v>321591.36575</v>
      </c>
      <c r="E24" s="24">
        <f t="shared" si="1"/>
        <v>351463.47350977128</v>
      </c>
      <c r="F24" s="24">
        <f t="shared" si="2"/>
        <v>291719.25799022871</v>
      </c>
    </row>
    <row r="25" spans="1:17" x14ac:dyDescent="0.25">
      <c r="A25" s="3">
        <v>44256</v>
      </c>
      <c r="B25" s="4">
        <v>401620</v>
      </c>
      <c r="C25" s="18">
        <v>13800.85</v>
      </c>
      <c r="D25" s="24">
        <f t="shared" si="0"/>
        <v>403960.01374999998</v>
      </c>
      <c r="E25" s="24">
        <f t="shared" si="1"/>
        <v>433832.12150977127</v>
      </c>
      <c r="F25" s="24">
        <f t="shared" si="2"/>
        <v>374087.9059902287</v>
      </c>
      <c r="I25" s="15"/>
      <c r="J25" s="15"/>
      <c r="K25" s="15"/>
      <c r="L25" s="15"/>
      <c r="N25" s="15"/>
      <c r="O25" s="15"/>
    </row>
    <row r="26" spans="1:17" x14ac:dyDescent="0.25">
      <c r="A26" s="3">
        <v>44287</v>
      </c>
      <c r="B26" s="4">
        <v>334330</v>
      </c>
      <c r="C26" s="18">
        <v>11812.79</v>
      </c>
      <c r="D26" s="24">
        <f t="shared" si="0"/>
        <v>350133.28925000003</v>
      </c>
      <c r="E26" s="24">
        <f t="shared" si="1"/>
        <v>380005.39700977132</v>
      </c>
      <c r="F26" s="24">
        <f t="shared" si="2"/>
        <v>320261.18149022874</v>
      </c>
    </row>
    <row r="27" spans="1:17" x14ac:dyDescent="0.25">
      <c r="A27" s="3">
        <v>44317</v>
      </c>
      <c r="B27" s="4">
        <v>251843</v>
      </c>
      <c r="C27" s="18">
        <v>8303.59</v>
      </c>
      <c r="D27" s="24">
        <f t="shared" si="0"/>
        <v>255121.69925000001</v>
      </c>
      <c r="E27" s="24">
        <f t="shared" si="1"/>
        <v>284993.80700977129</v>
      </c>
      <c r="F27" s="24">
        <f t="shared" si="2"/>
        <v>225249.59149022872</v>
      </c>
    </row>
    <row r="28" spans="1:17" x14ac:dyDescent="0.25">
      <c r="A28" s="3">
        <v>44348</v>
      </c>
      <c r="B28" s="4">
        <v>244346</v>
      </c>
      <c r="C28" s="18">
        <v>9189.49</v>
      </c>
      <c r="D28" s="24">
        <f t="shared" si="0"/>
        <v>279107.44175</v>
      </c>
      <c r="E28" s="24">
        <f t="shared" si="1"/>
        <v>308979.54950977128</v>
      </c>
      <c r="F28" s="24">
        <f t="shared" si="2"/>
        <v>249235.33399022871</v>
      </c>
    </row>
    <row r="29" spans="1:17" x14ac:dyDescent="0.25">
      <c r="A29" s="3">
        <v>44378</v>
      </c>
      <c r="B29" s="4">
        <v>326790</v>
      </c>
      <c r="C29" s="18">
        <v>10107.57</v>
      </c>
      <c r="D29" s="24">
        <f t="shared" si="0"/>
        <v>303964.45775</v>
      </c>
      <c r="E29" s="24">
        <f t="shared" si="1"/>
        <v>333836.56550977129</v>
      </c>
      <c r="F29" s="24">
        <f t="shared" si="2"/>
        <v>274092.34999022871</v>
      </c>
    </row>
    <row r="30" spans="1:17" x14ac:dyDescent="0.25">
      <c r="A30" s="3">
        <v>44409</v>
      </c>
      <c r="B30" s="4">
        <v>273110</v>
      </c>
      <c r="C30" s="18">
        <v>8791.6200000000008</v>
      </c>
      <c r="D30" s="24">
        <f t="shared" si="0"/>
        <v>268335.1115</v>
      </c>
      <c r="E30" s="24">
        <f t="shared" si="1"/>
        <v>298207.21925977129</v>
      </c>
      <c r="F30" s="24">
        <f t="shared" si="2"/>
        <v>238463.00374022871</v>
      </c>
    </row>
    <row r="31" spans="1:17" ht="15" customHeight="1" x14ac:dyDescent="0.25">
      <c r="A31" s="3">
        <v>44470</v>
      </c>
      <c r="B31" s="4">
        <v>419340</v>
      </c>
      <c r="C31" s="18">
        <v>15884.61</v>
      </c>
      <c r="D31" s="24">
        <f t="shared" si="0"/>
        <v>460377.81575000001</v>
      </c>
      <c r="E31" s="24">
        <f t="shared" si="1"/>
        <v>490249.9235097713</v>
      </c>
      <c r="F31" s="24">
        <f t="shared" si="2"/>
        <v>430505.70799022872</v>
      </c>
    </row>
    <row r="32" spans="1:17" x14ac:dyDescent="0.25">
      <c r="A32" s="3">
        <v>44531</v>
      </c>
      <c r="B32" s="4">
        <v>306603</v>
      </c>
      <c r="C32" s="18">
        <v>10367.86</v>
      </c>
      <c r="D32" s="24">
        <f t="shared" si="0"/>
        <v>311011.80950000003</v>
      </c>
      <c r="E32" s="24">
        <f t="shared" si="1"/>
        <v>340883.91725977132</v>
      </c>
      <c r="F32" s="24">
        <f t="shared" si="2"/>
        <v>281139.70174022875</v>
      </c>
    </row>
    <row r="33" spans="1:18" x14ac:dyDescent="0.25">
      <c r="A33" s="3">
        <v>44562</v>
      </c>
      <c r="B33" s="4">
        <v>278760</v>
      </c>
      <c r="C33" s="19">
        <v>9276.67</v>
      </c>
      <c r="D33" s="24">
        <f t="shared" si="0"/>
        <v>281467.84025000001</v>
      </c>
      <c r="E33" s="24">
        <f t="shared" si="1"/>
        <v>311339.94800977129</v>
      </c>
      <c r="F33" s="24">
        <f t="shared" si="2"/>
        <v>251595.73249022872</v>
      </c>
    </row>
    <row r="34" spans="1:18" x14ac:dyDescent="0.25">
      <c r="A34" s="3">
        <v>44593</v>
      </c>
      <c r="B34" s="4">
        <v>334478</v>
      </c>
      <c r="C34" s="18">
        <v>11802.72</v>
      </c>
      <c r="D34" s="24">
        <f t="shared" si="0"/>
        <v>349860.64399999997</v>
      </c>
      <c r="E34" s="24">
        <f t="shared" si="1"/>
        <v>379732.75175977126</v>
      </c>
      <c r="F34" s="24">
        <f t="shared" si="2"/>
        <v>319988.53624022868</v>
      </c>
    </row>
    <row r="35" spans="1:18" x14ac:dyDescent="0.25">
      <c r="A35" s="3">
        <v>44621</v>
      </c>
      <c r="B35" s="4">
        <v>353120</v>
      </c>
      <c r="C35" s="20">
        <v>12950</v>
      </c>
      <c r="D35" s="24">
        <f t="shared" si="0"/>
        <v>380923.25</v>
      </c>
      <c r="E35" s="24">
        <f t="shared" si="1"/>
        <v>410795.35775977129</v>
      </c>
      <c r="F35" s="24">
        <f t="shared" si="2"/>
        <v>351051.14224022871</v>
      </c>
    </row>
    <row r="36" spans="1:18" x14ac:dyDescent="0.25">
      <c r="A36" s="3">
        <v>44652</v>
      </c>
      <c r="B36" s="4">
        <v>249674</v>
      </c>
      <c r="C36" s="18">
        <v>8479.11</v>
      </c>
      <c r="D36" s="24">
        <f t="shared" si="0"/>
        <v>259873.90325</v>
      </c>
      <c r="E36" s="24">
        <f t="shared" si="1"/>
        <v>289746.01100977132</v>
      </c>
      <c r="F36" s="24">
        <f t="shared" si="2"/>
        <v>230001.79549022872</v>
      </c>
    </row>
    <row r="37" spans="1:18" x14ac:dyDescent="0.25">
      <c r="A37" s="3">
        <v>44682</v>
      </c>
      <c r="B37" s="4">
        <v>221206</v>
      </c>
      <c r="C37" s="18">
        <v>7907.75</v>
      </c>
      <c r="D37" s="24">
        <f t="shared" si="0"/>
        <v>244404.33124999999</v>
      </c>
      <c r="E37" s="24">
        <f t="shared" si="1"/>
        <v>274276.43900977127</v>
      </c>
      <c r="F37" s="24">
        <f t="shared" si="2"/>
        <v>214532.2234902287</v>
      </c>
    </row>
    <row r="38" spans="1:18" x14ac:dyDescent="0.25">
      <c r="A38" s="3">
        <v>44774</v>
      </c>
      <c r="B38" s="6">
        <v>320294</v>
      </c>
      <c r="C38" s="18">
        <v>10910.14</v>
      </c>
      <c r="D38" s="24">
        <f t="shared" si="0"/>
        <v>325694.0405</v>
      </c>
      <c r="E38" s="24">
        <f t="shared" si="1"/>
        <v>355566.14825977129</v>
      </c>
      <c r="F38" s="24">
        <f t="shared" si="2"/>
        <v>295821.93274022872</v>
      </c>
    </row>
    <row r="39" spans="1:18" x14ac:dyDescent="0.25">
      <c r="A39" s="3">
        <v>44805</v>
      </c>
      <c r="B39" s="4">
        <v>341554</v>
      </c>
      <c r="C39" s="18">
        <v>10091.77</v>
      </c>
      <c r="D39" s="24">
        <f t="shared" si="0"/>
        <v>303536.67275000003</v>
      </c>
      <c r="E39" s="24">
        <f t="shared" si="1"/>
        <v>333408.78050977131</v>
      </c>
      <c r="F39" s="24">
        <f t="shared" si="2"/>
        <v>273664.56499022874</v>
      </c>
    </row>
    <row r="40" spans="1:18" x14ac:dyDescent="0.25">
      <c r="I40" s="31" t="s">
        <v>31</v>
      </c>
      <c r="J40" s="32"/>
      <c r="K40" s="32"/>
      <c r="L40" s="32"/>
      <c r="M40" s="32"/>
      <c r="N40" s="32"/>
      <c r="O40" s="32"/>
      <c r="P40" s="32"/>
      <c r="Q40" s="32"/>
      <c r="R40" s="32"/>
    </row>
    <row r="41" spans="1:18" x14ac:dyDescent="0.25">
      <c r="I41" s="32"/>
      <c r="J41" s="32"/>
      <c r="K41" s="32"/>
      <c r="L41" s="32"/>
      <c r="M41" s="32"/>
      <c r="N41" s="32"/>
      <c r="O41" s="32"/>
      <c r="P41" s="32"/>
      <c r="Q41" s="32"/>
      <c r="R41" s="32"/>
    </row>
    <row r="42" spans="1:18" x14ac:dyDescent="0.25">
      <c r="I42" s="32"/>
      <c r="J42" s="32"/>
      <c r="K42" s="32"/>
      <c r="L42" s="32"/>
      <c r="M42" s="32"/>
      <c r="N42" s="32"/>
      <c r="O42" s="32"/>
      <c r="P42" s="32"/>
      <c r="Q42" s="32"/>
      <c r="R42" s="32"/>
    </row>
    <row r="43" spans="1:18" x14ac:dyDescent="0.25">
      <c r="I43" s="32"/>
      <c r="J43" s="32"/>
      <c r="K43" s="32"/>
      <c r="L43" s="32"/>
      <c r="M43" s="32"/>
      <c r="N43" s="32"/>
      <c r="O43" s="32"/>
      <c r="P43" s="32"/>
      <c r="Q43" s="32"/>
      <c r="R43" s="32"/>
    </row>
    <row r="44" spans="1:18" x14ac:dyDescent="0.25">
      <c r="A44" s="21">
        <v>43983</v>
      </c>
      <c r="B44" s="22">
        <v>220350</v>
      </c>
      <c r="C44" s="23">
        <v>5296.3</v>
      </c>
      <c r="D44" s="25">
        <f t="shared" ref="D44" si="3">27.075*C44+30302</f>
        <v>173699.32250000001</v>
      </c>
      <c r="E44" s="25">
        <f t="shared" ref="E44" si="4">+D44+$J$8</f>
        <v>203571.4302597713</v>
      </c>
      <c r="F44" s="25">
        <f t="shared" ref="F44" si="5">+D44-$J$8</f>
        <v>143827.21474022872</v>
      </c>
      <c r="I44" s="32"/>
      <c r="J44" s="32"/>
      <c r="K44" s="32"/>
      <c r="L44" s="32"/>
      <c r="M44" s="32"/>
      <c r="N44" s="32"/>
      <c r="O44" s="32"/>
      <c r="P44" s="32"/>
      <c r="Q44" s="32"/>
      <c r="R44" s="32"/>
    </row>
    <row r="45" spans="1:18" x14ac:dyDescent="0.25">
      <c r="A45" s="21">
        <v>44713</v>
      </c>
      <c r="B45" s="22">
        <v>243111</v>
      </c>
      <c r="C45" s="23">
        <v>9681.32</v>
      </c>
      <c r="D45" s="25">
        <f t="shared" ref="D45" si="6">27.075*C45+30302</f>
        <v>292423.73899999994</v>
      </c>
      <c r="E45" s="25">
        <f t="shared" ref="E45" si="7">+D45+$J$8</f>
        <v>322295.84675977123</v>
      </c>
      <c r="F45" s="25">
        <f t="shared" ref="F45" si="8">+D45-$J$8</f>
        <v>262551.63124022866</v>
      </c>
      <c r="I45" s="32"/>
      <c r="J45" s="32"/>
      <c r="K45" s="32"/>
      <c r="L45" s="32"/>
      <c r="M45" s="32"/>
      <c r="N45" s="32"/>
      <c r="O45" s="32"/>
      <c r="P45" s="32"/>
      <c r="Q45" s="32"/>
      <c r="R45" s="32"/>
    </row>
    <row r="46" spans="1:18" x14ac:dyDescent="0.25">
      <c r="A46" s="21">
        <v>44501</v>
      </c>
      <c r="B46" s="22">
        <v>411040</v>
      </c>
      <c r="C46" s="23">
        <v>12492.72</v>
      </c>
      <c r="D46" s="25">
        <f t="shared" ref="D46" si="9">27.075*C46+30302</f>
        <v>368542.39399999997</v>
      </c>
      <c r="E46" s="25">
        <f t="shared" ref="E46" si="10">+D46+$J$8</f>
        <v>398414.50175977126</v>
      </c>
      <c r="F46" s="25">
        <f t="shared" ref="F46" si="11">+D46-$J$8</f>
        <v>338670.28624022868</v>
      </c>
      <c r="I46" s="32"/>
      <c r="J46" s="32"/>
      <c r="K46" s="32"/>
      <c r="L46" s="32"/>
      <c r="M46" s="32"/>
      <c r="N46" s="32"/>
      <c r="O46" s="32"/>
      <c r="P46" s="32"/>
      <c r="Q46" s="32"/>
      <c r="R46" s="32"/>
    </row>
    <row r="47" spans="1:18" x14ac:dyDescent="0.25">
      <c r="A47" s="21">
        <v>43922</v>
      </c>
      <c r="B47" s="22">
        <v>9320</v>
      </c>
      <c r="C47" s="23">
        <v>0</v>
      </c>
      <c r="D47" s="25">
        <f>27.075*C47+30302</f>
        <v>30302</v>
      </c>
      <c r="E47" s="25">
        <f>+D47+$J$8</f>
        <v>60174.107759771301</v>
      </c>
      <c r="F47" s="25">
        <f t="shared" ref="F47:F48" si="12">+D47-$J$8</f>
        <v>429.89224022870258</v>
      </c>
      <c r="I47" s="32"/>
      <c r="J47" s="32"/>
      <c r="K47" s="32"/>
      <c r="L47" s="32"/>
      <c r="M47" s="32"/>
      <c r="N47" s="32"/>
      <c r="O47" s="32"/>
      <c r="P47" s="32"/>
      <c r="Q47" s="32"/>
      <c r="R47" s="32"/>
    </row>
    <row r="48" spans="1:18" x14ac:dyDescent="0.25">
      <c r="A48" s="21">
        <v>43952</v>
      </c>
      <c r="B48" s="22">
        <v>5250</v>
      </c>
      <c r="C48" s="23">
        <v>0</v>
      </c>
      <c r="D48" s="25">
        <f>27.075*C48+30302</f>
        <v>30302</v>
      </c>
      <c r="E48" s="25">
        <f>+D48+$J$8</f>
        <v>60174.107759771301</v>
      </c>
      <c r="F48" s="25">
        <f t="shared" si="12"/>
        <v>429.89224022870258</v>
      </c>
      <c r="I48" s="32"/>
      <c r="J48" s="32"/>
      <c r="K48" s="32"/>
      <c r="L48" s="32"/>
      <c r="M48" s="32"/>
      <c r="N48" s="32"/>
      <c r="O48" s="32"/>
      <c r="P48" s="32"/>
      <c r="Q48" s="32"/>
      <c r="R48" s="32"/>
    </row>
    <row r="49" spans="1:18" x14ac:dyDescent="0.25">
      <c r="A49" s="21">
        <v>44440</v>
      </c>
      <c r="B49" s="22">
        <v>135950</v>
      </c>
      <c r="C49" s="23">
        <v>6300.91</v>
      </c>
      <c r="D49" s="25">
        <f t="shared" ref="D49" si="13">27.075*C49+30302</f>
        <v>200899.13824999999</v>
      </c>
      <c r="E49" s="25">
        <f t="shared" ref="E49" si="14">+D49+$J$8</f>
        <v>230771.24600977128</v>
      </c>
      <c r="F49" s="25">
        <f t="shared" ref="F49" si="15">+D49-$J$8</f>
        <v>171027.0304902287</v>
      </c>
      <c r="I49" s="32"/>
      <c r="J49" s="32"/>
      <c r="K49" s="32"/>
      <c r="L49" s="32"/>
      <c r="M49" s="32"/>
      <c r="N49" s="32"/>
      <c r="O49" s="32"/>
      <c r="P49" s="32"/>
      <c r="Q49" s="32"/>
      <c r="R49" s="32"/>
    </row>
    <row r="50" spans="1:18" x14ac:dyDescent="0.25">
      <c r="A50" s="21">
        <v>44743</v>
      </c>
      <c r="B50" s="22">
        <v>267351</v>
      </c>
      <c r="C50" s="23">
        <v>11586.45</v>
      </c>
      <c r="D50" s="25">
        <f t="shared" ref="D50" si="16">27.075*C50+30302</f>
        <v>344005.13375000004</v>
      </c>
      <c r="E50" s="25">
        <f t="shared" ref="E50" si="17">+D50+$J$8</f>
        <v>373877.24150977132</v>
      </c>
      <c r="F50" s="25">
        <f t="shared" ref="F50" si="18">+D50-$J$8</f>
        <v>314133.02599022875</v>
      </c>
      <c r="I50" s="32"/>
      <c r="J50" s="32"/>
      <c r="K50" s="32"/>
      <c r="L50" s="32"/>
      <c r="M50" s="32"/>
      <c r="N50" s="32"/>
      <c r="O50" s="32"/>
      <c r="P50" s="32"/>
      <c r="Q50" s="32"/>
      <c r="R50" s="32"/>
    </row>
  </sheetData>
  <sortState xmlns:xlrd2="http://schemas.microsoft.com/office/spreadsheetml/2017/richdata2" ref="O26:O65">
    <sortCondition ref="O26"/>
  </sortState>
  <mergeCells count="1">
    <mergeCell ref="I40:R5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69DA6-2638-45E3-A0B4-10FB065819A5}">
  <dimension ref="A1:Q49"/>
  <sheetViews>
    <sheetView topLeftCell="A31" workbookViewId="0">
      <selection activeCell="D1" sqref="D1:F2"/>
    </sheetView>
  </sheetViews>
  <sheetFormatPr baseColWidth="10" defaultRowHeight="15" x14ac:dyDescent="0.25"/>
  <cols>
    <col min="2" max="2" width="16.85546875" customWidth="1"/>
    <col min="3" max="3" width="17" customWidth="1"/>
    <col min="4" max="4" width="15.28515625" customWidth="1"/>
    <col min="14" max="14" width="19.7109375" customWidth="1"/>
  </cols>
  <sheetData>
    <row r="1" spans="1:17" ht="45" x14ac:dyDescent="0.25">
      <c r="A1" s="2" t="s">
        <v>0</v>
      </c>
      <c r="B1" s="2" t="s">
        <v>1</v>
      </c>
      <c r="C1" s="2" t="s">
        <v>2</v>
      </c>
      <c r="D1" s="2" t="s">
        <v>27</v>
      </c>
      <c r="E1" s="2" t="s">
        <v>28</v>
      </c>
      <c r="F1" s="2" t="s">
        <v>29</v>
      </c>
    </row>
    <row r="2" spans="1:17" x14ac:dyDescent="0.25">
      <c r="A2" s="8">
        <v>43466</v>
      </c>
      <c r="B2" s="9">
        <v>1768911</v>
      </c>
      <c r="C2" s="5">
        <v>2667.79</v>
      </c>
      <c r="D2" s="24">
        <f>626.6*C2+368785</f>
        <v>2040422.2140000002</v>
      </c>
      <c r="E2" s="24">
        <f t="shared" ref="E2:E41" si="0">+D2+$J$6</f>
        <v>2544468.3785231616</v>
      </c>
      <c r="F2" s="24">
        <f t="shared" ref="F2:F41" si="1">+D2-$J$6</f>
        <v>1536376.0494768389</v>
      </c>
      <c r="I2" t="s">
        <v>3</v>
      </c>
    </row>
    <row r="3" spans="1:17" x14ac:dyDescent="0.25">
      <c r="A3" s="8">
        <v>43556</v>
      </c>
      <c r="B3" s="9">
        <v>11928618.800000001</v>
      </c>
      <c r="C3" s="5">
        <v>19419.78</v>
      </c>
      <c r="D3" s="24">
        <f t="shared" ref="D3:D41" si="2">626.6*C3+368785</f>
        <v>12537219.148</v>
      </c>
      <c r="E3" s="24">
        <f t="shared" si="0"/>
        <v>13041265.312523162</v>
      </c>
      <c r="F3" s="24">
        <f t="shared" si="1"/>
        <v>12033172.983476838</v>
      </c>
      <c r="I3" t="s">
        <v>5</v>
      </c>
      <c r="J3">
        <v>0.99053373378898357</v>
      </c>
    </row>
    <row r="4" spans="1:17" x14ac:dyDescent="0.25">
      <c r="A4" s="8">
        <v>43586</v>
      </c>
      <c r="B4" s="9">
        <v>11292693</v>
      </c>
      <c r="C4" s="5">
        <v>18418.37</v>
      </c>
      <c r="D4" s="24">
        <f t="shared" si="2"/>
        <v>11909735.641999999</v>
      </c>
      <c r="E4" s="24">
        <f t="shared" si="0"/>
        <v>12413781.806523161</v>
      </c>
      <c r="F4" s="24">
        <f t="shared" si="1"/>
        <v>11405689.477476837</v>
      </c>
      <c r="I4" t="s">
        <v>6</v>
      </c>
      <c r="J4">
        <v>0.98115707777394501</v>
      </c>
    </row>
    <row r="5" spans="1:17" x14ac:dyDescent="0.25">
      <c r="A5" s="8">
        <v>43617</v>
      </c>
      <c r="B5" s="9">
        <v>10452439.5</v>
      </c>
      <c r="C5" s="5">
        <v>16822.88</v>
      </c>
      <c r="D5" s="24">
        <f t="shared" si="2"/>
        <v>10910001.608000001</v>
      </c>
      <c r="E5" s="24">
        <f t="shared" si="0"/>
        <v>11414047.772523163</v>
      </c>
      <c r="F5" s="24">
        <f t="shared" si="1"/>
        <v>10405955.443476839</v>
      </c>
      <c r="I5" t="s">
        <v>7</v>
      </c>
      <c r="J5">
        <v>0.98070843676856279</v>
      </c>
    </row>
    <row r="6" spans="1:17" x14ac:dyDescent="0.25">
      <c r="A6" s="8">
        <v>43647</v>
      </c>
      <c r="B6" s="9">
        <v>11220328</v>
      </c>
      <c r="C6" s="4">
        <v>18440.053</v>
      </c>
      <c r="D6" s="24">
        <f t="shared" si="2"/>
        <v>11923322.209800001</v>
      </c>
      <c r="E6" s="24">
        <f t="shared" si="0"/>
        <v>12427368.374323163</v>
      </c>
      <c r="F6" s="24">
        <f t="shared" si="1"/>
        <v>11419276.045276839</v>
      </c>
      <c r="I6" t="s">
        <v>8</v>
      </c>
      <c r="J6">
        <v>504046.16452316125</v>
      </c>
    </row>
    <row r="7" spans="1:17" ht="15.75" thickBot="1" x14ac:dyDescent="0.3">
      <c r="A7" s="8">
        <v>43678</v>
      </c>
      <c r="B7" s="9">
        <v>10610620.5</v>
      </c>
      <c r="C7" s="10">
        <v>16751.12</v>
      </c>
      <c r="D7" s="24">
        <f t="shared" si="2"/>
        <v>10865036.791999999</v>
      </c>
      <c r="E7" s="24">
        <f t="shared" si="0"/>
        <v>11369082.956523161</v>
      </c>
      <c r="F7" s="24">
        <f t="shared" si="1"/>
        <v>10360990.627476837</v>
      </c>
      <c r="I7" s="14" t="s">
        <v>9</v>
      </c>
      <c r="J7" s="14">
        <v>44</v>
      </c>
    </row>
    <row r="8" spans="1:17" x14ac:dyDescent="0.25">
      <c r="A8" s="8">
        <v>43709</v>
      </c>
      <c r="B8" s="9">
        <v>8811600.5</v>
      </c>
      <c r="C8" s="4">
        <v>14565.496999999999</v>
      </c>
      <c r="D8" s="24">
        <f t="shared" si="2"/>
        <v>9495525.4201999996</v>
      </c>
      <c r="E8" s="24">
        <f t="shared" si="0"/>
        <v>9999571.5847231615</v>
      </c>
      <c r="F8" s="24">
        <f t="shared" si="1"/>
        <v>8991479.2556768376</v>
      </c>
    </row>
    <row r="9" spans="1:17" ht="15.75" thickBot="1" x14ac:dyDescent="0.3">
      <c r="A9" s="8">
        <v>43739</v>
      </c>
      <c r="B9" s="9">
        <v>11464368.800000001</v>
      </c>
      <c r="C9" s="5">
        <v>18061.359</v>
      </c>
      <c r="D9" s="24">
        <f t="shared" si="2"/>
        <v>11686032.5494</v>
      </c>
      <c r="E9" s="24">
        <f t="shared" si="0"/>
        <v>12190078.713923162</v>
      </c>
      <c r="F9" s="24">
        <f t="shared" si="1"/>
        <v>11181986.384876838</v>
      </c>
      <c r="I9" t="s">
        <v>10</v>
      </c>
    </row>
    <row r="10" spans="1:17" x14ac:dyDescent="0.25">
      <c r="A10" s="8">
        <v>43770</v>
      </c>
      <c r="B10" s="9">
        <v>1641191</v>
      </c>
      <c r="C10" s="5">
        <v>2172.8939999999998</v>
      </c>
      <c r="D10" s="24">
        <f t="shared" si="2"/>
        <v>1730320.3803999999</v>
      </c>
      <c r="E10" s="24">
        <f t="shared" si="0"/>
        <v>2234366.5449231612</v>
      </c>
      <c r="F10" s="24">
        <f t="shared" si="1"/>
        <v>1226274.2158768387</v>
      </c>
      <c r="I10" s="15"/>
      <c r="J10" s="15" t="s">
        <v>15</v>
      </c>
      <c r="K10" s="15" t="s">
        <v>16</v>
      </c>
      <c r="L10" s="15" t="s">
        <v>17</v>
      </c>
      <c r="M10" s="15" t="s">
        <v>18</v>
      </c>
      <c r="N10" s="15" t="s">
        <v>19</v>
      </c>
    </row>
    <row r="11" spans="1:17" x14ac:dyDescent="0.25">
      <c r="A11" s="8">
        <v>43800</v>
      </c>
      <c r="B11" s="9">
        <v>169899.27999999997</v>
      </c>
      <c r="C11" s="4">
        <v>0</v>
      </c>
      <c r="D11" s="24">
        <f t="shared" si="2"/>
        <v>368785</v>
      </c>
      <c r="E11" s="24">
        <f t="shared" si="0"/>
        <v>872831.16452316125</v>
      </c>
      <c r="F11" s="24">
        <f t="shared" si="1"/>
        <v>-135261.16452316125</v>
      </c>
      <c r="I11" t="s">
        <v>11</v>
      </c>
      <c r="J11">
        <v>1</v>
      </c>
      <c r="K11">
        <v>555622986695722.19</v>
      </c>
      <c r="L11">
        <v>555622986695722.19</v>
      </c>
      <c r="M11">
        <v>2186.9536355419832</v>
      </c>
      <c r="N11">
        <v>7.4094386912399983E-38</v>
      </c>
    </row>
    <row r="12" spans="1:17" x14ac:dyDescent="0.25">
      <c r="A12" s="3">
        <v>43831</v>
      </c>
      <c r="B12" s="7">
        <v>6687098</v>
      </c>
      <c r="C12" s="5">
        <v>10607.677</v>
      </c>
      <c r="D12" s="24">
        <f t="shared" si="2"/>
        <v>7015555.4082000004</v>
      </c>
      <c r="E12" s="24">
        <f t="shared" si="0"/>
        <v>7519601.5727231614</v>
      </c>
      <c r="F12" s="24">
        <f t="shared" si="1"/>
        <v>6511509.2436768394</v>
      </c>
      <c r="I12" t="s">
        <v>12</v>
      </c>
      <c r="J12">
        <v>42</v>
      </c>
      <c r="K12">
        <v>10670626510761.41</v>
      </c>
      <c r="L12">
        <v>254062535970.50977</v>
      </c>
    </row>
    <row r="13" spans="1:17" ht="15.75" thickBot="1" x14ac:dyDescent="0.3">
      <c r="A13" s="3">
        <v>43862</v>
      </c>
      <c r="B13" s="7">
        <v>11214272</v>
      </c>
      <c r="C13" s="5">
        <v>17770.079000000002</v>
      </c>
      <c r="D13" s="24">
        <f t="shared" si="2"/>
        <v>11503516.501400001</v>
      </c>
      <c r="E13" s="24">
        <f t="shared" si="0"/>
        <v>12007562.665923163</v>
      </c>
      <c r="F13" s="24">
        <f t="shared" si="1"/>
        <v>10999470.336876839</v>
      </c>
      <c r="I13" s="14" t="s">
        <v>13</v>
      </c>
      <c r="J13" s="14">
        <v>43</v>
      </c>
      <c r="K13" s="14">
        <v>566293613206483.63</v>
      </c>
      <c r="L13" s="14"/>
      <c r="M13" s="14"/>
      <c r="N13" s="14"/>
    </row>
    <row r="14" spans="1:17" ht="15.75" thickBot="1" x14ac:dyDescent="0.3">
      <c r="A14" s="3">
        <v>43891</v>
      </c>
      <c r="B14" s="7">
        <v>7548319</v>
      </c>
      <c r="C14" s="5">
        <v>11680.36</v>
      </c>
      <c r="D14" s="24">
        <f t="shared" si="2"/>
        <v>7687698.5760000004</v>
      </c>
      <c r="E14" s="24">
        <f t="shared" si="0"/>
        <v>8191744.7405231614</v>
      </c>
      <c r="F14" s="24">
        <f t="shared" si="1"/>
        <v>7183652.4114768393</v>
      </c>
    </row>
    <row r="15" spans="1:17" x14ac:dyDescent="0.25">
      <c r="A15" s="3">
        <v>43922</v>
      </c>
      <c r="B15" s="7">
        <v>484302</v>
      </c>
      <c r="C15" s="5">
        <v>446.57400000000001</v>
      </c>
      <c r="D15" s="24">
        <f t="shared" si="2"/>
        <v>648608.26839999994</v>
      </c>
      <c r="E15" s="24">
        <f t="shared" si="0"/>
        <v>1152654.4329231612</v>
      </c>
      <c r="F15" s="24">
        <f t="shared" si="1"/>
        <v>144562.10387683869</v>
      </c>
      <c r="I15" s="15"/>
      <c r="J15" s="15" t="s">
        <v>20</v>
      </c>
      <c r="K15" s="15" t="s">
        <v>8</v>
      </c>
      <c r="L15" s="15" t="s">
        <v>21</v>
      </c>
      <c r="M15" s="15" t="s">
        <v>22</v>
      </c>
      <c r="N15" s="15" t="s">
        <v>23</v>
      </c>
      <c r="O15" s="15" t="s">
        <v>24</v>
      </c>
      <c r="P15" s="15" t="s">
        <v>25</v>
      </c>
      <c r="Q15" s="15" t="s">
        <v>26</v>
      </c>
    </row>
    <row r="16" spans="1:17" x14ac:dyDescent="0.25">
      <c r="A16" s="3">
        <v>43952</v>
      </c>
      <c r="B16" s="7">
        <v>9726420</v>
      </c>
      <c r="C16" s="5">
        <v>14735.364</v>
      </c>
      <c r="D16" s="24">
        <f t="shared" si="2"/>
        <v>9601964.0823999997</v>
      </c>
      <c r="E16" s="24">
        <f t="shared" si="0"/>
        <v>10106010.246923162</v>
      </c>
      <c r="F16" s="24">
        <f t="shared" si="1"/>
        <v>9097917.9178768378</v>
      </c>
      <c r="I16" t="s">
        <v>14</v>
      </c>
      <c r="J16">
        <v>403506.0353958495</v>
      </c>
      <c r="K16">
        <v>197439.39240064836</v>
      </c>
      <c r="L16">
        <v>2.0436956905592889</v>
      </c>
      <c r="M16">
        <v>4.7288604367602557E-2</v>
      </c>
      <c r="N16">
        <v>5057.2101765096886</v>
      </c>
      <c r="O16">
        <v>801954.8606151893</v>
      </c>
      <c r="P16">
        <v>5057.2101765096886</v>
      </c>
      <c r="Q16">
        <v>801954.8606151893</v>
      </c>
    </row>
    <row r="17" spans="1:17" ht="15.75" thickBot="1" x14ac:dyDescent="0.3">
      <c r="A17" s="3">
        <v>43983</v>
      </c>
      <c r="B17" s="7">
        <v>8397392</v>
      </c>
      <c r="C17" s="5">
        <v>12000.69</v>
      </c>
      <c r="D17" s="24">
        <f t="shared" si="2"/>
        <v>7888417.3540000003</v>
      </c>
      <c r="E17" s="24">
        <f t="shared" si="0"/>
        <v>8392463.5185231622</v>
      </c>
      <c r="F17" s="24">
        <f t="shared" si="1"/>
        <v>7384371.1894768393</v>
      </c>
      <c r="I17" s="14">
        <v>2667.79</v>
      </c>
      <c r="J17" s="14">
        <v>624.50552849269604</v>
      </c>
      <c r="K17" s="14">
        <v>13.35415766557891</v>
      </c>
      <c r="L17" s="14">
        <v>46.764876088170958</v>
      </c>
      <c r="M17" s="14">
        <v>7.4094386912399983E-38</v>
      </c>
      <c r="N17" s="14">
        <v>597.55574725123859</v>
      </c>
      <c r="O17" s="14">
        <v>651.4553097341535</v>
      </c>
      <c r="P17" s="14">
        <v>597.55574725123859</v>
      </c>
      <c r="Q17" s="14">
        <v>651.4553097341535</v>
      </c>
    </row>
    <row r="18" spans="1:17" x14ac:dyDescent="0.25">
      <c r="A18" s="3">
        <v>44013</v>
      </c>
      <c r="B18" s="7">
        <v>9444188</v>
      </c>
      <c r="C18" s="4">
        <v>14805.584999999999</v>
      </c>
      <c r="D18" s="24">
        <f t="shared" si="2"/>
        <v>9645964.5610000007</v>
      </c>
      <c r="E18" s="24">
        <f t="shared" si="0"/>
        <v>10150010.725523163</v>
      </c>
      <c r="F18" s="24">
        <f t="shared" si="1"/>
        <v>9141918.3964768387</v>
      </c>
    </row>
    <row r="19" spans="1:17" x14ac:dyDescent="0.25">
      <c r="A19" s="3">
        <v>44044</v>
      </c>
      <c r="B19" s="7">
        <v>8831510</v>
      </c>
      <c r="C19" s="4">
        <v>13902.968999999999</v>
      </c>
      <c r="D19" s="24">
        <f t="shared" si="2"/>
        <v>9080385.3753999993</v>
      </c>
      <c r="E19" s="24">
        <f t="shared" si="0"/>
        <v>9584431.5399231613</v>
      </c>
      <c r="F19" s="24">
        <f t="shared" si="1"/>
        <v>8576339.2108768374</v>
      </c>
    </row>
    <row r="20" spans="1:17" x14ac:dyDescent="0.25">
      <c r="A20" s="3">
        <v>44075</v>
      </c>
      <c r="B20" s="7">
        <v>2210380</v>
      </c>
      <c r="C20" s="4">
        <v>3139.431</v>
      </c>
      <c r="D20" s="24">
        <f t="shared" si="2"/>
        <v>2335952.4646000001</v>
      </c>
      <c r="E20" s="24">
        <f t="shared" si="0"/>
        <v>2839998.6291231615</v>
      </c>
      <c r="F20" s="24">
        <f t="shared" si="1"/>
        <v>1831906.3000768388</v>
      </c>
    </row>
    <row r="21" spans="1:17" x14ac:dyDescent="0.25">
      <c r="A21" s="3">
        <v>44105</v>
      </c>
      <c r="B21" s="7">
        <v>562595</v>
      </c>
      <c r="C21" s="5">
        <v>505.74900000000002</v>
      </c>
      <c r="D21" s="24">
        <f t="shared" si="2"/>
        <v>685687.32340000011</v>
      </c>
      <c r="E21" s="24">
        <f t="shared" si="0"/>
        <v>1189733.4879231614</v>
      </c>
      <c r="F21" s="24">
        <f t="shared" si="1"/>
        <v>181641.15887683886</v>
      </c>
    </row>
    <row r="22" spans="1:17" x14ac:dyDescent="0.25">
      <c r="A22" s="3">
        <v>44136</v>
      </c>
      <c r="B22" s="7">
        <v>12449778</v>
      </c>
      <c r="C22" s="5">
        <v>19007.009999999998</v>
      </c>
      <c r="D22" s="24">
        <f t="shared" si="2"/>
        <v>12278577.466</v>
      </c>
      <c r="E22" s="24">
        <f t="shared" si="0"/>
        <v>12782623.630523162</v>
      </c>
      <c r="F22" s="24">
        <f t="shared" si="1"/>
        <v>11774531.301476838</v>
      </c>
    </row>
    <row r="23" spans="1:17" x14ac:dyDescent="0.25">
      <c r="A23" s="3">
        <v>44166</v>
      </c>
      <c r="B23" s="7">
        <v>10218886</v>
      </c>
      <c r="C23" s="4">
        <v>15039.129000000001</v>
      </c>
      <c r="D23" s="24">
        <f t="shared" si="2"/>
        <v>9792303.2313999999</v>
      </c>
      <c r="E23" s="24">
        <f t="shared" si="0"/>
        <v>10296349.395923162</v>
      </c>
      <c r="F23" s="24">
        <f t="shared" si="1"/>
        <v>9288257.066876838</v>
      </c>
    </row>
    <row r="24" spans="1:17" x14ac:dyDescent="0.25">
      <c r="A24" s="3">
        <v>44197</v>
      </c>
      <c r="B24" s="7">
        <v>5908876</v>
      </c>
      <c r="C24" s="5">
        <v>8916.4889999999996</v>
      </c>
      <c r="D24" s="24">
        <f t="shared" si="2"/>
        <v>5955857.0073999995</v>
      </c>
      <c r="E24" s="24">
        <f t="shared" si="0"/>
        <v>6459903.1719231606</v>
      </c>
      <c r="F24" s="24">
        <f t="shared" si="1"/>
        <v>5451810.8428768385</v>
      </c>
    </row>
    <row r="25" spans="1:17" x14ac:dyDescent="0.25">
      <c r="A25" s="3">
        <v>44228</v>
      </c>
      <c r="B25" s="7">
        <v>9764610</v>
      </c>
      <c r="C25" s="5">
        <v>15547</v>
      </c>
      <c r="D25" s="24">
        <f t="shared" si="2"/>
        <v>10110535.200000001</v>
      </c>
      <c r="E25" s="24">
        <f t="shared" si="0"/>
        <v>10614581.364523163</v>
      </c>
      <c r="F25" s="24">
        <f t="shared" si="1"/>
        <v>9606489.0354768392</v>
      </c>
    </row>
    <row r="26" spans="1:17" x14ac:dyDescent="0.25">
      <c r="A26" s="3">
        <v>44256</v>
      </c>
      <c r="B26" s="7">
        <v>12191744</v>
      </c>
      <c r="C26" s="5">
        <v>19086.699000000001</v>
      </c>
      <c r="D26" s="24">
        <f t="shared" si="2"/>
        <v>12328510.593400002</v>
      </c>
      <c r="E26" s="24">
        <f t="shared" si="0"/>
        <v>12832556.757923163</v>
      </c>
      <c r="F26" s="24">
        <f t="shared" si="1"/>
        <v>11824464.42887684</v>
      </c>
    </row>
    <row r="27" spans="1:17" x14ac:dyDescent="0.25">
      <c r="A27" s="3">
        <v>44287</v>
      </c>
      <c r="B27" s="7">
        <v>9298156</v>
      </c>
      <c r="C27" s="5">
        <v>14677.629000000001</v>
      </c>
      <c r="D27" s="24">
        <f t="shared" si="2"/>
        <v>9565787.3314000014</v>
      </c>
      <c r="E27" s="24">
        <f t="shared" si="0"/>
        <v>10069833.495923163</v>
      </c>
      <c r="F27" s="24">
        <f t="shared" si="1"/>
        <v>9061741.1668768395</v>
      </c>
    </row>
    <row r="28" spans="1:17" x14ac:dyDescent="0.25">
      <c r="A28" s="3">
        <v>44317</v>
      </c>
      <c r="B28" s="7">
        <v>147700</v>
      </c>
      <c r="C28" s="5">
        <v>0</v>
      </c>
      <c r="D28" s="24">
        <f t="shared" si="2"/>
        <v>368785</v>
      </c>
      <c r="E28" s="24">
        <f t="shared" si="0"/>
        <v>872831.16452316125</v>
      </c>
      <c r="F28" s="24">
        <f t="shared" si="1"/>
        <v>-135261.16452316125</v>
      </c>
    </row>
    <row r="29" spans="1:17" x14ac:dyDescent="0.25">
      <c r="A29" s="3">
        <v>44378</v>
      </c>
      <c r="B29" s="7">
        <v>10140162</v>
      </c>
      <c r="C29" s="4">
        <v>14732.186</v>
      </c>
      <c r="D29" s="24">
        <f t="shared" si="2"/>
        <v>9599972.7476000004</v>
      </c>
      <c r="E29" s="24">
        <f t="shared" si="0"/>
        <v>10104018.912123162</v>
      </c>
      <c r="F29" s="24">
        <f t="shared" si="1"/>
        <v>9095926.5830768384</v>
      </c>
    </row>
    <row r="30" spans="1:17" x14ac:dyDescent="0.25">
      <c r="A30" s="3">
        <v>44409</v>
      </c>
      <c r="B30" s="7">
        <v>9447228</v>
      </c>
      <c r="C30" s="4">
        <v>13496.844999999999</v>
      </c>
      <c r="D30" s="24">
        <f t="shared" si="2"/>
        <v>8825908.0769999996</v>
      </c>
      <c r="E30" s="24">
        <f t="shared" si="0"/>
        <v>9329954.2415231615</v>
      </c>
      <c r="F30" s="24">
        <f t="shared" si="1"/>
        <v>8321861.9124768386</v>
      </c>
    </row>
    <row r="31" spans="1:17" x14ac:dyDescent="0.25">
      <c r="A31" s="3">
        <v>44501</v>
      </c>
      <c r="B31" s="7">
        <v>12146663</v>
      </c>
      <c r="C31" s="5">
        <v>17790.722000000002</v>
      </c>
      <c r="D31" s="24">
        <f t="shared" si="2"/>
        <v>11516451.405200001</v>
      </c>
      <c r="E31" s="24">
        <f t="shared" si="0"/>
        <v>12020497.569723163</v>
      </c>
      <c r="F31" s="24">
        <f t="shared" si="1"/>
        <v>11012405.240676839</v>
      </c>
    </row>
    <row r="32" spans="1:17" x14ac:dyDescent="0.25">
      <c r="A32" s="3">
        <v>44531</v>
      </c>
      <c r="B32" s="7">
        <v>9600178</v>
      </c>
      <c r="C32" s="4">
        <v>13666.181</v>
      </c>
      <c r="D32" s="24">
        <f t="shared" si="2"/>
        <v>8932014.0146000013</v>
      </c>
      <c r="E32" s="24">
        <f t="shared" si="0"/>
        <v>9436060.1791231632</v>
      </c>
      <c r="F32" s="24">
        <f t="shared" si="1"/>
        <v>8427967.8500768393</v>
      </c>
    </row>
    <row r="33" spans="1:6" x14ac:dyDescent="0.25">
      <c r="A33" s="3">
        <v>44562</v>
      </c>
      <c r="B33" s="7">
        <v>10848909</v>
      </c>
      <c r="C33" s="5">
        <v>16452.912</v>
      </c>
      <c r="D33" s="24">
        <f t="shared" si="2"/>
        <v>10678179.6592</v>
      </c>
      <c r="E33" s="24">
        <f t="shared" si="0"/>
        <v>11182225.823723162</v>
      </c>
      <c r="F33" s="24">
        <f t="shared" si="1"/>
        <v>10174133.494676838</v>
      </c>
    </row>
    <row r="34" spans="1:6" x14ac:dyDescent="0.25">
      <c r="A34" s="3">
        <v>44593</v>
      </c>
      <c r="B34" s="7">
        <v>9425494</v>
      </c>
      <c r="C34" s="5">
        <v>14320.681</v>
      </c>
      <c r="D34" s="24">
        <f t="shared" si="2"/>
        <v>9342123.7146000005</v>
      </c>
      <c r="E34" s="24">
        <f t="shared" si="0"/>
        <v>9846169.8791231625</v>
      </c>
      <c r="F34" s="24">
        <f t="shared" si="1"/>
        <v>8838077.5500768386</v>
      </c>
    </row>
    <row r="35" spans="1:6" x14ac:dyDescent="0.25">
      <c r="A35" s="3">
        <v>44621</v>
      </c>
      <c r="B35" s="7">
        <v>6409979</v>
      </c>
      <c r="C35" s="5">
        <v>9646.9709999999995</v>
      </c>
      <c r="D35" s="24">
        <f t="shared" si="2"/>
        <v>6413577.0285999998</v>
      </c>
      <c r="E35" s="24">
        <f t="shared" si="0"/>
        <v>6917623.1931231609</v>
      </c>
      <c r="F35" s="24">
        <f t="shared" si="1"/>
        <v>5909530.8640768388</v>
      </c>
    </row>
    <row r="36" spans="1:6" x14ac:dyDescent="0.25">
      <c r="A36" s="3">
        <v>44652</v>
      </c>
      <c r="B36" s="7">
        <v>9458230</v>
      </c>
      <c r="C36" s="5">
        <v>13749.663</v>
      </c>
      <c r="D36" s="24">
        <f t="shared" si="2"/>
        <v>8984323.8358000014</v>
      </c>
      <c r="E36" s="24">
        <f t="shared" si="0"/>
        <v>9488370.0003231633</v>
      </c>
      <c r="F36" s="24">
        <f t="shared" si="1"/>
        <v>8480277.6712768395</v>
      </c>
    </row>
    <row r="37" spans="1:6" x14ac:dyDescent="0.25">
      <c r="A37" s="3">
        <v>44682</v>
      </c>
      <c r="B37" s="7">
        <v>11160875.6</v>
      </c>
      <c r="C37" s="5">
        <v>17235.381000000001</v>
      </c>
      <c r="D37" s="24">
        <f t="shared" si="2"/>
        <v>11168474.734600002</v>
      </c>
      <c r="E37" s="24">
        <f t="shared" si="0"/>
        <v>11672520.899123164</v>
      </c>
      <c r="F37" s="24">
        <f t="shared" si="1"/>
        <v>10664428.57007684</v>
      </c>
    </row>
    <row r="38" spans="1:6" x14ac:dyDescent="0.25">
      <c r="A38" s="3">
        <v>44713</v>
      </c>
      <c r="B38" s="7">
        <v>10455563</v>
      </c>
      <c r="C38" s="5">
        <v>15769.643</v>
      </c>
      <c r="D38" s="24">
        <f t="shared" si="2"/>
        <v>10250043.3038</v>
      </c>
      <c r="E38" s="24">
        <f t="shared" si="0"/>
        <v>10754089.468323162</v>
      </c>
      <c r="F38" s="24">
        <f t="shared" si="1"/>
        <v>9745997.1392768379</v>
      </c>
    </row>
    <row r="39" spans="1:6" x14ac:dyDescent="0.25">
      <c r="A39" s="3">
        <v>44743</v>
      </c>
      <c r="B39" s="7">
        <v>12533702.699999999</v>
      </c>
      <c r="C39" s="4">
        <v>19305.990000000002</v>
      </c>
      <c r="D39" s="24">
        <f t="shared" si="2"/>
        <v>12465918.334000001</v>
      </c>
      <c r="E39" s="24">
        <f t="shared" si="0"/>
        <v>12969964.498523163</v>
      </c>
      <c r="F39" s="24">
        <f t="shared" si="1"/>
        <v>11961872.169476839</v>
      </c>
    </row>
    <row r="40" spans="1:6" x14ac:dyDescent="0.25">
      <c r="A40" s="3">
        <v>44774</v>
      </c>
      <c r="B40" s="7">
        <v>11318949</v>
      </c>
      <c r="C40" s="4">
        <v>17096.990000000002</v>
      </c>
      <c r="D40" s="24">
        <f t="shared" si="2"/>
        <v>11081758.934000002</v>
      </c>
      <c r="E40" s="24">
        <f t="shared" si="0"/>
        <v>11585805.098523164</v>
      </c>
      <c r="F40" s="24">
        <f t="shared" si="1"/>
        <v>10577712.76947684</v>
      </c>
    </row>
    <row r="41" spans="1:6" x14ac:dyDescent="0.25">
      <c r="A41" s="3">
        <v>44805</v>
      </c>
      <c r="B41" s="7">
        <v>9041737.5500000007</v>
      </c>
      <c r="C41" s="4">
        <v>13572.808000000001</v>
      </c>
      <c r="D41" s="24">
        <f t="shared" si="2"/>
        <v>8873506.4928000011</v>
      </c>
      <c r="E41" s="24">
        <f t="shared" si="0"/>
        <v>9377552.657323163</v>
      </c>
      <c r="F41" s="24">
        <f t="shared" si="1"/>
        <v>8369460.32827684</v>
      </c>
    </row>
    <row r="45" spans="1:6" x14ac:dyDescent="0.25">
      <c r="A45" s="26">
        <v>43525</v>
      </c>
      <c r="B45" s="27">
        <v>12650903</v>
      </c>
      <c r="C45" s="28">
        <v>21115.68</v>
      </c>
      <c r="D45" s="25">
        <f t="shared" ref="D45:D49" si="3">626.6*C45+368785</f>
        <v>13599870.088000001</v>
      </c>
      <c r="E45" s="25">
        <f t="shared" ref="E45" si="4">+D45+$J$6</f>
        <v>14103916.252523163</v>
      </c>
      <c r="F45" s="25">
        <f t="shared" ref="F45" si="5">+D45-$J$6</f>
        <v>13095823.923476839</v>
      </c>
    </row>
    <row r="46" spans="1:6" x14ac:dyDescent="0.25">
      <c r="A46" s="21">
        <v>44348</v>
      </c>
      <c r="B46" s="29">
        <v>9399904</v>
      </c>
      <c r="C46" s="28">
        <v>12044.681</v>
      </c>
      <c r="D46" s="25">
        <f t="shared" si="3"/>
        <v>7915982.1146000009</v>
      </c>
      <c r="E46" s="25">
        <f>+D46+$J$6</f>
        <v>8420028.2791231629</v>
      </c>
      <c r="F46" s="25">
        <f>+D46-$J$6</f>
        <v>7411935.9500768399</v>
      </c>
    </row>
    <row r="47" spans="1:6" x14ac:dyDescent="0.25">
      <c r="A47" s="21">
        <v>44440</v>
      </c>
      <c r="B47" s="29">
        <v>11877211</v>
      </c>
      <c r="C47" s="22">
        <v>16616.417000000001</v>
      </c>
      <c r="D47" s="25">
        <f t="shared" si="3"/>
        <v>10780631.892200001</v>
      </c>
      <c r="E47" s="25">
        <f>+D47+$J$6</f>
        <v>11284678.056723163</v>
      </c>
      <c r="F47" s="25">
        <f>+D47-$J$6</f>
        <v>10276585.727676839</v>
      </c>
    </row>
    <row r="48" spans="1:6" x14ac:dyDescent="0.25">
      <c r="A48" s="26">
        <v>43497</v>
      </c>
      <c r="B48" s="27">
        <v>11088122</v>
      </c>
      <c r="C48" s="28">
        <v>18352.314999999999</v>
      </c>
      <c r="D48" s="25">
        <f t="shared" si="3"/>
        <v>11868345.579</v>
      </c>
      <c r="E48" s="25">
        <f>+D48+$J$6</f>
        <v>12372391.743523162</v>
      </c>
      <c r="F48" s="25">
        <f>+D48-$J$6</f>
        <v>11364299.414476838</v>
      </c>
    </row>
    <row r="49" spans="1:6" x14ac:dyDescent="0.25">
      <c r="A49" s="21">
        <v>44470</v>
      </c>
      <c r="B49" s="29">
        <v>13041072</v>
      </c>
      <c r="C49" s="28">
        <v>18938.34</v>
      </c>
      <c r="D49" s="25">
        <f t="shared" si="3"/>
        <v>12235548.844000001</v>
      </c>
      <c r="E49" s="25">
        <f>+D49+$J$6</f>
        <v>12739595.008523162</v>
      </c>
      <c r="F49" s="25">
        <f>+D49-$J$6</f>
        <v>11731502.679476839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B9BE9-CDE3-4B61-9162-EC9E4098FF0D}">
  <dimension ref="A1:P61"/>
  <sheetViews>
    <sheetView topLeftCell="A46" workbookViewId="0">
      <selection activeCell="F2" sqref="D1:F2"/>
    </sheetView>
  </sheetViews>
  <sheetFormatPr baseColWidth="10" defaultRowHeight="15" x14ac:dyDescent="0.25"/>
  <cols>
    <col min="1" max="1" width="11.42578125" style="1"/>
    <col min="2" max="2" width="17.7109375" style="1" customWidth="1"/>
    <col min="3" max="3" width="18.85546875" style="1" customWidth="1"/>
    <col min="4" max="4" width="17" style="1" customWidth="1"/>
    <col min="5" max="5" width="12.28515625" style="1" customWidth="1"/>
    <col min="6" max="6" width="12" style="1" customWidth="1"/>
    <col min="7" max="16384" width="11.42578125" style="1"/>
  </cols>
  <sheetData>
    <row r="1" spans="1:6" ht="37.5" customHeight="1" x14ac:dyDescent="0.25">
      <c r="A1" s="2" t="s">
        <v>0</v>
      </c>
      <c r="B1" s="2" t="s">
        <v>1</v>
      </c>
      <c r="C1" s="2" t="s">
        <v>2</v>
      </c>
      <c r="D1" s="2" t="s">
        <v>27</v>
      </c>
      <c r="E1" s="2" t="s">
        <v>28</v>
      </c>
      <c r="F1" s="2" t="s">
        <v>29</v>
      </c>
    </row>
    <row r="2" spans="1:6" ht="15" customHeight="1" x14ac:dyDescent="0.25">
      <c r="A2" s="11">
        <v>43466</v>
      </c>
      <c r="B2" s="4">
        <v>829077</v>
      </c>
      <c r="C2" s="13">
        <v>9830.57</v>
      </c>
      <c r="D2" s="24">
        <f>73.556*C2+97325</f>
        <v>820422.40691999998</v>
      </c>
      <c r="E2" s="24">
        <f t="shared" ref="E2:E40" si="0">+D2+$I$47</f>
        <v>906962.87270506483</v>
      </c>
      <c r="F2" s="24">
        <f t="shared" ref="F2:F40" si="1">+D2-$I$47</f>
        <v>733881.94113493513</v>
      </c>
    </row>
    <row r="3" spans="1:6" ht="15" customHeight="1" x14ac:dyDescent="0.25">
      <c r="A3" s="11">
        <v>43497</v>
      </c>
      <c r="B3" s="4">
        <v>1268750</v>
      </c>
      <c r="C3" s="4">
        <v>16594.61</v>
      </c>
      <c r="D3" s="24">
        <f t="shared" ref="D3:D40" si="2">73.556*C3+97325</f>
        <v>1317958.13316</v>
      </c>
      <c r="E3" s="24">
        <f t="shared" si="0"/>
        <v>1404498.5989450649</v>
      </c>
      <c r="F3" s="24">
        <f t="shared" si="1"/>
        <v>1231417.667374935</v>
      </c>
    </row>
    <row r="4" spans="1:6" ht="15" customHeight="1" x14ac:dyDescent="0.25">
      <c r="A4" s="11">
        <v>43556</v>
      </c>
      <c r="B4" s="4">
        <v>899790</v>
      </c>
      <c r="C4" s="4">
        <v>10213</v>
      </c>
      <c r="D4" s="24">
        <f t="shared" si="2"/>
        <v>848552.42799999996</v>
      </c>
      <c r="E4" s="24">
        <f t="shared" si="0"/>
        <v>935092.89378506481</v>
      </c>
      <c r="F4" s="24">
        <f t="shared" si="1"/>
        <v>762011.96221493511</v>
      </c>
    </row>
    <row r="5" spans="1:6" ht="15" customHeight="1" x14ac:dyDescent="0.25">
      <c r="A5" s="11">
        <v>43586</v>
      </c>
      <c r="B5" s="4">
        <v>980700</v>
      </c>
      <c r="C5" s="4">
        <v>11454</v>
      </c>
      <c r="D5" s="24">
        <f t="shared" si="2"/>
        <v>939835.424</v>
      </c>
      <c r="E5" s="24">
        <f t="shared" si="0"/>
        <v>1026375.8897850649</v>
      </c>
      <c r="F5" s="24">
        <f t="shared" si="1"/>
        <v>853294.95821493515</v>
      </c>
    </row>
    <row r="6" spans="1:6" ht="15" customHeight="1" x14ac:dyDescent="0.25">
      <c r="A6" s="11">
        <v>43647</v>
      </c>
      <c r="B6" s="4">
        <v>1423100</v>
      </c>
      <c r="C6" s="4">
        <v>17201.21</v>
      </c>
      <c r="D6" s="24">
        <f t="shared" si="2"/>
        <v>1362577.2027599998</v>
      </c>
      <c r="E6" s="24">
        <f t="shared" si="0"/>
        <v>1449117.6685450647</v>
      </c>
      <c r="F6" s="24">
        <f t="shared" si="1"/>
        <v>1276036.7369749348</v>
      </c>
    </row>
    <row r="7" spans="1:6" ht="15" customHeight="1" x14ac:dyDescent="0.25">
      <c r="A7" s="11">
        <v>43678</v>
      </c>
      <c r="B7" s="4">
        <v>1040300</v>
      </c>
      <c r="C7" s="4">
        <v>12257.22</v>
      </c>
      <c r="D7" s="24">
        <f t="shared" si="2"/>
        <v>998917.0743199999</v>
      </c>
      <c r="E7" s="24">
        <f t="shared" si="0"/>
        <v>1085457.5401050649</v>
      </c>
      <c r="F7" s="24">
        <f t="shared" si="1"/>
        <v>912376.60853493505</v>
      </c>
    </row>
    <row r="8" spans="1:6" ht="15" customHeight="1" x14ac:dyDescent="0.25">
      <c r="A8" s="11">
        <v>43709</v>
      </c>
      <c r="B8" s="4">
        <v>1268370</v>
      </c>
      <c r="C8" s="4">
        <v>15059.25</v>
      </c>
      <c r="D8" s="24">
        <f t="shared" si="2"/>
        <v>1205023.193</v>
      </c>
      <c r="E8" s="24">
        <f t="shared" si="0"/>
        <v>1291563.6587850649</v>
      </c>
      <c r="F8" s="24">
        <f t="shared" si="1"/>
        <v>1118482.727214935</v>
      </c>
    </row>
    <row r="9" spans="1:6" ht="15" customHeight="1" x14ac:dyDescent="0.25">
      <c r="A9" s="11">
        <v>43739</v>
      </c>
      <c r="B9" s="4">
        <v>1200850</v>
      </c>
      <c r="C9" s="4">
        <v>16324</v>
      </c>
      <c r="D9" s="24">
        <f t="shared" si="2"/>
        <v>1298053.1439999999</v>
      </c>
      <c r="E9" s="24">
        <f t="shared" si="0"/>
        <v>1384593.6097850648</v>
      </c>
      <c r="F9" s="24">
        <f t="shared" si="1"/>
        <v>1211512.6782149349</v>
      </c>
    </row>
    <row r="10" spans="1:6" ht="15" customHeight="1" x14ac:dyDescent="0.25">
      <c r="A10" s="11">
        <v>43770</v>
      </c>
      <c r="B10" s="4">
        <v>653690</v>
      </c>
      <c r="C10" s="4">
        <v>7367.15</v>
      </c>
      <c r="D10" s="24">
        <f t="shared" si="2"/>
        <v>639223.08539999998</v>
      </c>
      <c r="E10" s="24">
        <f t="shared" si="0"/>
        <v>725763.55118506483</v>
      </c>
      <c r="F10" s="24">
        <f t="shared" si="1"/>
        <v>552682.61961493513</v>
      </c>
    </row>
    <row r="11" spans="1:6" ht="15" customHeight="1" x14ac:dyDescent="0.25">
      <c r="A11" s="11">
        <v>43800</v>
      </c>
      <c r="B11" s="4">
        <v>32840</v>
      </c>
      <c r="C11" s="4">
        <v>0</v>
      </c>
      <c r="D11" s="24">
        <f t="shared" si="2"/>
        <v>97325</v>
      </c>
      <c r="E11" s="24">
        <f t="shared" si="0"/>
        <v>183865.46578506488</v>
      </c>
      <c r="F11" s="24">
        <f t="shared" si="1"/>
        <v>10784.53421493512</v>
      </c>
    </row>
    <row r="12" spans="1:6" x14ac:dyDescent="0.25">
      <c r="A12" s="3">
        <v>43831</v>
      </c>
      <c r="B12" s="5">
        <v>1376130</v>
      </c>
      <c r="C12" s="5">
        <v>16792</v>
      </c>
      <c r="D12" s="24">
        <f t="shared" si="2"/>
        <v>1332477.352</v>
      </c>
      <c r="E12" s="24">
        <f t="shared" si="0"/>
        <v>1419017.8177850649</v>
      </c>
      <c r="F12" s="24">
        <f t="shared" si="1"/>
        <v>1245936.886214935</v>
      </c>
    </row>
    <row r="13" spans="1:6" x14ac:dyDescent="0.25">
      <c r="A13" s="3">
        <v>43862</v>
      </c>
      <c r="B13" s="5">
        <v>1451170</v>
      </c>
      <c r="C13" s="5">
        <v>17225.099999999999</v>
      </c>
      <c r="D13" s="24">
        <f t="shared" si="2"/>
        <v>1364334.4555999998</v>
      </c>
      <c r="E13" s="24">
        <f t="shared" si="0"/>
        <v>1450874.9213850647</v>
      </c>
      <c r="F13" s="24">
        <f t="shared" si="1"/>
        <v>1277793.9898149348</v>
      </c>
    </row>
    <row r="14" spans="1:6" x14ac:dyDescent="0.25">
      <c r="A14" s="3">
        <v>43891</v>
      </c>
      <c r="B14" s="5">
        <v>866690</v>
      </c>
      <c r="C14" s="5">
        <v>10818.29</v>
      </c>
      <c r="D14" s="24">
        <f t="shared" si="2"/>
        <v>893075.13924000005</v>
      </c>
      <c r="E14" s="24">
        <f t="shared" si="0"/>
        <v>979615.6050250649</v>
      </c>
      <c r="F14" s="24">
        <f t="shared" si="1"/>
        <v>806534.6734549352</v>
      </c>
    </row>
    <row r="15" spans="1:6" x14ac:dyDescent="0.25">
      <c r="A15" s="3">
        <v>43922</v>
      </c>
      <c r="B15" s="5">
        <v>25530</v>
      </c>
      <c r="C15" s="5">
        <v>48</v>
      </c>
      <c r="D15" s="24">
        <f t="shared" si="2"/>
        <v>100855.68799999999</v>
      </c>
      <c r="E15" s="24">
        <f t="shared" si="0"/>
        <v>187396.15378506487</v>
      </c>
      <c r="F15" s="24">
        <f t="shared" si="1"/>
        <v>14315.222214935115</v>
      </c>
    </row>
    <row r="16" spans="1:6" x14ac:dyDescent="0.25">
      <c r="A16" s="3">
        <v>43952</v>
      </c>
      <c r="B16" s="5">
        <v>1131220</v>
      </c>
      <c r="C16" s="5">
        <v>13650</v>
      </c>
      <c r="D16" s="24">
        <f t="shared" si="2"/>
        <v>1101364.3999999999</v>
      </c>
      <c r="E16" s="24">
        <f t="shared" si="0"/>
        <v>1187904.8657850649</v>
      </c>
      <c r="F16" s="24">
        <f t="shared" si="1"/>
        <v>1014823.9342149351</v>
      </c>
    </row>
    <row r="17" spans="1:6" x14ac:dyDescent="0.25">
      <c r="A17" s="3">
        <v>43983</v>
      </c>
      <c r="B17" s="5">
        <v>980290</v>
      </c>
      <c r="C17" s="5">
        <v>11007.09</v>
      </c>
      <c r="D17" s="24">
        <f t="shared" si="2"/>
        <v>906962.51203999994</v>
      </c>
      <c r="E17" s="24">
        <f t="shared" si="0"/>
        <v>993502.97782506479</v>
      </c>
      <c r="F17" s="24">
        <f t="shared" si="1"/>
        <v>820422.04625493509</v>
      </c>
    </row>
    <row r="18" spans="1:6" x14ac:dyDescent="0.25">
      <c r="A18" s="3">
        <v>44013</v>
      </c>
      <c r="B18" s="5">
        <v>1301780</v>
      </c>
      <c r="C18" s="5">
        <v>17084.64</v>
      </c>
      <c r="D18" s="24">
        <f t="shared" si="2"/>
        <v>1354002.77984</v>
      </c>
      <c r="E18" s="24">
        <f t="shared" si="0"/>
        <v>1440543.2456250649</v>
      </c>
      <c r="F18" s="24">
        <f t="shared" si="1"/>
        <v>1267462.314054935</v>
      </c>
    </row>
    <row r="19" spans="1:6" x14ac:dyDescent="0.25">
      <c r="A19" s="3">
        <v>44044</v>
      </c>
      <c r="B19" s="5">
        <v>1262530</v>
      </c>
      <c r="C19" s="5">
        <v>14497</v>
      </c>
      <c r="D19" s="24">
        <f t="shared" si="2"/>
        <v>1163666.3319999999</v>
      </c>
      <c r="E19" s="24">
        <f t="shared" si="0"/>
        <v>1250206.7977850649</v>
      </c>
      <c r="F19" s="24">
        <f t="shared" si="1"/>
        <v>1077125.866214935</v>
      </c>
    </row>
    <row r="20" spans="1:6" x14ac:dyDescent="0.25">
      <c r="A20" s="3">
        <v>44105</v>
      </c>
      <c r="B20" s="5">
        <v>656750</v>
      </c>
      <c r="C20" s="5">
        <v>7029</v>
      </c>
      <c r="D20" s="24">
        <f t="shared" si="2"/>
        <v>614350.12399999995</v>
      </c>
      <c r="E20" s="24">
        <f t="shared" si="0"/>
        <v>700890.5897850648</v>
      </c>
      <c r="F20" s="24">
        <f t="shared" si="1"/>
        <v>527809.6582149351</v>
      </c>
    </row>
    <row r="21" spans="1:6" x14ac:dyDescent="0.25">
      <c r="A21" s="3">
        <v>44166</v>
      </c>
      <c r="B21" s="5">
        <v>1123190</v>
      </c>
      <c r="C21" s="5">
        <v>14278.8</v>
      </c>
      <c r="D21" s="24">
        <f t="shared" si="2"/>
        <v>1147616.4127999998</v>
      </c>
      <c r="E21" s="24">
        <f t="shared" si="0"/>
        <v>1234156.8785850648</v>
      </c>
      <c r="F21" s="24">
        <f t="shared" si="1"/>
        <v>1061075.9470149348</v>
      </c>
    </row>
    <row r="22" spans="1:6" x14ac:dyDescent="0.25">
      <c r="A22" s="3">
        <v>44197</v>
      </c>
      <c r="B22" s="5">
        <v>981280</v>
      </c>
      <c r="C22" s="5">
        <v>10626.51</v>
      </c>
      <c r="D22" s="24">
        <f t="shared" si="2"/>
        <v>878968.56955999997</v>
      </c>
      <c r="E22" s="24">
        <f t="shared" si="0"/>
        <v>965509.03534506483</v>
      </c>
      <c r="F22" s="24">
        <f t="shared" si="1"/>
        <v>792428.10377493512</v>
      </c>
    </row>
    <row r="23" spans="1:6" x14ac:dyDescent="0.25">
      <c r="A23" s="3">
        <v>44228</v>
      </c>
      <c r="B23" s="5">
        <v>1256800</v>
      </c>
      <c r="C23" s="5">
        <v>14963.62</v>
      </c>
      <c r="D23" s="24">
        <f t="shared" si="2"/>
        <v>1197989.03272</v>
      </c>
      <c r="E23" s="24">
        <f t="shared" si="0"/>
        <v>1284529.498505065</v>
      </c>
      <c r="F23" s="24">
        <f t="shared" si="1"/>
        <v>1111448.5669349351</v>
      </c>
    </row>
    <row r="24" spans="1:6" x14ac:dyDescent="0.25">
      <c r="A24" s="3">
        <v>44256</v>
      </c>
      <c r="B24" s="5">
        <v>1515120</v>
      </c>
      <c r="C24" s="5">
        <v>18634.240000000002</v>
      </c>
      <c r="D24" s="24">
        <f t="shared" si="2"/>
        <v>1467985.15744</v>
      </c>
      <c r="E24" s="24">
        <f t="shared" si="0"/>
        <v>1554525.6232250649</v>
      </c>
      <c r="F24" s="24">
        <f t="shared" si="1"/>
        <v>1381444.691654935</v>
      </c>
    </row>
    <row r="25" spans="1:6" x14ac:dyDescent="0.25">
      <c r="A25" s="3">
        <v>44287</v>
      </c>
      <c r="B25" s="5">
        <v>1504640</v>
      </c>
      <c r="C25" s="5">
        <v>18983.32</v>
      </c>
      <c r="D25" s="24">
        <f t="shared" si="2"/>
        <v>1493662.08592</v>
      </c>
      <c r="E25" s="24">
        <f t="shared" si="0"/>
        <v>1580202.551705065</v>
      </c>
      <c r="F25" s="24">
        <f t="shared" si="1"/>
        <v>1407121.620134935</v>
      </c>
    </row>
    <row r="26" spans="1:6" x14ac:dyDescent="0.25">
      <c r="A26" s="3">
        <v>44317</v>
      </c>
      <c r="B26" s="5">
        <v>866393</v>
      </c>
      <c r="C26" s="5">
        <v>10593.91</v>
      </c>
      <c r="D26" s="24">
        <f t="shared" si="2"/>
        <v>876570.64396000002</v>
      </c>
      <c r="E26" s="24">
        <f t="shared" si="0"/>
        <v>963111.10974506487</v>
      </c>
      <c r="F26" s="24">
        <f t="shared" si="1"/>
        <v>790030.17817493516</v>
      </c>
    </row>
    <row r="27" spans="1:6" x14ac:dyDescent="0.25">
      <c r="A27" s="3">
        <v>44348</v>
      </c>
      <c r="B27" s="5">
        <v>1434182</v>
      </c>
      <c r="C27" s="5">
        <v>19112.576000000001</v>
      </c>
      <c r="D27" s="24">
        <f t="shared" si="2"/>
        <v>1503169.640256</v>
      </c>
      <c r="E27" s="24">
        <f t="shared" si="0"/>
        <v>1589710.106041065</v>
      </c>
      <c r="F27" s="24">
        <f t="shared" si="1"/>
        <v>1416629.174470935</v>
      </c>
    </row>
    <row r="28" spans="1:6" x14ac:dyDescent="0.25">
      <c r="A28" s="3">
        <v>44378</v>
      </c>
      <c r="B28" s="5">
        <v>1452060</v>
      </c>
      <c r="C28" s="5">
        <v>17553.189999999999</v>
      </c>
      <c r="D28" s="24">
        <f t="shared" si="2"/>
        <v>1388467.44364</v>
      </c>
      <c r="E28" s="24">
        <f t="shared" si="0"/>
        <v>1475007.9094250649</v>
      </c>
      <c r="F28" s="24">
        <f t="shared" si="1"/>
        <v>1301926.977854935</v>
      </c>
    </row>
    <row r="29" spans="1:6" x14ac:dyDescent="0.25">
      <c r="A29" s="3">
        <v>44409</v>
      </c>
      <c r="B29" s="5">
        <v>1288400</v>
      </c>
      <c r="C29" s="5">
        <v>15887.26</v>
      </c>
      <c r="D29" s="24">
        <f t="shared" si="2"/>
        <v>1265928.2965599999</v>
      </c>
      <c r="E29" s="24">
        <f t="shared" si="0"/>
        <v>1352468.7623450649</v>
      </c>
      <c r="F29" s="24">
        <f t="shared" si="1"/>
        <v>1179387.830774935</v>
      </c>
    </row>
    <row r="30" spans="1:6" x14ac:dyDescent="0.25">
      <c r="A30" s="3">
        <v>44440</v>
      </c>
      <c r="B30" s="5">
        <v>1377880</v>
      </c>
      <c r="C30" s="5">
        <v>17323.810000000001</v>
      </c>
      <c r="D30" s="24">
        <f t="shared" si="2"/>
        <v>1371595.16836</v>
      </c>
      <c r="E30" s="24">
        <f t="shared" si="0"/>
        <v>1458135.634145065</v>
      </c>
      <c r="F30" s="24">
        <f t="shared" si="1"/>
        <v>1285054.702574935</v>
      </c>
    </row>
    <row r="31" spans="1:6" x14ac:dyDescent="0.25">
      <c r="A31" s="3">
        <v>44470</v>
      </c>
      <c r="B31" s="5">
        <v>1278691</v>
      </c>
      <c r="C31" s="5">
        <v>15070</v>
      </c>
      <c r="D31" s="24">
        <f t="shared" si="2"/>
        <v>1205813.92</v>
      </c>
      <c r="E31" s="24">
        <f t="shared" si="0"/>
        <v>1292354.3857850649</v>
      </c>
      <c r="F31" s="24">
        <f t="shared" si="1"/>
        <v>1119273.454214935</v>
      </c>
    </row>
    <row r="32" spans="1:6" x14ac:dyDescent="0.25">
      <c r="A32" s="3">
        <v>44501</v>
      </c>
      <c r="B32" s="5">
        <v>1257506</v>
      </c>
      <c r="C32" s="5">
        <v>16489.57</v>
      </c>
      <c r="D32" s="24">
        <f t="shared" si="2"/>
        <v>1310231.8109199998</v>
      </c>
      <c r="E32" s="24">
        <f t="shared" si="0"/>
        <v>1396772.2767050648</v>
      </c>
      <c r="F32" s="24">
        <f t="shared" si="1"/>
        <v>1223691.3451349349</v>
      </c>
    </row>
    <row r="33" spans="1:16" x14ac:dyDescent="0.25">
      <c r="A33" s="3">
        <v>44531</v>
      </c>
      <c r="B33" s="5">
        <v>1105863</v>
      </c>
      <c r="C33" s="5">
        <v>15337.625</v>
      </c>
      <c r="D33" s="24">
        <f t="shared" si="2"/>
        <v>1225499.3444999999</v>
      </c>
      <c r="E33" s="24">
        <f t="shared" si="0"/>
        <v>1312039.8102850649</v>
      </c>
      <c r="F33" s="24">
        <f t="shared" si="1"/>
        <v>1138958.8787149349</v>
      </c>
    </row>
    <row r="34" spans="1:16" x14ac:dyDescent="0.25">
      <c r="A34" s="3">
        <v>44621</v>
      </c>
      <c r="B34" s="5">
        <v>1653938</v>
      </c>
      <c r="C34" s="5">
        <v>20666.59</v>
      </c>
      <c r="D34" s="24">
        <f t="shared" si="2"/>
        <v>1617476.69404</v>
      </c>
      <c r="E34" s="24">
        <f t="shared" si="0"/>
        <v>1704017.1598250649</v>
      </c>
      <c r="F34" s="24">
        <f t="shared" si="1"/>
        <v>1530936.228254935</v>
      </c>
    </row>
    <row r="35" spans="1:16" x14ac:dyDescent="0.25">
      <c r="A35" s="3">
        <v>44652</v>
      </c>
      <c r="B35" s="5">
        <v>1122652</v>
      </c>
      <c r="C35" s="5">
        <v>13655</v>
      </c>
      <c r="D35" s="24">
        <f t="shared" si="2"/>
        <v>1101732.18</v>
      </c>
      <c r="E35" s="24">
        <f t="shared" si="0"/>
        <v>1188272.6457850649</v>
      </c>
      <c r="F35" s="24">
        <f t="shared" si="1"/>
        <v>1015191.7142149351</v>
      </c>
    </row>
    <row r="36" spans="1:16" x14ac:dyDescent="0.25">
      <c r="A36" s="3">
        <v>44682</v>
      </c>
      <c r="B36" s="5">
        <v>1400664</v>
      </c>
      <c r="C36" s="5">
        <v>18418.54</v>
      </c>
      <c r="D36" s="24">
        <f t="shared" si="2"/>
        <v>1452119.12824</v>
      </c>
      <c r="E36" s="24">
        <f t="shared" si="0"/>
        <v>1538659.594025065</v>
      </c>
      <c r="F36" s="24">
        <f t="shared" si="1"/>
        <v>1365578.662454935</v>
      </c>
    </row>
    <row r="37" spans="1:16" x14ac:dyDescent="0.25">
      <c r="A37" s="3">
        <v>44713</v>
      </c>
      <c r="B37" s="5">
        <v>1221837</v>
      </c>
      <c r="C37" s="5">
        <v>16661.349999999999</v>
      </c>
      <c r="D37" s="24">
        <f t="shared" si="2"/>
        <v>1322867.2605999999</v>
      </c>
      <c r="E37" s="24">
        <f t="shared" si="0"/>
        <v>1409407.7263850649</v>
      </c>
      <c r="F37" s="24">
        <f t="shared" si="1"/>
        <v>1236326.794814935</v>
      </c>
    </row>
    <row r="38" spans="1:16" x14ac:dyDescent="0.25">
      <c r="A38" s="3">
        <v>44743</v>
      </c>
      <c r="B38" s="5">
        <v>1424810</v>
      </c>
      <c r="C38" s="5">
        <v>18449.39</v>
      </c>
      <c r="D38" s="24">
        <f t="shared" si="2"/>
        <v>1454388.33084</v>
      </c>
      <c r="E38" s="24">
        <f t="shared" si="0"/>
        <v>1540928.7966250649</v>
      </c>
      <c r="F38" s="24">
        <f t="shared" si="1"/>
        <v>1367847.865054935</v>
      </c>
    </row>
    <row r="39" spans="1:16" x14ac:dyDescent="0.25">
      <c r="A39" s="3">
        <v>44774</v>
      </c>
      <c r="B39" s="5">
        <v>1422682</v>
      </c>
      <c r="C39" s="5">
        <v>18024.465</v>
      </c>
      <c r="D39" s="24">
        <f t="shared" si="2"/>
        <v>1423132.5475399999</v>
      </c>
      <c r="E39" s="24">
        <f t="shared" si="0"/>
        <v>1509673.0133250649</v>
      </c>
      <c r="F39" s="24">
        <f t="shared" si="1"/>
        <v>1336592.081754935</v>
      </c>
    </row>
    <row r="40" spans="1:16" x14ac:dyDescent="0.25">
      <c r="A40" s="3">
        <v>44805</v>
      </c>
      <c r="B40" s="5">
        <v>950723</v>
      </c>
      <c r="C40" s="5">
        <v>11810</v>
      </c>
      <c r="D40" s="24">
        <f t="shared" si="2"/>
        <v>966021.36</v>
      </c>
      <c r="E40" s="24">
        <f t="shared" si="0"/>
        <v>1052561.8257850648</v>
      </c>
      <c r="F40" s="24">
        <f t="shared" si="1"/>
        <v>879480.89421493514</v>
      </c>
    </row>
    <row r="41" spans="1:16" x14ac:dyDescent="0.25">
      <c r="H41" t="s">
        <v>3</v>
      </c>
      <c r="I41"/>
      <c r="J41"/>
      <c r="K41"/>
      <c r="L41"/>
      <c r="M41"/>
      <c r="N41"/>
      <c r="O41"/>
      <c r="P41"/>
    </row>
    <row r="42" spans="1:16" ht="15.75" thickBot="1" x14ac:dyDescent="0.3">
      <c r="H42"/>
      <c r="I42"/>
      <c r="J42"/>
      <c r="K42"/>
      <c r="L42"/>
      <c r="M42"/>
      <c r="N42"/>
      <c r="O42"/>
      <c r="P42"/>
    </row>
    <row r="43" spans="1:16" x14ac:dyDescent="0.25">
      <c r="A43" s="21">
        <v>44136</v>
      </c>
      <c r="B43" s="28">
        <v>1689203</v>
      </c>
      <c r="C43" s="28">
        <v>18456</v>
      </c>
      <c r="D43" s="25">
        <f t="shared" ref="D43:D48" si="3">73.556*C43+97325</f>
        <v>1454874.5359999998</v>
      </c>
      <c r="E43" s="25">
        <f t="shared" ref="E43" si="4">+D43+$I$47</f>
        <v>1541415.0017850648</v>
      </c>
      <c r="F43" s="25">
        <f t="shared" ref="F43" si="5">+D43-$I$47</f>
        <v>1368334.0702149349</v>
      </c>
      <c r="H43" s="16" t="s">
        <v>4</v>
      </c>
      <c r="I43" s="16"/>
      <c r="J43"/>
      <c r="K43"/>
      <c r="L43"/>
      <c r="M43"/>
      <c r="N43"/>
      <c r="O43"/>
      <c r="P43"/>
    </row>
    <row r="44" spans="1:16" x14ac:dyDescent="0.25">
      <c r="A44" s="21">
        <v>44075</v>
      </c>
      <c r="B44" s="28">
        <v>1427530</v>
      </c>
      <c r="C44" s="28">
        <v>16039</v>
      </c>
      <c r="D44" s="25">
        <f t="shared" si="3"/>
        <v>1277089.6839999999</v>
      </c>
      <c r="E44" s="25">
        <f>+D44+$I$47</f>
        <v>1363630.1497850649</v>
      </c>
      <c r="F44" s="25">
        <f>+D44-$I$47</f>
        <v>1190549.2182149349</v>
      </c>
      <c r="H44" t="s">
        <v>5</v>
      </c>
      <c r="I44">
        <v>0.96916114953017674</v>
      </c>
      <c r="J44"/>
      <c r="K44"/>
      <c r="L44"/>
      <c r="M44"/>
      <c r="N44"/>
      <c r="O44"/>
      <c r="P44"/>
    </row>
    <row r="45" spans="1:16" x14ac:dyDescent="0.25">
      <c r="A45" s="30">
        <v>43525</v>
      </c>
      <c r="B45" s="22">
        <v>1268380</v>
      </c>
      <c r="C45" s="22">
        <v>18622.71</v>
      </c>
      <c r="D45" s="25">
        <f t="shared" si="3"/>
        <v>1467137.0567599998</v>
      </c>
      <c r="E45" s="25">
        <f>+D45+$I$47</f>
        <v>1553677.5225450648</v>
      </c>
      <c r="F45" s="25">
        <f>+D45-$I$47</f>
        <v>1380596.5909749349</v>
      </c>
      <c r="H45" t="s">
        <v>6</v>
      </c>
      <c r="I45">
        <v>0.93927333375865352</v>
      </c>
      <c r="J45"/>
      <c r="K45"/>
      <c r="L45"/>
      <c r="M45"/>
      <c r="N45"/>
      <c r="O45"/>
      <c r="P45"/>
    </row>
    <row r="46" spans="1:16" x14ac:dyDescent="0.25">
      <c r="A46" s="21">
        <v>44562</v>
      </c>
      <c r="B46" s="28">
        <v>1308331</v>
      </c>
      <c r="C46" s="28">
        <v>18815.13</v>
      </c>
      <c r="D46" s="25">
        <f t="shared" si="3"/>
        <v>1481290.7022800001</v>
      </c>
      <c r="E46" s="25">
        <f>+D46+$I$47</f>
        <v>1567831.1680650651</v>
      </c>
      <c r="F46" s="25">
        <f>+D46-$I$47</f>
        <v>1394750.2364949351</v>
      </c>
      <c r="H46" t="s">
        <v>7</v>
      </c>
      <c r="I46">
        <v>0.93782746075290713</v>
      </c>
      <c r="J46"/>
      <c r="K46"/>
      <c r="L46"/>
      <c r="M46"/>
      <c r="N46"/>
      <c r="O46"/>
      <c r="P46"/>
    </row>
    <row r="47" spans="1:16" x14ac:dyDescent="0.25">
      <c r="A47" s="21">
        <v>44593</v>
      </c>
      <c r="B47" s="28">
        <v>1261808</v>
      </c>
      <c r="C47" s="28">
        <v>17657.77</v>
      </c>
      <c r="D47" s="25">
        <f t="shared" si="3"/>
        <v>1396159.9301199999</v>
      </c>
      <c r="E47" s="25">
        <f>+D47+$I$47</f>
        <v>1482700.3959050649</v>
      </c>
      <c r="F47" s="25">
        <f>+D47-$I$47</f>
        <v>1309619.4643349349</v>
      </c>
      <c r="H47" t="s">
        <v>8</v>
      </c>
      <c r="I47">
        <v>86540.46578506488</v>
      </c>
      <c r="J47"/>
      <c r="K47"/>
      <c r="L47"/>
      <c r="M47"/>
      <c r="N47"/>
      <c r="O47"/>
      <c r="P47"/>
    </row>
    <row r="48" spans="1:16" ht="15.75" thickBot="1" x14ac:dyDescent="0.3">
      <c r="A48" s="30">
        <v>43617</v>
      </c>
      <c r="B48" s="22">
        <v>823670</v>
      </c>
      <c r="C48" s="22">
        <v>11738</v>
      </c>
      <c r="D48" s="25">
        <f t="shared" si="3"/>
        <v>960725.32799999998</v>
      </c>
      <c r="E48" s="25">
        <f>+D48+$I$47</f>
        <v>1047265.7937850648</v>
      </c>
      <c r="F48" s="25">
        <f>+D48-$I$47</f>
        <v>874184.86221493513</v>
      </c>
      <c r="H48" s="14" t="s">
        <v>9</v>
      </c>
      <c r="I48" s="14">
        <v>44</v>
      </c>
      <c r="J48"/>
      <c r="K48"/>
      <c r="L48"/>
      <c r="M48"/>
      <c r="N48"/>
      <c r="O48"/>
      <c r="P48"/>
    </row>
    <row r="49" spans="8:16" x14ac:dyDescent="0.25">
      <c r="H49"/>
      <c r="I49"/>
      <c r="J49"/>
      <c r="K49"/>
      <c r="L49"/>
      <c r="M49"/>
      <c r="N49"/>
      <c r="O49"/>
      <c r="P49"/>
    </row>
    <row r="50" spans="8:16" ht="15.75" thickBot="1" x14ac:dyDescent="0.3">
      <c r="H50" t="s">
        <v>10</v>
      </c>
      <c r="I50"/>
      <c r="J50"/>
      <c r="K50"/>
      <c r="L50"/>
      <c r="M50"/>
      <c r="N50"/>
      <c r="O50"/>
      <c r="P50"/>
    </row>
    <row r="51" spans="8:16" x14ac:dyDescent="0.25">
      <c r="H51" s="15"/>
      <c r="I51" s="15" t="s">
        <v>15</v>
      </c>
      <c r="J51" s="15" t="s">
        <v>16</v>
      </c>
      <c r="K51" s="15" t="s">
        <v>17</v>
      </c>
      <c r="L51" s="15" t="s">
        <v>18</v>
      </c>
      <c r="M51" s="15" t="s">
        <v>19</v>
      </c>
      <c r="N51"/>
      <c r="O51"/>
      <c r="P51"/>
    </row>
    <row r="52" spans="8:16" x14ac:dyDescent="0.25">
      <c r="H52" t="s">
        <v>11</v>
      </c>
      <c r="I52">
        <v>1</v>
      </c>
      <c r="J52">
        <v>4865195539636.7275</v>
      </c>
      <c r="K52">
        <v>4865195539636.7275</v>
      </c>
      <c r="L52">
        <v>649.62367374291694</v>
      </c>
      <c r="M52">
        <v>3.5617782710583915E-27</v>
      </c>
      <c r="N52"/>
      <c r="O52"/>
      <c r="P52"/>
    </row>
    <row r="53" spans="8:16" x14ac:dyDescent="0.25">
      <c r="H53" t="s">
        <v>12</v>
      </c>
      <c r="I53">
        <v>42</v>
      </c>
      <c r="J53">
        <v>314548593168.43134</v>
      </c>
      <c r="K53">
        <v>7489252218.2959843</v>
      </c>
      <c r="L53"/>
      <c r="M53"/>
      <c r="N53"/>
      <c r="O53"/>
      <c r="P53"/>
    </row>
    <row r="54" spans="8:16" ht="15.75" thickBot="1" x14ac:dyDescent="0.3">
      <c r="H54" s="14" t="s">
        <v>13</v>
      </c>
      <c r="I54" s="14">
        <v>43</v>
      </c>
      <c r="J54" s="14">
        <v>5179744132805.1592</v>
      </c>
      <c r="K54" s="14"/>
      <c r="L54" s="14"/>
      <c r="M54" s="14"/>
      <c r="N54"/>
      <c r="O54"/>
      <c r="P54"/>
    </row>
    <row r="55" spans="8:16" ht="15.75" thickBot="1" x14ac:dyDescent="0.3">
      <c r="H55"/>
      <c r="I55"/>
      <c r="J55"/>
      <c r="K55"/>
      <c r="L55"/>
      <c r="M55"/>
      <c r="N55"/>
      <c r="O55"/>
      <c r="P55"/>
    </row>
    <row r="56" spans="8:16" x14ac:dyDescent="0.25">
      <c r="H56" s="15"/>
      <c r="I56" s="15" t="s">
        <v>20</v>
      </c>
      <c r="J56" s="15" t="s">
        <v>8</v>
      </c>
      <c r="K56" s="15" t="s">
        <v>21</v>
      </c>
      <c r="L56" s="15" t="s">
        <v>22</v>
      </c>
      <c r="M56" s="15" t="s">
        <v>23</v>
      </c>
      <c r="N56" s="15" t="s">
        <v>24</v>
      </c>
      <c r="O56" s="15" t="s">
        <v>25</v>
      </c>
      <c r="P56" s="15" t="s">
        <v>26</v>
      </c>
    </row>
    <row r="57" spans="8:16" x14ac:dyDescent="0.25">
      <c r="H57" t="s">
        <v>14</v>
      </c>
      <c r="I57">
        <v>96474.077814720105</v>
      </c>
      <c r="J57">
        <v>43888.170463049886</v>
      </c>
      <c r="K57">
        <v>2.1981795275777807</v>
      </c>
      <c r="L57">
        <v>3.349993278988575E-2</v>
      </c>
      <c r="M57">
        <v>7904.1640330621594</v>
      </c>
      <c r="N57">
        <v>185043.99159637804</v>
      </c>
      <c r="O57">
        <v>7904.1640330621594</v>
      </c>
      <c r="P57">
        <v>185043.99159637804</v>
      </c>
    </row>
    <row r="58" spans="8:16" ht="15.75" thickBot="1" x14ac:dyDescent="0.3">
      <c r="H58" s="14">
        <v>9830.57</v>
      </c>
      <c r="I58" s="14">
        <v>73.601557247023422</v>
      </c>
      <c r="J58" s="14">
        <v>2.8877266546436311</v>
      </c>
      <c r="K58" s="14">
        <v>25.487716134305117</v>
      </c>
      <c r="L58" s="14">
        <v>3.5617782710583154E-27</v>
      </c>
      <c r="M58" s="14">
        <v>67.773888922545993</v>
      </c>
      <c r="N58" s="14">
        <v>79.429225571500851</v>
      </c>
      <c r="O58" s="14">
        <v>67.773888922545993</v>
      </c>
      <c r="P58" s="14">
        <v>79.429225571500851</v>
      </c>
    </row>
    <row r="59" spans="8:16" x14ac:dyDescent="0.25">
      <c r="H59"/>
      <c r="I59"/>
      <c r="J59"/>
      <c r="K59"/>
      <c r="L59"/>
      <c r="M59"/>
      <c r="N59"/>
      <c r="O59"/>
      <c r="P59"/>
    </row>
    <row r="60" spans="8:16" x14ac:dyDescent="0.25">
      <c r="H60"/>
      <c r="I60"/>
      <c r="J60"/>
      <c r="K60"/>
      <c r="L60"/>
      <c r="M60"/>
      <c r="N60"/>
      <c r="O60"/>
      <c r="P60"/>
    </row>
    <row r="61" spans="8:16" x14ac:dyDescent="0.25">
      <c r="H61"/>
      <c r="I61"/>
      <c r="J61"/>
      <c r="K61"/>
      <c r="L61"/>
      <c r="M61"/>
      <c r="N61"/>
      <c r="O61"/>
      <c r="P6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F705D-78EC-4F3B-BB23-2BBEDDC72220}">
  <dimension ref="A1:P58"/>
  <sheetViews>
    <sheetView tabSelected="1" workbookViewId="0">
      <selection activeCell="L28" sqref="L28"/>
    </sheetView>
  </sheetViews>
  <sheetFormatPr baseColWidth="10" defaultRowHeight="15" x14ac:dyDescent="0.25"/>
  <cols>
    <col min="2" max="2" width="16.85546875" customWidth="1"/>
    <col min="3" max="3" width="17" customWidth="1"/>
  </cols>
  <sheetData>
    <row r="1" spans="1:6" ht="39.75" customHeight="1" x14ac:dyDescent="0.25">
      <c r="A1" s="2" t="s">
        <v>0</v>
      </c>
      <c r="B1" s="2" t="s">
        <v>1</v>
      </c>
      <c r="C1" s="2" t="s">
        <v>2</v>
      </c>
      <c r="D1" s="2" t="s">
        <v>27</v>
      </c>
      <c r="E1" s="2" t="s">
        <v>28</v>
      </c>
      <c r="F1" s="2" t="s">
        <v>29</v>
      </c>
    </row>
    <row r="2" spans="1:6" ht="15" customHeight="1" x14ac:dyDescent="0.25">
      <c r="A2" s="11">
        <v>43466</v>
      </c>
      <c r="B2" s="4">
        <v>56480</v>
      </c>
      <c r="C2" s="13">
        <v>5706</v>
      </c>
      <c r="D2" s="24">
        <f>9.0397*C2+21533</f>
        <v>73113.528200000001</v>
      </c>
      <c r="E2" s="24">
        <f>+D2+$I$47</f>
        <v>85875.806087277888</v>
      </c>
      <c r="F2" s="24">
        <f>+D2-$I$47</f>
        <v>60351.250312722113</v>
      </c>
    </row>
    <row r="3" spans="1:6" ht="15" customHeight="1" x14ac:dyDescent="0.25">
      <c r="A3" s="11">
        <v>43497</v>
      </c>
      <c r="B3" s="4">
        <v>94110</v>
      </c>
      <c r="C3" s="4">
        <v>7615</v>
      </c>
      <c r="D3" s="24">
        <f t="shared" ref="D3:D46" si="0">9.0397*C3+21533</f>
        <v>90370.315499999997</v>
      </c>
      <c r="E3" s="24">
        <f t="shared" ref="E3:E46" si="1">+D3+$I$47</f>
        <v>103132.59338727788</v>
      </c>
      <c r="F3" s="24">
        <f t="shared" ref="F3:F46" si="2">+D3-$I$47</f>
        <v>77608.03761272211</v>
      </c>
    </row>
    <row r="4" spans="1:6" ht="15" customHeight="1" x14ac:dyDescent="0.25">
      <c r="A4" s="11">
        <v>43525</v>
      </c>
      <c r="B4" s="4">
        <v>109690</v>
      </c>
      <c r="C4" s="4">
        <v>10092</v>
      </c>
      <c r="D4" s="24">
        <f t="shared" si="0"/>
        <v>112761.65239999999</v>
      </c>
      <c r="E4" s="24">
        <f t="shared" si="1"/>
        <v>125523.93028727788</v>
      </c>
      <c r="F4" s="24">
        <f t="shared" si="2"/>
        <v>99999.374512722105</v>
      </c>
    </row>
    <row r="5" spans="1:6" ht="15" customHeight="1" x14ac:dyDescent="0.25">
      <c r="A5" s="11">
        <v>43556</v>
      </c>
      <c r="B5" s="4">
        <v>102310</v>
      </c>
      <c r="C5" s="4">
        <v>8483</v>
      </c>
      <c r="D5" s="24">
        <f t="shared" si="0"/>
        <v>98216.775099999999</v>
      </c>
      <c r="E5" s="24">
        <f t="shared" si="1"/>
        <v>110979.05298727789</v>
      </c>
      <c r="F5" s="24">
        <f t="shared" si="2"/>
        <v>85454.497212722112</v>
      </c>
    </row>
    <row r="6" spans="1:6" ht="15" customHeight="1" x14ac:dyDescent="0.25">
      <c r="A6" s="11">
        <v>43586</v>
      </c>
      <c r="B6" s="4">
        <v>90850</v>
      </c>
      <c r="C6" s="4">
        <v>6069</v>
      </c>
      <c r="D6" s="24">
        <f t="shared" si="0"/>
        <v>76394.939299999998</v>
      </c>
      <c r="E6" s="24">
        <f t="shared" si="1"/>
        <v>89157.217187277885</v>
      </c>
      <c r="F6" s="24">
        <f t="shared" si="2"/>
        <v>63632.661412722111</v>
      </c>
    </row>
    <row r="7" spans="1:6" ht="15" customHeight="1" x14ac:dyDescent="0.25">
      <c r="A7" s="11">
        <v>43617</v>
      </c>
      <c r="B7" s="4">
        <v>86490</v>
      </c>
      <c r="C7" s="4">
        <v>5626</v>
      </c>
      <c r="D7" s="24">
        <f t="shared" si="0"/>
        <v>72390.352199999994</v>
      </c>
      <c r="E7" s="24">
        <f t="shared" si="1"/>
        <v>85152.630087277881</v>
      </c>
      <c r="F7" s="24">
        <f t="shared" si="2"/>
        <v>59628.074312722107</v>
      </c>
    </row>
    <row r="8" spans="1:6" ht="15" customHeight="1" x14ac:dyDescent="0.25">
      <c r="A8" s="11">
        <v>43647</v>
      </c>
      <c r="B8" s="4">
        <v>88920</v>
      </c>
      <c r="C8" s="4">
        <v>6713</v>
      </c>
      <c r="D8" s="24">
        <f t="shared" si="0"/>
        <v>82216.506099999999</v>
      </c>
      <c r="E8" s="24">
        <f t="shared" si="1"/>
        <v>94978.783987277886</v>
      </c>
      <c r="F8" s="24">
        <f t="shared" si="2"/>
        <v>69454.228212722111</v>
      </c>
    </row>
    <row r="9" spans="1:6" ht="15" customHeight="1" x14ac:dyDescent="0.25">
      <c r="A9" s="11">
        <v>43678</v>
      </c>
      <c r="B9" s="4">
        <v>80164</v>
      </c>
      <c r="C9" s="4">
        <v>6985</v>
      </c>
      <c r="D9" s="24">
        <f t="shared" si="0"/>
        <v>84675.304499999998</v>
      </c>
      <c r="E9" s="24">
        <f t="shared" si="1"/>
        <v>97437.582387277886</v>
      </c>
      <c r="F9" s="24">
        <f t="shared" si="2"/>
        <v>71913.026612722111</v>
      </c>
    </row>
    <row r="10" spans="1:6" ht="15" customHeight="1" x14ac:dyDescent="0.25">
      <c r="A10" s="11">
        <v>43709</v>
      </c>
      <c r="B10" s="4">
        <v>83590</v>
      </c>
      <c r="C10" s="4">
        <v>7039</v>
      </c>
      <c r="D10" s="24">
        <f t="shared" si="0"/>
        <v>85163.448299999989</v>
      </c>
      <c r="E10" s="24">
        <f t="shared" si="1"/>
        <v>97925.726187277876</v>
      </c>
      <c r="F10" s="24">
        <f t="shared" si="2"/>
        <v>72401.170412722102</v>
      </c>
    </row>
    <row r="11" spans="1:6" ht="15" customHeight="1" x14ac:dyDescent="0.25">
      <c r="A11" s="11">
        <v>43739</v>
      </c>
      <c r="B11" s="4">
        <v>92490</v>
      </c>
      <c r="C11" s="4">
        <v>7202</v>
      </c>
      <c r="D11" s="24">
        <f t="shared" si="0"/>
        <v>86636.919399999999</v>
      </c>
      <c r="E11" s="24">
        <f t="shared" si="1"/>
        <v>99399.197287277886</v>
      </c>
      <c r="F11" s="24">
        <f t="shared" si="2"/>
        <v>73874.641512722112</v>
      </c>
    </row>
    <row r="12" spans="1:6" ht="15" customHeight="1" x14ac:dyDescent="0.25">
      <c r="A12" s="11">
        <v>43770</v>
      </c>
      <c r="B12" s="4">
        <v>61970</v>
      </c>
      <c r="C12" s="4">
        <v>5974</v>
      </c>
      <c r="D12" s="24">
        <f t="shared" si="0"/>
        <v>75536.167799999996</v>
      </c>
      <c r="E12" s="24">
        <f t="shared" si="1"/>
        <v>88298.445687277883</v>
      </c>
      <c r="F12" s="24">
        <f t="shared" si="2"/>
        <v>62773.889912722108</v>
      </c>
    </row>
    <row r="13" spans="1:6" ht="15" customHeight="1" x14ac:dyDescent="0.25">
      <c r="A13" s="11">
        <v>43800</v>
      </c>
      <c r="B13" s="4">
        <v>36029.199999999997</v>
      </c>
      <c r="C13" s="4">
        <v>3141</v>
      </c>
      <c r="D13" s="24">
        <f t="shared" si="0"/>
        <v>49926.697700000004</v>
      </c>
      <c r="E13" s="24">
        <f t="shared" si="1"/>
        <v>62688.975587277891</v>
      </c>
      <c r="F13" s="24">
        <f t="shared" si="2"/>
        <v>37164.419812722117</v>
      </c>
    </row>
    <row r="14" spans="1:6" x14ac:dyDescent="0.25">
      <c r="A14" s="3">
        <v>43831</v>
      </c>
      <c r="B14" s="5">
        <v>71580</v>
      </c>
      <c r="C14" s="5">
        <v>4883.1000000000004</v>
      </c>
      <c r="D14" s="24">
        <f t="shared" si="0"/>
        <v>65674.75907</v>
      </c>
      <c r="E14" s="24">
        <f t="shared" si="1"/>
        <v>78437.036957277887</v>
      </c>
      <c r="F14" s="24">
        <f t="shared" si="2"/>
        <v>52912.481182722113</v>
      </c>
    </row>
    <row r="15" spans="1:6" x14ac:dyDescent="0.25">
      <c r="A15" s="3">
        <v>43862</v>
      </c>
      <c r="B15" s="5">
        <v>94368</v>
      </c>
      <c r="C15" s="5">
        <v>6373</v>
      </c>
      <c r="D15" s="24">
        <f t="shared" si="0"/>
        <v>79143.008100000006</v>
      </c>
      <c r="E15" s="24">
        <f t="shared" si="1"/>
        <v>91905.285987277894</v>
      </c>
      <c r="F15" s="24">
        <f t="shared" si="2"/>
        <v>66380.730212722119</v>
      </c>
    </row>
    <row r="16" spans="1:6" x14ac:dyDescent="0.25">
      <c r="A16" s="3">
        <v>43891</v>
      </c>
      <c r="B16" s="5">
        <v>65630</v>
      </c>
      <c r="C16" s="5">
        <v>4869</v>
      </c>
      <c r="D16" s="24">
        <f t="shared" si="0"/>
        <v>65547.299299999999</v>
      </c>
      <c r="E16" s="24">
        <f t="shared" si="1"/>
        <v>78309.577187277886</v>
      </c>
      <c r="F16" s="24">
        <f t="shared" si="2"/>
        <v>52785.021412722112</v>
      </c>
    </row>
    <row r="17" spans="1:15" x14ac:dyDescent="0.25">
      <c r="A17" s="3">
        <v>43922</v>
      </c>
      <c r="B17" s="5">
        <v>15300</v>
      </c>
      <c r="C17" s="5">
        <v>119</v>
      </c>
      <c r="D17" s="24">
        <f t="shared" si="0"/>
        <v>22608.724300000002</v>
      </c>
      <c r="E17" s="24">
        <f t="shared" si="1"/>
        <v>35371.002187277889</v>
      </c>
      <c r="F17" s="24">
        <f t="shared" si="2"/>
        <v>9846.4464127221145</v>
      </c>
    </row>
    <row r="18" spans="1:15" x14ac:dyDescent="0.25">
      <c r="A18" s="3">
        <v>43952</v>
      </c>
      <c r="B18" s="5">
        <v>38665</v>
      </c>
      <c r="C18" s="5">
        <v>3089</v>
      </c>
      <c r="D18" s="24">
        <f t="shared" si="0"/>
        <v>49456.633300000001</v>
      </c>
      <c r="E18" s="24">
        <f t="shared" si="1"/>
        <v>62218.911187277889</v>
      </c>
      <c r="F18" s="24">
        <f t="shared" si="2"/>
        <v>36694.355412722114</v>
      </c>
    </row>
    <row r="19" spans="1:15" x14ac:dyDescent="0.25">
      <c r="A19" s="3">
        <v>43983</v>
      </c>
      <c r="B19" s="5">
        <v>40760</v>
      </c>
      <c r="C19" s="5">
        <v>4904</v>
      </c>
      <c r="D19" s="24">
        <f t="shared" si="0"/>
        <v>65863.688800000004</v>
      </c>
      <c r="E19" s="24">
        <f t="shared" si="1"/>
        <v>78625.966687277891</v>
      </c>
      <c r="F19" s="24">
        <f t="shared" si="2"/>
        <v>53101.410912722116</v>
      </c>
      <c r="H19" s="32" t="s">
        <v>30</v>
      </c>
      <c r="I19" s="32"/>
      <c r="J19" s="32"/>
      <c r="K19" s="32"/>
      <c r="L19" s="32"/>
      <c r="M19" s="32"/>
      <c r="N19" s="32"/>
      <c r="O19" s="32"/>
    </row>
    <row r="20" spans="1:15" x14ac:dyDescent="0.25">
      <c r="A20" s="3">
        <v>44013</v>
      </c>
      <c r="B20" s="5">
        <v>54420</v>
      </c>
      <c r="C20" s="5">
        <v>5086</v>
      </c>
      <c r="D20" s="24">
        <f t="shared" si="0"/>
        <v>67508.914199999999</v>
      </c>
      <c r="E20" s="24">
        <f t="shared" si="1"/>
        <v>80271.192087277886</v>
      </c>
      <c r="F20" s="24">
        <f t="shared" si="2"/>
        <v>54746.636312722112</v>
      </c>
      <c r="H20" s="32"/>
      <c r="I20" s="32"/>
      <c r="J20" s="32"/>
      <c r="K20" s="32"/>
      <c r="L20" s="32"/>
      <c r="M20" s="32"/>
      <c r="N20" s="32"/>
      <c r="O20" s="32"/>
    </row>
    <row r="21" spans="1:15" x14ac:dyDescent="0.25">
      <c r="A21" s="3">
        <v>44044</v>
      </c>
      <c r="B21" s="5">
        <v>77820</v>
      </c>
      <c r="C21" s="5">
        <v>6155</v>
      </c>
      <c r="D21" s="24">
        <f t="shared" si="0"/>
        <v>77172.353499999997</v>
      </c>
      <c r="E21" s="24">
        <f t="shared" si="1"/>
        <v>89934.631387277885</v>
      </c>
      <c r="F21" s="24">
        <f t="shared" si="2"/>
        <v>64410.07561272211</v>
      </c>
      <c r="H21" s="32"/>
      <c r="I21" s="32"/>
      <c r="J21" s="32"/>
      <c r="K21" s="32"/>
      <c r="L21" s="32"/>
      <c r="M21" s="32"/>
      <c r="N21" s="32"/>
      <c r="O21" s="32"/>
    </row>
    <row r="22" spans="1:15" x14ac:dyDescent="0.25">
      <c r="A22" s="3">
        <v>44075</v>
      </c>
      <c r="B22" s="5">
        <v>60600</v>
      </c>
      <c r="C22" s="5">
        <v>6234</v>
      </c>
      <c r="D22" s="24">
        <f t="shared" si="0"/>
        <v>77886.489799999996</v>
      </c>
      <c r="E22" s="24">
        <f t="shared" si="1"/>
        <v>90648.767687277883</v>
      </c>
      <c r="F22" s="24">
        <f t="shared" si="2"/>
        <v>65124.211912722109</v>
      </c>
      <c r="H22" s="32"/>
      <c r="I22" s="32"/>
      <c r="J22" s="32"/>
      <c r="K22" s="32"/>
      <c r="L22" s="32"/>
      <c r="M22" s="32"/>
      <c r="N22" s="32"/>
      <c r="O22" s="32"/>
    </row>
    <row r="23" spans="1:15" x14ac:dyDescent="0.25">
      <c r="A23" s="3">
        <v>44105</v>
      </c>
      <c r="B23" s="5">
        <v>59440</v>
      </c>
      <c r="C23" s="5">
        <v>6106</v>
      </c>
      <c r="D23" s="24">
        <f t="shared" si="0"/>
        <v>76729.408200000005</v>
      </c>
      <c r="E23" s="24">
        <f t="shared" si="1"/>
        <v>89491.686087277893</v>
      </c>
      <c r="F23" s="24">
        <f t="shared" si="2"/>
        <v>63967.130312722118</v>
      </c>
      <c r="H23" s="32"/>
      <c r="I23" s="32"/>
      <c r="J23" s="32"/>
      <c r="K23" s="32"/>
      <c r="L23" s="32"/>
      <c r="M23" s="32"/>
      <c r="N23" s="32"/>
      <c r="O23" s="32"/>
    </row>
    <row r="24" spans="1:15" x14ac:dyDescent="0.25">
      <c r="A24" s="3">
        <v>44136</v>
      </c>
      <c r="B24" s="5">
        <v>81216</v>
      </c>
      <c r="C24" s="5">
        <v>6303</v>
      </c>
      <c r="D24" s="24">
        <f t="shared" si="0"/>
        <v>78510.229099999997</v>
      </c>
      <c r="E24" s="24">
        <f t="shared" si="1"/>
        <v>91272.506987277884</v>
      </c>
      <c r="F24" s="24">
        <f t="shared" si="2"/>
        <v>65747.95121272211</v>
      </c>
    </row>
    <row r="25" spans="1:15" x14ac:dyDescent="0.25">
      <c r="A25" s="3">
        <v>44166</v>
      </c>
      <c r="B25" s="5">
        <v>75640</v>
      </c>
      <c r="C25" s="5">
        <v>5304</v>
      </c>
      <c r="D25" s="24">
        <f t="shared" si="0"/>
        <v>69479.568800000008</v>
      </c>
      <c r="E25" s="24">
        <f t="shared" si="1"/>
        <v>82241.846687277895</v>
      </c>
      <c r="F25" s="24">
        <f t="shared" si="2"/>
        <v>56717.290912722121</v>
      </c>
    </row>
    <row r="26" spans="1:15" x14ac:dyDescent="0.25">
      <c r="A26" s="3">
        <v>44197</v>
      </c>
      <c r="B26" s="5">
        <v>75564</v>
      </c>
      <c r="C26" s="5">
        <v>5945</v>
      </c>
      <c r="D26" s="24">
        <f t="shared" si="0"/>
        <v>75274.016499999998</v>
      </c>
      <c r="E26" s="24">
        <f t="shared" si="1"/>
        <v>88036.294387277885</v>
      </c>
      <c r="F26" s="24">
        <f t="shared" si="2"/>
        <v>62511.738612722111</v>
      </c>
    </row>
    <row r="27" spans="1:15" x14ac:dyDescent="0.25">
      <c r="A27" s="3">
        <v>44228</v>
      </c>
      <c r="B27" s="5">
        <v>77980</v>
      </c>
      <c r="C27" s="5">
        <v>4494</v>
      </c>
      <c r="D27" s="24">
        <f t="shared" si="0"/>
        <v>62157.411800000002</v>
      </c>
      <c r="E27" s="24">
        <f t="shared" si="1"/>
        <v>74919.689687277889</v>
      </c>
      <c r="F27" s="24">
        <f t="shared" si="2"/>
        <v>49395.133912722114</v>
      </c>
    </row>
    <row r="28" spans="1:15" x14ac:dyDescent="0.25">
      <c r="A28" s="3">
        <v>44256</v>
      </c>
      <c r="B28" s="5">
        <v>96180</v>
      </c>
      <c r="C28" s="5">
        <v>6419</v>
      </c>
      <c r="D28" s="24">
        <f t="shared" si="0"/>
        <v>79558.834300000002</v>
      </c>
      <c r="E28" s="24">
        <f t="shared" si="1"/>
        <v>92321.112187277889</v>
      </c>
      <c r="F28" s="24">
        <f t="shared" si="2"/>
        <v>66796.556412722115</v>
      </c>
    </row>
    <row r="29" spans="1:15" x14ac:dyDescent="0.25">
      <c r="A29" s="3">
        <v>44287</v>
      </c>
      <c r="B29" s="5">
        <v>70932</v>
      </c>
      <c r="C29" s="5">
        <v>6600</v>
      </c>
      <c r="D29" s="24">
        <f t="shared" si="0"/>
        <v>81195.01999999999</v>
      </c>
      <c r="E29" s="24">
        <f t="shared" si="1"/>
        <v>93957.297887277877</v>
      </c>
      <c r="F29" s="24">
        <f t="shared" si="2"/>
        <v>68432.742112722102</v>
      </c>
    </row>
    <row r="30" spans="1:15" x14ac:dyDescent="0.25">
      <c r="A30" s="3">
        <v>44317</v>
      </c>
      <c r="B30" s="5">
        <v>42156</v>
      </c>
      <c r="C30" s="5">
        <v>4998</v>
      </c>
      <c r="D30" s="24">
        <f t="shared" si="0"/>
        <v>66713.420599999998</v>
      </c>
      <c r="E30" s="24">
        <f t="shared" si="1"/>
        <v>79475.698487277885</v>
      </c>
      <c r="F30" s="24">
        <f t="shared" si="2"/>
        <v>53951.14271272211</v>
      </c>
    </row>
    <row r="31" spans="1:15" x14ac:dyDescent="0.25">
      <c r="A31" s="3">
        <v>44348</v>
      </c>
      <c r="B31" s="5">
        <v>59712</v>
      </c>
      <c r="C31" s="5">
        <v>4421</v>
      </c>
      <c r="D31" s="24">
        <f t="shared" si="0"/>
        <v>61497.513699999996</v>
      </c>
      <c r="E31" s="24">
        <f t="shared" si="1"/>
        <v>74259.791587277883</v>
      </c>
      <c r="F31" s="24">
        <f t="shared" si="2"/>
        <v>48735.235812722109</v>
      </c>
    </row>
    <row r="32" spans="1:15" x14ac:dyDescent="0.25">
      <c r="A32" s="3">
        <v>44378</v>
      </c>
      <c r="B32" s="5">
        <v>65448</v>
      </c>
      <c r="C32" s="5">
        <v>4915</v>
      </c>
      <c r="D32" s="24">
        <f t="shared" si="0"/>
        <v>65963.125499999995</v>
      </c>
      <c r="E32" s="24">
        <f t="shared" si="1"/>
        <v>78725.403387277882</v>
      </c>
      <c r="F32" s="24">
        <f t="shared" si="2"/>
        <v>53200.847612722107</v>
      </c>
    </row>
    <row r="33" spans="1:9" x14ac:dyDescent="0.25">
      <c r="A33" s="3">
        <v>44409</v>
      </c>
      <c r="B33" s="5">
        <v>97140</v>
      </c>
      <c r="C33" s="5">
        <v>5470</v>
      </c>
      <c r="D33" s="24">
        <f t="shared" si="0"/>
        <v>70980.159</v>
      </c>
      <c r="E33" s="24">
        <f t="shared" si="1"/>
        <v>83742.436887277887</v>
      </c>
      <c r="F33" s="24">
        <f t="shared" si="2"/>
        <v>58217.881112722112</v>
      </c>
    </row>
    <row r="34" spans="1:9" x14ac:dyDescent="0.25">
      <c r="A34" s="3">
        <v>44440</v>
      </c>
      <c r="B34" s="5">
        <v>88284</v>
      </c>
      <c r="C34" s="5">
        <v>4721</v>
      </c>
      <c r="D34" s="24">
        <f t="shared" si="0"/>
        <v>64209.423699999999</v>
      </c>
      <c r="E34" s="24">
        <f t="shared" si="1"/>
        <v>76971.701587277887</v>
      </c>
      <c r="F34" s="24">
        <f t="shared" si="2"/>
        <v>51447.145812722112</v>
      </c>
    </row>
    <row r="35" spans="1:9" x14ac:dyDescent="0.25">
      <c r="A35" s="3">
        <v>44470</v>
      </c>
      <c r="B35" s="5">
        <v>86004</v>
      </c>
      <c r="C35" s="5">
        <v>4618</v>
      </c>
      <c r="D35" s="24">
        <f t="shared" si="0"/>
        <v>63278.334600000002</v>
      </c>
      <c r="E35" s="24">
        <f t="shared" si="1"/>
        <v>76040.612487277889</v>
      </c>
      <c r="F35" s="24">
        <f t="shared" si="2"/>
        <v>50516.056712722115</v>
      </c>
    </row>
    <row r="36" spans="1:9" x14ac:dyDescent="0.25">
      <c r="A36" s="3">
        <v>44501</v>
      </c>
      <c r="B36" s="5">
        <v>69288</v>
      </c>
      <c r="C36" s="5">
        <v>4043</v>
      </c>
      <c r="D36" s="24">
        <f t="shared" si="0"/>
        <v>58080.507100000003</v>
      </c>
      <c r="E36" s="24">
        <f t="shared" si="1"/>
        <v>70842.78498727789</v>
      </c>
      <c r="F36" s="24">
        <f t="shared" si="2"/>
        <v>45318.229212722115</v>
      </c>
    </row>
    <row r="37" spans="1:9" x14ac:dyDescent="0.25">
      <c r="A37" s="3">
        <v>44531</v>
      </c>
      <c r="B37" s="5">
        <v>64320</v>
      </c>
      <c r="C37" s="5">
        <v>4123</v>
      </c>
      <c r="D37" s="24">
        <f t="shared" si="0"/>
        <v>58803.683100000002</v>
      </c>
      <c r="E37" s="24">
        <f t="shared" si="1"/>
        <v>71565.960987277882</v>
      </c>
      <c r="F37" s="24">
        <f t="shared" si="2"/>
        <v>46041.405212722115</v>
      </c>
    </row>
    <row r="38" spans="1:9" x14ac:dyDescent="0.25">
      <c r="A38" s="3">
        <v>44562</v>
      </c>
      <c r="B38" s="5">
        <v>74520</v>
      </c>
      <c r="C38" s="5">
        <v>4283</v>
      </c>
      <c r="D38" s="24">
        <f t="shared" si="0"/>
        <v>60250.035100000001</v>
      </c>
      <c r="E38" s="24">
        <f t="shared" si="1"/>
        <v>73012.312987277895</v>
      </c>
      <c r="F38" s="24">
        <f t="shared" si="2"/>
        <v>47487.757212722114</v>
      </c>
    </row>
    <row r="39" spans="1:9" x14ac:dyDescent="0.25">
      <c r="A39" s="3">
        <v>44593</v>
      </c>
      <c r="B39" s="5">
        <v>70548</v>
      </c>
      <c r="C39" s="5">
        <v>5156</v>
      </c>
      <c r="D39" s="24">
        <f t="shared" si="0"/>
        <v>68141.693200000009</v>
      </c>
      <c r="E39" s="24">
        <f t="shared" si="1"/>
        <v>80903.971087277896</v>
      </c>
      <c r="F39" s="24">
        <f t="shared" si="2"/>
        <v>55379.415312722122</v>
      </c>
    </row>
    <row r="40" spans="1:9" x14ac:dyDescent="0.25">
      <c r="A40" s="3">
        <v>44621</v>
      </c>
      <c r="B40" s="5">
        <v>81132</v>
      </c>
      <c r="C40" s="5">
        <v>5673</v>
      </c>
      <c r="D40" s="24">
        <f t="shared" si="0"/>
        <v>72815.218099999998</v>
      </c>
      <c r="E40" s="24">
        <f t="shared" si="1"/>
        <v>85577.495987277885</v>
      </c>
      <c r="F40" s="24">
        <f t="shared" si="2"/>
        <v>60052.940212722111</v>
      </c>
    </row>
    <row r="41" spans="1:9" x14ac:dyDescent="0.25">
      <c r="A41" s="3">
        <v>44652</v>
      </c>
      <c r="B41" s="5">
        <v>51417</v>
      </c>
      <c r="C41" s="5">
        <v>5484</v>
      </c>
      <c r="D41" s="24">
        <f t="shared" si="0"/>
        <v>71106.714800000002</v>
      </c>
      <c r="E41" s="24">
        <f t="shared" si="1"/>
        <v>83868.992687277889</v>
      </c>
      <c r="F41" s="24">
        <f t="shared" si="2"/>
        <v>58344.436912722114</v>
      </c>
      <c r="H41" t="s">
        <v>3</v>
      </c>
    </row>
    <row r="42" spans="1:9" ht="15.75" thickBot="1" x14ac:dyDescent="0.3">
      <c r="A42" s="3">
        <v>44682</v>
      </c>
      <c r="B42" s="5">
        <v>80787</v>
      </c>
      <c r="C42" s="5">
        <v>6492.37</v>
      </c>
      <c r="D42" s="24">
        <f t="shared" si="0"/>
        <v>80222.077088999999</v>
      </c>
      <c r="E42" s="24">
        <f t="shared" si="1"/>
        <v>92984.354976277886</v>
      </c>
      <c r="F42" s="24">
        <f t="shared" si="2"/>
        <v>67459.799201722111</v>
      </c>
    </row>
    <row r="43" spans="1:9" x14ac:dyDescent="0.25">
      <c r="A43" s="3">
        <v>44713</v>
      </c>
      <c r="B43" s="5">
        <v>82452</v>
      </c>
      <c r="C43" s="5">
        <v>7145.52</v>
      </c>
      <c r="D43" s="24">
        <f t="shared" si="0"/>
        <v>86126.357144000009</v>
      </c>
      <c r="E43" s="24">
        <f t="shared" si="1"/>
        <v>98888.635031277896</v>
      </c>
      <c r="F43" s="24">
        <f t="shared" si="2"/>
        <v>73364.079256722121</v>
      </c>
      <c r="H43" s="16" t="s">
        <v>4</v>
      </c>
      <c r="I43" s="16"/>
    </row>
    <row r="44" spans="1:9" x14ac:dyDescent="0.25">
      <c r="A44" s="3">
        <v>44743</v>
      </c>
      <c r="B44" s="5">
        <v>79692</v>
      </c>
      <c r="C44" s="5">
        <v>7066.72</v>
      </c>
      <c r="D44" s="24">
        <f t="shared" si="0"/>
        <v>85414.028783999995</v>
      </c>
      <c r="E44" s="24">
        <f t="shared" si="1"/>
        <v>98176.306671277882</v>
      </c>
      <c r="F44" s="24">
        <f t="shared" si="2"/>
        <v>72651.750896722107</v>
      </c>
      <c r="H44" t="s">
        <v>5</v>
      </c>
      <c r="I44">
        <v>0.75463789943598947</v>
      </c>
    </row>
    <row r="45" spans="1:9" x14ac:dyDescent="0.25">
      <c r="A45" s="3">
        <v>44774</v>
      </c>
      <c r="B45" s="5">
        <v>76944</v>
      </c>
      <c r="C45" s="5">
        <v>7005</v>
      </c>
      <c r="D45" s="24">
        <f t="shared" si="0"/>
        <v>84856.098499999993</v>
      </c>
      <c r="E45" s="24">
        <f t="shared" si="1"/>
        <v>97618.37638727788</v>
      </c>
      <c r="F45" s="24">
        <f t="shared" si="2"/>
        <v>72093.820612722106</v>
      </c>
      <c r="H45" t="s">
        <v>6</v>
      </c>
      <c r="I45">
        <v>0.56947835926516255</v>
      </c>
    </row>
    <row r="46" spans="1:9" x14ac:dyDescent="0.25">
      <c r="A46" s="3">
        <v>44805</v>
      </c>
      <c r="B46" s="5">
        <v>79116</v>
      </c>
      <c r="C46" s="5">
        <v>7408</v>
      </c>
      <c r="D46" s="24">
        <f t="shared" si="0"/>
        <v>88499.097599999994</v>
      </c>
      <c r="E46" s="24">
        <f t="shared" si="1"/>
        <v>101261.37548727788</v>
      </c>
      <c r="F46" s="24">
        <f t="shared" si="2"/>
        <v>75736.819712722106</v>
      </c>
      <c r="H46" t="s">
        <v>7</v>
      </c>
      <c r="I46">
        <v>0.55922784400957115</v>
      </c>
    </row>
    <row r="47" spans="1:9" x14ac:dyDescent="0.25">
      <c r="H47" t="s">
        <v>8</v>
      </c>
      <c r="I47">
        <v>12762.277887277887</v>
      </c>
    </row>
    <row r="48" spans="1:9" ht="15.75" thickBot="1" x14ac:dyDescent="0.3">
      <c r="H48" s="14" t="s">
        <v>9</v>
      </c>
      <c r="I48" s="14">
        <v>44</v>
      </c>
    </row>
    <row r="50" spans="8:16" ht="15.75" thickBot="1" x14ac:dyDescent="0.3">
      <c r="H50" t="s">
        <v>10</v>
      </c>
    </row>
    <row r="51" spans="8:16" x14ac:dyDescent="0.25">
      <c r="H51" s="15"/>
      <c r="I51" s="15" t="s">
        <v>15</v>
      </c>
      <c r="J51" s="15" t="s">
        <v>16</v>
      </c>
      <c r="K51" s="15" t="s">
        <v>17</v>
      </c>
      <c r="L51" s="15" t="s">
        <v>18</v>
      </c>
      <c r="M51" s="15" t="s">
        <v>19</v>
      </c>
    </row>
    <row r="52" spans="8:16" x14ac:dyDescent="0.25">
      <c r="H52" t="s">
        <v>11</v>
      </c>
      <c r="I52">
        <v>1</v>
      </c>
      <c r="J52">
        <v>9048736096.2108002</v>
      </c>
      <c r="K52">
        <v>9048736096.2108002</v>
      </c>
      <c r="L52">
        <v>55.556071579380202</v>
      </c>
      <c r="M52">
        <v>3.2863015803482039E-9</v>
      </c>
    </row>
    <row r="53" spans="8:16" x14ac:dyDescent="0.25">
      <c r="H53" t="s">
        <v>12</v>
      </c>
      <c r="I53">
        <v>42</v>
      </c>
      <c r="J53">
        <v>6840780948.6282892</v>
      </c>
      <c r="K53">
        <v>162875736.87210211</v>
      </c>
    </row>
    <row r="54" spans="8:16" ht="15.75" thickBot="1" x14ac:dyDescent="0.3">
      <c r="H54" s="14" t="s">
        <v>13</v>
      </c>
      <c r="I54" s="14">
        <v>43</v>
      </c>
      <c r="J54" s="14">
        <v>15889517044.839088</v>
      </c>
      <c r="K54" s="14"/>
      <c r="L54" s="14"/>
      <c r="M54" s="14"/>
    </row>
    <row r="56" spans="8:16" x14ac:dyDescent="0.25">
      <c r="I56" t="s">
        <v>20</v>
      </c>
      <c r="J56" t="s">
        <v>8</v>
      </c>
      <c r="K56" t="s">
        <v>21</v>
      </c>
      <c r="L56" t="s">
        <v>22</v>
      </c>
      <c r="M56" t="s">
        <v>23</v>
      </c>
      <c r="N56" t="s">
        <v>24</v>
      </c>
      <c r="O56" t="s">
        <v>25</v>
      </c>
      <c r="P56" t="s">
        <v>26</v>
      </c>
    </row>
    <row r="57" spans="8:16" x14ac:dyDescent="0.25">
      <c r="H57" t="s">
        <v>14</v>
      </c>
      <c r="I57">
        <v>21907.156880889066</v>
      </c>
      <c r="J57">
        <v>7177.4426732035099</v>
      </c>
      <c r="K57">
        <v>3.0522231772993371</v>
      </c>
      <c r="L57">
        <v>3.9294201070172487E-3</v>
      </c>
      <c r="M57">
        <v>7422.4911490687464</v>
      </c>
      <c r="N57">
        <v>36391.822612709388</v>
      </c>
      <c r="O57">
        <v>7422.4911490687464</v>
      </c>
      <c r="P57">
        <v>36391.822612709388</v>
      </c>
    </row>
    <row r="58" spans="8:16" x14ac:dyDescent="0.25">
      <c r="H58">
        <v>5706</v>
      </c>
      <c r="I58">
        <v>9.0404668977905942</v>
      </c>
      <c r="J58">
        <v>1.212900278951897</v>
      </c>
      <c r="K58">
        <v>7.4535945408494166</v>
      </c>
      <c r="L58">
        <v>3.2863015803481923E-9</v>
      </c>
      <c r="M58">
        <v>6.5927350374943821</v>
      </c>
      <c r="N58">
        <v>11.488198758086806</v>
      </c>
      <c r="O58">
        <v>6.5927350374943821</v>
      </c>
      <c r="P58">
        <v>11.488198758086806</v>
      </c>
    </row>
  </sheetData>
  <mergeCells count="1">
    <mergeCell ref="H19:O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FRAGMENTADORA</vt:lpstr>
      <vt:lpstr>ACERÍA</vt:lpstr>
      <vt:lpstr>LAMINACION</vt:lpstr>
      <vt:lpstr>FIGURACION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Miguel Angel Monroy Pelicier</cp:lastModifiedBy>
  <dcterms:created xsi:type="dcterms:W3CDTF">2022-11-26T20:15:42Z</dcterms:created>
  <dcterms:modified xsi:type="dcterms:W3CDTF">2024-07-20T23:16:38Z</dcterms:modified>
</cp:coreProperties>
</file>