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7"/>
  <workbookPr defaultThemeVersion="166925"/>
  <mc:AlternateContent xmlns:mc="http://schemas.openxmlformats.org/markup-compatibility/2006">
    <mc:Choice Requires="x15">
      <x15ac:absPath xmlns:x15ac="http://schemas.microsoft.com/office/spreadsheetml/2010/11/ac" url="C:\Users\Usuario\Downloads\"/>
    </mc:Choice>
  </mc:AlternateContent>
  <xr:revisionPtr revIDLastSave="0" documentId="13_ncr:1_{54C6596B-C88E-4F3A-8A77-7980B9D4E918}"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O42" i="1" l="1"/>
  <c r="O40" i="1"/>
  <c r="O36" i="1"/>
  <c r="O38" i="1"/>
  <c r="K8" i="1"/>
  <c r="M23" i="1"/>
  <c r="N29" i="1"/>
  <c r="M29" i="1"/>
  <c r="L29" i="1"/>
  <c r="K23" i="1"/>
  <c r="K22" i="1"/>
  <c r="K21" i="1"/>
  <c r="I4" i="1"/>
  <c r="I5" i="1" s="1"/>
  <c r="I6" i="1" s="1"/>
  <c r="I7" i="1" s="1"/>
  <c r="I8" i="1" s="1"/>
  <c r="I9" i="1" s="1"/>
  <c r="I10" i="1" s="1"/>
  <c r="I11" i="1" s="1"/>
  <c r="I12" i="1" s="1"/>
  <c r="I13" i="1" s="1"/>
  <c r="I14" i="1" s="1"/>
  <c r="I15" i="1" s="1"/>
  <c r="I16" i="1" s="1"/>
  <c r="I17" i="1" s="1"/>
  <c r="I18" i="1" s="1"/>
  <c r="I19" i="1" s="1"/>
  <c r="I20" i="1" s="1"/>
  <c r="I21" i="1" s="1"/>
  <c r="I22" i="1" s="1"/>
  <c r="I23" i="1" s="1"/>
  <c r="I24" i="1" s="1"/>
  <c r="I25" i="1" s="1"/>
  <c r="I26" i="1" s="1"/>
  <c r="I27" i="1" s="1"/>
  <c r="I28" i="1" s="1"/>
  <c r="I29" i="1" s="1"/>
  <c r="I30" i="1" s="1"/>
  <c r="I31" i="1" s="1"/>
  <c r="I32" i="1" s="1"/>
  <c r="I33" i="1" s="1"/>
  <c r="I34" i="1" s="1"/>
  <c r="I35" i="1" s="1"/>
  <c r="I36" i="1" s="1"/>
  <c r="I37" i="1" s="1"/>
  <c r="I38" i="1" s="1"/>
  <c r="I39" i="1" s="1"/>
  <c r="I40" i="1" s="1"/>
  <c r="I41" i="1" s="1"/>
  <c r="I42" i="1" s="1"/>
  <c r="I43" i="1" s="1"/>
  <c r="I44" i="1" s="1"/>
  <c r="I45" i="1" s="1"/>
  <c r="I46" i="1" s="1"/>
  <c r="I47" i="1" s="1"/>
  <c r="I48" i="1" s="1"/>
  <c r="I49" i="1" s="1"/>
  <c r="I50" i="1" s="1"/>
  <c r="I51" i="1" s="1"/>
  <c r="I52" i="1" s="1"/>
  <c r="I53" i="1" s="1"/>
  <c r="I54" i="1" s="1"/>
  <c r="I55" i="1" s="1"/>
  <c r="I56" i="1" s="1"/>
  <c r="I57" i="1" s="1"/>
  <c r="I58" i="1" s="1"/>
  <c r="I59" i="1" s="1"/>
  <c r="I60" i="1" s="1"/>
  <c r="I61" i="1" s="1"/>
  <c r="I62" i="1" s="1"/>
  <c r="I63" i="1" s="1"/>
  <c r="I64" i="1" s="1"/>
  <c r="I65" i="1" s="1"/>
  <c r="I66" i="1" s="1"/>
  <c r="I67" i="1" s="1"/>
  <c r="I68" i="1" s="1"/>
  <c r="I69" i="1" s="1"/>
  <c r="I70" i="1" s="1"/>
  <c r="I71" i="1" s="1"/>
  <c r="I72" i="1" s="1"/>
  <c r="I73" i="1" s="1"/>
  <c r="I74" i="1" s="1"/>
  <c r="I75" i="1" s="1"/>
  <c r="I76" i="1" s="1"/>
  <c r="I77" i="1" s="1"/>
  <c r="I78" i="1" s="1"/>
  <c r="I79" i="1" s="1"/>
  <c r="I80" i="1" s="1"/>
  <c r="I81" i="1" s="1"/>
  <c r="I82" i="1" s="1"/>
  <c r="I83" i="1" s="1"/>
  <c r="I84" i="1" s="1"/>
  <c r="I85" i="1" s="1"/>
  <c r="I86" i="1" s="1"/>
  <c r="I87" i="1" s="1"/>
  <c r="I88" i="1" s="1"/>
  <c r="I89" i="1" s="1"/>
  <c r="I90" i="1" s="1"/>
  <c r="I91" i="1" s="1"/>
  <c r="I92" i="1" s="1"/>
  <c r="I93" i="1" s="1"/>
  <c r="I94" i="1" s="1"/>
  <c r="I95" i="1" s="1"/>
  <c r="I96" i="1" s="1"/>
  <c r="I97" i="1" s="1"/>
  <c r="I98" i="1" s="1"/>
  <c r="I99" i="1" s="1"/>
  <c r="I100" i="1" s="1"/>
  <c r="I101" i="1" s="1"/>
  <c r="I3" i="1"/>
  <c r="K4" i="1"/>
  <c r="B102" i="1"/>
  <c r="C3" i="1"/>
  <c r="C4" i="1"/>
  <c r="C2"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C101" i="1" s="1"/>
  <c r="C79" i="1" l="1"/>
  <c r="C47" i="1"/>
  <c r="C78" i="1"/>
  <c r="C46" i="1"/>
  <c r="C22" i="1"/>
  <c r="C93" i="1"/>
  <c r="C69" i="1"/>
  <c r="C45" i="1"/>
  <c r="C21" i="1"/>
  <c r="C92" i="1"/>
  <c r="C68" i="1"/>
  <c r="C44" i="1"/>
  <c r="C20" i="1"/>
  <c r="C91" i="1"/>
  <c r="C67" i="1"/>
  <c r="C43" i="1"/>
  <c r="C19" i="1"/>
  <c r="C11" i="1"/>
  <c r="C98" i="1"/>
  <c r="C82" i="1"/>
  <c r="C66" i="1"/>
  <c r="C58" i="1"/>
  <c r="C50" i="1"/>
  <c r="C42" i="1"/>
  <c r="C34" i="1"/>
  <c r="C26" i="1"/>
  <c r="C18" i="1"/>
  <c r="C10" i="1"/>
  <c r="C87" i="1"/>
  <c r="C71" i="1"/>
  <c r="C55" i="1"/>
  <c r="C39" i="1"/>
  <c r="C23" i="1"/>
  <c r="C7" i="1"/>
  <c r="C86" i="1"/>
  <c r="C70" i="1"/>
  <c r="C54" i="1"/>
  <c r="C38" i="1"/>
  <c r="C14" i="1"/>
  <c r="C85" i="1"/>
  <c r="C61" i="1"/>
  <c r="C37" i="1"/>
  <c r="C13" i="1"/>
  <c r="C100" i="1"/>
  <c r="C84" i="1"/>
  <c r="C60" i="1"/>
  <c r="C36" i="1"/>
  <c r="C28" i="1"/>
  <c r="C83" i="1"/>
  <c r="C59" i="1"/>
  <c r="C51" i="1"/>
  <c r="C27" i="1"/>
  <c r="C90" i="1"/>
  <c r="C74" i="1"/>
  <c r="C97" i="1"/>
  <c r="C89" i="1"/>
  <c r="C81" i="1"/>
  <c r="C73" i="1"/>
  <c r="C65" i="1"/>
  <c r="C57" i="1"/>
  <c r="C49" i="1"/>
  <c r="C41" i="1"/>
  <c r="C33" i="1"/>
  <c r="C25" i="1"/>
  <c r="C17" i="1"/>
  <c r="C9" i="1"/>
  <c r="C95" i="1"/>
  <c r="C63" i="1"/>
  <c r="C31" i="1"/>
  <c r="C15" i="1"/>
  <c r="C94" i="1"/>
  <c r="C62" i="1"/>
  <c r="C30" i="1"/>
  <c r="C6" i="1"/>
  <c r="C77" i="1"/>
  <c r="C53" i="1"/>
  <c r="C29" i="1"/>
  <c r="C5" i="1"/>
  <c r="K2" i="1" s="1"/>
  <c r="K6" i="1" s="1"/>
  <c r="C76" i="1"/>
  <c r="C52" i="1"/>
  <c r="C12" i="1"/>
  <c r="C99" i="1"/>
  <c r="C75" i="1"/>
  <c r="C35" i="1"/>
  <c r="C96" i="1"/>
  <c r="C88" i="1"/>
  <c r="C80" i="1"/>
  <c r="C72" i="1"/>
  <c r="C64" i="1"/>
  <c r="C56" i="1"/>
  <c r="C48" i="1"/>
  <c r="C40" i="1"/>
  <c r="C32" i="1"/>
  <c r="C24" i="1"/>
  <c r="C16" i="1"/>
  <c r="C8" i="1"/>
  <c r="L23" i="1" l="1"/>
  <c r="E4" i="1"/>
  <c r="E2" i="1"/>
  <c r="D3" i="1"/>
  <c r="E11" i="1"/>
  <c r="D17" i="1"/>
  <c r="D4" i="1"/>
  <c r="D2" i="1"/>
  <c r="E3" i="1"/>
  <c r="D9" i="1"/>
  <c r="D32" i="1"/>
  <c r="D68" i="1"/>
  <c r="E61" i="1"/>
  <c r="D15" i="1"/>
  <c r="E49" i="1"/>
  <c r="E27" i="1"/>
  <c r="D98" i="1"/>
  <c r="E32" i="1"/>
  <c r="D29" i="1"/>
  <c r="D65" i="1"/>
  <c r="D41" i="1"/>
  <c r="D12" i="1"/>
  <c r="E38" i="1"/>
  <c r="D59" i="1"/>
  <c r="D87" i="1"/>
  <c r="E21" i="1"/>
  <c r="D34" i="1"/>
  <c r="D70" i="1"/>
  <c r="D6" i="1"/>
  <c r="D49" i="1"/>
  <c r="D24" i="1"/>
  <c r="E58" i="1"/>
  <c r="D25" i="1"/>
  <c r="D7" i="1"/>
  <c r="E41" i="1"/>
  <c r="D54" i="1"/>
  <c r="D90" i="1"/>
  <c r="E24" i="1"/>
  <c r="D21" i="1"/>
  <c r="E55" i="1"/>
  <c r="E59" i="1"/>
  <c r="D96" i="1"/>
  <c r="E30" i="1"/>
  <c r="D51" i="1"/>
  <c r="D79" i="1"/>
  <c r="E13" i="1"/>
  <c r="D26" i="1"/>
  <c r="E60" i="1"/>
  <c r="D76" i="1"/>
  <c r="D37" i="1"/>
  <c r="E46" i="1"/>
  <c r="D78" i="1"/>
  <c r="D85" i="1"/>
  <c r="D16" i="1"/>
  <c r="E50" i="1"/>
  <c r="E43" i="1"/>
  <c r="D99" i="1"/>
  <c r="E33" i="1"/>
  <c r="D46" i="1"/>
  <c r="D82" i="1"/>
  <c r="E16" i="1"/>
  <c r="D13" i="1"/>
  <c r="E47" i="1"/>
  <c r="D60" i="1"/>
  <c r="D88" i="1"/>
  <c r="E22" i="1"/>
  <c r="D43" i="1"/>
  <c r="D71" i="1"/>
  <c r="E5" i="1"/>
  <c r="D18" i="1"/>
  <c r="E52" i="1"/>
  <c r="D77" i="1"/>
  <c r="E51" i="1"/>
  <c r="E35" i="1"/>
  <c r="D8" i="1"/>
  <c r="E42" i="1"/>
  <c r="D55" i="1"/>
  <c r="D91" i="1"/>
  <c r="E25" i="1"/>
  <c r="D38" i="1"/>
  <c r="D74" i="1"/>
  <c r="E8" i="1"/>
  <c r="D5" i="1"/>
  <c r="E39" i="1"/>
  <c r="D52" i="1"/>
  <c r="D80" i="1"/>
  <c r="E14" i="1"/>
  <c r="D35" i="1"/>
  <c r="D63" i="1"/>
  <c r="D33" i="1"/>
  <c r="D10" i="1"/>
  <c r="E44" i="1"/>
  <c r="E10" i="1"/>
  <c r="E40" i="1"/>
  <c r="E7" i="1"/>
  <c r="E29" i="1"/>
  <c r="E12" i="1"/>
  <c r="E19" i="1"/>
  <c r="D100" i="1"/>
  <c r="E34" i="1"/>
  <c r="D47" i="1"/>
  <c r="D83" i="1"/>
  <c r="E17" i="1"/>
  <c r="D30" i="1"/>
  <c r="D66" i="1"/>
  <c r="D61" i="1"/>
  <c r="D97" i="1"/>
  <c r="E31" i="1"/>
  <c r="D44" i="1"/>
  <c r="D72" i="1"/>
  <c r="E6" i="1"/>
  <c r="D27" i="1"/>
  <c r="E53" i="1"/>
  <c r="D69" i="1"/>
  <c r="D62" i="1"/>
  <c r="E36" i="1"/>
  <c r="D40" i="1"/>
  <c r="D73" i="1"/>
  <c r="D42" i="1"/>
  <c r="D56" i="1"/>
  <c r="D92" i="1"/>
  <c r="E26" i="1"/>
  <c r="D39" i="1"/>
  <c r="D75" i="1"/>
  <c r="E9" i="1"/>
  <c r="D22" i="1"/>
  <c r="E56" i="1"/>
  <c r="D53" i="1"/>
  <c r="D89" i="1"/>
  <c r="E23" i="1"/>
  <c r="D36" i="1"/>
  <c r="D64" i="1"/>
  <c r="D57" i="1"/>
  <c r="D19" i="1"/>
  <c r="E45" i="1"/>
  <c r="D58" i="1"/>
  <c r="D94" i="1"/>
  <c r="E28" i="1"/>
  <c r="D23" i="1"/>
  <c r="D20" i="1"/>
  <c r="D48" i="1"/>
  <c r="D84" i="1"/>
  <c r="E18" i="1"/>
  <c r="D31" i="1"/>
  <c r="D67" i="1"/>
  <c r="D101" i="1"/>
  <c r="D14" i="1"/>
  <c r="E48" i="1"/>
  <c r="D45" i="1"/>
  <c r="D81" i="1"/>
  <c r="E15" i="1"/>
  <c r="D28" i="1"/>
  <c r="E54" i="1"/>
  <c r="D93" i="1"/>
  <c r="D11" i="1"/>
  <c r="E37" i="1"/>
  <c r="D50" i="1"/>
  <c r="D86" i="1"/>
  <c r="E20" i="1"/>
  <c r="E57" i="1"/>
  <c r="D95" i="1"/>
  <c r="H31" i="1" l="1"/>
  <c r="G31" i="1"/>
  <c r="F31" i="1"/>
  <c r="F77" i="1"/>
  <c r="H77" i="1"/>
  <c r="G77" i="1"/>
  <c r="G26" i="1"/>
  <c r="H26" i="1"/>
  <c r="F26" i="1"/>
  <c r="F21" i="1"/>
  <c r="G21" i="1"/>
  <c r="H21" i="1"/>
  <c r="G24" i="1"/>
  <c r="H24" i="1"/>
  <c r="F24" i="1"/>
  <c r="G4" i="1"/>
  <c r="H4" i="1"/>
  <c r="F4" i="1"/>
  <c r="G2" i="1"/>
  <c r="H2" i="1"/>
  <c r="F2" i="1"/>
  <c r="H81" i="1"/>
  <c r="F81" i="1"/>
  <c r="G81" i="1"/>
  <c r="F83" i="1"/>
  <c r="H83" i="1"/>
  <c r="G83" i="1"/>
  <c r="F91" i="1"/>
  <c r="H91" i="1"/>
  <c r="G91" i="1"/>
  <c r="G18" i="1"/>
  <c r="H18" i="1"/>
  <c r="F18" i="1"/>
  <c r="F13" i="1"/>
  <c r="G13" i="1"/>
  <c r="H13" i="1"/>
  <c r="G16" i="1"/>
  <c r="H16" i="1"/>
  <c r="F16" i="1"/>
  <c r="H49" i="1"/>
  <c r="G49" i="1"/>
  <c r="F49" i="1"/>
  <c r="G12" i="1"/>
  <c r="F12" i="1"/>
  <c r="H12" i="1"/>
  <c r="H15" i="1"/>
  <c r="G15" i="1"/>
  <c r="F15" i="1"/>
  <c r="H17" i="1"/>
  <c r="F17" i="1"/>
  <c r="G17" i="1"/>
  <c r="F53" i="1"/>
  <c r="G53" i="1"/>
  <c r="H53" i="1"/>
  <c r="G38" i="1"/>
  <c r="F38" i="1"/>
  <c r="H38" i="1"/>
  <c r="F19" i="1"/>
  <c r="H19" i="1"/>
  <c r="G19" i="1"/>
  <c r="F45" i="1"/>
  <c r="G45" i="1"/>
  <c r="H45" i="1"/>
  <c r="G44" i="1"/>
  <c r="F44" i="1"/>
  <c r="H44" i="1"/>
  <c r="H47" i="1"/>
  <c r="G47" i="1"/>
  <c r="F47" i="1"/>
  <c r="G52" i="1"/>
  <c r="F52" i="1"/>
  <c r="H52" i="1"/>
  <c r="H55" i="1"/>
  <c r="G55" i="1"/>
  <c r="F55" i="1"/>
  <c r="G85" i="1"/>
  <c r="F85" i="1"/>
  <c r="H85" i="1"/>
  <c r="H79" i="1"/>
  <c r="G79" i="1"/>
  <c r="F79" i="1"/>
  <c r="G90" i="1"/>
  <c r="H90" i="1"/>
  <c r="F90" i="1"/>
  <c r="G6" i="1"/>
  <c r="H6" i="1"/>
  <c r="F6" i="1"/>
  <c r="H41" i="1"/>
  <c r="G41" i="1"/>
  <c r="F41" i="1"/>
  <c r="G56" i="1"/>
  <c r="H56" i="1"/>
  <c r="F56" i="1"/>
  <c r="F35" i="1"/>
  <c r="H35" i="1"/>
  <c r="G35" i="1"/>
  <c r="G86" i="1"/>
  <c r="F86" i="1"/>
  <c r="H86" i="1"/>
  <c r="G22" i="1"/>
  <c r="F22" i="1"/>
  <c r="H22" i="1"/>
  <c r="G72" i="1"/>
  <c r="H72" i="1"/>
  <c r="F72" i="1"/>
  <c r="G80" i="1"/>
  <c r="H80" i="1"/>
  <c r="F80" i="1"/>
  <c r="G50" i="1"/>
  <c r="H50" i="1"/>
  <c r="F50" i="1"/>
  <c r="G48" i="1"/>
  <c r="H48" i="1"/>
  <c r="F48" i="1"/>
  <c r="H57" i="1"/>
  <c r="G57" i="1"/>
  <c r="F57" i="1"/>
  <c r="G40" i="1"/>
  <c r="H40" i="1"/>
  <c r="F40" i="1"/>
  <c r="G20" i="1"/>
  <c r="F20" i="1"/>
  <c r="H20" i="1"/>
  <c r="G64" i="1"/>
  <c r="H64" i="1"/>
  <c r="F64" i="1"/>
  <c r="F75" i="1"/>
  <c r="H75" i="1"/>
  <c r="G75" i="1"/>
  <c r="H71" i="1"/>
  <c r="G71" i="1"/>
  <c r="F71" i="1"/>
  <c r="G82" i="1"/>
  <c r="H82" i="1"/>
  <c r="F82" i="1"/>
  <c r="G78" i="1"/>
  <c r="F78" i="1"/>
  <c r="H78" i="1"/>
  <c r="F51" i="1"/>
  <c r="G51" i="1"/>
  <c r="H51" i="1"/>
  <c r="G54" i="1"/>
  <c r="F54" i="1"/>
  <c r="H54" i="1"/>
  <c r="G70" i="1"/>
  <c r="F70" i="1"/>
  <c r="H70" i="1"/>
  <c r="H65" i="1"/>
  <c r="F65" i="1"/>
  <c r="G65" i="1"/>
  <c r="G68" i="1"/>
  <c r="F68" i="1"/>
  <c r="H68" i="1"/>
  <c r="H3" i="1"/>
  <c r="F3" i="1"/>
  <c r="G3" i="1"/>
  <c r="G58" i="1"/>
  <c r="H58" i="1"/>
  <c r="F58" i="1"/>
  <c r="G60" i="1"/>
  <c r="F60" i="1"/>
  <c r="H60" i="1"/>
  <c r="G42" i="1"/>
  <c r="H42" i="1"/>
  <c r="F42" i="1"/>
  <c r="G36" i="1"/>
  <c r="F36" i="1"/>
  <c r="H36" i="1"/>
  <c r="H97" i="1"/>
  <c r="G97" i="1"/>
  <c r="F97" i="1"/>
  <c r="G10" i="1"/>
  <c r="H10" i="1"/>
  <c r="F10" i="1"/>
  <c r="G8" i="1"/>
  <c r="H8" i="1"/>
  <c r="F8" i="1"/>
  <c r="F43" i="1"/>
  <c r="G43" i="1"/>
  <c r="H43" i="1"/>
  <c r="G46" i="1"/>
  <c r="F46" i="1"/>
  <c r="H46" i="1"/>
  <c r="G34" i="1"/>
  <c r="H34" i="1"/>
  <c r="F34" i="1"/>
  <c r="F29" i="1"/>
  <c r="G29" i="1"/>
  <c r="H29" i="1"/>
  <c r="G32" i="1"/>
  <c r="H32" i="1"/>
  <c r="F32" i="1"/>
  <c r="G28" i="1"/>
  <c r="F28" i="1"/>
  <c r="H28" i="1"/>
  <c r="G30" i="1"/>
  <c r="F30" i="1"/>
  <c r="H30" i="1"/>
  <c r="F59" i="1"/>
  <c r="H59" i="1"/>
  <c r="G59" i="1"/>
  <c r="G84" i="1"/>
  <c r="F84" i="1"/>
  <c r="H84" i="1"/>
  <c r="H73" i="1"/>
  <c r="F73" i="1"/>
  <c r="G73" i="1"/>
  <c r="F11" i="1"/>
  <c r="H11" i="1"/>
  <c r="G11" i="1"/>
  <c r="G14" i="1"/>
  <c r="F14" i="1"/>
  <c r="H14" i="1"/>
  <c r="H23" i="1"/>
  <c r="G23" i="1"/>
  <c r="F23" i="1"/>
  <c r="H39" i="1"/>
  <c r="G39" i="1"/>
  <c r="F39" i="1"/>
  <c r="G62" i="1"/>
  <c r="F62" i="1"/>
  <c r="H62" i="1"/>
  <c r="G100" i="1"/>
  <c r="F100" i="1"/>
  <c r="H100" i="1"/>
  <c r="F5" i="1"/>
  <c r="G5" i="1"/>
  <c r="H5" i="1"/>
  <c r="F93" i="1"/>
  <c r="G93" i="1"/>
  <c r="H93" i="1"/>
  <c r="F101" i="1"/>
  <c r="H101" i="1"/>
  <c r="G101" i="1"/>
  <c r="F69" i="1"/>
  <c r="G69" i="1"/>
  <c r="H69" i="1"/>
  <c r="F61" i="1"/>
  <c r="G61" i="1"/>
  <c r="H61" i="1"/>
  <c r="H33" i="1"/>
  <c r="G33" i="1"/>
  <c r="F33" i="1"/>
  <c r="F37" i="1"/>
  <c r="G37" i="1"/>
  <c r="H37" i="1"/>
  <c r="G96" i="1"/>
  <c r="H96" i="1"/>
  <c r="F96" i="1"/>
  <c r="H7" i="1"/>
  <c r="G7" i="1"/>
  <c r="F7" i="1"/>
  <c r="H9" i="1"/>
  <c r="F9" i="1"/>
  <c r="G9" i="1"/>
  <c r="F27" i="1"/>
  <c r="H27" i="1"/>
  <c r="G27" i="1"/>
  <c r="H95" i="1"/>
  <c r="G95" i="1"/>
  <c r="F95" i="1"/>
  <c r="F67" i="1"/>
  <c r="H67" i="1"/>
  <c r="G67" i="1"/>
  <c r="G94" i="1"/>
  <c r="F94" i="1"/>
  <c r="H94" i="1"/>
  <c r="H89" i="1"/>
  <c r="G89" i="1"/>
  <c r="F89" i="1"/>
  <c r="G92" i="1"/>
  <c r="F92" i="1"/>
  <c r="H92" i="1"/>
  <c r="G66" i="1"/>
  <c r="H66" i="1"/>
  <c r="F66" i="1"/>
  <c r="H63" i="1"/>
  <c r="G63" i="1"/>
  <c r="F63" i="1"/>
  <c r="G74" i="1"/>
  <c r="H74" i="1"/>
  <c r="F74" i="1"/>
  <c r="G88" i="1"/>
  <c r="H88" i="1"/>
  <c r="F88" i="1"/>
  <c r="F99" i="1"/>
  <c r="H99" i="1"/>
  <c r="G99" i="1"/>
  <c r="G76" i="1"/>
  <c r="F76" i="1"/>
  <c r="H76" i="1"/>
  <c r="H25" i="1"/>
  <c r="F25" i="1"/>
  <c r="G25" i="1"/>
  <c r="H87" i="1"/>
  <c r="G87" i="1"/>
  <c r="F87" i="1"/>
  <c r="G98" i="1"/>
  <c r="H98" i="1"/>
  <c r="F98" i="1"/>
  <c r="G102" i="1" l="1"/>
  <c r="E78" i="1"/>
  <c r="E98" i="1"/>
  <c r="E77" i="1"/>
  <c r="E73" i="1"/>
  <c r="E87" i="1"/>
  <c r="E91" i="1"/>
  <c r="E100" i="1"/>
  <c r="E89" i="1"/>
  <c r="E84" i="1"/>
  <c r="E79" i="1"/>
  <c r="E82" i="1"/>
  <c r="E69" i="1"/>
  <c r="E96" i="1"/>
  <c r="E71" i="1"/>
  <c r="E85" i="1"/>
  <c r="E97" i="1"/>
  <c r="E99" i="1"/>
  <c r="E94" i="1"/>
  <c r="E83" i="1"/>
  <c r="E70" i="1"/>
  <c r="E68" i="1"/>
  <c r="E88" i="1"/>
  <c r="E63" i="1"/>
  <c r="E65" i="1"/>
  <c r="E93" i="1"/>
  <c r="E80" i="1"/>
  <c r="E75" i="1"/>
  <c r="E81" i="1"/>
  <c r="E72" i="1"/>
  <c r="E76" i="1"/>
  <c r="E67" i="1"/>
  <c r="E74" i="1"/>
  <c r="E90" i="1"/>
  <c r="E66" i="1"/>
  <c r="E64" i="1"/>
  <c r="E86" i="1"/>
  <c r="E62" i="1"/>
  <c r="E95" i="1"/>
  <c r="E101" i="1"/>
  <c r="E92" i="1"/>
  <c r="F102" i="1"/>
  <c r="H102" i="1"/>
  <c r="K10" i="1" l="1"/>
  <c r="L26" i="1"/>
  <c r="M26" i="1" l="1"/>
  <c r="K16" i="1"/>
  <c r="N26" i="1" s="1"/>
  <c r="K12" i="1"/>
  <c r="L32" i="1" s="1"/>
  <c r="K14" i="1"/>
  <c r="N32" i="1" s="1"/>
</calcChain>
</file>

<file path=xl/sharedStrings.xml><?xml version="1.0" encoding="utf-8"?>
<sst xmlns="http://schemas.openxmlformats.org/spreadsheetml/2006/main" count="50" uniqueCount="48">
  <si>
    <t>Datos</t>
  </si>
  <si>
    <t>Frecuencia</t>
  </si>
  <si>
    <t>Integrantes:</t>
  </si>
  <si>
    <t>Instrucciones:</t>
  </si>
  <si>
    <r>
      <rPr>
        <sz val="11"/>
        <color rgb="FF000000"/>
        <rFont val="Calibri"/>
      </rPr>
      <t xml:space="preserve">1. En la tabla se tienen los valores de una serie de datos y al frente se tienen las respectivas repeticiones o frecuencia de dichos datos. </t>
    </r>
    <r>
      <rPr>
        <sz val="11"/>
        <color rgb="FF4472C4"/>
        <rFont val="Calibri"/>
      </rPr>
      <t>Ejemplo</t>
    </r>
    <r>
      <rPr>
        <sz val="11"/>
        <color rgb="FF000000"/>
        <rFont val="Calibri"/>
      </rPr>
      <t xml:space="preserve">: En la </t>
    </r>
    <r>
      <rPr>
        <sz val="11"/>
        <color rgb="FFFF0000"/>
        <rFont val="Calibri"/>
      </rPr>
      <t xml:space="preserve">celda 6 </t>
    </r>
    <r>
      <rPr>
        <sz val="11"/>
        <color rgb="FF000000"/>
        <rFont val="Calibri"/>
      </rPr>
      <t>el dato corresponde al número 5 que se repite 2 veces.</t>
    </r>
  </si>
  <si>
    <r>
      <rPr>
        <sz val="11"/>
        <color rgb="FF000000"/>
        <rFont val="Calibri"/>
      </rPr>
      <t>2. En la región comprendida desde la columna</t>
    </r>
    <r>
      <rPr>
        <sz val="11"/>
        <color rgb="FF4472C4"/>
        <rFont val="Calibri"/>
      </rPr>
      <t xml:space="preserve"> C </t>
    </r>
    <r>
      <rPr>
        <sz val="11"/>
        <color rgb="FF000000"/>
        <rFont val="Calibri"/>
      </rPr>
      <t xml:space="preserve">hasta la </t>
    </r>
    <r>
      <rPr>
        <sz val="11"/>
        <color rgb="FF4472C4"/>
        <rFont val="Calibri"/>
      </rPr>
      <t>K</t>
    </r>
    <r>
      <rPr>
        <sz val="11"/>
        <color rgb="FF000000"/>
        <rFont val="Calibri"/>
      </rPr>
      <t xml:space="preserve"> se deben realizar los respectivos cálculos. Evitar poner procedimientos fuera de esta región del Excel, para un mejor entendimiento del desarrolllo.</t>
    </r>
  </si>
  <si>
    <r>
      <rPr>
        <sz val="11"/>
        <color rgb="FF000000"/>
        <rFont val="Calibri"/>
      </rPr>
      <t>3. Para calcular las diferetes medidas se debe utilizar SOLO la función SUM del excel. Para utilizar, primero se selecciona la casilla en donde se quiere poner el resultado, se escribe el signo "</t>
    </r>
    <r>
      <rPr>
        <sz val="11"/>
        <color rgb="FFFF0000"/>
        <rFont val="Calibri"/>
      </rPr>
      <t>=</t>
    </r>
    <r>
      <rPr>
        <sz val="11"/>
        <color rgb="FF000000"/>
        <rFont val="Calibri"/>
      </rPr>
      <t>" segiodo de la palabra "</t>
    </r>
    <r>
      <rPr>
        <sz val="11"/>
        <color rgb="FFFF0000"/>
        <rFont val="Calibri"/>
      </rPr>
      <t>SUM</t>
    </r>
    <r>
      <rPr>
        <sz val="11"/>
        <color rgb="FF000000"/>
        <rFont val="Calibri"/>
      </rPr>
      <t>" y se seleccionan las casillas a sumar.</t>
    </r>
  </si>
  <si>
    <r>
      <rPr>
        <sz val="11"/>
        <color rgb="FF000000"/>
        <rFont val="Calibri"/>
      </rPr>
      <t xml:space="preserve">4. LLene las tablas, responda las diferentes preguntas y justifique sus respuestas al comparar las medidas con la gráfica de </t>
    </r>
    <r>
      <rPr>
        <sz val="11"/>
        <color rgb="FF4472C4"/>
        <rFont val="Calibri"/>
      </rPr>
      <t>Datos vs Frecuencia</t>
    </r>
    <r>
      <rPr>
        <sz val="11"/>
        <color rgb="FF000000"/>
        <rFont val="Calibri"/>
      </rPr>
      <t xml:space="preserve"> que se presenta a la izquierda de este enunciado.</t>
    </r>
  </si>
  <si>
    <t>Media</t>
  </si>
  <si>
    <t>Mediana</t>
  </si>
  <si>
    <t>Moda</t>
  </si>
  <si>
    <t>Varianza</t>
  </si>
  <si>
    <t>Desv. Std</t>
  </si>
  <si>
    <t>Coef. Variacion</t>
  </si>
  <si>
    <t>Cuartil 1</t>
  </si>
  <si>
    <t>Cuartil 2</t>
  </si>
  <si>
    <t>Cuartil 3</t>
  </si>
  <si>
    <r>
      <rPr>
        <sz val="11"/>
        <color rgb="FF000000"/>
        <rFont val="Calibri"/>
      </rPr>
      <t>Asimetría g</t>
    </r>
    <r>
      <rPr>
        <sz val="8"/>
        <color rgb="FF000000"/>
        <rFont val="Calibri"/>
      </rPr>
      <t>1</t>
    </r>
  </si>
  <si>
    <r>
      <rPr>
        <sz val="11"/>
        <color rgb="FF000000"/>
        <rFont val="Calibri"/>
      </rPr>
      <t>curtosis g</t>
    </r>
    <r>
      <rPr>
        <sz val="8"/>
        <color rgb="FF000000"/>
        <rFont val="Calibri"/>
      </rPr>
      <t>2</t>
    </r>
  </si>
  <si>
    <t>Pregunta</t>
  </si>
  <si>
    <t>Respuesta</t>
  </si>
  <si>
    <t xml:space="preserve">Justificación </t>
  </si>
  <si>
    <t>¿Cuál es la puntiación Z de el número 22?</t>
  </si>
  <si>
    <t>¿Cuál es la puntiación Z de el número 57?</t>
  </si>
  <si>
    <t>¿El valor de g1 concuerda con la forma de la gráfica?</t>
  </si>
  <si>
    <t>¿El valor de g2 concuerda con la forma de la gráfica?</t>
  </si>
  <si>
    <t>Frecuencia * Datos</t>
  </si>
  <si>
    <t>SUM</t>
  </si>
  <si>
    <t>Numero de Datos</t>
  </si>
  <si>
    <r>
      <t>(X-X</t>
    </r>
    <r>
      <rPr>
        <sz val="11"/>
        <color theme="1"/>
        <rFont val="Calibri"/>
        <family val="2"/>
      </rPr>
      <t>̅)</t>
    </r>
  </si>
  <si>
    <t>Desv. Estd</t>
  </si>
  <si>
    <r>
      <t>f(X-X</t>
    </r>
    <r>
      <rPr>
        <sz val="11"/>
        <color theme="1"/>
        <rFont val="Calibri"/>
        <family val="2"/>
      </rPr>
      <t>̅)</t>
    </r>
  </si>
  <si>
    <t>f(X-X̅)^2</t>
  </si>
  <si>
    <t>f(X-X̅)^3</t>
  </si>
  <si>
    <t>f(X-X̅)^4</t>
  </si>
  <si>
    <t>Curtosis g2</t>
  </si>
  <si>
    <t>Asimetria g1</t>
  </si>
  <si>
    <t>Coefi</t>
  </si>
  <si>
    <t>FORMULAS UTILIZADAS</t>
  </si>
  <si>
    <t>Q1</t>
  </si>
  <si>
    <t>Q2</t>
  </si>
  <si>
    <t>Q3</t>
  </si>
  <si>
    <t>Frecuencia acumulada</t>
  </si>
  <si>
    <t>Se puede decir que la probabilidad de obtener un dato igual o menor a 22 es del 65,17%</t>
  </si>
  <si>
    <t>Se puede decir que la probabilidad de obtener un dato igual o mayor a 57 es del 0,01%</t>
  </si>
  <si>
    <t>Es Asimetrica positiva lo que dice que tiene datos lejos de la media hacia la parte derecha de la grafica</t>
  </si>
  <si>
    <t>el coeficiente es positivo, la distribución se llama leptocúrtica. Hay una mayor concentración de los datos en torno a la media.</t>
  </si>
  <si>
    <t>Se evidencia que las observaciones obtenidas cumplen con lo reflejado mediante las grafica de distribucion que se nos fue otorgada en el ejercicio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</si>
</sst>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color rgb="FF000000"/>
      <name val="Calibri"/>
      <charset val="1"/>
    </font>
    <font>
      <sz val="11"/>
      <color rgb="FF000000"/>
      <name val="Calibri"/>
    </font>
    <font>
      <sz val="11"/>
      <color rgb="FFFF0000"/>
      <name val="Calibri"/>
    </font>
    <font>
      <sz val="11"/>
      <color rgb="FF4472C4"/>
      <name val="Calibri"/>
    </font>
    <font>
      <sz val="11"/>
      <color theme="1"/>
      <name val="Calibri"/>
    </font>
    <font>
      <sz val="8"/>
      <color rgb="FF000000"/>
      <name val="Calibri"/>
    </font>
    <font>
      <sz val="11"/>
      <color theme="1"/>
      <name val="Calibri"/>
      <family val="2"/>
    </font>
    <font>
      <u/>
      <sz val="11"/>
      <color theme="10"/>
      <name val="Calibri"/>
      <family val="2"/>
      <scheme val="minor"/>
    </font>
  </fonts>
  <fills count="13">
    <fill>
      <patternFill patternType="none"/>
    </fill>
    <fill>
      <patternFill patternType="gray125"/>
    </fill>
    <fill>
      <patternFill patternType="solid">
        <fgColor rgb="FFDDEBF7"/>
        <bgColor indexed="64"/>
      </patternFill>
    </fill>
    <fill>
      <patternFill patternType="solid">
        <fgColor rgb="FFFFC000"/>
        <bgColor indexed="64"/>
      </patternFill>
    </fill>
    <fill>
      <patternFill patternType="solid">
        <fgColor rgb="FFFFE699"/>
        <bgColor indexed="64"/>
      </patternFill>
    </fill>
    <fill>
      <patternFill patternType="solid">
        <fgColor rgb="FF8EA9DB"/>
        <bgColor indexed="64"/>
      </patternFill>
    </fill>
    <fill>
      <patternFill patternType="solid">
        <fgColor rgb="FFEB9494"/>
        <bgColor indexed="64"/>
      </patternFill>
    </fill>
    <fill>
      <patternFill patternType="solid">
        <fgColor rgb="FFE2EFDA"/>
        <bgColor indexed="64"/>
      </patternFill>
    </fill>
    <fill>
      <patternFill patternType="solid">
        <fgColor rgb="FFF8CBAD"/>
        <bgColor indexed="64"/>
      </patternFill>
    </fill>
    <fill>
      <patternFill patternType="solid">
        <fgColor rgb="FF8497B0"/>
        <bgColor indexed="64"/>
      </patternFill>
    </fill>
    <fill>
      <patternFill patternType="solid">
        <fgColor rgb="FFFFFF00"/>
        <bgColor indexed="64"/>
      </patternFill>
    </fill>
    <fill>
      <patternFill patternType="solid">
        <fgColor theme="4" tint="0.79998168889431442"/>
        <bgColor indexed="64"/>
      </patternFill>
    </fill>
    <fill>
      <patternFill patternType="solid">
        <fgColor rgb="FF92D050"/>
        <bgColor indexed="64"/>
      </patternFill>
    </fill>
  </fills>
  <borders count="2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84">
    <xf numFmtId="0" fontId="0" fillId="0" borderId="0" xfId="0"/>
    <xf numFmtId="0" fontId="0" fillId="0" borderId="1" xfId="0" applyBorder="1"/>
    <xf numFmtId="0" fontId="0" fillId="2" borderId="1" xfId="0" applyFill="1" applyBorder="1"/>
    <xf numFmtId="0" fontId="1" fillId="3" borderId="1" xfId="0" applyFont="1" applyFill="1"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5" borderId="1" xfId="0" applyFill="1" applyBorder="1"/>
    <xf numFmtId="0" fontId="0" fillId="0" borderId="0" xfId="0" applyAlignment="1"/>
    <xf numFmtId="0" fontId="0" fillId="7" borderId="1" xfId="0" applyFill="1" applyBorder="1"/>
    <xf numFmtId="0" fontId="1" fillId="3" borderId="5" xfId="0" applyFont="1" applyFill="1" applyBorder="1" applyAlignment="1">
      <alignment horizontal="center"/>
    </xf>
    <xf numFmtId="0" fontId="0" fillId="0" borderId="5" xfId="0" applyBorder="1" applyAlignment="1">
      <alignment horizontal="center"/>
    </xf>
    <xf numFmtId="0" fontId="0" fillId="2" borderId="7" xfId="0" applyFill="1" applyBorder="1"/>
    <xf numFmtId="0" fontId="0" fillId="0" borderId="7" xfId="0" applyBorder="1"/>
    <xf numFmtId="0" fontId="0" fillId="4" borderId="7" xfId="0" applyFill="1" applyBorder="1"/>
    <xf numFmtId="0" fontId="0" fillId="5" borderId="7" xfId="0" applyFill="1" applyBorder="1"/>
    <xf numFmtId="0" fontId="0" fillId="7" borderId="5" xfId="0" applyFill="1" applyBorder="1"/>
    <xf numFmtId="0" fontId="0" fillId="0" borderId="5" xfId="0" applyBorder="1"/>
    <xf numFmtId="0" fontId="0" fillId="4" borderId="5" xfId="0" applyFill="1" applyBorder="1"/>
    <xf numFmtId="0" fontId="9" fillId="0" borderId="0" xfId="1"/>
    <xf numFmtId="0" fontId="0" fillId="10" borderId="1" xfId="0" applyFill="1" applyBorder="1"/>
    <xf numFmtId="0" fontId="0" fillId="11" borderId="1" xfId="0" applyFill="1" applyBorder="1"/>
    <xf numFmtId="0" fontId="0" fillId="10" borderId="1" xfId="0" applyFill="1" applyBorder="1" applyAlignment="1">
      <alignment horizontal="center"/>
    </xf>
    <xf numFmtId="0" fontId="0" fillId="10" borderId="5" xfId="0" applyFill="1" applyBorder="1" applyAlignment="1">
      <alignment horizontal="center"/>
    </xf>
    <xf numFmtId="0" fontId="0" fillId="3" borderId="1" xfId="0" applyFill="1" applyBorder="1"/>
    <xf numFmtId="0" fontId="0" fillId="12" borderId="1" xfId="0" applyFill="1" applyBorder="1"/>
    <xf numFmtId="0" fontId="0" fillId="12" borderId="1" xfId="0" applyFill="1" applyBorder="1" applyAlignment="1">
      <alignment horizontal="center"/>
    </xf>
    <xf numFmtId="0" fontId="0" fillId="12" borderId="5" xfId="0" applyFill="1" applyBorder="1" applyAlignment="1">
      <alignment horizontal="center"/>
    </xf>
    <xf numFmtId="0" fontId="0" fillId="3" borderId="1" xfId="0" applyFill="1" applyBorder="1" applyAlignment="1">
      <alignment horizontal="center"/>
    </xf>
    <xf numFmtId="0" fontId="0" fillId="3" borderId="5"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0"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1" xfId="0" applyBorder="1" applyAlignment="1">
      <alignment horizontal="left" wrapText="1"/>
    </xf>
    <xf numFmtId="0" fontId="0" fillId="0" borderId="5" xfId="0" applyBorder="1" applyAlignment="1">
      <alignment horizontal="left" wrapText="1"/>
    </xf>
    <xf numFmtId="0" fontId="0" fillId="0" borderId="10" xfId="0"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0" fontId="0" fillId="0" borderId="13" xfId="0" applyBorder="1" applyAlignment="1">
      <alignment horizontal="center"/>
    </xf>
    <xf numFmtId="0" fontId="0" fillId="0" borderId="10" xfId="0" applyBorder="1" applyAlignment="1">
      <alignment horizontal="left" wrapText="1"/>
    </xf>
    <xf numFmtId="0" fontId="0" fillId="0" borderId="4" xfId="0" applyBorder="1" applyAlignment="1">
      <alignment horizontal="left" wrapText="1"/>
    </xf>
    <xf numFmtId="0" fontId="0" fillId="0" borderId="6" xfId="0" applyBorder="1" applyAlignment="1">
      <alignment horizontal="left" wrapText="1"/>
    </xf>
    <xf numFmtId="0" fontId="0" fillId="0" borderId="8" xfId="0" applyBorder="1" applyAlignment="1">
      <alignment horizontal="left" wrapText="1"/>
    </xf>
    <xf numFmtId="0" fontId="0" fillId="0" borderId="0" xfId="0" applyBorder="1" applyAlignment="1">
      <alignment horizontal="left" wrapText="1"/>
    </xf>
    <xf numFmtId="0" fontId="0" fillId="0" borderId="11" xfId="0" applyBorder="1" applyAlignment="1">
      <alignment horizontal="left" wrapText="1"/>
    </xf>
    <xf numFmtId="0" fontId="0" fillId="0" borderId="2" xfId="0" applyBorder="1" applyAlignment="1">
      <alignment horizontal="left"/>
    </xf>
    <xf numFmtId="0" fontId="0" fillId="4" borderId="1" xfId="0" applyFill="1" applyBorder="1" applyAlignment="1">
      <alignment horizontal="center"/>
    </xf>
    <xf numFmtId="10" fontId="0" fillId="0" borderId="9" xfId="0" applyNumberFormat="1" applyBorder="1" applyAlignment="1">
      <alignment horizontal="center"/>
    </xf>
    <xf numFmtId="0" fontId="3" fillId="8" borderId="1" xfId="0" applyFont="1" applyFill="1" applyBorder="1" applyAlignment="1">
      <alignment horizontal="center"/>
    </xf>
    <xf numFmtId="0" fontId="0" fillId="0" borderId="1" xfId="0" applyBorder="1" applyAlignment="1">
      <alignment horizontal="center"/>
    </xf>
    <xf numFmtId="0" fontId="6" fillId="0" borderId="1" xfId="0" applyFont="1" applyBorder="1" applyAlignment="1">
      <alignment horizontal="left" wrapText="1"/>
    </xf>
    <xf numFmtId="0" fontId="0" fillId="6" borderId="0" xfId="0" applyFill="1" applyAlignment="1">
      <alignment horizontal="center"/>
    </xf>
    <xf numFmtId="0" fontId="3" fillId="0" borderId="1" xfId="0" applyFont="1" applyBorder="1" applyAlignment="1">
      <alignment horizontal="left" wrapText="1"/>
    </xf>
    <xf numFmtId="0" fontId="2" fillId="0" borderId="1" xfId="0" applyFont="1" applyBorder="1" applyAlignment="1">
      <alignment horizontal="left" wrapText="1"/>
    </xf>
    <xf numFmtId="0" fontId="2" fillId="0" borderId="2" xfId="0" applyFont="1" applyBorder="1" applyAlignment="1">
      <alignment horizontal="left" wrapText="1"/>
    </xf>
    <xf numFmtId="0" fontId="0" fillId="0" borderId="2" xfId="0" applyBorder="1" applyAlignment="1">
      <alignment horizontal="left" wrapText="1"/>
    </xf>
    <xf numFmtId="0" fontId="0" fillId="9" borderId="6" xfId="0" applyFill="1" applyBorder="1" applyAlignment="1">
      <alignment horizontal="center"/>
    </xf>
    <xf numFmtId="0" fontId="0" fillId="9" borderId="2" xfId="0" applyFill="1" applyBorder="1" applyAlignment="1">
      <alignment horizontal="center"/>
    </xf>
    <xf numFmtId="0" fontId="6" fillId="0" borderId="2" xfId="0" applyFont="1" applyBorder="1" applyAlignment="1">
      <alignment horizontal="left" wrapText="1"/>
    </xf>
    <xf numFmtId="0" fontId="0" fillId="0" borderId="10" xfId="0" applyBorder="1" applyAlignment="1">
      <alignment horizontal="center" wrapText="1"/>
    </xf>
    <xf numFmtId="0" fontId="0" fillId="0" borderId="4" xfId="0" applyBorder="1" applyAlignment="1">
      <alignment horizontal="center" wrapText="1"/>
    </xf>
    <xf numFmtId="0" fontId="0" fillId="0" borderId="12" xfId="0" applyBorder="1" applyAlignment="1">
      <alignment horizontal="center" wrapText="1"/>
    </xf>
    <xf numFmtId="0" fontId="0" fillId="0" borderId="3" xfId="0" applyBorder="1" applyAlignment="1">
      <alignment horizontal="center" wrapText="1"/>
    </xf>
    <xf numFmtId="0" fontId="0" fillId="0" borderId="8" xfId="0" applyBorder="1" applyAlignment="1">
      <alignment horizontal="center" wrapText="1"/>
    </xf>
    <xf numFmtId="0" fontId="0" fillId="0" borderId="0" xfId="0" applyBorder="1" applyAlignment="1">
      <alignment horizont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0" xfId="0"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left" wrapText="1"/>
    </xf>
  </cellXfs>
  <cellStyles count="2">
    <cellStyle name="Hipervínculo" xfId="1" builtinId="8"/>
    <cellStyle name="Normal" xfId="0" builtinId="0"/>
  </cellStyles>
  <dxfs count="0"/>
  <tableStyles count="0" defaultTableStyle="TableStyleMedium2" defaultPivotStyle="PivotStyleMedium9"/>
  <colors>
    <mruColors>
      <color rgb="FFEB9494"/>
      <color rgb="FFF2C2C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Datos vs Frecuencia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1"/>
          <c:order val="0"/>
          <c:spPr>
            <a:ln w="28575" cap="rnd">
              <a:solidFill>
                <a:schemeClr val="accent2"/>
              </a:solidFill>
              <a:round/>
            </a:ln>
            <a:effectLst/>
          </c:spPr>
          <c:marker>
            <c:symbol val="none"/>
          </c:marker>
          <c:val>
            <c:numRef>
              <c:f>Sheet1!$B$2:$B$101</c:f>
              <c:numCache>
                <c:formatCode>General</c:formatCode>
                <c:ptCount val="100"/>
                <c:pt idx="0">
                  <c:v>1</c:v>
                </c:pt>
                <c:pt idx="1">
                  <c:v>1</c:v>
                </c:pt>
                <c:pt idx="2">
                  <c:v>1</c:v>
                </c:pt>
                <c:pt idx="3">
                  <c:v>1</c:v>
                </c:pt>
                <c:pt idx="4">
                  <c:v>2</c:v>
                </c:pt>
                <c:pt idx="5">
                  <c:v>2</c:v>
                </c:pt>
                <c:pt idx="6">
                  <c:v>2</c:v>
                </c:pt>
                <c:pt idx="7">
                  <c:v>3</c:v>
                </c:pt>
                <c:pt idx="8">
                  <c:v>3</c:v>
                </c:pt>
                <c:pt idx="9">
                  <c:v>4</c:v>
                </c:pt>
                <c:pt idx="10">
                  <c:v>6</c:v>
                </c:pt>
                <c:pt idx="11">
                  <c:v>8</c:v>
                </c:pt>
                <c:pt idx="12">
                  <c:v>10</c:v>
                </c:pt>
                <c:pt idx="13">
                  <c:v>14</c:v>
                </c:pt>
                <c:pt idx="14">
                  <c:v>17</c:v>
                </c:pt>
                <c:pt idx="15">
                  <c:v>23</c:v>
                </c:pt>
                <c:pt idx="16">
                  <c:v>24</c:v>
                </c:pt>
                <c:pt idx="17">
                  <c:v>25</c:v>
                </c:pt>
                <c:pt idx="18">
                  <c:v>24</c:v>
                </c:pt>
                <c:pt idx="19">
                  <c:v>23</c:v>
                </c:pt>
                <c:pt idx="20">
                  <c:v>17</c:v>
                </c:pt>
                <c:pt idx="21">
                  <c:v>14</c:v>
                </c:pt>
                <c:pt idx="22">
                  <c:v>10</c:v>
                </c:pt>
                <c:pt idx="23">
                  <c:v>8</c:v>
                </c:pt>
                <c:pt idx="24">
                  <c:v>6</c:v>
                </c:pt>
                <c:pt idx="25">
                  <c:v>4</c:v>
                </c:pt>
                <c:pt idx="26">
                  <c:v>3</c:v>
                </c:pt>
                <c:pt idx="27">
                  <c:v>3</c:v>
                </c:pt>
                <c:pt idx="28">
                  <c:v>2</c:v>
                </c:pt>
                <c:pt idx="29">
                  <c:v>2</c:v>
                </c:pt>
                <c:pt idx="30">
                  <c:v>2</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val>
          <c:smooth val="0"/>
          <c:extLst>
            <c:ext xmlns:c16="http://schemas.microsoft.com/office/drawing/2014/chart" uri="{C3380CC4-5D6E-409C-BE32-E72D297353CC}">
              <c16:uniqueId val="{00000003-FC68-485C-820B-3608BFBAA93D}"/>
            </c:ext>
          </c:extLst>
        </c:ser>
        <c:dLbls>
          <c:showLegendKey val="0"/>
          <c:showVal val="0"/>
          <c:showCatName val="0"/>
          <c:showSerName val="0"/>
          <c:showPercent val="0"/>
          <c:showBubbleSize val="0"/>
        </c:dLbls>
        <c:smooth val="0"/>
        <c:axId val="741400936"/>
        <c:axId val="1304830487"/>
      </c:lineChart>
      <c:catAx>
        <c:axId val="7414009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304830487"/>
        <c:crosses val="autoZero"/>
        <c:auto val="1"/>
        <c:lblAlgn val="ctr"/>
        <c:lblOffset val="100"/>
        <c:noMultiLvlLbl val="0"/>
      </c:catAx>
      <c:valAx>
        <c:axId val="1304830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4140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tmp"/><Relationship Id="rId3" Type="http://schemas.openxmlformats.org/officeDocument/2006/relationships/image" Target="../media/image2.png"/><Relationship Id="rId7" Type="http://schemas.openxmlformats.org/officeDocument/2006/relationships/image" Target="../media/image6.tmp"/><Relationship Id="rId2" Type="http://schemas.openxmlformats.org/officeDocument/2006/relationships/image" Target="../media/image1.tmp"/><Relationship Id="rId1" Type="http://schemas.openxmlformats.org/officeDocument/2006/relationships/chart" Target="../charts/chart1.xml"/><Relationship Id="rId6" Type="http://schemas.openxmlformats.org/officeDocument/2006/relationships/image" Target="../media/image5.jpeg"/><Relationship Id="rId5" Type="http://schemas.openxmlformats.org/officeDocument/2006/relationships/image" Target="../media/image4.jpeg"/><Relationship Id="rId4" Type="http://schemas.openxmlformats.org/officeDocument/2006/relationships/image" Target="../media/image3.tmp"/></Relationships>
</file>

<file path=xl/drawings/drawing1.xml><?xml version="1.0" encoding="utf-8"?>
<xdr:wsDr xmlns:xdr="http://schemas.openxmlformats.org/drawingml/2006/spreadsheetDrawing" xmlns:a="http://schemas.openxmlformats.org/drawingml/2006/main">
  <xdr:twoCellAnchor>
    <xdr:from>
      <xdr:col>11</xdr:col>
      <xdr:colOff>28575</xdr:colOff>
      <xdr:row>6</xdr:row>
      <xdr:rowOff>28575</xdr:rowOff>
    </xdr:from>
    <xdr:to>
      <xdr:col>19</xdr:col>
      <xdr:colOff>0</xdr:colOff>
      <xdr:row>20</xdr:row>
      <xdr:rowOff>104775</xdr:rowOff>
    </xdr:to>
    <xdr:graphicFrame macro="">
      <xdr:nvGraphicFramePr>
        <xdr:cNvPr id="4" name="Chart 3">
          <a:extLst>
            <a:ext uri="{FF2B5EF4-FFF2-40B4-BE49-F238E27FC236}">
              <a16:creationId xmlns:a16="http://schemas.microsoft.com/office/drawing/2014/main" id="{DF6BD928-9A0B-1587-5AE0-F243AA6D60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66675</xdr:colOff>
      <xdr:row>45</xdr:row>
      <xdr:rowOff>57150</xdr:rowOff>
    </xdr:from>
    <xdr:to>
      <xdr:col>27</xdr:col>
      <xdr:colOff>229899</xdr:colOff>
      <xdr:row>51</xdr:row>
      <xdr:rowOff>28731</xdr:rowOff>
    </xdr:to>
    <xdr:pic>
      <xdr:nvPicPr>
        <xdr:cNvPr id="5" name="Imagen 4">
          <a:extLst>
            <a:ext uri="{FF2B5EF4-FFF2-40B4-BE49-F238E27FC236}">
              <a16:creationId xmlns:a16="http://schemas.microsoft.com/office/drawing/2014/main" id="{C899A3B5-A9B2-2AE8-0D1A-199818CEDE6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467975" y="8648700"/>
          <a:ext cx="9307224" cy="1114581"/>
        </a:xfrm>
        <a:prstGeom prst="rect">
          <a:avLst/>
        </a:prstGeom>
      </xdr:spPr>
    </xdr:pic>
    <xdr:clientData/>
  </xdr:twoCellAnchor>
  <xdr:twoCellAnchor editAs="oneCell">
    <xdr:from>
      <xdr:col>18</xdr:col>
      <xdr:colOff>304800</xdr:colOff>
      <xdr:row>52</xdr:row>
      <xdr:rowOff>104776</xdr:rowOff>
    </xdr:from>
    <xdr:to>
      <xdr:col>20</xdr:col>
      <xdr:colOff>428625</xdr:colOff>
      <xdr:row>55</xdr:row>
      <xdr:rowOff>158156</xdr:rowOff>
    </xdr:to>
    <xdr:pic>
      <xdr:nvPicPr>
        <xdr:cNvPr id="6" name="Imagen 5">
          <a:extLst>
            <a:ext uri="{FF2B5EF4-FFF2-40B4-BE49-F238E27FC236}">
              <a16:creationId xmlns:a16="http://schemas.microsoft.com/office/drawing/2014/main" id="{CD429851-EE76-F052-C521-ACC7C3F22BDD}"/>
            </a:ext>
          </a:extLst>
        </xdr:cNvPr>
        <xdr:cNvPicPr>
          <a:picLocks noChangeAspect="1"/>
        </xdr:cNvPicPr>
      </xdr:nvPicPr>
      <xdr:blipFill>
        <a:blip xmlns:r="http://schemas.openxmlformats.org/officeDocument/2006/relationships" r:embed="rId3"/>
        <a:stretch>
          <a:fillRect/>
        </a:stretch>
      </xdr:blipFill>
      <xdr:spPr>
        <a:xfrm>
          <a:off x="14363700" y="10029826"/>
          <a:ext cx="1343025" cy="624880"/>
        </a:xfrm>
        <a:prstGeom prst="rect">
          <a:avLst/>
        </a:prstGeom>
      </xdr:spPr>
    </xdr:pic>
    <xdr:clientData/>
  </xdr:twoCellAnchor>
  <xdr:twoCellAnchor editAs="oneCell">
    <xdr:from>
      <xdr:col>12</xdr:col>
      <xdr:colOff>200025</xdr:colOff>
      <xdr:row>53</xdr:row>
      <xdr:rowOff>47625</xdr:rowOff>
    </xdr:from>
    <xdr:to>
      <xdr:col>18</xdr:col>
      <xdr:colOff>191009</xdr:colOff>
      <xdr:row>55</xdr:row>
      <xdr:rowOff>76257</xdr:rowOff>
    </xdr:to>
    <xdr:pic>
      <xdr:nvPicPr>
        <xdr:cNvPr id="8" name="Imagen 7">
          <a:extLst>
            <a:ext uri="{FF2B5EF4-FFF2-40B4-BE49-F238E27FC236}">
              <a16:creationId xmlns:a16="http://schemas.microsoft.com/office/drawing/2014/main" id="{366B16F3-EB43-BB95-84D0-6B6AEE04A92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601325" y="10163175"/>
          <a:ext cx="3648584" cy="409632"/>
        </a:xfrm>
        <a:prstGeom prst="rect">
          <a:avLst/>
        </a:prstGeom>
      </xdr:spPr>
    </xdr:pic>
    <xdr:clientData/>
  </xdr:twoCellAnchor>
  <xdr:twoCellAnchor editAs="oneCell">
    <xdr:from>
      <xdr:col>12</xdr:col>
      <xdr:colOff>104775</xdr:colOff>
      <xdr:row>57</xdr:row>
      <xdr:rowOff>114300</xdr:rowOff>
    </xdr:from>
    <xdr:to>
      <xdr:col>17</xdr:col>
      <xdr:colOff>533400</xdr:colOff>
      <xdr:row>61</xdr:row>
      <xdr:rowOff>28575</xdr:rowOff>
    </xdr:to>
    <xdr:pic>
      <xdr:nvPicPr>
        <xdr:cNvPr id="10" name="Imagen 9" descr="Asimetría">
          <a:extLst>
            <a:ext uri="{FF2B5EF4-FFF2-40B4-BE49-F238E27FC236}">
              <a16:creationId xmlns:a16="http://schemas.microsoft.com/office/drawing/2014/main" id="{9BCCB9B6-40C0-5FD9-7F54-824160D26464}"/>
            </a:ext>
          </a:extLst>
        </xdr:cNvPr>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b="48551"/>
        <a:stretch/>
      </xdr:blipFill>
      <xdr:spPr bwMode="auto">
        <a:xfrm>
          <a:off x="10506075" y="10991850"/>
          <a:ext cx="3476625" cy="676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371475</xdr:colOff>
      <xdr:row>51</xdr:row>
      <xdr:rowOff>66676</xdr:rowOff>
    </xdr:from>
    <xdr:to>
      <xdr:col>27</xdr:col>
      <xdr:colOff>581025</xdr:colOff>
      <xdr:row>61</xdr:row>
      <xdr:rowOff>147639</xdr:rowOff>
    </xdr:to>
    <xdr:pic>
      <xdr:nvPicPr>
        <xdr:cNvPr id="11" name="Imagen 10" descr="Estadstica conceptos bsicos y definiciones 1 Conceptos bsicos">
          <a:extLst>
            <a:ext uri="{FF2B5EF4-FFF2-40B4-BE49-F238E27FC236}">
              <a16:creationId xmlns:a16="http://schemas.microsoft.com/office/drawing/2014/main" id="{280A6002-F520-53D6-141B-FFDDAA4B7F3A}"/>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7478375" y="9801226"/>
          <a:ext cx="2647950" cy="19859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19050</xdr:colOff>
      <xdr:row>45</xdr:row>
      <xdr:rowOff>57150</xdr:rowOff>
    </xdr:from>
    <xdr:to>
      <xdr:col>31</xdr:col>
      <xdr:colOff>247937</xdr:colOff>
      <xdr:row>52</xdr:row>
      <xdr:rowOff>28757</xdr:rowOff>
    </xdr:to>
    <xdr:pic>
      <xdr:nvPicPr>
        <xdr:cNvPr id="13" name="Imagen 12">
          <a:extLst>
            <a:ext uri="{FF2B5EF4-FFF2-40B4-BE49-F238E27FC236}">
              <a16:creationId xmlns:a16="http://schemas.microsoft.com/office/drawing/2014/main" id="{13C42692-578A-FFE7-DDEC-E8899AD063DA}"/>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1116925" y="8648700"/>
          <a:ext cx="2057687" cy="1305107"/>
        </a:xfrm>
        <a:prstGeom prst="rect">
          <a:avLst/>
        </a:prstGeom>
      </xdr:spPr>
    </xdr:pic>
    <xdr:clientData/>
  </xdr:twoCellAnchor>
  <xdr:twoCellAnchor editAs="oneCell">
    <xdr:from>
      <xdr:col>28</xdr:col>
      <xdr:colOff>28575</xdr:colOff>
      <xdr:row>52</xdr:row>
      <xdr:rowOff>19050</xdr:rowOff>
    </xdr:from>
    <xdr:to>
      <xdr:col>31</xdr:col>
      <xdr:colOff>419410</xdr:colOff>
      <xdr:row>55</xdr:row>
      <xdr:rowOff>19130</xdr:rowOff>
    </xdr:to>
    <xdr:pic>
      <xdr:nvPicPr>
        <xdr:cNvPr id="15" name="Imagen 14">
          <a:extLst>
            <a:ext uri="{FF2B5EF4-FFF2-40B4-BE49-F238E27FC236}">
              <a16:creationId xmlns:a16="http://schemas.microsoft.com/office/drawing/2014/main" id="{D4A40F97-25E8-12B6-09F5-9A8E7D0EA369}"/>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1126450" y="9944100"/>
          <a:ext cx="2219635" cy="57158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05"/>
  <sheetViews>
    <sheetView tabSelected="1" topLeftCell="K1" workbookViewId="0">
      <selection activeCell="Y32" sqref="Y32"/>
    </sheetView>
  </sheetViews>
  <sheetFormatPr baseColWidth="10" defaultColWidth="9.140625" defaultRowHeight="15" x14ac:dyDescent="0.25"/>
  <cols>
    <col min="1" max="1" width="9.140625" style="5"/>
    <col min="2" max="2" width="11.5703125" style="5" customWidth="1"/>
    <col min="3" max="3" width="19.140625" customWidth="1"/>
    <col min="4" max="4" width="18.7109375" customWidth="1"/>
    <col min="6" max="6" width="11.7109375" customWidth="1"/>
    <col min="7" max="7" width="9.140625" customWidth="1"/>
    <col min="8" max="8" width="19" customWidth="1"/>
    <col min="9" max="9" width="23.28515625" customWidth="1"/>
    <col min="11" max="11" width="21" customWidth="1"/>
  </cols>
  <sheetData>
    <row r="1" spans="1:26" ht="16.5" customHeight="1" x14ac:dyDescent="0.25">
      <c r="A1" s="3" t="s">
        <v>0</v>
      </c>
      <c r="B1" s="9" t="s">
        <v>1</v>
      </c>
      <c r="C1" s="8" t="s">
        <v>26</v>
      </c>
      <c r="D1" s="8" t="s">
        <v>29</v>
      </c>
      <c r="E1" s="8" t="s">
        <v>31</v>
      </c>
      <c r="F1" s="8" t="s">
        <v>32</v>
      </c>
      <c r="G1" s="8" t="s">
        <v>33</v>
      </c>
      <c r="H1" s="8" t="s">
        <v>34</v>
      </c>
      <c r="I1" s="8" t="s">
        <v>42</v>
      </c>
      <c r="J1" s="8"/>
      <c r="K1" s="8" t="s">
        <v>27</v>
      </c>
      <c r="L1" s="65" t="s">
        <v>2</v>
      </c>
      <c r="M1" s="66"/>
      <c r="N1" s="66"/>
      <c r="U1" s="60" t="s">
        <v>3</v>
      </c>
      <c r="V1" s="60"/>
    </row>
    <row r="2" spans="1:26" x14ac:dyDescent="0.25">
      <c r="A2" s="4">
        <v>1</v>
      </c>
      <c r="B2" s="10">
        <v>1</v>
      </c>
      <c r="C2" s="8">
        <f>A2*B2</f>
        <v>1</v>
      </c>
      <c r="D2" s="8">
        <f>(A2-$K$6)</f>
        <v>-19.621160409556314</v>
      </c>
      <c r="E2" s="8">
        <f>(A2-$K$6)*B2</f>
        <v>-19.621160409556314</v>
      </c>
      <c r="F2" s="8">
        <f>(D2)^2*B2</f>
        <v>384.98993581754007</v>
      </c>
      <c r="G2" s="8">
        <f>B2*(D2^3)</f>
        <v>-7553.9492867407434</v>
      </c>
      <c r="H2" s="8">
        <f>B2*(D2^4)</f>
        <v>148217.25068079363</v>
      </c>
      <c r="I2" s="8">
        <v>1</v>
      </c>
      <c r="J2" s="8"/>
      <c r="K2" s="8">
        <f>SUM(C2:C101)</f>
        <v>6042</v>
      </c>
      <c r="L2" s="58"/>
      <c r="M2" s="58"/>
      <c r="N2" s="58"/>
      <c r="O2" s="58"/>
      <c r="P2" s="58"/>
      <c r="Q2" s="58"/>
      <c r="R2" s="58"/>
      <c r="S2" s="58"/>
      <c r="U2" s="7"/>
      <c r="V2" s="7"/>
    </row>
    <row r="3" spans="1:26" ht="15" customHeight="1" x14ac:dyDescent="0.25">
      <c r="A3" s="4">
        <v>2</v>
      </c>
      <c r="B3" s="10">
        <v>1</v>
      </c>
      <c r="C3" s="8">
        <f t="shared" ref="C3:C66" si="0">A3*B3</f>
        <v>2</v>
      </c>
      <c r="D3" s="8">
        <f t="shared" ref="D3:D61" si="1">(A3-$K$6)</f>
        <v>-18.621160409556314</v>
      </c>
      <c r="E3" s="8">
        <f t="shared" ref="E3:E60" si="2">(A3-$K$6)*B3</f>
        <v>-18.621160409556314</v>
      </c>
      <c r="F3" s="8">
        <f>(D3)^2*B3</f>
        <v>346.74761499842748</v>
      </c>
      <c r="G3" s="8">
        <f t="shared" ref="G3:G66" si="3">B3*(D3^3)</f>
        <v>-6456.842960516793</v>
      </c>
      <c r="H3" s="8">
        <f t="shared" ref="H3:H66" si="4">B3*(D3^4)</f>
        <v>120233.90850709769</v>
      </c>
      <c r="I3" s="8">
        <f>I2+B3</f>
        <v>2</v>
      </c>
      <c r="J3" s="8"/>
      <c r="K3" s="8" t="s">
        <v>28</v>
      </c>
      <c r="L3" s="58"/>
      <c r="M3" s="58"/>
      <c r="N3" s="58"/>
      <c r="O3" s="58"/>
      <c r="P3" s="58"/>
      <c r="Q3" s="58"/>
      <c r="R3" s="58"/>
      <c r="S3" s="58"/>
      <c r="U3" s="61" t="s">
        <v>4</v>
      </c>
      <c r="V3" s="62"/>
      <c r="W3" s="62"/>
      <c r="X3" s="62"/>
      <c r="Y3" s="62"/>
      <c r="Z3" s="62"/>
    </row>
    <row r="4" spans="1:26" x14ac:dyDescent="0.25">
      <c r="A4" s="4">
        <v>3</v>
      </c>
      <c r="B4" s="10">
        <v>1</v>
      </c>
      <c r="C4" s="8">
        <f t="shared" si="0"/>
        <v>3</v>
      </c>
      <c r="D4" s="8">
        <f t="shared" si="1"/>
        <v>-17.621160409556314</v>
      </c>
      <c r="E4" s="8">
        <f t="shared" si="2"/>
        <v>-17.621160409556314</v>
      </c>
      <c r="F4" s="8">
        <f t="shared" ref="F4:F67" si="5">(D4)^2*B4</f>
        <v>310.50529417931483</v>
      </c>
      <c r="G4" s="8">
        <f t="shared" si="3"/>
        <v>-5471.463596750179</v>
      </c>
      <c r="H4" s="8">
        <f t="shared" si="4"/>
        <v>96413.537713382844</v>
      </c>
      <c r="I4" s="8">
        <f t="shared" ref="I4:I67" si="6">I3+B4</f>
        <v>3</v>
      </c>
      <c r="J4" s="8"/>
      <c r="K4" s="8">
        <f>SUM(B2:B101)</f>
        <v>294</v>
      </c>
      <c r="L4" s="58"/>
      <c r="M4" s="58"/>
      <c r="N4" s="58"/>
      <c r="O4" s="58"/>
      <c r="P4" s="58"/>
      <c r="Q4" s="58"/>
      <c r="R4" s="58"/>
      <c r="S4" s="58"/>
      <c r="U4" s="62"/>
      <c r="V4" s="62"/>
      <c r="W4" s="62"/>
      <c r="X4" s="62"/>
      <c r="Y4" s="62"/>
      <c r="Z4" s="62"/>
    </row>
    <row r="5" spans="1:26" x14ac:dyDescent="0.25">
      <c r="A5" s="4">
        <f>A4+1</f>
        <v>4</v>
      </c>
      <c r="B5" s="10">
        <v>1</v>
      </c>
      <c r="C5" s="8">
        <f t="shared" si="0"/>
        <v>4</v>
      </c>
      <c r="D5" s="8">
        <f t="shared" si="1"/>
        <v>-16.621160409556314</v>
      </c>
      <c r="E5" s="8">
        <f t="shared" si="2"/>
        <v>-16.621160409556314</v>
      </c>
      <c r="F5" s="8">
        <f t="shared" si="5"/>
        <v>276.26297336020224</v>
      </c>
      <c r="G5" s="8">
        <f t="shared" si="3"/>
        <v>-4591.8111954409042</v>
      </c>
      <c r="H5" s="8">
        <f t="shared" si="4"/>
        <v>76321.230449819806</v>
      </c>
      <c r="I5" s="8">
        <f t="shared" si="6"/>
        <v>4</v>
      </c>
      <c r="J5" s="8"/>
      <c r="K5" s="8" t="s">
        <v>8</v>
      </c>
      <c r="L5" s="58"/>
      <c r="M5" s="58"/>
      <c r="N5" s="58"/>
      <c r="O5" s="58"/>
      <c r="P5" s="58"/>
      <c r="Q5" s="58"/>
      <c r="R5" s="58"/>
      <c r="S5" s="58"/>
      <c r="U5" s="62"/>
      <c r="V5" s="62"/>
      <c r="W5" s="62"/>
      <c r="X5" s="62"/>
      <c r="Y5" s="62"/>
      <c r="Z5" s="62"/>
    </row>
    <row r="6" spans="1:26" x14ac:dyDescent="0.25">
      <c r="A6" s="4">
        <f t="shared" ref="A6:A71" si="7">A5+1</f>
        <v>5</v>
      </c>
      <c r="B6" s="10">
        <v>2</v>
      </c>
      <c r="C6" s="8">
        <f t="shared" si="0"/>
        <v>10</v>
      </c>
      <c r="D6" s="8">
        <f t="shared" si="1"/>
        <v>-15.621160409556314</v>
      </c>
      <c r="E6" s="8">
        <f t="shared" si="2"/>
        <v>-31.242320819112628</v>
      </c>
      <c r="F6" s="8">
        <f t="shared" si="5"/>
        <v>488.04130508217918</v>
      </c>
      <c r="G6" s="8">
        <f t="shared" si="3"/>
        <v>-7623.7715131779323</v>
      </c>
      <c r="H6" s="8">
        <f t="shared" si="4"/>
        <v>119092.15773315834</v>
      </c>
      <c r="I6" s="8">
        <f t="shared" si="6"/>
        <v>6</v>
      </c>
      <c r="J6" s="8"/>
      <c r="K6" s="8">
        <f>K2/(K4-1)</f>
        <v>20.621160409556314</v>
      </c>
      <c r="L6" s="58">
        <v>0</v>
      </c>
      <c r="M6" s="58"/>
      <c r="N6" s="58"/>
      <c r="O6" s="58"/>
      <c r="P6" s="58"/>
      <c r="Q6" s="58"/>
      <c r="R6" s="58"/>
      <c r="S6" s="58"/>
      <c r="U6" s="63"/>
      <c r="V6" s="63"/>
      <c r="W6" s="63"/>
      <c r="X6" s="63"/>
      <c r="Y6" s="63"/>
      <c r="Z6" s="63"/>
    </row>
    <row r="7" spans="1:26" x14ac:dyDescent="0.25">
      <c r="A7" s="4">
        <f t="shared" si="7"/>
        <v>6</v>
      </c>
      <c r="B7" s="10">
        <v>2</v>
      </c>
      <c r="C7" s="8">
        <f t="shared" si="0"/>
        <v>12</v>
      </c>
      <c r="D7" s="8">
        <f t="shared" si="1"/>
        <v>-14.621160409556314</v>
      </c>
      <c r="E7" s="8">
        <f t="shared" si="2"/>
        <v>-29.242320819112628</v>
      </c>
      <c r="F7" s="8">
        <f t="shared" si="5"/>
        <v>427.55666344395394</v>
      </c>
      <c r="G7" s="8">
        <f t="shared" si="3"/>
        <v>-6251.3745603887328</v>
      </c>
      <c r="H7" s="8">
        <f t="shared" si="4"/>
        <v>91402.35022766325</v>
      </c>
      <c r="I7" s="8">
        <f t="shared" si="6"/>
        <v>8</v>
      </c>
      <c r="J7" s="8"/>
      <c r="K7" s="8" t="s">
        <v>11</v>
      </c>
      <c r="U7" s="59" t="s">
        <v>5</v>
      </c>
      <c r="V7" s="38"/>
      <c r="W7" s="38"/>
      <c r="X7" s="38"/>
      <c r="Y7" s="38"/>
      <c r="Z7" s="38"/>
    </row>
    <row r="8" spans="1:26" x14ac:dyDescent="0.25">
      <c r="A8" s="4">
        <f t="shared" si="7"/>
        <v>7</v>
      </c>
      <c r="B8" s="10">
        <v>2</v>
      </c>
      <c r="C8" s="8">
        <f t="shared" si="0"/>
        <v>14</v>
      </c>
      <c r="D8" s="8">
        <f t="shared" si="1"/>
        <v>-13.621160409556314</v>
      </c>
      <c r="E8" s="8">
        <f t="shared" si="2"/>
        <v>-27.242320819112628</v>
      </c>
      <c r="F8" s="8">
        <f t="shared" si="5"/>
        <v>371.07202180572864</v>
      </c>
      <c r="G8" s="8">
        <f t="shared" si="3"/>
        <v>-5054.4315325142079</v>
      </c>
      <c r="H8" s="8">
        <f t="shared" si="4"/>
        <v>68847.22268349558</v>
      </c>
      <c r="I8" s="8">
        <f t="shared" si="6"/>
        <v>10</v>
      </c>
      <c r="J8" s="8"/>
      <c r="K8" s="8">
        <f>(F102)/(K4-1)</f>
        <v>101.72075447814815</v>
      </c>
      <c r="U8" s="38"/>
      <c r="V8" s="38"/>
      <c r="W8" s="38"/>
      <c r="X8" s="38"/>
      <c r="Y8" s="38"/>
      <c r="Z8" s="38"/>
    </row>
    <row r="9" spans="1:26" x14ac:dyDescent="0.25">
      <c r="A9" s="4">
        <f t="shared" si="7"/>
        <v>8</v>
      </c>
      <c r="B9" s="10">
        <v>3</v>
      </c>
      <c r="C9" s="8">
        <f t="shared" si="0"/>
        <v>24</v>
      </c>
      <c r="D9" s="8">
        <f t="shared" si="1"/>
        <v>-12.621160409556314</v>
      </c>
      <c r="E9" s="8">
        <f t="shared" si="2"/>
        <v>-37.863481228668945</v>
      </c>
      <c r="F9" s="8">
        <f t="shared" si="5"/>
        <v>477.8810702512551</v>
      </c>
      <c r="G9" s="8">
        <f t="shared" si="3"/>
        <v>-6031.4136443315401</v>
      </c>
      <c r="H9" s="8">
        <f t="shared" si="4"/>
        <v>76123.439101494994</v>
      </c>
      <c r="I9" s="8">
        <f t="shared" si="6"/>
        <v>13</v>
      </c>
      <c r="J9" s="8"/>
      <c r="K9" s="8" t="s">
        <v>30</v>
      </c>
      <c r="U9" s="38"/>
      <c r="V9" s="38"/>
      <c r="W9" s="38"/>
      <c r="X9" s="38"/>
      <c r="Y9" s="38"/>
      <c r="Z9" s="38"/>
    </row>
    <row r="10" spans="1:26" x14ac:dyDescent="0.25">
      <c r="A10" s="4">
        <f t="shared" si="7"/>
        <v>9</v>
      </c>
      <c r="B10" s="10">
        <v>3</v>
      </c>
      <c r="C10" s="8">
        <f t="shared" si="0"/>
        <v>27</v>
      </c>
      <c r="D10" s="8">
        <f t="shared" si="1"/>
        <v>-11.621160409556314</v>
      </c>
      <c r="E10" s="8">
        <f t="shared" si="2"/>
        <v>-34.863481228668945</v>
      </c>
      <c r="F10" s="8">
        <f t="shared" si="5"/>
        <v>405.15410779391721</v>
      </c>
      <c r="G10" s="8">
        <f t="shared" si="3"/>
        <v>-4708.3608772637817</v>
      </c>
      <c r="H10" s="8">
        <f t="shared" si="4"/>
        <v>54716.617020761696</v>
      </c>
      <c r="I10" s="8">
        <f t="shared" si="6"/>
        <v>16</v>
      </c>
      <c r="J10" s="8"/>
      <c r="K10" s="8">
        <f>SQRT(K8)</f>
        <v>10.085670750036813</v>
      </c>
      <c r="U10" s="64"/>
      <c r="V10" s="64"/>
      <c r="W10" s="64"/>
      <c r="X10" s="64"/>
      <c r="Y10" s="64"/>
      <c r="Z10" s="64"/>
    </row>
    <row r="11" spans="1:26" ht="15" customHeight="1" x14ac:dyDescent="0.25">
      <c r="A11" s="4">
        <f t="shared" si="7"/>
        <v>10</v>
      </c>
      <c r="B11" s="10">
        <v>4</v>
      </c>
      <c r="C11" s="8">
        <f t="shared" si="0"/>
        <v>40</v>
      </c>
      <c r="D11" s="8">
        <f t="shared" si="1"/>
        <v>-10.621160409556314</v>
      </c>
      <c r="E11" s="8">
        <f t="shared" si="2"/>
        <v>-42.484641638225256</v>
      </c>
      <c r="F11" s="8">
        <f t="shared" si="5"/>
        <v>451.23619378210577</v>
      </c>
      <c r="G11" s="8">
        <f t="shared" si="3"/>
        <v>-4792.6519967573831</v>
      </c>
      <c r="H11" s="8">
        <f t="shared" si="4"/>
        <v>50903.525644740526</v>
      </c>
      <c r="I11" s="8">
        <f t="shared" si="6"/>
        <v>20</v>
      </c>
      <c r="J11" s="8"/>
      <c r="K11" s="8" t="s">
        <v>36</v>
      </c>
      <c r="U11" s="59" t="s">
        <v>6</v>
      </c>
      <c r="V11" s="59"/>
      <c r="W11" s="59"/>
      <c r="X11" s="59"/>
      <c r="Y11" s="59"/>
      <c r="Z11" s="59"/>
    </row>
    <row r="12" spans="1:26" x14ac:dyDescent="0.25">
      <c r="A12" s="4">
        <f t="shared" si="7"/>
        <v>11</v>
      </c>
      <c r="B12" s="10">
        <v>6</v>
      </c>
      <c r="C12" s="8">
        <f t="shared" si="0"/>
        <v>66</v>
      </c>
      <c r="D12" s="8">
        <f t="shared" si="1"/>
        <v>-9.6211604095563139</v>
      </c>
      <c r="E12" s="8">
        <f t="shared" si="2"/>
        <v>-57.726962457337883</v>
      </c>
      <c r="F12" s="8">
        <f t="shared" si="5"/>
        <v>555.40036575848296</v>
      </c>
      <c r="G12" s="8">
        <f t="shared" si="3"/>
        <v>-5343.5960104886126</v>
      </c>
      <c r="H12" s="8">
        <f t="shared" si="4"/>
        <v>51411.5943807761</v>
      </c>
      <c r="I12" s="8">
        <f t="shared" si="6"/>
        <v>26</v>
      </c>
      <c r="J12" s="8"/>
      <c r="K12" s="8">
        <f>G102/(K4*K10^3)</f>
        <v>1.8326500135149677</v>
      </c>
      <c r="U12" s="59"/>
      <c r="V12" s="59"/>
      <c r="W12" s="59"/>
      <c r="X12" s="59"/>
      <c r="Y12" s="59"/>
      <c r="Z12" s="59"/>
    </row>
    <row r="13" spans="1:26" x14ac:dyDescent="0.25">
      <c r="A13" s="4">
        <f t="shared" si="7"/>
        <v>12</v>
      </c>
      <c r="B13" s="10">
        <v>8</v>
      </c>
      <c r="C13" s="8">
        <f t="shared" si="0"/>
        <v>96</v>
      </c>
      <c r="D13" s="8">
        <f t="shared" si="1"/>
        <v>-8.6211604095563139</v>
      </c>
      <c r="E13" s="8">
        <f t="shared" si="2"/>
        <v>-68.969283276450511</v>
      </c>
      <c r="F13" s="8">
        <f t="shared" si="5"/>
        <v>594.5952544584095</v>
      </c>
      <c r="G13" s="8">
        <f t="shared" si="3"/>
        <v>-5126.1010674469026</v>
      </c>
      <c r="H13" s="8">
        <f t="shared" si="4"/>
        <v>44192.939578057594</v>
      </c>
      <c r="I13" s="8">
        <f t="shared" si="6"/>
        <v>34</v>
      </c>
      <c r="J13" s="8"/>
      <c r="K13" s="8" t="s">
        <v>35</v>
      </c>
      <c r="U13" s="59"/>
      <c r="V13" s="59"/>
      <c r="W13" s="59"/>
      <c r="X13" s="59"/>
      <c r="Y13" s="59"/>
      <c r="Z13" s="59"/>
    </row>
    <row r="14" spans="1:26" x14ac:dyDescent="0.25">
      <c r="A14" s="4">
        <f t="shared" si="7"/>
        <v>13</v>
      </c>
      <c r="B14" s="10">
        <v>10</v>
      </c>
      <c r="C14" s="8">
        <f t="shared" si="0"/>
        <v>130</v>
      </c>
      <c r="D14" s="8">
        <f t="shared" si="1"/>
        <v>-7.6211604095563139</v>
      </c>
      <c r="E14" s="8">
        <f t="shared" si="2"/>
        <v>-76.211604095563132</v>
      </c>
      <c r="F14" s="8">
        <f t="shared" si="5"/>
        <v>580.82085988188555</v>
      </c>
      <c r="G14" s="8">
        <f t="shared" si="3"/>
        <v>-4426.5289423762815</v>
      </c>
      <c r="H14" s="8">
        <f t="shared" si="4"/>
        <v>33735.287127393298</v>
      </c>
      <c r="I14" s="8">
        <f t="shared" si="6"/>
        <v>44</v>
      </c>
      <c r="J14" s="8"/>
      <c r="K14" s="8">
        <f>(H102/(K4*(K10^4)))-3</f>
        <v>3.9991258205931866</v>
      </c>
      <c r="U14" s="59"/>
      <c r="V14" s="59"/>
      <c r="W14" s="59"/>
      <c r="X14" s="59"/>
      <c r="Y14" s="59"/>
      <c r="Z14" s="59"/>
    </row>
    <row r="15" spans="1:26" x14ac:dyDescent="0.25">
      <c r="A15" s="4">
        <f t="shared" si="7"/>
        <v>14</v>
      </c>
      <c r="B15" s="10">
        <v>14</v>
      </c>
      <c r="C15" s="8">
        <f t="shared" si="0"/>
        <v>196</v>
      </c>
      <c r="D15" s="8">
        <f t="shared" si="1"/>
        <v>-6.6211604095563139</v>
      </c>
      <c r="E15" s="8">
        <f t="shared" si="2"/>
        <v>-92.696245733788402</v>
      </c>
      <c r="F15" s="8">
        <f t="shared" si="5"/>
        <v>613.75671236706307</v>
      </c>
      <c r="G15" s="8">
        <f t="shared" si="3"/>
        <v>-4063.7816450242399</v>
      </c>
      <c r="H15" s="8">
        <f t="shared" si="4"/>
        <v>26906.950141116125</v>
      </c>
      <c r="I15" s="20">
        <f t="shared" si="6"/>
        <v>58</v>
      </c>
      <c r="J15" s="8"/>
      <c r="K15" s="8" t="s">
        <v>37</v>
      </c>
      <c r="U15" s="67"/>
      <c r="V15" s="67"/>
      <c r="W15" s="67"/>
      <c r="X15" s="67"/>
      <c r="Y15" s="67"/>
      <c r="Z15" s="67"/>
    </row>
    <row r="16" spans="1:26" x14ac:dyDescent="0.25">
      <c r="A16" s="21">
        <f t="shared" si="7"/>
        <v>15</v>
      </c>
      <c r="B16" s="22">
        <v>17</v>
      </c>
      <c r="C16" s="19">
        <f t="shared" si="0"/>
        <v>255</v>
      </c>
      <c r="D16" s="19">
        <f t="shared" si="1"/>
        <v>-5.6211604095563139</v>
      </c>
      <c r="E16" s="19">
        <f t="shared" si="2"/>
        <v>-95.559726962457333</v>
      </c>
      <c r="F16" s="19">
        <f t="shared" si="5"/>
        <v>537.15655394937619</v>
      </c>
      <c r="G16" s="19">
        <f t="shared" si="3"/>
        <v>-3019.4431547939339</v>
      </c>
      <c r="H16" s="19">
        <f t="shared" si="4"/>
        <v>16972.774320633478</v>
      </c>
      <c r="I16" s="19">
        <f t="shared" si="6"/>
        <v>75</v>
      </c>
      <c r="J16" s="8"/>
      <c r="K16" s="8">
        <f>K10/K6</f>
        <v>0.48909326874557868</v>
      </c>
      <c r="U16" s="59" t="s">
        <v>7</v>
      </c>
      <c r="V16" s="38"/>
      <c r="W16" s="38"/>
      <c r="X16" s="38"/>
      <c r="Y16" s="38"/>
      <c r="Z16" s="38"/>
    </row>
    <row r="17" spans="1:26" x14ac:dyDescent="0.25">
      <c r="A17" s="4">
        <f t="shared" si="7"/>
        <v>16</v>
      </c>
      <c r="B17" s="10">
        <v>23</v>
      </c>
      <c r="C17" s="8">
        <f t="shared" si="0"/>
        <v>368</v>
      </c>
      <c r="D17" s="8">
        <f t="shared" si="1"/>
        <v>-4.6211604095563139</v>
      </c>
      <c r="E17" s="8">
        <f t="shared" si="2"/>
        <v>-106.28668941979522</v>
      </c>
      <c r="F17" s="8">
        <f t="shared" si="5"/>
        <v>491.16784120956561</v>
      </c>
      <c r="G17" s="8">
        <f t="shared" si="3"/>
        <v>-2269.765382244887</v>
      </c>
      <c r="H17" s="8">
        <f t="shared" si="4"/>
        <v>10488.949923411525</v>
      </c>
      <c r="I17" s="8">
        <f t="shared" si="6"/>
        <v>98</v>
      </c>
      <c r="J17" s="8"/>
      <c r="K17" s="8"/>
      <c r="U17" s="38"/>
      <c r="V17" s="38"/>
      <c r="W17" s="38"/>
      <c r="X17" s="38"/>
      <c r="Y17" s="38"/>
      <c r="Z17" s="38"/>
    </row>
    <row r="18" spans="1:26" x14ac:dyDescent="0.25">
      <c r="A18" s="4">
        <f t="shared" si="7"/>
        <v>17</v>
      </c>
      <c r="B18" s="10">
        <v>24</v>
      </c>
      <c r="C18" s="8">
        <f t="shared" si="0"/>
        <v>408</v>
      </c>
      <c r="D18" s="8">
        <f t="shared" si="1"/>
        <v>-3.6211604095563139</v>
      </c>
      <c r="E18" s="8">
        <f t="shared" si="2"/>
        <v>-86.907849829351534</v>
      </c>
      <c r="F18" s="8">
        <f t="shared" si="5"/>
        <v>314.70726508171322</v>
      </c>
      <c r="G18" s="8">
        <f t="shared" si="3"/>
        <v>-1139.6054889136442</v>
      </c>
      <c r="H18" s="8">
        <f t="shared" si="4"/>
        <v>4126.6942789671557</v>
      </c>
      <c r="I18" s="20">
        <f t="shared" si="6"/>
        <v>122</v>
      </c>
      <c r="J18" s="8"/>
      <c r="K18" s="8"/>
      <c r="U18" s="38"/>
      <c r="V18" s="38"/>
      <c r="W18" s="38"/>
      <c r="X18" s="38"/>
      <c r="Y18" s="38"/>
      <c r="Z18" s="38"/>
    </row>
    <row r="19" spans="1:26" x14ac:dyDescent="0.25">
      <c r="A19" s="27">
        <f t="shared" si="7"/>
        <v>18</v>
      </c>
      <c r="B19" s="28">
        <v>25</v>
      </c>
      <c r="C19" s="23">
        <f t="shared" si="0"/>
        <v>450</v>
      </c>
      <c r="D19" s="23">
        <f t="shared" si="1"/>
        <v>-2.6211604095563139</v>
      </c>
      <c r="E19" s="23">
        <f t="shared" si="2"/>
        <v>-65.529010238907844</v>
      </c>
      <c r="F19" s="23">
        <f t="shared" si="5"/>
        <v>171.76204731563558</v>
      </c>
      <c r="G19" s="23">
        <f t="shared" si="3"/>
        <v>-450.21587828808231</v>
      </c>
      <c r="H19" s="23">
        <f t="shared" si="4"/>
        <v>1180.0880359223454</v>
      </c>
      <c r="I19" s="23">
        <f t="shared" si="6"/>
        <v>147</v>
      </c>
      <c r="J19" s="8"/>
      <c r="K19" s="8"/>
      <c r="U19" s="38"/>
      <c r="V19" s="38"/>
      <c r="W19" s="38"/>
      <c r="X19" s="38"/>
      <c r="Y19" s="38"/>
      <c r="Z19" s="38"/>
    </row>
    <row r="20" spans="1:26" x14ac:dyDescent="0.25">
      <c r="A20" s="4">
        <f t="shared" si="7"/>
        <v>19</v>
      </c>
      <c r="B20" s="10">
        <v>24</v>
      </c>
      <c r="C20" s="8">
        <f t="shared" si="0"/>
        <v>456</v>
      </c>
      <c r="D20" s="8">
        <f t="shared" si="1"/>
        <v>-1.6211604095563139</v>
      </c>
      <c r="E20" s="8">
        <f t="shared" si="2"/>
        <v>-38.907849829351534</v>
      </c>
      <c r="F20" s="8">
        <f t="shared" si="5"/>
        <v>63.075865764307089</v>
      </c>
      <c r="G20" s="8">
        <f t="shared" si="3"/>
        <v>-102.25609637558316</v>
      </c>
      <c r="H20" s="8">
        <f t="shared" si="4"/>
        <v>165.7735350798703</v>
      </c>
      <c r="I20" s="8">
        <f t="shared" si="6"/>
        <v>171</v>
      </c>
      <c r="J20" s="8"/>
      <c r="K20" s="8"/>
    </row>
    <row r="21" spans="1:26" x14ac:dyDescent="0.25">
      <c r="A21" s="4">
        <f t="shared" si="7"/>
        <v>20</v>
      </c>
      <c r="B21" s="10">
        <v>23</v>
      </c>
      <c r="C21" s="8">
        <f t="shared" si="0"/>
        <v>460</v>
      </c>
      <c r="D21" s="8">
        <f t="shared" si="1"/>
        <v>-0.62116040955631391</v>
      </c>
      <c r="E21" s="8">
        <f t="shared" si="2"/>
        <v>-14.28668941979522</v>
      </c>
      <c r="F21" s="8">
        <f t="shared" si="5"/>
        <v>8.8743258512038548</v>
      </c>
      <c r="G21" s="8">
        <f t="shared" si="3"/>
        <v>-5.5123798802699708</v>
      </c>
      <c r="H21" s="8">
        <f t="shared" si="4"/>
        <v>3.4240721440584796</v>
      </c>
      <c r="I21" s="8">
        <f t="shared" si="6"/>
        <v>194</v>
      </c>
      <c r="J21" s="8" t="s">
        <v>39</v>
      </c>
      <c r="K21" s="19">
        <f>(294+1)/4</f>
        <v>73.75</v>
      </c>
    </row>
    <row r="22" spans="1:26" x14ac:dyDescent="0.25">
      <c r="A22" s="4">
        <f t="shared" si="7"/>
        <v>21</v>
      </c>
      <c r="B22" s="10">
        <v>17</v>
      </c>
      <c r="C22" s="8">
        <f t="shared" si="0"/>
        <v>357</v>
      </c>
      <c r="D22" s="8">
        <f t="shared" si="1"/>
        <v>0.37883959044368609</v>
      </c>
      <c r="E22" s="8">
        <f t="shared" si="2"/>
        <v>6.4402730375426636</v>
      </c>
      <c r="F22" s="8">
        <f t="shared" si="5"/>
        <v>2.439830399888177</v>
      </c>
      <c r="G22" s="8">
        <f t="shared" si="3"/>
        <v>0.92430434944569184</v>
      </c>
      <c r="H22" s="8">
        <f t="shared" si="4"/>
        <v>0.3501630811893236</v>
      </c>
      <c r="I22" s="20">
        <f t="shared" si="6"/>
        <v>211</v>
      </c>
      <c r="J22" s="8" t="s">
        <v>40</v>
      </c>
      <c r="K22" s="23">
        <f>(294+1)/2</f>
        <v>147.5</v>
      </c>
      <c r="L22" s="11" t="s">
        <v>8</v>
      </c>
      <c r="M22" s="2" t="s">
        <v>9</v>
      </c>
      <c r="N22" s="2" t="s">
        <v>10</v>
      </c>
    </row>
    <row r="23" spans="1:26" x14ac:dyDescent="0.25">
      <c r="A23" s="25">
        <f t="shared" si="7"/>
        <v>22</v>
      </c>
      <c r="B23" s="26">
        <v>14</v>
      </c>
      <c r="C23" s="24">
        <f t="shared" si="0"/>
        <v>308</v>
      </c>
      <c r="D23" s="24">
        <f t="shared" si="1"/>
        <v>1.3788395904436861</v>
      </c>
      <c r="E23" s="24">
        <f t="shared" si="2"/>
        <v>19.303754266211605</v>
      </c>
      <c r="F23" s="24">
        <f t="shared" si="5"/>
        <v>26.616780626448765</v>
      </c>
      <c r="G23" s="24">
        <f t="shared" si="3"/>
        <v>36.700270897902058</v>
      </c>
      <c r="H23" s="24">
        <f t="shared" si="4"/>
        <v>50.603786494035603</v>
      </c>
      <c r="I23" s="24">
        <f t="shared" si="6"/>
        <v>225</v>
      </c>
      <c r="J23" s="8" t="s">
        <v>41</v>
      </c>
      <c r="K23" s="24">
        <f>(294+1)*3/4</f>
        <v>221.25</v>
      </c>
      <c r="L23" s="12">
        <f>K6</f>
        <v>20.621160409556314</v>
      </c>
      <c r="M23" s="1">
        <f>M29</f>
        <v>18.02</v>
      </c>
      <c r="N23" s="1">
        <v>18</v>
      </c>
    </row>
    <row r="24" spans="1:26" x14ac:dyDescent="0.25">
      <c r="A24" s="4">
        <f t="shared" si="7"/>
        <v>23</v>
      </c>
      <c r="B24" s="10">
        <v>10</v>
      </c>
      <c r="C24" s="8">
        <f t="shared" si="0"/>
        <v>230</v>
      </c>
      <c r="D24" s="8">
        <f t="shared" si="1"/>
        <v>2.3788395904436861</v>
      </c>
      <c r="E24" s="8">
        <f t="shared" si="2"/>
        <v>23.788395904436861</v>
      </c>
      <c r="F24" s="8">
        <f t="shared" si="5"/>
        <v>56.588777970622843</v>
      </c>
      <c r="G24" s="8">
        <f t="shared" si="3"/>
        <v>134.61562541134512</v>
      </c>
      <c r="H24" s="8">
        <f t="shared" si="4"/>
        <v>320.22897922084491</v>
      </c>
      <c r="I24" s="8">
        <f t="shared" si="6"/>
        <v>235</v>
      </c>
      <c r="J24" s="8"/>
      <c r="K24" s="8"/>
    </row>
    <row r="25" spans="1:26" x14ac:dyDescent="0.25">
      <c r="A25" s="4">
        <f t="shared" si="7"/>
        <v>24</v>
      </c>
      <c r="B25" s="10">
        <v>8</v>
      </c>
      <c r="C25" s="8">
        <f t="shared" si="0"/>
        <v>192</v>
      </c>
      <c r="D25" s="8">
        <f t="shared" si="1"/>
        <v>3.3788395904436861</v>
      </c>
      <c r="E25" s="8">
        <f t="shared" si="2"/>
        <v>27.030716723549489</v>
      </c>
      <c r="F25" s="8">
        <f t="shared" si="5"/>
        <v>91.332455823597257</v>
      </c>
      <c r="G25" s="8">
        <f t="shared" si="3"/>
        <v>308.5977176292194</v>
      </c>
      <c r="H25" s="8">
        <f t="shared" si="4"/>
        <v>1042.702185846168</v>
      </c>
      <c r="I25" s="8">
        <f t="shared" si="6"/>
        <v>243</v>
      </c>
      <c r="J25" s="8"/>
      <c r="K25" s="8"/>
      <c r="L25" s="13" t="s">
        <v>11</v>
      </c>
      <c r="M25" s="17" t="s">
        <v>12</v>
      </c>
      <c r="N25" s="55" t="s">
        <v>13</v>
      </c>
      <c r="O25" s="55"/>
    </row>
    <row r="26" spans="1:26" x14ac:dyDescent="0.25">
      <c r="A26" s="4">
        <f t="shared" si="7"/>
        <v>25</v>
      </c>
      <c r="B26" s="10">
        <v>6</v>
      </c>
      <c r="C26" s="8">
        <f t="shared" si="0"/>
        <v>150</v>
      </c>
      <c r="D26" s="8">
        <f t="shared" si="1"/>
        <v>4.3788395904436861</v>
      </c>
      <c r="E26" s="8">
        <f t="shared" si="2"/>
        <v>26.273037542662117</v>
      </c>
      <c r="F26" s="8">
        <f t="shared" si="5"/>
        <v>115.04541695302217</v>
      </c>
      <c r="G26" s="8">
        <f t="shared" si="3"/>
        <v>503.76542645299469</v>
      </c>
      <c r="H26" s="8">
        <f t="shared" si="4"/>
        <v>2205.9079936491207</v>
      </c>
      <c r="I26" s="8">
        <f t="shared" si="6"/>
        <v>249</v>
      </c>
      <c r="J26" s="8"/>
      <c r="K26" s="8"/>
      <c r="L26" s="12">
        <f>K8</f>
        <v>101.72075447814815</v>
      </c>
      <c r="M26" s="16">
        <f>K10</f>
        <v>10.085670750036813</v>
      </c>
      <c r="N26" s="56">
        <f>K16</f>
        <v>0.48909326874557868</v>
      </c>
      <c r="O26" s="56"/>
    </row>
    <row r="27" spans="1:26" x14ac:dyDescent="0.25">
      <c r="A27" s="4">
        <f t="shared" si="7"/>
        <v>26</v>
      </c>
      <c r="B27" s="10">
        <v>4</v>
      </c>
      <c r="C27" s="8">
        <f t="shared" si="0"/>
        <v>104</v>
      </c>
      <c r="D27" s="8">
        <f t="shared" si="1"/>
        <v>5.3788395904436861</v>
      </c>
      <c r="E27" s="8">
        <f t="shared" si="2"/>
        <v>21.515358361774744</v>
      </c>
      <c r="F27" s="8">
        <f t="shared" si="5"/>
        <v>115.72766135889761</v>
      </c>
      <c r="G27" s="8">
        <f t="shared" si="3"/>
        <v>622.48052662669841</v>
      </c>
      <c r="H27" s="8">
        <f t="shared" si="4"/>
        <v>3348.2229008999207</v>
      </c>
      <c r="I27" s="8">
        <f t="shared" si="6"/>
        <v>253</v>
      </c>
      <c r="J27" s="8"/>
      <c r="K27" s="8"/>
    </row>
    <row r="28" spans="1:26" x14ac:dyDescent="0.25">
      <c r="A28" s="4">
        <f t="shared" si="7"/>
        <v>27</v>
      </c>
      <c r="B28" s="10">
        <v>3</v>
      </c>
      <c r="C28" s="8">
        <f t="shared" si="0"/>
        <v>81</v>
      </c>
      <c r="D28" s="8">
        <f t="shared" si="1"/>
        <v>6.3788395904436861</v>
      </c>
      <c r="E28" s="8">
        <f t="shared" si="2"/>
        <v>19.136518771331058</v>
      </c>
      <c r="F28" s="8">
        <f t="shared" si="5"/>
        <v>122.06878356183532</v>
      </c>
      <c r="G28" s="8">
        <f t="shared" si="3"/>
        <v>778.65718934153665</v>
      </c>
      <c r="H28" s="8">
        <f t="shared" si="4"/>
        <v>4966.9293067553981</v>
      </c>
      <c r="I28" s="8">
        <f t="shared" si="6"/>
        <v>256</v>
      </c>
      <c r="J28" s="8"/>
      <c r="K28" s="8"/>
      <c r="L28" s="14" t="s">
        <v>14</v>
      </c>
      <c r="M28" s="6" t="s">
        <v>15</v>
      </c>
      <c r="N28" s="6" t="s">
        <v>16</v>
      </c>
    </row>
    <row r="29" spans="1:26" x14ac:dyDescent="0.25">
      <c r="A29" s="4">
        <f t="shared" si="7"/>
        <v>28</v>
      </c>
      <c r="B29" s="10">
        <v>3</v>
      </c>
      <c r="C29" s="8">
        <f t="shared" si="0"/>
        <v>84</v>
      </c>
      <c r="D29" s="8">
        <f t="shared" si="1"/>
        <v>7.3788395904436861</v>
      </c>
      <c r="E29" s="8">
        <f t="shared" si="2"/>
        <v>22.136518771331058</v>
      </c>
      <c r="F29" s="8">
        <f t="shared" si="5"/>
        <v>163.34182110449743</v>
      </c>
      <c r="G29" s="8">
        <f t="shared" si="3"/>
        <v>1205.2730963410356</v>
      </c>
      <c r="H29" s="8">
        <f t="shared" si="4"/>
        <v>8893.5168405778804</v>
      </c>
      <c r="I29" s="8">
        <f t="shared" si="6"/>
        <v>259</v>
      </c>
      <c r="J29" s="8"/>
      <c r="K29" s="8"/>
      <c r="L29" s="12">
        <f>A15+((K21-I15)/B16)</f>
        <v>14.926470588235293</v>
      </c>
      <c r="M29" s="1">
        <f>A18+((K22-I18)/B19)</f>
        <v>18.02</v>
      </c>
      <c r="N29" s="1">
        <f>A22+((K23-I22)/B23)</f>
        <v>21.732142857142858</v>
      </c>
    </row>
    <row r="30" spans="1:26" x14ac:dyDescent="0.25">
      <c r="A30" s="4">
        <f t="shared" si="7"/>
        <v>29</v>
      </c>
      <c r="B30" s="10">
        <v>2</v>
      </c>
      <c r="C30" s="8">
        <f t="shared" si="0"/>
        <v>58</v>
      </c>
      <c r="D30" s="8">
        <f t="shared" si="1"/>
        <v>8.3788395904436861</v>
      </c>
      <c r="E30" s="8">
        <f t="shared" si="2"/>
        <v>16.757679180887372</v>
      </c>
      <c r="F30" s="8">
        <f t="shared" si="5"/>
        <v>140.40990576477304</v>
      </c>
      <c r="G30" s="8">
        <f t="shared" si="3"/>
        <v>1176.4720773123474</v>
      </c>
      <c r="H30" s="8">
        <f t="shared" si="4"/>
        <v>9857.4708184362225</v>
      </c>
      <c r="I30" s="8">
        <f t="shared" si="6"/>
        <v>261</v>
      </c>
      <c r="J30" s="8"/>
      <c r="K30" s="8"/>
    </row>
    <row r="31" spans="1:26" x14ac:dyDescent="0.25">
      <c r="A31" s="4">
        <f t="shared" si="7"/>
        <v>30</v>
      </c>
      <c r="B31" s="10">
        <v>2</v>
      </c>
      <c r="C31" s="8">
        <f t="shared" si="0"/>
        <v>60</v>
      </c>
      <c r="D31" s="8">
        <f t="shared" si="1"/>
        <v>9.3788395904436861</v>
      </c>
      <c r="E31" s="8">
        <f t="shared" si="2"/>
        <v>18.757679180887372</v>
      </c>
      <c r="F31" s="8">
        <f t="shared" si="5"/>
        <v>175.92526412654777</v>
      </c>
      <c r="G31" s="8">
        <f t="shared" si="3"/>
        <v>1649.9748321493287</v>
      </c>
      <c r="H31" s="8">
        <f t="shared" si="4"/>
        <v>15474.849278997799</v>
      </c>
      <c r="I31" s="8">
        <f t="shared" si="6"/>
        <v>263</v>
      </c>
      <c r="J31" s="8"/>
      <c r="K31" s="15"/>
      <c r="L31" s="57" t="s">
        <v>17</v>
      </c>
      <c r="M31" s="57"/>
      <c r="N31" s="57" t="s">
        <v>18</v>
      </c>
      <c r="O31" s="57"/>
    </row>
    <row r="32" spans="1:26" x14ac:dyDescent="0.25">
      <c r="A32" s="4">
        <f t="shared" si="7"/>
        <v>31</v>
      </c>
      <c r="B32" s="10">
        <v>2</v>
      </c>
      <c r="C32" s="8">
        <f t="shared" si="0"/>
        <v>62</v>
      </c>
      <c r="D32" s="8">
        <f t="shared" si="1"/>
        <v>10.378839590443686</v>
      </c>
      <c r="E32" s="8">
        <f t="shared" si="2"/>
        <v>20.757679180887372</v>
      </c>
      <c r="F32" s="8">
        <f t="shared" si="5"/>
        <v>215.44062248832253</v>
      </c>
      <c r="G32" s="8">
        <f t="shared" si="3"/>
        <v>2236.0236620716341</v>
      </c>
      <c r="H32" s="8">
        <f t="shared" si="4"/>
        <v>23207.330909077951</v>
      </c>
      <c r="I32" s="8">
        <f t="shared" si="6"/>
        <v>265</v>
      </c>
      <c r="J32" s="8"/>
      <c r="K32" s="15"/>
      <c r="L32" s="58">
        <f>K12</f>
        <v>1.8326500135149677</v>
      </c>
      <c r="M32" s="58"/>
      <c r="N32" s="58">
        <f>K14</f>
        <v>3.9991258205931866</v>
      </c>
      <c r="O32" s="58"/>
    </row>
    <row r="33" spans="1:28" x14ac:dyDescent="0.25">
      <c r="A33" s="4">
        <f t="shared" si="7"/>
        <v>32</v>
      </c>
      <c r="B33" s="10">
        <v>1</v>
      </c>
      <c r="C33" s="8">
        <f t="shared" si="0"/>
        <v>32</v>
      </c>
      <c r="D33" s="8">
        <f t="shared" si="1"/>
        <v>11.378839590443686</v>
      </c>
      <c r="E33" s="8">
        <f t="shared" si="2"/>
        <v>11.378839590443686</v>
      </c>
      <c r="F33" s="8">
        <f t="shared" si="5"/>
        <v>129.47799042504863</v>
      </c>
      <c r="G33" s="8">
        <f t="shared" si="3"/>
        <v>1473.3092835396319</v>
      </c>
      <c r="H33" s="8">
        <f t="shared" si="4"/>
        <v>16764.550004508987</v>
      </c>
      <c r="I33" s="8">
        <f t="shared" si="6"/>
        <v>266</v>
      </c>
      <c r="J33" s="8"/>
      <c r="K33" s="8"/>
      <c r="N33" s="18"/>
    </row>
    <row r="34" spans="1:28" x14ac:dyDescent="0.25">
      <c r="A34" s="4">
        <f t="shared" si="7"/>
        <v>33</v>
      </c>
      <c r="B34" s="10">
        <v>1</v>
      </c>
      <c r="C34" s="8">
        <f t="shared" si="0"/>
        <v>33</v>
      </c>
      <c r="D34" s="8">
        <f t="shared" si="1"/>
        <v>12.378839590443686</v>
      </c>
      <c r="E34" s="8">
        <f t="shared" si="2"/>
        <v>12.378839590443686</v>
      </c>
      <c r="F34" s="8">
        <f t="shared" si="5"/>
        <v>153.23566960593601</v>
      </c>
      <c r="G34" s="8">
        <f t="shared" si="3"/>
        <v>1896.879773586109</v>
      </c>
      <c r="H34" s="8">
        <f t="shared" si="4"/>
        <v>23481.170439579582</v>
      </c>
      <c r="I34" s="8">
        <f t="shared" si="6"/>
        <v>267</v>
      </c>
      <c r="J34" s="8"/>
      <c r="K34" s="8"/>
    </row>
    <row r="35" spans="1:28" x14ac:dyDescent="0.25">
      <c r="A35" s="4">
        <f t="shared" si="7"/>
        <v>34</v>
      </c>
      <c r="B35" s="10">
        <v>1</v>
      </c>
      <c r="C35" s="8">
        <f t="shared" si="0"/>
        <v>34</v>
      </c>
      <c r="D35" s="8">
        <f t="shared" si="1"/>
        <v>13.378839590443686</v>
      </c>
      <c r="E35" s="8">
        <f t="shared" si="2"/>
        <v>13.378839590443686</v>
      </c>
      <c r="F35" s="8">
        <f t="shared" si="5"/>
        <v>178.99334878682339</v>
      </c>
      <c r="G35" s="8">
        <f t="shared" si="3"/>
        <v>2394.7233011752483</v>
      </c>
      <c r="H35" s="8">
        <f t="shared" si="4"/>
        <v>32038.61890992141</v>
      </c>
      <c r="I35" s="8">
        <f t="shared" si="6"/>
        <v>268</v>
      </c>
      <c r="J35" s="8"/>
      <c r="K35" s="15"/>
      <c r="L35" s="54" t="s">
        <v>19</v>
      </c>
      <c r="M35" s="54"/>
      <c r="N35" s="54"/>
      <c r="O35" s="54" t="s">
        <v>20</v>
      </c>
      <c r="P35" s="54"/>
      <c r="Q35" s="54"/>
      <c r="R35" s="54" t="s">
        <v>21</v>
      </c>
      <c r="S35" s="54"/>
      <c r="T35" s="54"/>
    </row>
    <row r="36" spans="1:28" ht="15" customHeight="1" x14ac:dyDescent="0.25">
      <c r="A36" s="4">
        <f t="shared" si="7"/>
        <v>35</v>
      </c>
      <c r="B36" s="10">
        <v>1</v>
      </c>
      <c r="C36" s="8">
        <f t="shared" si="0"/>
        <v>35</v>
      </c>
      <c r="D36" s="8">
        <f t="shared" si="1"/>
        <v>14.378839590443686</v>
      </c>
      <c r="E36" s="8">
        <f t="shared" si="2"/>
        <v>14.378839590443686</v>
      </c>
      <c r="F36" s="8">
        <f t="shared" si="5"/>
        <v>206.75102796771074</v>
      </c>
      <c r="G36" s="8">
        <f t="shared" si="3"/>
        <v>2972.8398663070489</v>
      </c>
      <c r="H36" s="8">
        <f t="shared" si="4"/>
        <v>42745.987565705109</v>
      </c>
      <c r="I36" s="8">
        <f t="shared" si="6"/>
        <v>269</v>
      </c>
      <c r="J36" s="8"/>
      <c r="K36" s="15"/>
      <c r="L36" s="38" t="s">
        <v>22</v>
      </c>
      <c r="M36" s="38"/>
      <c r="N36" s="38"/>
      <c r="O36" s="40">
        <f>(22-M29)/M26</f>
        <v>0.39461926714050954</v>
      </c>
      <c r="P36" s="41"/>
      <c r="Q36" s="42"/>
      <c r="R36" s="68" t="s">
        <v>43</v>
      </c>
      <c r="S36" s="69"/>
      <c r="T36" s="69"/>
      <c r="U36" s="69"/>
      <c r="V36" s="69"/>
      <c r="W36" s="69"/>
      <c r="X36" s="74" t="s">
        <v>47</v>
      </c>
      <c r="Y36" s="75"/>
      <c r="Z36" s="76"/>
    </row>
    <row r="37" spans="1:28" x14ac:dyDescent="0.25">
      <c r="A37" s="4">
        <f t="shared" si="7"/>
        <v>36</v>
      </c>
      <c r="B37" s="10">
        <v>1</v>
      </c>
      <c r="C37" s="8">
        <f t="shared" si="0"/>
        <v>36</v>
      </c>
      <c r="D37" s="8">
        <f t="shared" si="1"/>
        <v>15.378839590443686</v>
      </c>
      <c r="E37" s="8">
        <f t="shared" si="2"/>
        <v>15.378839590443686</v>
      </c>
      <c r="F37" s="8">
        <f t="shared" si="5"/>
        <v>236.50870714859812</v>
      </c>
      <c r="G37" s="8">
        <f t="shared" si="3"/>
        <v>3637.2294689815126</v>
      </c>
      <c r="H37" s="8">
        <f t="shared" si="4"/>
        <v>55936.368557101348</v>
      </c>
      <c r="I37" s="8">
        <f t="shared" si="6"/>
        <v>270</v>
      </c>
      <c r="J37" s="8"/>
      <c r="K37" s="15"/>
      <c r="L37" s="38"/>
      <c r="M37" s="38"/>
      <c r="N37" s="38"/>
      <c r="O37" s="45"/>
      <c r="P37" s="46"/>
      <c r="Q37" s="47"/>
      <c r="R37" s="70"/>
      <c r="S37" s="71"/>
      <c r="T37" s="71"/>
      <c r="U37" s="71"/>
      <c r="V37" s="71"/>
      <c r="W37" s="71"/>
      <c r="X37" s="77"/>
      <c r="Y37" s="78"/>
      <c r="Z37" s="79"/>
    </row>
    <row r="38" spans="1:28" x14ac:dyDescent="0.25">
      <c r="A38" s="4">
        <f t="shared" si="7"/>
        <v>37</v>
      </c>
      <c r="B38" s="10">
        <v>1</v>
      </c>
      <c r="C38" s="8">
        <f t="shared" si="0"/>
        <v>37</v>
      </c>
      <c r="D38" s="8">
        <f t="shared" si="1"/>
        <v>16.378839590443686</v>
      </c>
      <c r="E38" s="8">
        <f t="shared" si="2"/>
        <v>16.378839590443686</v>
      </c>
      <c r="F38" s="8">
        <f t="shared" si="5"/>
        <v>268.2663863294855</v>
      </c>
      <c r="G38" s="8">
        <f t="shared" si="3"/>
        <v>4393.8921091986376</v>
      </c>
      <c r="H38" s="8">
        <f t="shared" si="4"/>
        <v>71966.854034280768</v>
      </c>
      <c r="I38" s="8">
        <f t="shared" si="6"/>
        <v>271</v>
      </c>
      <c r="J38" s="8"/>
      <c r="K38" s="15"/>
      <c r="L38" s="38" t="s">
        <v>23</v>
      </c>
      <c r="M38" s="38"/>
      <c r="N38" s="38"/>
      <c r="O38" s="40">
        <f>(57-M29)/M26</f>
        <v>3.8648892043057943</v>
      </c>
      <c r="P38" s="41"/>
      <c r="Q38" s="42"/>
      <c r="R38" s="68" t="s">
        <v>44</v>
      </c>
      <c r="S38" s="69"/>
      <c r="T38" s="69"/>
      <c r="U38" s="69"/>
      <c r="V38" s="69"/>
      <c r="W38" s="69"/>
      <c r="X38" s="77"/>
      <c r="Y38" s="78"/>
      <c r="Z38" s="79"/>
    </row>
    <row r="39" spans="1:28" ht="15" customHeight="1" x14ac:dyDescent="0.25">
      <c r="A39" s="4">
        <f t="shared" si="7"/>
        <v>38</v>
      </c>
      <c r="B39" s="10">
        <v>1</v>
      </c>
      <c r="C39" s="8">
        <f t="shared" si="0"/>
        <v>38</v>
      </c>
      <c r="D39" s="8">
        <f t="shared" si="1"/>
        <v>17.378839590443686</v>
      </c>
      <c r="E39" s="8">
        <f t="shared" si="2"/>
        <v>17.378839590443686</v>
      </c>
      <c r="F39" s="8">
        <f t="shared" si="5"/>
        <v>302.02406551037285</v>
      </c>
      <c r="G39" s="8">
        <f t="shared" si="3"/>
        <v>5248.8277869584253</v>
      </c>
      <c r="H39" s="8">
        <f t="shared" si="4"/>
        <v>91218.536147413994</v>
      </c>
      <c r="I39" s="8">
        <f t="shared" si="6"/>
        <v>272</v>
      </c>
      <c r="J39" s="8"/>
      <c r="K39" s="15"/>
      <c r="L39" s="38"/>
      <c r="M39" s="38"/>
      <c r="N39" s="38"/>
      <c r="O39" s="45"/>
      <c r="P39" s="46"/>
      <c r="Q39" s="47"/>
      <c r="R39" s="70"/>
      <c r="S39" s="71"/>
      <c r="T39" s="71"/>
      <c r="U39" s="71"/>
      <c r="V39" s="71"/>
      <c r="W39" s="71"/>
      <c r="X39" s="77"/>
      <c r="Y39" s="78"/>
      <c r="Z39" s="79"/>
    </row>
    <row r="40" spans="1:28" x14ac:dyDescent="0.25">
      <c r="A40" s="4">
        <f t="shared" si="7"/>
        <v>39</v>
      </c>
      <c r="B40" s="10">
        <v>1</v>
      </c>
      <c r="C40" s="8">
        <f t="shared" si="0"/>
        <v>39</v>
      </c>
      <c r="D40" s="8">
        <f t="shared" si="1"/>
        <v>18.378839590443686</v>
      </c>
      <c r="E40" s="8">
        <f t="shared" si="2"/>
        <v>18.378839590443686</v>
      </c>
      <c r="F40" s="8">
        <f t="shared" si="5"/>
        <v>337.78174469126026</v>
      </c>
      <c r="G40" s="8">
        <f t="shared" si="3"/>
        <v>6208.0365022608757</v>
      </c>
      <c r="H40" s="8">
        <f t="shared" si="4"/>
        <v>114096.50704667173</v>
      </c>
      <c r="I40" s="8">
        <f t="shared" si="6"/>
        <v>273</v>
      </c>
      <c r="J40" s="8"/>
      <c r="K40" s="15"/>
      <c r="L40" s="48" t="s">
        <v>24</v>
      </c>
      <c r="M40" s="49"/>
      <c r="N40" s="50"/>
      <c r="O40" s="40">
        <f>L32</f>
        <v>1.8326500135149677</v>
      </c>
      <c r="P40" s="41"/>
      <c r="Q40" s="42"/>
      <c r="R40" s="68" t="s">
        <v>45</v>
      </c>
      <c r="S40" s="69"/>
      <c r="T40" s="69"/>
      <c r="U40" s="69"/>
      <c r="V40" s="69"/>
      <c r="W40" s="69"/>
      <c r="X40" s="77"/>
      <c r="Y40" s="78"/>
      <c r="Z40" s="79"/>
    </row>
    <row r="41" spans="1:28" x14ac:dyDescent="0.25">
      <c r="A41" s="4">
        <f t="shared" si="7"/>
        <v>40</v>
      </c>
      <c r="B41" s="10">
        <v>1</v>
      </c>
      <c r="C41" s="8">
        <f t="shared" si="0"/>
        <v>40</v>
      </c>
      <c r="D41" s="8">
        <f t="shared" si="1"/>
        <v>19.378839590443686</v>
      </c>
      <c r="E41" s="8">
        <f t="shared" si="2"/>
        <v>19.378839590443686</v>
      </c>
      <c r="F41" s="8">
        <f t="shared" si="5"/>
        <v>375.53942387214761</v>
      </c>
      <c r="G41" s="8">
        <f t="shared" si="3"/>
        <v>7277.518255105987</v>
      </c>
      <c r="H41" s="8">
        <f t="shared" si="4"/>
        <v>141029.85888222454</v>
      </c>
      <c r="I41" s="8">
        <f t="shared" si="6"/>
        <v>274</v>
      </c>
      <c r="J41" s="8"/>
      <c r="K41" s="15"/>
      <c r="L41" s="51"/>
      <c r="M41" s="52"/>
      <c r="N41" s="53"/>
      <c r="O41" s="43"/>
      <c r="P41" s="33"/>
      <c r="Q41" s="44"/>
      <c r="R41" s="72"/>
      <c r="S41" s="73"/>
      <c r="T41" s="73"/>
      <c r="U41" s="73"/>
      <c r="V41" s="73"/>
      <c r="W41" s="73"/>
      <c r="X41" s="77"/>
      <c r="Y41" s="78"/>
      <c r="Z41" s="79"/>
    </row>
    <row r="42" spans="1:28" ht="15" customHeight="1" x14ac:dyDescent="0.25">
      <c r="A42" s="4">
        <f t="shared" si="7"/>
        <v>41</v>
      </c>
      <c r="B42" s="10">
        <v>1</v>
      </c>
      <c r="C42" s="8">
        <f t="shared" si="0"/>
        <v>41</v>
      </c>
      <c r="D42" s="8">
        <f t="shared" si="1"/>
        <v>20.378839590443686</v>
      </c>
      <c r="E42" s="8">
        <f t="shared" si="2"/>
        <v>20.378839590443686</v>
      </c>
      <c r="F42" s="8">
        <f t="shared" si="5"/>
        <v>415.29710305303496</v>
      </c>
      <c r="G42" s="8">
        <f t="shared" si="3"/>
        <v>8463.2730454937609</v>
      </c>
      <c r="H42" s="8">
        <f t="shared" si="4"/>
        <v>172471.68380424313</v>
      </c>
      <c r="I42" s="8">
        <f t="shared" si="6"/>
        <v>275</v>
      </c>
      <c r="J42" s="8"/>
      <c r="K42" s="15"/>
      <c r="L42" s="38" t="s">
        <v>25</v>
      </c>
      <c r="M42" s="38"/>
      <c r="N42" s="39"/>
      <c r="O42" s="40">
        <f>N32</f>
        <v>3.9991258205931866</v>
      </c>
      <c r="P42" s="41"/>
      <c r="Q42" s="41"/>
      <c r="R42" s="83" t="s">
        <v>46</v>
      </c>
      <c r="S42" s="83"/>
      <c r="T42" s="83"/>
      <c r="U42" s="83"/>
      <c r="V42" s="83"/>
      <c r="W42" s="83"/>
      <c r="X42" s="77"/>
      <c r="Y42" s="78"/>
      <c r="Z42" s="79"/>
    </row>
    <row r="43" spans="1:28" x14ac:dyDescent="0.25">
      <c r="A43" s="4">
        <f t="shared" si="7"/>
        <v>42</v>
      </c>
      <c r="B43" s="10">
        <v>1</v>
      </c>
      <c r="C43" s="8">
        <f t="shared" si="0"/>
        <v>42</v>
      </c>
      <c r="D43" s="8">
        <f t="shared" si="1"/>
        <v>21.378839590443686</v>
      </c>
      <c r="E43" s="8">
        <f t="shared" si="2"/>
        <v>21.378839590443686</v>
      </c>
      <c r="F43" s="8">
        <f t="shared" si="5"/>
        <v>457.05478223392237</v>
      </c>
      <c r="G43" s="8">
        <f t="shared" si="3"/>
        <v>9771.3008734241976</v>
      </c>
      <c r="H43" s="8">
        <f t="shared" si="4"/>
        <v>208899.0739628982</v>
      </c>
      <c r="I43" s="8">
        <f t="shared" si="6"/>
        <v>276</v>
      </c>
      <c r="J43" s="8"/>
      <c r="K43" s="15"/>
      <c r="L43" s="38"/>
      <c r="M43" s="38"/>
      <c r="N43" s="39"/>
      <c r="O43" s="45"/>
      <c r="P43" s="46"/>
      <c r="Q43" s="46"/>
      <c r="R43" s="83"/>
      <c r="S43" s="83"/>
      <c r="T43" s="83"/>
      <c r="U43" s="83"/>
      <c r="V43" s="83"/>
      <c r="W43" s="83"/>
      <c r="X43" s="77"/>
      <c r="Y43" s="78"/>
      <c r="Z43" s="79"/>
    </row>
    <row r="44" spans="1:28" x14ac:dyDescent="0.25">
      <c r="A44" s="4">
        <f t="shared" si="7"/>
        <v>43</v>
      </c>
      <c r="B44" s="10">
        <v>1</v>
      </c>
      <c r="C44" s="8">
        <f t="shared" si="0"/>
        <v>43</v>
      </c>
      <c r="D44" s="8">
        <f t="shared" si="1"/>
        <v>22.378839590443686</v>
      </c>
      <c r="E44" s="8">
        <f t="shared" si="2"/>
        <v>22.378839590443686</v>
      </c>
      <c r="F44" s="8">
        <f t="shared" si="5"/>
        <v>500.81246141480972</v>
      </c>
      <c r="G44" s="8">
        <f t="shared" si="3"/>
        <v>11207.601738897294</v>
      </c>
      <c r="H44" s="8">
        <f t="shared" si="4"/>
        <v>250813.12150836026</v>
      </c>
      <c r="I44" s="8">
        <f t="shared" si="6"/>
        <v>277</v>
      </c>
      <c r="J44" s="8"/>
      <c r="K44" s="8"/>
      <c r="R44" s="83"/>
      <c r="S44" s="83"/>
      <c r="T44" s="83"/>
      <c r="U44" s="83"/>
      <c r="V44" s="83"/>
      <c r="W44" s="83"/>
      <c r="X44" s="80"/>
      <c r="Y44" s="81"/>
      <c r="Z44" s="82"/>
    </row>
    <row r="45" spans="1:28" x14ac:dyDescent="0.25">
      <c r="A45" s="4">
        <f t="shared" si="7"/>
        <v>44</v>
      </c>
      <c r="B45" s="10">
        <v>1</v>
      </c>
      <c r="C45" s="8">
        <f t="shared" si="0"/>
        <v>44</v>
      </c>
      <c r="D45" s="8">
        <f t="shared" si="1"/>
        <v>23.378839590443686</v>
      </c>
      <c r="E45" s="8">
        <f t="shared" si="2"/>
        <v>23.378839590443686</v>
      </c>
      <c r="F45" s="8">
        <f t="shared" si="5"/>
        <v>546.57014059569713</v>
      </c>
      <c r="G45" s="8">
        <f t="shared" si="3"/>
        <v>12778.175641913056</v>
      </c>
      <c r="H45" s="8">
        <f t="shared" si="4"/>
        <v>298738.91859080014</v>
      </c>
      <c r="I45" s="8">
        <f t="shared" si="6"/>
        <v>278</v>
      </c>
      <c r="J45" s="8"/>
      <c r="K45" s="8"/>
      <c r="M45" s="29" t="s">
        <v>38</v>
      </c>
      <c r="N45" s="30"/>
      <c r="O45" s="30"/>
      <c r="P45" s="30"/>
      <c r="Q45" s="30"/>
      <c r="R45" s="30"/>
      <c r="S45" s="30"/>
      <c r="T45" s="30"/>
      <c r="U45" s="30"/>
      <c r="V45" s="30"/>
      <c r="W45" s="30"/>
      <c r="X45" s="30"/>
      <c r="Y45" s="30"/>
      <c r="Z45" s="30"/>
      <c r="AA45" s="30"/>
      <c r="AB45" s="31"/>
    </row>
    <row r="46" spans="1:28" x14ac:dyDescent="0.25">
      <c r="A46" s="4">
        <f t="shared" si="7"/>
        <v>45</v>
      </c>
      <c r="B46" s="10">
        <v>1</v>
      </c>
      <c r="C46" s="8">
        <f t="shared" si="0"/>
        <v>45</v>
      </c>
      <c r="D46" s="8">
        <f t="shared" si="1"/>
        <v>24.378839590443686</v>
      </c>
      <c r="E46" s="8">
        <f t="shared" si="2"/>
        <v>24.378839590443686</v>
      </c>
      <c r="F46" s="8">
        <f t="shared" si="5"/>
        <v>594.32781977658442</v>
      </c>
      <c r="G46" s="8">
        <f t="shared" si="3"/>
        <v>14489.022582471476</v>
      </c>
      <c r="H46" s="8">
        <f t="shared" si="4"/>
        <v>353225.55736038822</v>
      </c>
      <c r="I46" s="8">
        <f t="shared" si="6"/>
        <v>279</v>
      </c>
      <c r="J46" s="8"/>
      <c r="K46" s="8"/>
      <c r="M46" s="32"/>
      <c r="N46" s="33"/>
      <c r="O46" s="33"/>
      <c r="P46" s="33"/>
      <c r="Q46" s="33"/>
      <c r="R46" s="33"/>
      <c r="S46" s="33"/>
      <c r="T46" s="33"/>
      <c r="U46" s="33"/>
      <c r="V46" s="33"/>
      <c r="W46" s="33"/>
      <c r="X46" s="33"/>
      <c r="Y46" s="33"/>
      <c r="Z46" s="33"/>
      <c r="AA46" s="33"/>
      <c r="AB46" s="34"/>
    </row>
    <row r="47" spans="1:28" x14ac:dyDescent="0.25">
      <c r="A47" s="4">
        <f t="shared" si="7"/>
        <v>46</v>
      </c>
      <c r="B47" s="10">
        <v>1</v>
      </c>
      <c r="C47" s="8">
        <f t="shared" si="0"/>
        <v>46</v>
      </c>
      <c r="D47" s="8">
        <f t="shared" si="1"/>
        <v>25.378839590443686</v>
      </c>
      <c r="E47" s="8">
        <f t="shared" si="2"/>
        <v>25.378839590443686</v>
      </c>
      <c r="F47" s="8">
        <f t="shared" si="5"/>
        <v>644.08549895747183</v>
      </c>
      <c r="G47" s="8">
        <f t="shared" si="3"/>
        <v>16346.142560572562</v>
      </c>
      <c r="H47" s="8">
        <f t="shared" si="4"/>
        <v>414846.12996729545</v>
      </c>
      <c r="I47" s="8">
        <f t="shared" si="6"/>
        <v>280</v>
      </c>
      <c r="J47" s="8"/>
      <c r="K47" s="8"/>
      <c r="M47" s="32"/>
      <c r="N47" s="33"/>
      <c r="O47" s="33"/>
      <c r="P47" s="33"/>
      <c r="Q47" s="33"/>
      <c r="R47" s="33"/>
      <c r="S47" s="33"/>
      <c r="T47" s="33"/>
      <c r="U47" s="33"/>
      <c r="V47" s="33"/>
      <c r="W47" s="33"/>
      <c r="X47" s="33"/>
      <c r="Y47" s="33"/>
      <c r="Z47" s="33"/>
      <c r="AA47" s="33"/>
      <c r="AB47" s="34"/>
    </row>
    <row r="48" spans="1:28" x14ac:dyDescent="0.25">
      <c r="A48" s="4">
        <f t="shared" si="7"/>
        <v>47</v>
      </c>
      <c r="B48" s="10">
        <v>1</v>
      </c>
      <c r="C48" s="8">
        <f t="shared" si="0"/>
        <v>47</v>
      </c>
      <c r="D48" s="8">
        <f t="shared" si="1"/>
        <v>26.378839590443686</v>
      </c>
      <c r="E48" s="8">
        <f t="shared" si="2"/>
        <v>26.378839590443686</v>
      </c>
      <c r="F48" s="8">
        <f t="shared" si="5"/>
        <v>695.84317813835924</v>
      </c>
      <c r="G48" s="8">
        <f t="shared" si="3"/>
        <v>18355.535576216309</v>
      </c>
      <c r="H48" s="8">
        <f t="shared" si="4"/>
        <v>484197.72856169235</v>
      </c>
      <c r="I48" s="8">
        <f t="shared" si="6"/>
        <v>281</v>
      </c>
      <c r="J48" s="8"/>
      <c r="K48" s="8"/>
      <c r="M48" s="32"/>
      <c r="N48" s="33"/>
      <c r="O48" s="33"/>
      <c r="P48" s="33"/>
      <c r="Q48" s="33"/>
      <c r="R48" s="33"/>
      <c r="S48" s="33"/>
      <c r="T48" s="33"/>
      <c r="U48" s="33"/>
      <c r="V48" s="33"/>
      <c r="W48" s="33"/>
      <c r="X48" s="33"/>
      <c r="Y48" s="33"/>
      <c r="Z48" s="33"/>
      <c r="AA48" s="33"/>
      <c r="AB48" s="34"/>
    </row>
    <row r="49" spans="1:28" x14ac:dyDescent="0.25">
      <c r="A49" s="4">
        <f t="shared" si="7"/>
        <v>48</v>
      </c>
      <c r="B49" s="10">
        <v>1</v>
      </c>
      <c r="C49" s="8">
        <f t="shared" si="0"/>
        <v>48</v>
      </c>
      <c r="D49" s="8">
        <f t="shared" si="1"/>
        <v>27.378839590443686</v>
      </c>
      <c r="E49" s="8">
        <f t="shared" si="2"/>
        <v>27.378839590443686</v>
      </c>
      <c r="F49" s="8">
        <f t="shared" si="5"/>
        <v>749.60085731924664</v>
      </c>
      <c r="G49" s="8">
        <f t="shared" si="3"/>
        <v>20523.20162940272</v>
      </c>
      <c r="H49" s="8">
        <f t="shared" si="4"/>
        <v>561901.44529374957</v>
      </c>
      <c r="I49" s="8">
        <f t="shared" si="6"/>
        <v>282</v>
      </c>
      <c r="J49" s="8"/>
      <c r="K49" s="8"/>
      <c r="M49" s="32"/>
      <c r="N49" s="33"/>
      <c r="O49" s="33"/>
      <c r="P49" s="33"/>
      <c r="Q49" s="33"/>
      <c r="R49" s="33"/>
      <c r="S49" s="33"/>
      <c r="T49" s="33"/>
      <c r="U49" s="33"/>
      <c r="V49" s="33"/>
      <c r="W49" s="33"/>
      <c r="X49" s="33"/>
      <c r="Y49" s="33"/>
      <c r="Z49" s="33"/>
      <c r="AA49" s="33"/>
      <c r="AB49" s="34"/>
    </row>
    <row r="50" spans="1:28" x14ac:dyDescent="0.25">
      <c r="A50" s="4">
        <f t="shared" si="7"/>
        <v>49</v>
      </c>
      <c r="B50" s="10">
        <v>1</v>
      </c>
      <c r="C50" s="8">
        <f t="shared" si="0"/>
        <v>49</v>
      </c>
      <c r="D50" s="8">
        <f t="shared" si="1"/>
        <v>28.378839590443686</v>
      </c>
      <c r="E50" s="8">
        <f t="shared" si="2"/>
        <v>28.378839590443686</v>
      </c>
      <c r="F50" s="8">
        <f t="shared" si="5"/>
        <v>805.35853650013394</v>
      </c>
      <c r="G50" s="8">
        <f t="shared" si="3"/>
        <v>22855.140720131789</v>
      </c>
      <c r="H50" s="8">
        <f t="shared" si="4"/>
        <v>648602.37231363752</v>
      </c>
      <c r="I50" s="8">
        <f t="shared" si="6"/>
        <v>283</v>
      </c>
      <c r="J50" s="8"/>
      <c r="K50" s="8"/>
      <c r="M50" s="32"/>
      <c r="N50" s="33"/>
      <c r="O50" s="33"/>
      <c r="P50" s="33"/>
      <c r="Q50" s="33"/>
      <c r="R50" s="33"/>
      <c r="S50" s="33"/>
      <c r="T50" s="33"/>
      <c r="U50" s="33"/>
      <c r="V50" s="33"/>
      <c r="W50" s="33"/>
      <c r="X50" s="33"/>
      <c r="Y50" s="33"/>
      <c r="Z50" s="33"/>
      <c r="AA50" s="33"/>
      <c r="AB50" s="34"/>
    </row>
    <row r="51" spans="1:28" x14ac:dyDescent="0.25">
      <c r="A51" s="4">
        <f t="shared" si="7"/>
        <v>50</v>
      </c>
      <c r="B51" s="10">
        <v>1</v>
      </c>
      <c r="C51" s="8">
        <f t="shared" si="0"/>
        <v>50</v>
      </c>
      <c r="D51" s="8">
        <f t="shared" si="1"/>
        <v>29.378839590443686</v>
      </c>
      <c r="E51" s="8">
        <f t="shared" si="2"/>
        <v>29.378839590443686</v>
      </c>
      <c r="F51" s="8">
        <f t="shared" si="5"/>
        <v>863.11621568102134</v>
      </c>
      <c r="G51" s="8">
        <f t="shared" si="3"/>
        <v>25357.35284840352</v>
      </c>
      <c r="H51" s="8">
        <f t="shared" si="4"/>
        <v>744969.60177152732</v>
      </c>
      <c r="I51" s="8">
        <f t="shared" si="6"/>
        <v>284</v>
      </c>
      <c r="J51" s="8"/>
      <c r="K51" s="8"/>
      <c r="M51" s="32"/>
      <c r="N51" s="33"/>
      <c r="O51" s="33"/>
      <c r="P51" s="33"/>
      <c r="Q51" s="33"/>
      <c r="R51" s="33"/>
      <c r="S51" s="33"/>
      <c r="T51" s="33"/>
      <c r="U51" s="33"/>
      <c r="V51" s="33"/>
      <c r="W51" s="33"/>
      <c r="X51" s="33"/>
      <c r="Y51" s="33"/>
      <c r="Z51" s="33"/>
      <c r="AA51" s="33"/>
      <c r="AB51" s="34"/>
    </row>
    <row r="52" spans="1:28" x14ac:dyDescent="0.25">
      <c r="A52" s="4">
        <f t="shared" si="7"/>
        <v>51</v>
      </c>
      <c r="B52" s="10">
        <v>1</v>
      </c>
      <c r="C52" s="8">
        <f t="shared" si="0"/>
        <v>51</v>
      </c>
      <c r="D52" s="8">
        <f t="shared" si="1"/>
        <v>30.378839590443686</v>
      </c>
      <c r="E52" s="8">
        <f t="shared" si="2"/>
        <v>30.378839590443686</v>
      </c>
      <c r="F52" s="8">
        <f t="shared" si="5"/>
        <v>922.87389486190875</v>
      </c>
      <c r="G52" s="8">
        <f t="shared" si="3"/>
        <v>28035.838014217916</v>
      </c>
      <c r="H52" s="8">
        <f t="shared" si="4"/>
        <v>851696.22581758944</v>
      </c>
      <c r="I52" s="8">
        <f t="shared" si="6"/>
        <v>285</v>
      </c>
      <c r="J52" s="8"/>
      <c r="K52" s="8"/>
      <c r="M52" s="32"/>
      <c r="N52" s="33"/>
      <c r="O52" s="33"/>
      <c r="P52" s="33"/>
      <c r="Q52" s="33"/>
      <c r="R52" s="33"/>
      <c r="S52" s="33"/>
      <c r="T52" s="33"/>
      <c r="U52" s="33"/>
      <c r="V52" s="33"/>
      <c r="W52" s="33"/>
      <c r="X52" s="33"/>
      <c r="Y52" s="33"/>
      <c r="Z52" s="33"/>
      <c r="AA52" s="33"/>
      <c r="AB52" s="34"/>
    </row>
    <row r="53" spans="1:28" x14ac:dyDescent="0.25">
      <c r="A53" s="4">
        <f t="shared" si="7"/>
        <v>52</v>
      </c>
      <c r="B53" s="10">
        <v>1</v>
      </c>
      <c r="C53" s="8">
        <f t="shared" si="0"/>
        <v>52</v>
      </c>
      <c r="D53" s="8">
        <f t="shared" si="1"/>
        <v>31.378839590443686</v>
      </c>
      <c r="E53" s="8">
        <f t="shared" si="2"/>
        <v>31.378839590443686</v>
      </c>
      <c r="F53" s="8">
        <f t="shared" si="5"/>
        <v>984.63157404279605</v>
      </c>
      <c r="G53" s="8">
        <f t="shared" si="3"/>
        <v>30896.596217574974</v>
      </c>
      <c r="H53" s="8">
        <f t="shared" si="4"/>
        <v>969499.33660199412</v>
      </c>
      <c r="I53" s="8">
        <f t="shared" si="6"/>
        <v>286</v>
      </c>
      <c r="J53" s="8"/>
      <c r="K53" s="8"/>
      <c r="M53" s="32"/>
      <c r="N53" s="33"/>
      <c r="O53" s="33"/>
      <c r="P53" s="33"/>
      <c r="Q53" s="33"/>
      <c r="R53" s="33"/>
      <c r="S53" s="33"/>
      <c r="T53" s="33"/>
      <c r="U53" s="33"/>
      <c r="V53" s="33"/>
      <c r="W53" s="33"/>
      <c r="X53" s="33"/>
      <c r="Y53" s="33"/>
      <c r="Z53" s="33"/>
      <c r="AA53" s="33"/>
      <c r="AB53" s="34"/>
    </row>
    <row r="54" spans="1:28" x14ac:dyDescent="0.25">
      <c r="A54" s="4">
        <f t="shared" si="7"/>
        <v>53</v>
      </c>
      <c r="B54" s="10">
        <v>1</v>
      </c>
      <c r="C54" s="8">
        <f t="shared" si="0"/>
        <v>53</v>
      </c>
      <c r="D54" s="8">
        <f t="shared" si="1"/>
        <v>32.37883959044369</v>
      </c>
      <c r="E54" s="8">
        <f t="shared" si="2"/>
        <v>32.37883959044369</v>
      </c>
      <c r="F54" s="8">
        <f t="shared" si="5"/>
        <v>1048.3892532236837</v>
      </c>
      <c r="G54" s="8">
        <f t="shared" si="3"/>
        <v>33945.627458474701</v>
      </c>
      <c r="H54" s="8">
        <f t="shared" si="4"/>
        <v>1099120.0262749132</v>
      </c>
      <c r="I54" s="8">
        <f t="shared" si="6"/>
        <v>287</v>
      </c>
      <c r="J54" s="8"/>
      <c r="K54" s="8"/>
      <c r="M54" s="32"/>
      <c r="N54" s="33"/>
      <c r="O54" s="33"/>
      <c r="P54" s="33"/>
      <c r="Q54" s="33"/>
      <c r="R54" s="33"/>
      <c r="S54" s="33"/>
      <c r="T54" s="33"/>
      <c r="U54" s="33"/>
      <c r="V54" s="33"/>
      <c r="W54" s="33"/>
      <c r="X54" s="33"/>
      <c r="Y54" s="33"/>
      <c r="Z54" s="33"/>
      <c r="AA54" s="33"/>
      <c r="AB54" s="34"/>
    </row>
    <row r="55" spans="1:28" x14ac:dyDescent="0.25">
      <c r="A55" s="4">
        <f t="shared" si="7"/>
        <v>54</v>
      </c>
      <c r="B55" s="10">
        <v>1</v>
      </c>
      <c r="C55" s="8">
        <f t="shared" si="0"/>
        <v>54</v>
      </c>
      <c r="D55" s="8">
        <f t="shared" si="1"/>
        <v>33.37883959044369</v>
      </c>
      <c r="E55" s="8">
        <f t="shared" si="2"/>
        <v>33.37883959044369</v>
      </c>
      <c r="F55" s="8">
        <f t="shared" si="5"/>
        <v>1114.1469324045711</v>
      </c>
      <c r="G55" s="8">
        <f t="shared" si="3"/>
        <v>37188.931736917089</v>
      </c>
      <c r="H55" s="8">
        <f t="shared" si="4"/>
        <v>1241323.386986516</v>
      </c>
      <c r="I55" s="8">
        <f t="shared" si="6"/>
        <v>288</v>
      </c>
      <c r="J55" s="8"/>
      <c r="K55" s="8"/>
      <c r="M55" s="32"/>
      <c r="N55" s="33"/>
      <c r="O55" s="33"/>
      <c r="P55" s="33"/>
      <c r="Q55" s="33"/>
      <c r="R55" s="33"/>
      <c r="S55" s="33"/>
      <c r="T55" s="33"/>
      <c r="U55" s="33"/>
      <c r="V55" s="33"/>
      <c r="W55" s="33"/>
      <c r="X55" s="33"/>
      <c r="Y55" s="33"/>
      <c r="Z55" s="33"/>
      <c r="AA55" s="33"/>
      <c r="AB55" s="34"/>
    </row>
    <row r="56" spans="1:28" x14ac:dyDescent="0.25">
      <c r="A56" s="4">
        <f t="shared" si="7"/>
        <v>55</v>
      </c>
      <c r="B56" s="10">
        <v>1</v>
      </c>
      <c r="C56" s="8">
        <f t="shared" si="0"/>
        <v>55</v>
      </c>
      <c r="D56" s="8">
        <f t="shared" si="1"/>
        <v>34.37883959044369</v>
      </c>
      <c r="E56" s="8">
        <f t="shared" si="2"/>
        <v>34.37883959044369</v>
      </c>
      <c r="F56" s="8">
        <f t="shared" si="5"/>
        <v>1181.9046115854585</v>
      </c>
      <c r="G56" s="8">
        <f t="shared" si="3"/>
        <v>40632.509052902133</v>
      </c>
      <c r="H56" s="8">
        <f t="shared" si="4"/>
        <v>1396898.5108869735</v>
      </c>
      <c r="I56" s="8">
        <f t="shared" si="6"/>
        <v>289</v>
      </c>
      <c r="J56" s="8"/>
      <c r="K56" s="8"/>
      <c r="M56" s="32"/>
      <c r="N56" s="33"/>
      <c r="O56" s="33"/>
      <c r="P56" s="33"/>
      <c r="Q56" s="33"/>
      <c r="R56" s="33"/>
      <c r="S56" s="33"/>
      <c r="T56" s="33"/>
      <c r="U56" s="33"/>
      <c r="V56" s="33"/>
      <c r="W56" s="33"/>
      <c r="X56" s="33"/>
      <c r="Y56" s="33"/>
      <c r="Z56" s="33"/>
      <c r="AA56" s="33"/>
      <c r="AB56" s="34"/>
    </row>
    <row r="57" spans="1:28" x14ac:dyDescent="0.25">
      <c r="A57" s="4">
        <f t="shared" si="7"/>
        <v>56</v>
      </c>
      <c r="B57" s="10">
        <v>1</v>
      </c>
      <c r="C57" s="8">
        <f t="shared" si="0"/>
        <v>56</v>
      </c>
      <c r="D57" s="8">
        <f t="shared" si="1"/>
        <v>35.37883959044369</v>
      </c>
      <c r="E57" s="8">
        <f t="shared" si="2"/>
        <v>35.37883959044369</v>
      </c>
      <c r="F57" s="8">
        <f t="shared" si="5"/>
        <v>1251.6622907663459</v>
      </c>
      <c r="G57" s="8">
        <f t="shared" si="3"/>
        <v>44282.359406429838</v>
      </c>
      <c r="H57" s="8">
        <f t="shared" si="4"/>
        <v>1566658.4901264566</v>
      </c>
      <c r="I57" s="8">
        <f t="shared" si="6"/>
        <v>290</v>
      </c>
      <c r="J57" s="8"/>
      <c r="K57" s="8"/>
      <c r="M57" s="32"/>
      <c r="N57" s="33"/>
      <c r="O57" s="33"/>
      <c r="P57" s="33"/>
      <c r="Q57" s="33"/>
      <c r="R57" s="33"/>
      <c r="S57" s="33"/>
      <c r="T57" s="33"/>
      <c r="U57" s="33"/>
      <c r="V57" s="33"/>
      <c r="W57" s="33"/>
      <c r="X57" s="33"/>
      <c r="Y57" s="33"/>
      <c r="Z57" s="33"/>
      <c r="AA57" s="33"/>
      <c r="AB57" s="34"/>
    </row>
    <row r="58" spans="1:28" x14ac:dyDescent="0.25">
      <c r="A58" s="4">
        <f t="shared" si="7"/>
        <v>57</v>
      </c>
      <c r="B58" s="10">
        <v>1</v>
      </c>
      <c r="C58" s="8">
        <f t="shared" si="0"/>
        <v>57</v>
      </c>
      <c r="D58" s="8">
        <f t="shared" si="1"/>
        <v>36.37883959044369</v>
      </c>
      <c r="E58" s="8">
        <f t="shared" si="2"/>
        <v>36.37883959044369</v>
      </c>
      <c r="F58" s="8">
        <f t="shared" si="5"/>
        <v>1323.4199699472331</v>
      </c>
      <c r="G58" s="8">
        <f t="shared" si="3"/>
        <v>48144.482797500204</v>
      </c>
      <c r="H58" s="8">
        <f t="shared" si="4"/>
        <v>1751440.4168551352</v>
      </c>
      <c r="I58" s="8">
        <f t="shared" si="6"/>
        <v>291</v>
      </c>
      <c r="J58" s="8"/>
      <c r="K58" s="8"/>
      <c r="M58" s="32"/>
      <c r="N58" s="33"/>
      <c r="O58" s="33"/>
      <c r="P58" s="33"/>
      <c r="Q58" s="33"/>
      <c r="R58" s="33"/>
      <c r="S58" s="33"/>
      <c r="T58" s="33"/>
      <c r="U58" s="33"/>
      <c r="V58" s="33"/>
      <c r="W58" s="33"/>
      <c r="X58" s="33"/>
      <c r="Y58" s="33"/>
      <c r="Z58" s="33"/>
      <c r="AA58" s="33"/>
      <c r="AB58" s="34"/>
    </row>
    <row r="59" spans="1:28" x14ac:dyDescent="0.25">
      <c r="A59" s="4">
        <f t="shared" si="7"/>
        <v>58</v>
      </c>
      <c r="B59" s="10">
        <v>1</v>
      </c>
      <c r="C59" s="8">
        <f t="shared" si="0"/>
        <v>58</v>
      </c>
      <c r="D59" s="8">
        <f t="shared" si="1"/>
        <v>37.37883959044369</v>
      </c>
      <c r="E59" s="8">
        <f t="shared" si="2"/>
        <v>37.37883959044369</v>
      </c>
      <c r="F59" s="8">
        <f t="shared" si="5"/>
        <v>1397.1776491281205</v>
      </c>
      <c r="G59" s="8">
        <f t="shared" si="3"/>
        <v>52224.879226113233</v>
      </c>
      <c r="H59" s="8">
        <f t="shared" si="4"/>
        <v>1952105.3832231814</v>
      </c>
      <c r="I59" s="8">
        <f t="shared" si="6"/>
        <v>292</v>
      </c>
      <c r="J59" s="8"/>
      <c r="K59" s="8"/>
      <c r="M59" s="32"/>
      <c r="N59" s="33"/>
      <c r="O59" s="33"/>
      <c r="P59" s="33"/>
      <c r="Q59" s="33"/>
      <c r="R59" s="33"/>
      <c r="S59" s="33"/>
      <c r="T59" s="33"/>
      <c r="U59" s="33"/>
      <c r="V59" s="33"/>
      <c r="W59" s="33"/>
      <c r="X59" s="33"/>
      <c r="Y59" s="33"/>
      <c r="Z59" s="33"/>
      <c r="AA59" s="33"/>
      <c r="AB59" s="34"/>
    </row>
    <row r="60" spans="1:28" x14ac:dyDescent="0.25">
      <c r="A60" s="4">
        <f t="shared" si="7"/>
        <v>59</v>
      </c>
      <c r="B60" s="10">
        <v>1</v>
      </c>
      <c r="C60" s="8">
        <f t="shared" si="0"/>
        <v>59</v>
      </c>
      <c r="D60" s="8">
        <f t="shared" si="1"/>
        <v>38.37883959044369</v>
      </c>
      <c r="E60" s="8">
        <f t="shared" si="2"/>
        <v>38.37883959044369</v>
      </c>
      <c r="F60" s="8">
        <f t="shared" si="5"/>
        <v>1472.9353283090079</v>
      </c>
      <c r="G60" s="8">
        <f t="shared" si="3"/>
        <v>56529.548692268923</v>
      </c>
      <c r="H60" s="8">
        <f t="shared" si="4"/>
        <v>2169538.4813807649</v>
      </c>
      <c r="I60" s="8">
        <f t="shared" si="6"/>
        <v>293</v>
      </c>
      <c r="J60" s="8"/>
      <c r="K60" s="8"/>
      <c r="M60" s="32"/>
      <c r="N60" s="33"/>
      <c r="O60" s="33"/>
      <c r="P60" s="33"/>
      <c r="Q60" s="33"/>
      <c r="R60" s="33"/>
      <c r="S60" s="33"/>
      <c r="T60" s="33"/>
      <c r="U60" s="33"/>
      <c r="V60" s="33"/>
      <c r="W60" s="33"/>
      <c r="X60" s="33"/>
      <c r="Y60" s="33"/>
      <c r="Z60" s="33"/>
      <c r="AA60" s="33"/>
      <c r="AB60" s="34"/>
    </row>
    <row r="61" spans="1:28" x14ac:dyDescent="0.25">
      <c r="A61" s="4">
        <f t="shared" si="7"/>
        <v>60</v>
      </c>
      <c r="B61" s="10">
        <v>1</v>
      </c>
      <c r="C61" s="8">
        <f t="shared" si="0"/>
        <v>60</v>
      </c>
      <c r="D61" s="8">
        <f t="shared" si="1"/>
        <v>39.37883959044369</v>
      </c>
      <c r="E61" s="8">
        <f>(A61-$K$6)*B61</f>
        <v>39.37883959044369</v>
      </c>
      <c r="F61" s="8">
        <f t="shared" si="5"/>
        <v>1550.6930074898953</v>
      </c>
      <c r="G61" s="8">
        <f t="shared" si="3"/>
        <v>61064.491195967283</v>
      </c>
      <c r="H61" s="8">
        <f t="shared" si="4"/>
        <v>2404648.8034780566</v>
      </c>
      <c r="I61" s="8">
        <f t="shared" si="6"/>
        <v>294</v>
      </c>
      <c r="J61" s="8"/>
      <c r="K61" s="8"/>
      <c r="M61" s="32"/>
      <c r="N61" s="33"/>
      <c r="O61" s="33"/>
      <c r="P61" s="33"/>
      <c r="Q61" s="33"/>
      <c r="R61" s="33"/>
      <c r="S61" s="33"/>
      <c r="T61" s="33"/>
      <c r="U61" s="33"/>
      <c r="V61" s="33"/>
      <c r="W61" s="33"/>
      <c r="X61" s="33"/>
      <c r="Y61" s="33"/>
      <c r="Z61" s="33"/>
      <c r="AA61" s="33"/>
      <c r="AB61" s="34"/>
    </row>
    <row r="62" spans="1:28" x14ac:dyDescent="0.25">
      <c r="A62" s="4">
        <f t="shared" si="7"/>
        <v>61</v>
      </c>
      <c r="B62" s="10">
        <v>0</v>
      </c>
      <c r="C62" s="8">
        <f t="shared" si="0"/>
        <v>0</v>
      </c>
      <c r="D62" s="8">
        <f>(A62-$K$6)*B62</f>
        <v>0</v>
      </c>
      <c r="E62" s="8">
        <f t="shared" ref="E62:E66" si="8">(A62-$H$6)*B62</f>
        <v>0</v>
      </c>
      <c r="F62" s="8">
        <f t="shared" si="5"/>
        <v>0</v>
      </c>
      <c r="G62" s="8">
        <f t="shared" si="3"/>
        <v>0</v>
      </c>
      <c r="H62" s="8">
        <f t="shared" si="4"/>
        <v>0</v>
      </c>
      <c r="I62" s="8">
        <f t="shared" si="6"/>
        <v>294</v>
      </c>
      <c r="J62" s="8"/>
      <c r="K62" s="8"/>
      <c r="M62" s="35"/>
      <c r="N62" s="36"/>
      <c r="O62" s="36"/>
      <c r="P62" s="36"/>
      <c r="Q62" s="36"/>
      <c r="R62" s="36"/>
      <c r="S62" s="36"/>
      <c r="T62" s="36"/>
      <c r="U62" s="36"/>
      <c r="V62" s="36"/>
      <c r="W62" s="36"/>
      <c r="X62" s="36"/>
      <c r="Y62" s="36"/>
      <c r="Z62" s="36"/>
      <c r="AA62" s="36"/>
      <c r="AB62" s="37"/>
    </row>
    <row r="63" spans="1:28" x14ac:dyDescent="0.25">
      <c r="A63" s="4">
        <f t="shared" si="7"/>
        <v>62</v>
      </c>
      <c r="B63" s="10">
        <v>0</v>
      </c>
      <c r="C63" s="8">
        <f t="shared" si="0"/>
        <v>0</v>
      </c>
      <c r="D63" s="8">
        <f t="shared" ref="D63:D101" si="9">(A63-$K$6)*B63</f>
        <v>0</v>
      </c>
      <c r="E63" s="8">
        <f t="shared" si="8"/>
        <v>0</v>
      </c>
      <c r="F63" s="8">
        <f t="shared" si="5"/>
        <v>0</v>
      </c>
      <c r="G63" s="8">
        <f t="shared" si="3"/>
        <v>0</v>
      </c>
      <c r="H63" s="8">
        <f t="shared" si="4"/>
        <v>0</v>
      </c>
      <c r="I63" s="8">
        <f t="shared" si="6"/>
        <v>294</v>
      </c>
      <c r="J63" s="8"/>
      <c r="K63" s="8"/>
    </row>
    <row r="64" spans="1:28" x14ac:dyDescent="0.25">
      <c r="A64" s="4">
        <f t="shared" si="7"/>
        <v>63</v>
      </c>
      <c r="B64" s="10">
        <v>0</v>
      </c>
      <c r="C64" s="8">
        <f t="shared" si="0"/>
        <v>0</v>
      </c>
      <c r="D64" s="8">
        <f t="shared" si="9"/>
        <v>0</v>
      </c>
      <c r="E64" s="8">
        <f t="shared" si="8"/>
        <v>0</v>
      </c>
      <c r="F64" s="8">
        <f t="shared" si="5"/>
        <v>0</v>
      </c>
      <c r="G64" s="8">
        <f t="shared" si="3"/>
        <v>0</v>
      </c>
      <c r="H64" s="8">
        <f t="shared" si="4"/>
        <v>0</v>
      </c>
      <c r="I64" s="8">
        <f t="shared" si="6"/>
        <v>294</v>
      </c>
      <c r="J64" s="8"/>
      <c r="K64" s="8"/>
    </row>
    <row r="65" spans="1:11" x14ac:dyDescent="0.25">
      <c r="A65" s="4">
        <f t="shared" si="7"/>
        <v>64</v>
      </c>
      <c r="B65" s="10">
        <v>0</v>
      </c>
      <c r="C65" s="8">
        <f t="shared" si="0"/>
        <v>0</v>
      </c>
      <c r="D65" s="8">
        <f t="shared" si="9"/>
        <v>0</v>
      </c>
      <c r="E65" s="8">
        <f t="shared" si="8"/>
        <v>0</v>
      </c>
      <c r="F65" s="8">
        <f t="shared" si="5"/>
        <v>0</v>
      </c>
      <c r="G65" s="8">
        <f t="shared" si="3"/>
        <v>0</v>
      </c>
      <c r="H65" s="8">
        <f t="shared" si="4"/>
        <v>0</v>
      </c>
      <c r="I65" s="8">
        <f t="shared" si="6"/>
        <v>294</v>
      </c>
      <c r="J65" s="8"/>
      <c r="K65" s="8"/>
    </row>
    <row r="66" spans="1:11" x14ac:dyDescent="0.25">
      <c r="A66" s="4">
        <f t="shared" si="7"/>
        <v>65</v>
      </c>
      <c r="B66" s="10">
        <v>0</v>
      </c>
      <c r="C66" s="8">
        <f t="shared" si="0"/>
        <v>0</v>
      </c>
      <c r="D66" s="8">
        <f t="shared" si="9"/>
        <v>0</v>
      </c>
      <c r="E66" s="8">
        <f t="shared" si="8"/>
        <v>0</v>
      </c>
      <c r="F66" s="8">
        <f t="shared" si="5"/>
        <v>0</v>
      </c>
      <c r="G66" s="8">
        <f t="shared" si="3"/>
        <v>0</v>
      </c>
      <c r="H66" s="8">
        <f t="shared" si="4"/>
        <v>0</v>
      </c>
      <c r="I66" s="8">
        <f t="shared" si="6"/>
        <v>294</v>
      </c>
      <c r="J66" s="8"/>
      <c r="K66" s="8"/>
    </row>
    <row r="67" spans="1:11" x14ac:dyDescent="0.25">
      <c r="A67" s="4">
        <f t="shared" si="7"/>
        <v>66</v>
      </c>
      <c r="B67" s="10">
        <v>0</v>
      </c>
      <c r="C67" s="8">
        <f t="shared" ref="C67:C101" si="10">A67*B67</f>
        <v>0</v>
      </c>
      <c r="D67" s="8">
        <f t="shared" si="9"/>
        <v>0</v>
      </c>
      <c r="E67" s="8">
        <f t="shared" ref="E67:E101" si="11">(A67-$H$6)*B67</f>
        <v>0</v>
      </c>
      <c r="F67" s="8">
        <f t="shared" si="5"/>
        <v>0</v>
      </c>
      <c r="G67" s="8">
        <f t="shared" ref="G67:G101" si="12">B67*(D67^3)</f>
        <v>0</v>
      </c>
      <c r="H67" s="8">
        <f t="shared" ref="H67:H101" si="13">B67*(D67^4)</f>
        <v>0</v>
      </c>
      <c r="I67" s="8">
        <f t="shared" si="6"/>
        <v>294</v>
      </c>
      <c r="J67" s="8"/>
      <c r="K67" s="8"/>
    </row>
    <row r="68" spans="1:11" x14ac:dyDescent="0.25">
      <c r="A68" s="4">
        <f t="shared" si="7"/>
        <v>67</v>
      </c>
      <c r="B68" s="10">
        <v>0</v>
      </c>
      <c r="C68" s="8">
        <f t="shared" si="10"/>
        <v>0</v>
      </c>
      <c r="D68" s="8">
        <f t="shared" si="9"/>
        <v>0</v>
      </c>
      <c r="E68" s="8">
        <f t="shared" si="11"/>
        <v>0</v>
      </c>
      <c r="F68" s="8">
        <f t="shared" ref="F68:F101" si="14">(D68)^2*B68</f>
        <v>0</v>
      </c>
      <c r="G68" s="8">
        <f t="shared" si="12"/>
        <v>0</v>
      </c>
      <c r="H68" s="8">
        <f t="shared" si="13"/>
        <v>0</v>
      </c>
      <c r="I68" s="8">
        <f t="shared" ref="I68:I101" si="15">I67+B68</f>
        <v>294</v>
      </c>
      <c r="J68" s="8"/>
      <c r="K68" s="8"/>
    </row>
    <row r="69" spans="1:11" x14ac:dyDescent="0.25">
      <c r="A69" s="4">
        <f t="shared" si="7"/>
        <v>68</v>
      </c>
      <c r="B69" s="10">
        <v>0</v>
      </c>
      <c r="C69" s="8">
        <f t="shared" si="10"/>
        <v>0</v>
      </c>
      <c r="D69" s="8">
        <f t="shared" si="9"/>
        <v>0</v>
      </c>
      <c r="E69" s="8">
        <f t="shared" si="11"/>
        <v>0</v>
      </c>
      <c r="F69" s="8">
        <f t="shared" si="14"/>
        <v>0</v>
      </c>
      <c r="G69" s="8">
        <f t="shared" si="12"/>
        <v>0</v>
      </c>
      <c r="H69" s="8">
        <f t="shared" si="13"/>
        <v>0</v>
      </c>
      <c r="I69" s="8">
        <f t="shared" si="15"/>
        <v>294</v>
      </c>
      <c r="J69" s="8"/>
      <c r="K69" s="8"/>
    </row>
    <row r="70" spans="1:11" x14ac:dyDescent="0.25">
      <c r="A70" s="4">
        <f t="shared" ref="A70" si="16">A69+1</f>
        <v>69</v>
      </c>
      <c r="B70" s="10">
        <v>0</v>
      </c>
      <c r="C70" s="8">
        <f t="shared" si="10"/>
        <v>0</v>
      </c>
      <c r="D70" s="8">
        <f t="shared" si="9"/>
        <v>0</v>
      </c>
      <c r="E70" s="8">
        <f t="shared" si="11"/>
        <v>0</v>
      </c>
      <c r="F70" s="8">
        <f t="shared" si="14"/>
        <v>0</v>
      </c>
      <c r="G70" s="8">
        <f t="shared" si="12"/>
        <v>0</v>
      </c>
      <c r="H70" s="8">
        <f t="shared" si="13"/>
        <v>0</v>
      </c>
      <c r="I70" s="8">
        <f t="shared" si="15"/>
        <v>294</v>
      </c>
      <c r="J70" s="8"/>
      <c r="K70" s="8"/>
    </row>
    <row r="71" spans="1:11" x14ac:dyDescent="0.25">
      <c r="A71" s="4">
        <f t="shared" si="7"/>
        <v>70</v>
      </c>
      <c r="B71" s="10">
        <v>0</v>
      </c>
      <c r="C71" s="8">
        <f t="shared" si="10"/>
        <v>0</v>
      </c>
      <c r="D71" s="8">
        <f t="shared" si="9"/>
        <v>0</v>
      </c>
      <c r="E71" s="8">
        <f t="shared" si="11"/>
        <v>0</v>
      </c>
      <c r="F71" s="8">
        <f t="shared" si="14"/>
        <v>0</v>
      </c>
      <c r="G71" s="8">
        <f t="shared" si="12"/>
        <v>0</v>
      </c>
      <c r="H71" s="8">
        <f t="shared" si="13"/>
        <v>0</v>
      </c>
      <c r="I71" s="8">
        <f t="shared" si="15"/>
        <v>294</v>
      </c>
      <c r="J71" s="8"/>
      <c r="K71" s="8"/>
    </row>
    <row r="72" spans="1:11" x14ac:dyDescent="0.25">
      <c r="A72" s="4">
        <f t="shared" ref="A72:A101" si="17">A71+1</f>
        <v>71</v>
      </c>
      <c r="B72" s="10">
        <v>0</v>
      </c>
      <c r="C72" s="8">
        <f t="shared" si="10"/>
        <v>0</v>
      </c>
      <c r="D72" s="8">
        <f t="shared" si="9"/>
        <v>0</v>
      </c>
      <c r="E72" s="8">
        <f t="shared" si="11"/>
        <v>0</v>
      </c>
      <c r="F72" s="8">
        <f t="shared" si="14"/>
        <v>0</v>
      </c>
      <c r="G72" s="8">
        <f t="shared" si="12"/>
        <v>0</v>
      </c>
      <c r="H72" s="8">
        <f t="shared" si="13"/>
        <v>0</v>
      </c>
      <c r="I72" s="8">
        <f t="shared" si="15"/>
        <v>294</v>
      </c>
      <c r="J72" s="8"/>
      <c r="K72" s="8"/>
    </row>
    <row r="73" spans="1:11" x14ac:dyDescent="0.25">
      <c r="A73" s="4">
        <f t="shared" si="17"/>
        <v>72</v>
      </c>
      <c r="B73" s="10">
        <v>0</v>
      </c>
      <c r="C73" s="8">
        <f t="shared" si="10"/>
        <v>0</v>
      </c>
      <c r="D73" s="8">
        <f t="shared" si="9"/>
        <v>0</v>
      </c>
      <c r="E73" s="8">
        <f t="shared" si="11"/>
        <v>0</v>
      </c>
      <c r="F73" s="8">
        <f t="shared" si="14"/>
        <v>0</v>
      </c>
      <c r="G73" s="8">
        <f t="shared" si="12"/>
        <v>0</v>
      </c>
      <c r="H73" s="8">
        <f t="shared" si="13"/>
        <v>0</v>
      </c>
      <c r="I73" s="8">
        <f t="shared" si="15"/>
        <v>294</v>
      </c>
      <c r="J73" s="8"/>
      <c r="K73" s="8"/>
    </row>
    <row r="74" spans="1:11" x14ac:dyDescent="0.25">
      <c r="A74" s="4">
        <f t="shared" si="17"/>
        <v>73</v>
      </c>
      <c r="B74" s="10">
        <v>0</v>
      </c>
      <c r="C74" s="8">
        <f t="shared" si="10"/>
        <v>0</v>
      </c>
      <c r="D74" s="8">
        <f t="shared" si="9"/>
        <v>0</v>
      </c>
      <c r="E74" s="8">
        <f t="shared" si="11"/>
        <v>0</v>
      </c>
      <c r="F74" s="8">
        <f t="shared" si="14"/>
        <v>0</v>
      </c>
      <c r="G74" s="8">
        <f t="shared" si="12"/>
        <v>0</v>
      </c>
      <c r="H74" s="8">
        <f t="shared" si="13"/>
        <v>0</v>
      </c>
      <c r="I74" s="8">
        <f t="shared" si="15"/>
        <v>294</v>
      </c>
      <c r="J74" s="8"/>
      <c r="K74" s="8"/>
    </row>
    <row r="75" spans="1:11" x14ac:dyDescent="0.25">
      <c r="A75" s="4">
        <f t="shared" si="17"/>
        <v>74</v>
      </c>
      <c r="B75" s="10">
        <v>0</v>
      </c>
      <c r="C75" s="8">
        <f t="shared" si="10"/>
        <v>0</v>
      </c>
      <c r="D75" s="8">
        <f t="shared" si="9"/>
        <v>0</v>
      </c>
      <c r="E75" s="8">
        <f t="shared" si="11"/>
        <v>0</v>
      </c>
      <c r="F75" s="8">
        <f t="shared" si="14"/>
        <v>0</v>
      </c>
      <c r="G75" s="8">
        <f t="shared" si="12"/>
        <v>0</v>
      </c>
      <c r="H75" s="8">
        <f t="shared" si="13"/>
        <v>0</v>
      </c>
      <c r="I75" s="8">
        <f t="shared" si="15"/>
        <v>294</v>
      </c>
      <c r="J75" s="8"/>
      <c r="K75" s="8"/>
    </row>
    <row r="76" spans="1:11" x14ac:dyDescent="0.25">
      <c r="A76" s="4">
        <f t="shared" si="17"/>
        <v>75</v>
      </c>
      <c r="B76" s="10">
        <v>0</v>
      </c>
      <c r="C76" s="8">
        <f t="shared" si="10"/>
        <v>0</v>
      </c>
      <c r="D76" s="8">
        <f t="shared" si="9"/>
        <v>0</v>
      </c>
      <c r="E76" s="8">
        <f t="shared" si="11"/>
        <v>0</v>
      </c>
      <c r="F76" s="8">
        <f t="shared" si="14"/>
        <v>0</v>
      </c>
      <c r="G76" s="8">
        <f t="shared" si="12"/>
        <v>0</v>
      </c>
      <c r="H76" s="8">
        <f t="shared" si="13"/>
        <v>0</v>
      </c>
      <c r="I76" s="8">
        <f t="shared" si="15"/>
        <v>294</v>
      </c>
      <c r="J76" s="8"/>
      <c r="K76" s="8"/>
    </row>
    <row r="77" spans="1:11" x14ac:dyDescent="0.25">
      <c r="A77" s="4">
        <f t="shared" si="17"/>
        <v>76</v>
      </c>
      <c r="B77" s="10">
        <v>0</v>
      </c>
      <c r="C77" s="8">
        <f t="shared" si="10"/>
        <v>0</v>
      </c>
      <c r="D77" s="8">
        <f t="shared" si="9"/>
        <v>0</v>
      </c>
      <c r="E77" s="8">
        <f t="shared" si="11"/>
        <v>0</v>
      </c>
      <c r="F77" s="8">
        <f t="shared" si="14"/>
        <v>0</v>
      </c>
      <c r="G77" s="8">
        <f t="shared" si="12"/>
        <v>0</v>
      </c>
      <c r="H77" s="8">
        <f t="shared" si="13"/>
        <v>0</v>
      </c>
      <c r="I77" s="8">
        <f t="shared" si="15"/>
        <v>294</v>
      </c>
      <c r="J77" s="8"/>
      <c r="K77" s="8"/>
    </row>
    <row r="78" spans="1:11" x14ac:dyDescent="0.25">
      <c r="A78" s="4">
        <f t="shared" si="17"/>
        <v>77</v>
      </c>
      <c r="B78" s="10">
        <v>0</v>
      </c>
      <c r="C78" s="8">
        <f t="shared" si="10"/>
        <v>0</v>
      </c>
      <c r="D78" s="8">
        <f t="shared" si="9"/>
        <v>0</v>
      </c>
      <c r="E78" s="8">
        <f t="shared" si="11"/>
        <v>0</v>
      </c>
      <c r="F78" s="8">
        <f t="shared" si="14"/>
        <v>0</v>
      </c>
      <c r="G78" s="8">
        <f t="shared" si="12"/>
        <v>0</v>
      </c>
      <c r="H78" s="8">
        <f t="shared" si="13"/>
        <v>0</v>
      </c>
      <c r="I78" s="8">
        <f t="shared" si="15"/>
        <v>294</v>
      </c>
      <c r="J78" s="8"/>
      <c r="K78" s="8"/>
    </row>
    <row r="79" spans="1:11" x14ac:dyDescent="0.25">
      <c r="A79" s="4">
        <f t="shared" si="17"/>
        <v>78</v>
      </c>
      <c r="B79" s="10">
        <v>0</v>
      </c>
      <c r="C79" s="8">
        <f t="shared" si="10"/>
        <v>0</v>
      </c>
      <c r="D79" s="8">
        <f t="shared" si="9"/>
        <v>0</v>
      </c>
      <c r="E79" s="8">
        <f t="shared" si="11"/>
        <v>0</v>
      </c>
      <c r="F79" s="8">
        <f t="shared" si="14"/>
        <v>0</v>
      </c>
      <c r="G79" s="8">
        <f t="shared" si="12"/>
        <v>0</v>
      </c>
      <c r="H79" s="8">
        <f t="shared" si="13"/>
        <v>0</v>
      </c>
      <c r="I79" s="8">
        <f t="shared" si="15"/>
        <v>294</v>
      </c>
      <c r="J79" s="8"/>
      <c r="K79" s="8"/>
    </row>
    <row r="80" spans="1:11" x14ac:dyDescent="0.25">
      <c r="A80" s="4">
        <f t="shared" si="17"/>
        <v>79</v>
      </c>
      <c r="B80" s="10">
        <v>0</v>
      </c>
      <c r="C80" s="8">
        <f t="shared" si="10"/>
        <v>0</v>
      </c>
      <c r="D80" s="8">
        <f t="shared" si="9"/>
        <v>0</v>
      </c>
      <c r="E80" s="8">
        <f t="shared" si="11"/>
        <v>0</v>
      </c>
      <c r="F80" s="8">
        <f t="shared" si="14"/>
        <v>0</v>
      </c>
      <c r="G80" s="8">
        <f t="shared" si="12"/>
        <v>0</v>
      </c>
      <c r="H80" s="8">
        <f t="shared" si="13"/>
        <v>0</v>
      </c>
      <c r="I80" s="8">
        <f t="shared" si="15"/>
        <v>294</v>
      </c>
      <c r="J80" s="8"/>
      <c r="K80" s="8"/>
    </row>
    <row r="81" spans="1:11" x14ac:dyDescent="0.25">
      <c r="A81" s="4">
        <f t="shared" si="17"/>
        <v>80</v>
      </c>
      <c r="B81" s="10">
        <v>0</v>
      </c>
      <c r="C81" s="8">
        <f t="shared" si="10"/>
        <v>0</v>
      </c>
      <c r="D81" s="8">
        <f t="shared" si="9"/>
        <v>0</v>
      </c>
      <c r="E81" s="8">
        <f t="shared" si="11"/>
        <v>0</v>
      </c>
      <c r="F81" s="8">
        <f t="shared" si="14"/>
        <v>0</v>
      </c>
      <c r="G81" s="8">
        <f t="shared" si="12"/>
        <v>0</v>
      </c>
      <c r="H81" s="8">
        <f t="shared" si="13"/>
        <v>0</v>
      </c>
      <c r="I81" s="8">
        <f t="shared" si="15"/>
        <v>294</v>
      </c>
      <c r="J81" s="8"/>
      <c r="K81" s="8"/>
    </row>
    <row r="82" spans="1:11" x14ac:dyDescent="0.25">
      <c r="A82" s="4">
        <f t="shared" si="17"/>
        <v>81</v>
      </c>
      <c r="B82" s="10">
        <v>0</v>
      </c>
      <c r="C82" s="8">
        <f t="shared" si="10"/>
        <v>0</v>
      </c>
      <c r="D82" s="8">
        <f t="shared" si="9"/>
        <v>0</v>
      </c>
      <c r="E82" s="8">
        <f t="shared" si="11"/>
        <v>0</v>
      </c>
      <c r="F82" s="8">
        <f t="shared" si="14"/>
        <v>0</v>
      </c>
      <c r="G82" s="8">
        <f t="shared" si="12"/>
        <v>0</v>
      </c>
      <c r="H82" s="8">
        <f t="shared" si="13"/>
        <v>0</v>
      </c>
      <c r="I82" s="8">
        <f t="shared" si="15"/>
        <v>294</v>
      </c>
      <c r="J82" s="8"/>
      <c r="K82" s="8"/>
    </row>
    <row r="83" spans="1:11" x14ac:dyDescent="0.25">
      <c r="A83" s="4">
        <f t="shared" si="17"/>
        <v>82</v>
      </c>
      <c r="B83" s="10">
        <v>0</v>
      </c>
      <c r="C83" s="8">
        <f t="shared" si="10"/>
        <v>0</v>
      </c>
      <c r="D83" s="8">
        <f t="shared" si="9"/>
        <v>0</v>
      </c>
      <c r="E83" s="8">
        <f t="shared" si="11"/>
        <v>0</v>
      </c>
      <c r="F83" s="8">
        <f t="shared" si="14"/>
        <v>0</v>
      </c>
      <c r="G83" s="8">
        <f t="shared" si="12"/>
        <v>0</v>
      </c>
      <c r="H83" s="8">
        <f t="shared" si="13"/>
        <v>0</v>
      </c>
      <c r="I83" s="8">
        <f t="shared" si="15"/>
        <v>294</v>
      </c>
      <c r="J83" s="8"/>
      <c r="K83" s="8"/>
    </row>
    <row r="84" spans="1:11" x14ac:dyDescent="0.25">
      <c r="A84" s="4">
        <f t="shared" si="17"/>
        <v>83</v>
      </c>
      <c r="B84" s="10">
        <v>0</v>
      </c>
      <c r="C84" s="8">
        <f t="shared" si="10"/>
        <v>0</v>
      </c>
      <c r="D84" s="8">
        <f t="shared" si="9"/>
        <v>0</v>
      </c>
      <c r="E84" s="8">
        <f t="shared" si="11"/>
        <v>0</v>
      </c>
      <c r="F84" s="8">
        <f t="shared" si="14"/>
        <v>0</v>
      </c>
      <c r="G84" s="8">
        <f t="shared" si="12"/>
        <v>0</v>
      </c>
      <c r="H84" s="8">
        <f t="shared" si="13"/>
        <v>0</v>
      </c>
      <c r="I84" s="8">
        <f t="shared" si="15"/>
        <v>294</v>
      </c>
      <c r="J84" s="8"/>
      <c r="K84" s="8"/>
    </row>
    <row r="85" spans="1:11" x14ac:dyDescent="0.25">
      <c r="A85" s="4">
        <f t="shared" si="17"/>
        <v>84</v>
      </c>
      <c r="B85" s="10">
        <v>0</v>
      </c>
      <c r="C85" s="8">
        <f t="shared" si="10"/>
        <v>0</v>
      </c>
      <c r="D85" s="8">
        <f t="shared" si="9"/>
        <v>0</v>
      </c>
      <c r="E85" s="8">
        <f t="shared" si="11"/>
        <v>0</v>
      </c>
      <c r="F85" s="8">
        <f t="shared" si="14"/>
        <v>0</v>
      </c>
      <c r="G85" s="8">
        <f t="shared" si="12"/>
        <v>0</v>
      </c>
      <c r="H85" s="8">
        <f t="shared" si="13"/>
        <v>0</v>
      </c>
      <c r="I85" s="8">
        <f t="shared" si="15"/>
        <v>294</v>
      </c>
      <c r="J85" s="8"/>
      <c r="K85" s="8"/>
    </row>
    <row r="86" spans="1:11" x14ac:dyDescent="0.25">
      <c r="A86" s="4">
        <f t="shared" si="17"/>
        <v>85</v>
      </c>
      <c r="B86" s="10">
        <v>0</v>
      </c>
      <c r="C86" s="8">
        <f t="shared" si="10"/>
        <v>0</v>
      </c>
      <c r="D86" s="8">
        <f t="shared" si="9"/>
        <v>0</v>
      </c>
      <c r="E86" s="8">
        <f t="shared" si="11"/>
        <v>0</v>
      </c>
      <c r="F86" s="8">
        <f t="shared" si="14"/>
        <v>0</v>
      </c>
      <c r="G86" s="8">
        <f t="shared" si="12"/>
        <v>0</v>
      </c>
      <c r="H86" s="8">
        <f t="shared" si="13"/>
        <v>0</v>
      </c>
      <c r="I86" s="8">
        <f t="shared" si="15"/>
        <v>294</v>
      </c>
      <c r="J86" s="8"/>
      <c r="K86" s="8"/>
    </row>
    <row r="87" spans="1:11" x14ac:dyDescent="0.25">
      <c r="A87" s="4">
        <f t="shared" si="17"/>
        <v>86</v>
      </c>
      <c r="B87" s="10">
        <v>0</v>
      </c>
      <c r="C87" s="8">
        <f t="shared" si="10"/>
        <v>0</v>
      </c>
      <c r="D87" s="8">
        <f t="shared" si="9"/>
        <v>0</v>
      </c>
      <c r="E87" s="8">
        <f t="shared" si="11"/>
        <v>0</v>
      </c>
      <c r="F87" s="8">
        <f t="shared" si="14"/>
        <v>0</v>
      </c>
      <c r="G87" s="8">
        <f t="shared" si="12"/>
        <v>0</v>
      </c>
      <c r="H87" s="8">
        <f t="shared" si="13"/>
        <v>0</v>
      </c>
      <c r="I87" s="8">
        <f t="shared" si="15"/>
        <v>294</v>
      </c>
      <c r="J87" s="8"/>
      <c r="K87" s="8"/>
    </row>
    <row r="88" spans="1:11" x14ac:dyDescent="0.25">
      <c r="A88" s="4">
        <f t="shared" si="17"/>
        <v>87</v>
      </c>
      <c r="B88" s="10">
        <v>0</v>
      </c>
      <c r="C88" s="8">
        <f t="shared" si="10"/>
        <v>0</v>
      </c>
      <c r="D88" s="8">
        <f t="shared" si="9"/>
        <v>0</v>
      </c>
      <c r="E88" s="8">
        <f t="shared" si="11"/>
        <v>0</v>
      </c>
      <c r="F88" s="8">
        <f t="shared" si="14"/>
        <v>0</v>
      </c>
      <c r="G88" s="8">
        <f t="shared" si="12"/>
        <v>0</v>
      </c>
      <c r="H88" s="8">
        <f t="shared" si="13"/>
        <v>0</v>
      </c>
      <c r="I88" s="8">
        <f t="shared" si="15"/>
        <v>294</v>
      </c>
      <c r="J88" s="8"/>
      <c r="K88" s="8"/>
    </row>
    <row r="89" spans="1:11" x14ac:dyDescent="0.25">
      <c r="A89" s="4">
        <f t="shared" si="17"/>
        <v>88</v>
      </c>
      <c r="B89" s="10">
        <v>0</v>
      </c>
      <c r="C89" s="8">
        <f t="shared" si="10"/>
        <v>0</v>
      </c>
      <c r="D89" s="8">
        <f t="shared" si="9"/>
        <v>0</v>
      </c>
      <c r="E89" s="8">
        <f t="shared" si="11"/>
        <v>0</v>
      </c>
      <c r="F89" s="8">
        <f t="shared" si="14"/>
        <v>0</v>
      </c>
      <c r="G89" s="8">
        <f t="shared" si="12"/>
        <v>0</v>
      </c>
      <c r="H89" s="8">
        <f t="shared" si="13"/>
        <v>0</v>
      </c>
      <c r="I89" s="8">
        <f t="shared" si="15"/>
        <v>294</v>
      </c>
      <c r="J89" s="8"/>
      <c r="K89" s="8"/>
    </row>
    <row r="90" spans="1:11" x14ac:dyDescent="0.25">
      <c r="A90" s="4">
        <f t="shared" si="17"/>
        <v>89</v>
      </c>
      <c r="B90" s="10">
        <v>0</v>
      </c>
      <c r="C90" s="8">
        <f t="shared" si="10"/>
        <v>0</v>
      </c>
      <c r="D90" s="8">
        <f t="shared" si="9"/>
        <v>0</v>
      </c>
      <c r="E90" s="8">
        <f t="shared" si="11"/>
        <v>0</v>
      </c>
      <c r="F90" s="8">
        <f t="shared" si="14"/>
        <v>0</v>
      </c>
      <c r="G90" s="8">
        <f t="shared" si="12"/>
        <v>0</v>
      </c>
      <c r="H90" s="8">
        <f t="shared" si="13"/>
        <v>0</v>
      </c>
      <c r="I90" s="8">
        <f t="shared" si="15"/>
        <v>294</v>
      </c>
      <c r="J90" s="8"/>
      <c r="K90" s="8"/>
    </row>
    <row r="91" spans="1:11" x14ac:dyDescent="0.25">
      <c r="A91" s="4">
        <f t="shared" si="17"/>
        <v>90</v>
      </c>
      <c r="B91" s="10">
        <v>0</v>
      </c>
      <c r="C91" s="8">
        <f t="shared" si="10"/>
        <v>0</v>
      </c>
      <c r="D91" s="8">
        <f t="shared" si="9"/>
        <v>0</v>
      </c>
      <c r="E91" s="8">
        <f t="shared" si="11"/>
        <v>0</v>
      </c>
      <c r="F91" s="8">
        <f t="shared" si="14"/>
        <v>0</v>
      </c>
      <c r="G91" s="8">
        <f t="shared" si="12"/>
        <v>0</v>
      </c>
      <c r="H91" s="8">
        <f t="shared" si="13"/>
        <v>0</v>
      </c>
      <c r="I91" s="8">
        <f t="shared" si="15"/>
        <v>294</v>
      </c>
      <c r="J91" s="8"/>
      <c r="K91" s="8"/>
    </row>
    <row r="92" spans="1:11" x14ac:dyDescent="0.25">
      <c r="A92" s="4">
        <f t="shared" si="17"/>
        <v>91</v>
      </c>
      <c r="B92" s="10">
        <v>0</v>
      </c>
      <c r="C92" s="8">
        <f t="shared" si="10"/>
        <v>0</v>
      </c>
      <c r="D92" s="8">
        <f t="shared" si="9"/>
        <v>0</v>
      </c>
      <c r="E92" s="8">
        <f t="shared" si="11"/>
        <v>0</v>
      </c>
      <c r="F92" s="8">
        <f t="shared" si="14"/>
        <v>0</v>
      </c>
      <c r="G92" s="8">
        <f t="shared" si="12"/>
        <v>0</v>
      </c>
      <c r="H92" s="8">
        <f t="shared" si="13"/>
        <v>0</v>
      </c>
      <c r="I92" s="8">
        <f t="shared" si="15"/>
        <v>294</v>
      </c>
      <c r="J92" s="8"/>
      <c r="K92" s="8"/>
    </row>
    <row r="93" spans="1:11" x14ac:dyDescent="0.25">
      <c r="A93" s="4">
        <f t="shared" si="17"/>
        <v>92</v>
      </c>
      <c r="B93" s="10">
        <v>0</v>
      </c>
      <c r="C93" s="8">
        <f t="shared" si="10"/>
        <v>0</v>
      </c>
      <c r="D93" s="8">
        <f t="shared" si="9"/>
        <v>0</v>
      </c>
      <c r="E93" s="8">
        <f t="shared" si="11"/>
        <v>0</v>
      </c>
      <c r="F93" s="8">
        <f t="shared" si="14"/>
        <v>0</v>
      </c>
      <c r="G93" s="8">
        <f t="shared" si="12"/>
        <v>0</v>
      </c>
      <c r="H93" s="8">
        <f t="shared" si="13"/>
        <v>0</v>
      </c>
      <c r="I93" s="8">
        <f t="shared" si="15"/>
        <v>294</v>
      </c>
      <c r="J93" s="8"/>
      <c r="K93" s="8"/>
    </row>
    <row r="94" spans="1:11" x14ac:dyDescent="0.25">
      <c r="A94" s="4">
        <f t="shared" si="17"/>
        <v>93</v>
      </c>
      <c r="B94" s="10">
        <v>0</v>
      </c>
      <c r="C94" s="8">
        <f t="shared" si="10"/>
        <v>0</v>
      </c>
      <c r="D94" s="8">
        <f t="shared" si="9"/>
        <v>0</v>
      </c>
      <c r="E94" s="8">
        <f t="shared" si="11"/>
        <v>0</v>
      </c>
      <c r="F94" s="8">
        <f t="shared" si="14"/>
        <v>0</v>
      </c>
      <c r="G94" s="8">
        <f t="shared" si="12"/>
        <v>0</v>
      </c>
      <c r="H94" s="8">
        <f t="shared" si="13"/>
        <v>0</v>
      </c>
      <c r="I94" s="8">
        <f t="shared" si="15"/>
        <v>294</v>
      </c>
      <c r="J94" s="8"/>
      <c r="K94" s="8"/>
    </row>
    <row r="95" spans="1:11" x14ac:dyDescent="0.25">
      <c r="A95" s="4">
        <f t="shared" si="17"/>
        <v>94</v>
      </c>
      <c r="B95" s="10">
        <v>0</v>
      </c>
      <c r="C95" s="8">
        <f t="shared" si="10"/>
        <v>0</v>
      </c>
      <c r="D95" s="8">
        <f t="shared" si="9"/>
        <v>0</v>
      </c>
      <c r="E95" s="8">
        <f t="shared" si="11"/>
        <v>0</v>
      </c>
      <c r="F95" s="8">
        <f t="shared" si="14"/>
        <v>0</v>
      </c>
      <c r="G95" s="8">
        <f t="shared" si="12"/>
        <v>0</v>
      </c>
      <c r="H95" s="8">
        <f t="shared" si="13"/>
        <v>0</v>
      </c>
      <c r="I95" s="8">
        <f t="shared" si="15"/>
        <v>294</v>
      </c>
      <c r="J95" s="8"/>
      <c r="K95" s="8"/>
    </row>
    <row r="96" spans="1:11" x14ac:dyDescent="0.25">
      <c r="A96" s="4">
        <f t="shared" si="17"/>
        <v>95</v>
      </c>
      <c r="B96" s="10">
        <v>0</v>
      </c>
      <c r="C96" s="8">
        <f t="shared" si="10"/>
        <v>0</v>
      </c>
      <c r="D96" s="8">
        <f t="shared" si="9"/>
        <v>0</v>
      </c>
      <c r="E96" s="8">
        <f t="shared" si="11"/>
        <v>0</v>
      </c>
      <c r="F96" s="8">
        <f t="shared" si="14"/>
        <v>0</v>
      </c>
      <c r="G96" s="8">
        <f t="shared" si="12"/>
        <v>0</v>
      </c>
      <c r="H96" s="8">
        <f t="shared" si="13"/>
        <v>0</v>
      </c>
      <c r="I96" s="8">
        <f t="shared" si="15"/>
        <v>294</v>
      </c>
      <c r="J96" s="8"/>
      <c r="K96" s="8"/>
    </row>
    <row r="97" spans="1:11" x14ac:dyDescent="0.25">
      <c r="A97" s="4">
        <f t="shared" si="17"/>
        <v>96</v>
      </c>
      <c r="B97" s="10">
        <v>0</v>
      </c>
      <c r="C97" s="8">
        <f t="shared" si="10"/>
        <v>0</v>
      </c>
      <c r="D97" s="8">
        <f t="shared" si="9"/>
        <v>0</v>
      </c>
      <c r="E97" s="8">
        <f t="shared" si="11"/>
        <v>0</v>
      </c>
      <c r="F97" s="8">
        <f t="shared" si="14"/>
        <v>0</v>
      </c>
      <c r="G97" s="8">
        <f t="shared" si="12"/>
        <v>0</v>
      </c>
      <c r="H97" s="8">
        <f t="shared" si="13"/>
        <v>0</v>
      </c>
      <c r="I97" s="8">
        <f t="shared" si="15"/>
        <v>294</v>
      </c>
      <c r="J97" s="8"/>
      <c r="K97" s="8"/>
    </row>
    <row r="98" spans="1:11" x14ac:dyDescent="0.25">
      <c r="A98" s="4">
        <f t="shared" si="17"/>
        <v>97</v>
      </c>
      <c r="B98" s="10">
        <v>0</v>
      </c>
      <c r="C98" s="8">
        <f t="shared" si="10"/>
        <v>0</v>
      </c>
      <c r="D98" s="8">
        <f t="shared" si="9"/>
        <v>0</v>
      </c>
      <c r="E98" s="8">
        <f t="shared" si="11"/>
        <v>0</v>
      </c>
      <c r="F98" s="8">
        <f t="shared" si="14"/>
        <v>0</v>
      </c>
      <c r="G98" s="8">
        <f t="shared" si="12"/>
        <v>0</v>
      </c>
      <c r="H98" s="8">
        <f t="shared" si="13"/>
        <v>0</v>
      </c>
      <c r="I98" s="8">
        <f t="shared" si="15"/>
        <v>294</v>
      </c>
      <c r="J98" s="8"/>
      <c r="K98" s="8"/>
    </row>
    <row r="99" spans="1:11" x14ac:dyDescent="0.25">
      <c r="A99" s="4">
        <f t="shared" si="17"/>
        <v>98</v>
      </c>
      <c r="B99" s="10">
        <v>0</v>
      </c>
      <c r="C99" s="8">
        <f t="shared" si="10"/>
        <v>0</v>
      </c>
      <c r="D99" s="8">
        <f t="shared" si="9"/>
        <v>0</v>
      </c>
      <c r="E99" s="8">
        <f t="shared" si="11"/>
        <v>0</v>
      </c>
      <c r="F99" s="8">
        <f t="shared" si="14"/>
        <v>0</v>
      </c>
      <c r="G99" s="8">
        <f t="shared" si="12"/>
        <v>0</v>
      </c>
      <c r="H99" s="8">
        <f t="shared" si="13"/>
        <v>0</v>
      </c>
      <c r="I99" s="8">
        <f t="shared" si="15"/>
        <v>294</v>
      </c>
      <c r="J99" s="8"/>
      <c r="K99" s="8"/>
    </row>
    <row r="100" spans="1:11" x14ac:dyDescent="0.25">
      <c r="A100" s="4">
        <f t="shared" si="17"/>
        <v>99</v>
      </c>
      <c r="B100" s="10">
        <v>0</v>
      </c>
      <c r="C100" s="8">
        <f t="shared" si="10"/>
        <v>0</v>
      </c>
      <c r="D100" s="8">
        <f t="shared" si="9"/>
        <v>0</v>
      </c>
      <c r="E100" s="8">
        <f t="shared" si="11"/>
        <v>0</v>
      </c>
      <c r="F100" s="8">
        <f t="shared" si="14"/>
        <v>0</v>
      </c>
      <c r="G100" s="8">
        <f t="shared" si="12"/>
        <v>0</v>
      </c>
      <c r="H100" s="8">
        <f t="shared" si="13"/>
        <v>0</v>
      </c>
      <c r="I100" s="8">
        <f t="shared" si="15"/>
        <v>294</v>
      </c>
      <c r="J100" s="8"/>
      <c r="K100" s="8"/>
    </row>
    <row r="101" spans="1:11" x14ac:dyDescent="0.25">
      <c r="A101" s="4">
        <f t="shared" si="17"/>
        <v>100</v>
      </c>
      <c r="B101" s="10">
        <v>0</v>
      </c>
      <c r="C101" s="8">
        <f t="shared" si="10"/>
        <v>0</v>
      </c>
      <c r="D101" s="8">
        <f t="shared" si="9"/>
        <v>0</v>
      </c>
      <c r="E101" s="8">
        <f t="shared" si="11"/>
        <v>0</v>
      </c>
      <c r="F101" s="8">
        <f t="shared" si="14"/>
        <v>0</v>
      </c>
      <c r="G101" s="8">
        <f t="shared" si="12"/>
        <v>0</v>
      </c>
      <c r="H101" s="8">
        <f t="shared" si="13"/>
        <v>0</v>
      </c>
      <c r="I101" s="8">
        <f t="shared" si="15"/>
        <v>294</v>
      </c>
      <c r="J101" s="8"/>
      <c r="K101" s="8"/>
    </row>
    <row r="102" spans="1:11" x14ac:dyDescent="0.25">
      <c r="B102" s="5">
        <f>SUM(B2:B101)</f>
        <v>294</v>
      </c>
      <c r="C102" s="8"/>
      <c r="D102" s="8"/>
      <c r="E102" s="8"/>
      <c r="F102" s="8">
        <f>SUM(F2:F101)</f>
        <v>29804.181062097407</v>
      </c>
      <c r="G102" s="8">
        <f>SUM(G2:G101)</f>
        <v>552765.87488127535</v>
      </c>
      <c r="H102" s="8">
        <f>SUM(H2:H101)</f>
        <v>21291696.974672526</v>
      </c>
      <c r="I102" s="8"/>
      <c r="J102" s="8"/>
      <c r="K102" s="8"/>
    </row>
    <row r="103" spans="1:11" x14ac:dyDescent="0.25">
      <c r="C103" s="8"/>
      <c r="D103" s="8"/>
      <c r="E103" s="8"/>
      <c r="F103" s="8"/>
      <c r="G103" s="8"/>
      <c r="H103" s="8"/>
      <c r="I103" s="8"/>
      <c r="J103" s="8"/>
      <c r="K103" s="8"/>
    </row>
    <row r="104" spans="1:11" x14ac:dyDescent="0.25">
      <c r="C104" s="8"/>
      <c r="D104" s="8"/>
      <c r="E104" s="8"/>
      <c r="F104" s="8"/>
      <c r="G104" s="8"/>
      <c r="H104" s="8"/>
      <c r="I104" s="8"/>
      <c r="J104" s="8"/>
      <c r="K104" s="8"/>
    </row>
    <row r="105" spans="1:11" x14ac:dyDescent="0.25">
      <c r="C105" s="8"/>
      <c r="D105" s="8"/>
      <c r="E105" s="8"/>
      <c r="F105" s="8"/>
      <c r="G105" s="8"/>
      <c r="H105" s="8"/>
      <c r="I105" s="8"/>
      <c r="J105" s="8"/>
      <c r="K105" s="8"/>
    </row>
  </sheetData>
  <mergeCells count="35">
    <mergeCell ref="U1:V1"/>
    <mergeCell ref="U3:Z6"/>
    <mergeCell ref="U7:Z10"/>
    <mergeCell ref="L1:N1"/>
    <mergeCell ref="U11:Z15"/>
    <mergeCell ref="U16:Z19"/>
    <mergeCell ref="L2:S2"/>
    <mergeCell ref="L3:S3"/>
    <mergeCell ref="L4:S4"/>
    <mergeCell ref="L6:S6"/>
    <mergeCell ref="L5:S5"/>
    <mergeCell ref="L35:N35"/>
    <mergeCell ref="O35:Q35"/>
    <mergeCell ref="R35:T35"/>
    <mergeCell ref="N25:O25"/>
    <mergeCell ref="N26:O26"/>
    <mergeCell ref="L31:M31"/>
    <mergeCell ref="N31:O31"/>
    <mergeCell ref="L32:M32"/>
    <mergeCell ref="N32:O32"/>
    <mergeCell ref="L36:N37"/>
    <mergeCell ref="L38:N39"/>
    <mergeCell ref="O36:Q37"/>
    <mergeCell ref="O38:Q39"/>
    <mergeCell ref="R36:W37"/>
    <mergeCell ref="R38:W39"/>
    <mergeCell ref="M45:AB45"/>
    <mergeCell ref="M46:AB62"/>
    <mergeCell ref="L42:N43"/>
    <mergeCell ref="O40:Q41"/>
    <mergeCell ref="R40:W41"/>
    <mergeCell ref="O42:Q43"/>
    <mergeCell ref="L40:N41"/>
    <mergeCell ref="R42:W44"/>
    <mergeCell ref="X36:Z4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Usuario</cp:lastModifiedBy>
  <cp:revision/>
  <dcterms:created xsi:type="dcterms:W3CDTF">2022-08-10T02:29:17Z</dcterms:created>
  <dcterms:modified xsi:type="dcterms:W3CDTF">2022-09-07T15:12:37Z</dcterms:modified>
  <cp:category/>
  <cp:contentStatus/>
</cp:coreProperties>
</file>