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uario\Videos\Excel\"/>
    </mc:Choice>
  </mc:AlternateContent>
  <xr:revisionPtr revIDLastSave="0" documentId="13_ncr:1_{ADA92EF1-9643-4CF2-A53D-0CE3A6BD657F}" xr6:coauthVersionLast="47" xr6:coauthVersionMax="47" xr10:uidLastSave="{00000000-0000-0000-0000-000000000000}"/>
  <bookViews>
    <workbookView xWindow="-120" yWindow="-120" windowWidth="20730" windowHeight="11160" xr2:uid="{7A3A21A1-2FAF-D841-B6BE-80E5CD41DCC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 r="I17" i="1"/>
  <c r="I18" i="1"/>
  <c r="I19" i="1"/>
  <c r="I20" i="1"/>
  <c r="I21" i="1"/>
  <c r="I22" i="1"/>
  <c r="I23" i="1"/>
  <c r="I24" i="1"/>
  <c r="I25" i="1"/>
  <c r="I26" i="1"/>
  <c r="I27" i="1"/>
  <c r="I15" i="1"/>
  <c r="H16" i="1"/>
  <c r="H17" i="1"/>
  <c r="H18" i="1"/>
  <c r="H19" i="1"/>
  <c r="H20" i="1"/>
  <c r="H21" i="1"/>
  <c r="H22" i="1"/>
  <c r="H23" i="1"/>
  <c r="H24" i="1"/>
  <c r="H25" i="1"/>
  <c r="H26" i="1"/>
  <c r="H27" i="1"/>
  <c r="H15" i="1"/>
  <c r="G16" i="1"/>
  <c r="G17" i="1"/>
  <c r="G18" i="1"/>
  <c r="G19" i="1"/>
  <c r="G20" i="1"/>
  <c r="G21" i="1"/>
  <c r="G22" i="1"/>
  <c r="G23" i="1"/>
  <c r="G24" i="1"/>
  <c r="G25" i="1"/>
  <c r="G26" i="1"/>
  <c r="G27" i="1"/>
  <c r="G15" i="1"/>
  <c r="F16" i="1"/>
  <c r="F17" i="1"/>
  <c r="F18" i="1"/>
  <c r="F19" i="1"/>
  <c r="F20" i="1"/>
  <c r="F21" i="1"/>
  <c r="F22" i="1"/>
  <c r="F23" i="1"/>
  <c r="F24" i="1"/>
  <c r="F25" i="1"/>
  <c r="F26" i="1"/>
  <c r="F27" i="1"/>
  <c r="F15" i="1"/>
  <c r="E16" i="1"/>
  <c r="E17" i="1"/>
  <c r="E18" i="1"/>
  <c r="E19" i="1"/>
  <c r="E20" i="1"/>
  <c r="E21" i="1"/>
  <c r="E22" i="1"/>
  <c r="E23" i="1"/>
  <c r="E24" i="1"/>
  <c r="E25" i="1"/>
  <c r="E26" i="1"/>
  <c r="E27" i="1"/>
  <c r="E15" i="1"/>
  <c r="D16" i="1"/>
  <c r="D17" i="1"/>
  <c r="D18" i="1"/>
  <c r="D19" i="1"/>
  <c r="D20" i="1"/>
  <c r="D21" i="1"/>
  <c r="D22" i="1"/>
  <c r="D23" i="1"/>
  <c r="D24" i="1"/>
  <c r="D25" i="1"/>
  <c r="D26" i="1"/>
  <c r="D27" i="1"/>
  <c r="D15" i="1"/>
  <c r="A16" i="1"/>
  <c r="A17" i="1"/>
  <c r="A18" i="1"/>
  <c r="A19" i="1"/>
  <c r="A20" i="1"/>
  <c r="A21" i="1"/>
  <c r="A22" i="1"/>
  <c r="A23" i="1"/>
  <c r="A24" i="1"/>
  <c r="A25" i="1"/>
  <c r="A26" i="1"/>
  <c r="A27" i="1"/>
  <c r="A15" i="1"/>
  <c r="E11" i="1" l="1"/>
  <c r="B11" i="1"/>
  <c r="J12" i="1" s="1"/>
  <c r="G9" i="1" l="1"/>
  <c r="C17" i="1"/>
  <c r="C22" i="1"/>
  <c r="C21" i="1"/>
  <c r="C18" i="1"/>
  <c r="C26" i="1"/>
  <c r="C25" i="1"/>
  <c r="C15" i="1"/>
  <c r="C19" i="1"/>
  <c r="C24" i="1"/>
  <c r="C20" i="1"/>
  <c r="I12" i="1"/>
  <c r="C16" i="1"/>
  <c r="C27" i="1"/>
  <c r="C23" i="1"/>
</calcChain>
</file>

<file path=xl/sharedStrings.xml><?xml version="1.0" encoding="utf-8"?>
<sst xmlns="http://schemas.openxmlformats.org/spreadsheetml/2006/main" count="27" uniqueCount="27">
  <si>
    <t>Costo Variable Unitario</t>
  </si>
  <si>
    <t>Costo variable Total</t>
  </si>
  <si>
    <t>Costos Fijos</t>
  </si>
  <si>
    <t>Costos Totales</t>
  </si>
  <si>
    <t>Precio de Venta</t>
  </si>
  <si>
    <t>Ingresos</t>
  </si>
  <si>
    <t>Total Costos Fijos</t>
  </si>
  <si>
    <t>precio de Venta</t>
  </si>
  <si>
    <t>UTILIDAD</t>
  </si>
  <si>
    <t>TALLER CLASE PUNTO DE EQUILIBRIO</t>
  </si>
  <si>
    <t>Margen de COntribución</t>
  </si>
  <si>
    <r>
      <t xml:space="preserve">Costo Variable </t>
    </r>
    <r>
      <rPr>
        <b/>
        <sz val="14"/>
        <color rgb="FFFF0000"/>
        <rFont val="Calibri (Cuerpo)"/>
      </rPr>
      <t>Unitario</t>
    </r>
  </si>
  <si>
    <t>PUNTO DE EQUILIBRIO</t>
  </si>
  <si>
    <t>CARRO DE PINCHOS</t>
  </si>
  <si>
    <t>OTROS</t>
  </si>
  <si>
    <t>CARNE</t>
  </si>
  <si>
    <t>PECHUGA</t>
  </si>
  <si>
    <t>PALILLOS</t>
  </si>
  <si>
    <t>CEBOLLA</t>
  </si>
  <si>
    <t>PAPA</t>
  </si>
  <si>
    <t>ARRIENDO</t>
  </si>
  <si>
    <t>SERVICIOS</t>
  </si>
  <si>
    <t>PERSONAL</t>
  </si>
  <si>
    <t>PINCHOS X MES</t>
  </si>
  <si>
    <t>PINCHOS X DIA</t>
  </si>
  <si>
    <t>Dias del mes</t>
  </si>
  <si>
    <t>Para este ejercicio nos arroja un punto de equilibrio de 1182, lo cual, nos indica que este es el número minimo de pinchos que se deben vender mensualmente para no incurrir en perdidas, por lo tanto las ventas diarias deben promediar las 40 ventas para pagar los costos totales generados mensualmente por la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</si>
</sst>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9">
    <font>
      <sz val="14"/>
      <color theme="1"/>
      <name val="Calibri"/>
      <family val="2"/>
      <scheme val="minor"/>
    </font>
    <font>
      <sz val="14"/>
      <color theme="1"/>
      <name val="Calibri"/>
      <family val="2"/>
      <scheme val="minor"/>
    </font>
    <font>
      <b/>
      <sz val="14"/>
      <color theme="1"/>
      <name val="Calibri"/>
      <family val="2"/>
      <scheme val="minor"/>
    </font>
    <font>
      <b/>
      <sz val="26"/>
      <color theme="9" tint="-0.499984740745262"/>
      <name val="Calibri"/>
      <family val="2"/>
      <scheme val="minor"/>
    </font>
    <font>
      <b/>
      <sz val="16"/>
      <color rgb="FFFF0000"/>
      <name val="Calibri"/>
      <family val="2"/>
      <scheme val="minor"/>
    </font>
    <font>
      <b/>
      <sz val="28"/>
      <color rgb="FFFF0000"/>
      <name val="Calibri"/>
      <family val="2"/>
      <scheme val="minor"/>
    </font>
    <font>
      <b/>
      <sz val="14"/>
      <color rgb="FFFF0000"/>
      <name val="Calibri (Cuerpo)"/>
    </font>
    <font>
      <b/>
      <sz val="14"/>
      <color rgb="FFFF0000"/>
      <name val="Calibri"/>
      <family val="2"/>
      <scheme val="minor"/>
    </font>
    <font>
      <sz val="24"/>
      <color theme="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bgColor indexed="64"/>
      </patternFill>
    </fill>
    <fill>
      <patternFill patternType="solid">
        <fgColor rgb="FFFFC000"/>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41" fontId="0" fillId="0" borderId="0" xfId="1" applyFont="1"/>
    <xf numFmtId="41" fontId="0" fillId="0" borderId="0" xfId="1" applyFont="1" applyAlignment="1">
      <alignment horizontal="center"/>
    </xf>
    <xf numFmtId="41" fontId="0" fillId="0" borderId="0" xfId="1" applyFont="1" applyAlignment="1">
      <alignment vertical="center"/>
    </xf>
    <xf numFmtId="41" fontId="0" fillId="2" borderId="0" xfId="1" applyFont="1" applyFill="1"/>
    <xf numFmtId="41" fontId="3" fillId="0" borderId="0" xfId="1" applyFont="1"/>
    <xf numFmtId="164" fontId="0" fillId="0" borderId="0" xfId="2" applyNumberFormat="1" applyFont="1"/>
    <xf numFmtId="41" fontId="0" fillId="5" borderId="0" xfId="1" applyFont="1" applyFill="1" applyAlignment="1">
      <alignment vertical="center"/>
    </xf>
    <xf numFmtId="41" fontId="0" fillId="0" borderId="0" xfId="1" applyFont="1" applyAlignment="1">
      <alignment wrapText="1"/>
    </xf>
    <xf numFmtId="164" fontId="0" fillId="6" borderId="0" xfId="2" applyNumberFormat="1" applyFont="1" applyFill="1" applyAlignment="1">
      <alignment vertical="center"/>
    </xf>
    <xf numFmtId="41" fontId="0" fillId="7" borderId="0" xfId="1" applyFont="1" applyFill="1"/>
    <xf numFmtId="41" fontId="2" fillId="2" borderId="0" xfId="1" applyFont="1" applyFill="1"/>
    <xf numFmtId="41" fontId="0" fillId="0" borderId="0" xfId="1" applyFont="1" applyFill="1"/>
    <xf numFmtId="41" fontId="0" fillId="7" borderId="0" xfId="1" applyFont="1" applyFill="1" applyAlignment="1"/>
    <xf numFmtId="41" fontId="0" fillId="7" borderId="0" xfId="1" applyFont="1" applyFill="1" applyAlignment="1">
      <alignment horizontal="center"/>
    </xf>
    <xf numFmtId="41" fontId="2" fillId="7" borderId="0" xfId="1" applyFont="1" applyFill="1" applyAlignment="1"/>
    <xf numFmtId="41" fontId="2" fillId="7" borderId="0" xfId="1" applyFont="1" applyFill="1"/>
    <xf numFmtId="41" fontId="5" fillId="0" borderId="0" xfId="1" applyFont="1"/>
    <xf numFmtId="41" fontId="7" fillId="5" borderId="0" xfId="1" applyFont="1" applyFill="1" applyAlignment="1">
      <alignment horizontal="center" vertical="center" wrapText="1"/>
    </xf>
    <xf numFmtId="41" fontId="7" fillId="5" borderId="0" xfId="1" applyFont="1" applyFill="1" applyAlignment="1">
      <alignment vertical="center"/>
    </xf>
    <xf numFmtId="41" fontId="2" fillId="8" borderId="0" xfId="1" applyFont="1" applyFill="1" applyAlignment="1">
      <alignment vertical="center"/>
    </xf>
    <xf numFmtId="41" fontId="2" fillId="10" borderId="0" xfId="1" applyFont="1" applyFill="1" applyAlignment="1">
      <alignment vertical="center" wrapText="1"/>
    </xf>
    <xf numFmtId="41" fontId="8" fillId="10" borderId="0" xfId="1" applyFont="1" applyFill="1"/>
    <xf numFmtId="41" fontId="0" fillId="0" borderId="0" xfId="1" applyFont="1" applyFill="1" applyAlignment="1">
      <alignment horizontal="center"/>
    </xf>
    <xf numFmtId="41" fontId="0" fillId="2" borderId="0" xfId="1" applyFont="1" applyFill="1" applyBorder="1"/>
    <xf numFmtId="41" fontId="2" fillId="2" borderId="0" xfId="1" applyFont="1" applyFill="1" applyBorder="1"/>
    <xf numFmtId="41" fontId="0" fillId="3" borderId="1" xfId="1" applyFont="1" applyFill="1" applyBorder="1" applyAlignment="1">
      <alignment horizontal="center" vertical="center" wrapText="1"/>
    </xf>
    <xf numFmtId="41" fontId="0" fillId="10" borderId="1" xfId="1" applyFont="1" applyFill="1" applyBorder="1" applyAlignment="1">
      <alignment horizontal="center" vertical="center" wrapText="1"/>
    </xf>
    <xf numFmtId="41" fontId="0" fillId="4" borderId="1" xfId="1" applyFont="1" applyFill="1" applyBorder="1" applyAlignment="1">
      <alignment horizontal="center" vertical="center" wrapText="1"/>
    </xf>
    <xf numFmtId="41" fontId="0" fillId="0" borderId="1" xfId="1" applyFont="1" applyFill="1" applyBorder="1" applyAlignment="1">
      <alignment horizontal="center" vertical="center"/>
    </xf>
    <xf numFmtId="41" fontId="2" fillId="9" borderId="1" xfId="1" applyFont="1" applyFill="1" applyBorder="1" applyAlignment="1">
      <alignment horizontal="center" vertical="center"/>
    </xf>
    <xf numFmtId="41" fontId="0" fillId="0" borderId="1" xfId="1" applyFont="1" applyBorder="1" applyAlignment="1">
      <alignment horizontal="center" vertical="center"/>
    </xf>
    <xf numFmtId="41" fontId="0" fillId="0" borderId="1" xfId="1" applyFont="1" applyBorder="1" applyAlignment="1">
      <alignment horizontal="center"/>
    </xf>
    <xf numFmtId="41" fontId="0" fillId="7" borderId="1" xfId="1" applyFont="1" applyFill="1" applyBorder="1"/>
    <xf numFmtId="41" fontId="0" fillId="11" borderId="1" xfId="1" applyFont="1" applyFill="1" applyBorder="1"/>
    <xf numFmtId="41" fontId="0" fillId="0" borderId="1" xfId="1" applyFont="1" applyFill="1" applyBorder="1"/>
    <xf numFmtId="41" fontId="4" fillId="0" borderId="1" xfId="1" applyFont="1" applyFill="1" applyBorder="1"/>
    <xf numFmtId="41" fontId="0" fillId="12" borderId="1" xfId="1" applyFont="1" applyFill="1" applyBorder="1" applyAlignment="1">
      <alignment horizontal="center" vertical="center"/>
    </xf>
    <xf numFmtId="41" fontId="0" fillId="12" borderId="1" xfId="1" applyFont="1" applyFill="1" applyBorder="1" applyAlignment="1">
      <alignment horizontal="center"/>
    </xf>
    <xf numFmtId="41" fontId="0" fillId="12" borderId="1" xfId="1" applyFont="1" applyFill="1" applyBorder="1"/>
    <xf numFmtId="41" fontId="4" fillId="12" borderId="1" xfId="1" applyFont="1" applyFill="1" applyBorder="1"/>
    <xf numFmtId="41" fontId="0" fillId="0" borderId="1" xfId="1" applyFont="1" applyBorder="1"/>
    <xf numFmtId="0" fontId="0" fillId="0" borderId="0" xfId="1" applyNumberFormat="1" applyFont="1" applyAlignment="1">
      <alignment horizontal="left" vertical="center" wrapText="1"/>
    </xf>
    <xf numFmtId="41" fontId="0" fillId="0" borderId="0" xfId="1" applyFont="1" applyAlignment="1">
      <alignment horizontal="center" wrapText="1"/>
    </xf>
    <xf numFmtId="41" fontId="0" fillId="0" borderId="0" xfId="1" applyFont="1" applyAlignment="1">
      <alignment horizontal="center"/>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MX" sz="2400" b="1"/>
              <a:t>Punto</a:t>
            </a:r>
            <a:r>
              <a:rPr lang="es-MX" sz="2400" b="1" baseline="0"/>
              <a:t> de Equlibrio</a:t>
            </a:r>
            <a:endParaRPr lang="es-MX" sz="2400" b="1"/>
          </a:p>
        </c:rich>
      </c:tx>
      <c:overlay val="0"/>
      <c:spPr>
        <a:noFill/>
        <a:ln>
          <a:noFill/>
        </a:ln>
        <a:effectLst/>
      </c:spPr>
    </c:title>
    <c:autoTitleDeleted val="0"/>
    <c:plotArea>
      <c:layout/>
      <c:lineChart>
        <c:grouping val="standard"/>
        <c:varyColors val="0"/>
        <c:ser>
          <c:idx val="0"/>
          <c:order val="0"/>
          <c:tx>
            <c:strRef>
              <c:f>Hoja1!$F$14</c:f>
              <c:strCache>
                <c:ptCount val="1"/>
                <c:pt idx="0">
                  <c:v> Costos Totales </c:v>
                </c:pt>
              </c:strCache>
            </c:strRef>
          </c:tx>
          <c:cat>
            <c:numRef>
              <c:f>Hoja1!$B$15:$B$27</c:f>
              <c:numCache>
                <c:formatCode>_(* #,##0_);_(* \(#,##0\);_(* "-"_);_(@_)</c:formatCode>
                <c:ptCount val="13"/>
                <c:pt idx="0">
                  <c:v>100</c:v>
                </c:pt>
                <c:pt idx="1">
                  <c:v>210</c:v>
                </c:pt>
                <c:pt idx="2">
                  <c:v>300</c:v>
                </c:pt>
                <c:pt idx="3">
                  <c:v>550</c:v>
                </c:pt>
                <c:pt idx="4">
                  <c:v>800</c:v>
                </c:pt>
                <c:pt idx="5">
                  <c:v>1000</c:v>
                </c:pt>
                <c:pt idx="6">
                  <c:v>1500</c:v>
                </c:pt>
                <c:pt idx="7">
                  <c:v>2000</c:v>
                </c:pt>
                <c:pt idx="8">
                  <c:v>3000</c:v>
                </c:pt>
                <c:pt idx="9">
                  <c:v>4000</c:v>
                </c:pt>
                <c:pt idx="10">
                  <c:v>5000</c:v>
                </c:pt>
                <c:pt idx="11">
                  <c:v>10000</c:v>
                </c:pt>
                <c:pt idx="12">
                  <c:v>20000</c:v>
                </c:pt>
              </c:numCache>
            </c:numRef>
          </c:cat>
          <c:val>
            <c:numRef>
              <c:f>Hoja1!$F$15:$F$27</c:f>
              <c:numCache>
                <c:formatCode>_(* #,##0_);_(* \(#,##0\);_(* "-"_);_(@_)</c:formatCode>
                <c:ptCount val="13"/>
                <c:pt idx="0">
                  <c:v>2135000</c:v>
                </c:pt>
                <c:pt idx="1">
                  <c:v>2338500</c:v>
                </c:pt>
                <c:pt idx="2">
                  <c:v>2505000</c:v>
                </c:pt>
                <c:pt idx="3">
                  <c:v>2967500</c:v>
                </c:pt>
                <c:pt idx="4">
                  <c:v>3430000</c:v>
                </c:pt>
                <c:pt idx="5">
                  <c:v>3800000</c:v>
                </c:pt>
                <c:pt idx="6">
                  <c:v>4725000</c:v>
                </c:pt>
                <c:pt idx="7">
                  <c:v>5650000</c:v>
                </c:pt>
                <c:pt idx="8">
                  <c:v>7500000</c:v>
                </c:pt>
                <c:pt idx="9">
                  <c:v>9350000</c:v>
                </c:pt>
                <c:pt idx="10">
                  <c:v>11200000</c:v>
                </c:pt>
                <c:pt idx="11">
                  <c:v>20450000</c:v>
                </c:pt>
                <c:pt idx="12">
                  <c:v>38950000</c:v>
                </c:pt>
              </c:numCache>
            </c:numRef>
          </c:val>
          <c:smooth val="1"/>
          <c:extLst>
            <c:ext xmlns:c16="http://schemas.microsoft.com/office/drawing/2014/chart" uri="{C3380CC4-5D6E-409C-BE32-E72D297353CC}">
              <c16:uniqueId val="{0000000A-FF72-5646-904D-AF5CBFC2B47A}"/>
            </c:ext>
          </c:extLst>
        </c:ser>
        <c:ser>
          <c:idx val="3"/>
          <c:order val="1"/>
          <c:tx>
            <c:strRef>
              <c:f>Hoja1!$H$14</c:f>
              <c:strCache>
                <c:ptCount val="1"/>
                <c:pt idx="0">
                  <c:v> Ingresos </c:v>
                </c:pt>
              </c:strCache>
            </c:strRef>
          </c:tx>
          <c:cat>
            <c:numRef>
              <c:f>Hoja1!$B$15:$B$27</c:f>
              <c:numCache>
                <c:formatCode>_(* #,##0_);_(* \(#,##0\);_(* "-"_);_(@_)</c:formatCode>
                <c:ptCount val="13"/>
                <c:pt idx="0">
                  <c:v>100</c:v>
                </c:pt>
                <c:pt idx="1">
                  <c:v>210</c:v>
                </c:pt>
                <c:pt idx="2">
                  <c:v>300</c:v>
                </c:pt>
                <c:pt idx="3">
                  <c:v>550</c:v>
                </c:pt>
                <c:pt idx="4">
                  <c:v>800</c:v>
                </c:pt>
                <c:pt idx="5">
                  <c:v>1000</c:v>
                </c:pt>
                <c:pt idx="6">
                  <c:v>1500</c:v>
                </c:pt>
                <c:pt idx="7">
                  <c:v>2000</c:v>
                </c:pt>
                <c:pt idx="8">
                  <c:v>3000</c:v>
                </c:pt>
                <c:pt idx="9">
                  <c:v>4000</c:v>
                </c:pt>
                <c:pt idx="10">
                  <c:v>5000</c:v>
                </c:pt>
                <c:pt idx="11">
                  <c:v>10000</c:v>
                </c:pt>
                <c:pt idx="12">
                  <c:v>20000</c:v>
                </c:pt>
              </c:numCache>
            </c:numRef>
          </c:cat>
          <c:val>
            <c:numRef>
              <c:f>Hoja1!$H$15:$H$27</c:f>
              <c:numCache>
                <c:formatCode>_(* #,##0_);_(* \(#,##0\);_(* "-"_);_(@_)</c:formatCode>
                <c:ptCount val="13"/>
                <c:pt idx="0">
                  <c:v>350000</c:v>
                </c:pt>
                <c:pt idx="1">
                  <c:v>735000</c:v>
                </c:pt>
                <c:pt idx="2">
                  <c:v>1050000</c:v>
                </c:pt>
                <c:pt idx="3">
                  <c:v>1925000</c:v>
                </c:pt>
                <c:pt idx="4">
                  <c:v>2800000</c:v>
                </c:pt>
                <c:pt idx="5">
                  <c:v>3500000</c:v>
                </c:pt>
                <c:pt idx="6">
                  <c:v>5250000</c:v>
                </c:pt>
                <c:pt idx="7">
                  <c:v>7000000</c:v>
                </c:pt>
                <c:pt idx="8">
                  <c:v>10500000</c:v>
                </c:pt>
                <c:pt idx="9">
                  <c:v>14000000</c:v>
                </c:pt>
                <c:pt idx="10">
                  <c:v>17500000</c:v>
                </c:pt>
                <c:pt idx="11">
                  <c:v>35000000</c:v>
                </c:pt>
                <c:pt idx="12">
                  <c:v>70000000</c:v>
                </c:pt>
              </c:numCache>
            </c:numRef>
          </c:val>
          <c:smooth val="0"/>
          <c:extLst>
            <c:ext xmlns:c16="http://schemas.microsoft.com/office/drawing/2014/chart" uri="{C3380CC4-5D6E-409C-BE32-E72D297353CC}">
              <c16:uniqueId val="{0000000B-FF72-5646-904D-AF5CBFC2B47A}"/>
            </c:ext>
          </c:extLst>
        </c:ser>
        <c:ser>
          <c:idx val="1"/>
          <c:order val="2"/>
          <c:tx>
            <c:strRef>
              <c:f>Hoja1!$I$14</c:f>
              <c:strCache>
                <c:ptCount val="1"/>
                <c:pt idx="0">
                  <c:v> UTILIDAD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Hoja1!$B$15:$B$27</c:f>
              <c:numCache>
                <c:formatCode>_(* #,##0_);_(* \(#,##0\);_(* "-"_);_(@_)</c:formatCode>
                <c:ptCount val="13"/>
                <c:pt idx="0">
                  <c:v>100</c:v>
                </c:pt>
                <c:pt idx="1">
                  <c:v>210</c:v>
                </c:pt>
                <c:pt idx="2">
                  <c:v>300</c:v>
                </c:pt>
                <c:pt idx="3">
                  <c:v>550</c:v>
                </c:pt>
                <c:pt idx="4">
                  <c:v>800</c:v>
                </c:pt>
                <c:pt idx="5">
                  <c:v>1000</c:v>
                </c:pt>
                <c:pt idx="6">
                  <c:v>1500</c:v>
                </c:pt>
                <c:pt idx="7">
                  <c:v>2000</c:v>
                </c:pt>
                <c:pt idx="8">
                  <c:v>3000</c:v>
                </c:pt>
                <c:pt idx="9">
                  <c:v>4000</c:v>
                </c:pt>
                <c:pt idx="10">
                  <c:v>5000</c:v>
                </c:pt>
                <c:pt idx="11">
                  <c:v>10000</c:v>
                </c:pt>
                <c:pt idx="12">
                  <c:v>20000</c:v>
                </c:pt>
              </c:numCache>
            </c:numRef>
          </c:cat>
          <c:val>
            <c:numRef>
              <c:f>Hoja1!$I$15:$I$27</c:f>
              <c:numCache>
                <c:formatCode>_(* #,##0_);_(* \(#,##0\);_(* "-"_);_(@_)</c:formatCode>
                <c:ptCount val="13"/>
                <c:pt idx="0">
                  <c:v>-1785000</c:v>
                </c:pt>
                <c:pt idx="1">
                  <c:v>-1603500</c:v>
                </c:pt>
                <c:pt idx="2">
                  <c:v>-1455000</c:v>
                </c:pt>
                <c:pt idx="3">
                  <c:v>-1042500</c:v>
                </c:pt>
                <c:pt idx="4">
                  <c:v>-630000</c:v>
                </c:pt>
                <c:pt idx="5">
                  <c:v>-300000</c:v>
                </c:pt>
                <c:pt idx="6">
                  <c:v>525000</c:v>
                </c:pt>
                <c:pt idx="7">
                  <c:v>1350000</c:v>
                </c:pt>
                <c:pt idx="8">
                  <c:v>3000000</c:v>
                </c:pt>
                <c:pt idx="9">
                  <c:v>4650000</c:v>
                </c:pt>
                <c:pt idx="10">
                  <c:v>6300000</c:v>
                </c:pt>
                <c:pt idx="11">
                  <c:v>14550000</c:v>
                </c:pt>
                <c:pt idx="12">
                  <c:v>31050000</c:v>
                </c:pt>
              </c:numCache>
            </c:numRef>
          </c:val>
          <c:smooth val="1"/>
          <c:extLst>
            <c:ext xmlns:c16="http://schemas.microsoft.com/office/drawing/2014/chart" uri="{C3380CC4-5D6E-409C-BE32-E72D297353CC}">
              <c16:uniqueId val="{00000007-FF72-5646-904D-AF5CBFC2B47A}"/>
            </c:ext>
          </c:extLst>
        </c:ser>
        <c:dLbls>
          <c:showLegendKey val="0"/>
          <c:showVal val="0"/>
          <c:showCatName val="0"/>
          <c:showSerName val="0"/>
          <c:showPercent val="0"/>
          <c:showBubbleSize val="0"/>
        </c:dLbls>
        <c:marker val="1"/>
        <c:smooth val="0"/>
        <c:axId val="615139664"/>
        <c:axId val="614868640"/>
      </c:lineChart>
      <c:catAx>
        <c:axId val="615139664"/>
        <c:scaling>
          <c:orientation val="minMax"/>
        </c:scaling>
        <c:delete val="0"/>
        <c:axPos val="b"/>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14868640"/>
        <c:crosses val="autoZero"/>
        <c:auto val="1"/>
        <c:lblAlgn val="ctr"/>
        <c:lblOffset val="100"/>
        <c:noMultiLvlLbl val="0"/>
      </c:catAx>
      <c:valAx>
        <c:axId val="6148686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15139664"/>
        <c:crosses val="autoZero"/>
        <c:crossBetween val="between"/>
      </c:valAx>
    </c:plotArea>
    <c:legend>
      <c:legendPos val="b"/>
      <c:overlay val="0"/>
    </c:legend>
    <c:plotVisOnly val="1"/>
    <c:dispBlanksAs val="zero"/>
    <c:showDLblsOverMax val="0"/>
    <c:extLst/>
  </c:chart>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chart" Target="../charts/chart1.xm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9</xdr:col>
      <xdr:colOff>554182</xdr:colOff>
      <xdr:row>13</xdr:row>
      <xdr:rowOff>150091</xdr:rowOff>
    </xdr:from>
    <xdr:to>
      <xdr:col>16</xdr:col>
      <xdr:colOff>369455</xdr:colOff>
      <xdr:row>27</xdr:row>
      <xdr:rowOff>133927</xdr:rowOff>
    </xdr:to>
    <xdr:graphicFrame macro="">
      <xdr:nvGraphicFramePr>
        <xdr:cNvPr id="2" name="Gráfico 1">
          <a:extLst>
            <a:ext uri="{FF2B5EF4-FFF2-40B4-BE49-F238E27FC236}">
              <a16:creationId xmlns:a16="http://schemas.microsoft.com/office/drawing/2014/main" id="{DAEC11A7-157B-4EED-23B0-51A8A2A85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38713</xdr:colOff>
      <xdr:row>4</xdr:row>
      <xdr:rowOff>2</xdr:rowOff>
    </xdr:from>
    <xdr:to>
      <xdr:col>2</xdr:col>
      <xdr:colOff>1248528</xdr:colOff>
      <xdr:row>11</xdr:row>
      <xdr:rowOff>0</xdr:rowOff>
    </xdr:to>
    <xdr:pic>
      <xdr:nvPicPr>
        <xdr:cNvPr id="3" name="Imagen 2" descr="A generated image based on your input prompt">
          <a:extLst>
            <a:ext uri="{FF2B5EF4-FFF2-40B4-BE49-F238E27FC236}">
              <a16:creationId xmlns:a16="http://schemas.microsoft.com/office/drawing/2014/main" id="{BE1F5A64-AB7D-C250-825A-610B46A36F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74013" y="1371602"/>
          <a:ext cx="1209815" cy="2095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38101</xdr:colOff>
      <xdr:row>4</xdr:row>
      <xdr:rowOff>12700</xdr:rowOff>
    </xdr:from>
    <xdr:to>
      <xdr:col>6</xdr:col>
      <xdr:colOff>22492</xdr:colOff>
      <xdr:row>10</xdr:row>
      <xdr:rowOff>473074</xdr:rowOff>
    </xdr:to>
    <xdr:pic>
      <xdr:nvPicPr>
        <xdr:cNvPr id="4" name="Imagen 3" descr="A generated image based on your input prompt">
          <a:extLst>
            <a:ext uri="{FF2B5EF4-FFF2-40B4-BE49-F238E27FC236}">
              <a16:creationId xmlns:a16="http://schemas.microsoft.com/office/drawing/2014/main" id="{D925F9A3-6B29-7F92-3220-2916E41B207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340601" y="1384300"/>
          <a:ext cx="1305191" cy="2073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1295400</xdr:colOff>
      <xdr:row>0</xdr:row>
      <xdr:rowOff>203200</xdr:rowOff>
    </xdr:from>
    <xdr:to>
      <xdr:col>4</xdr:col>
      <xdr:colOff>622300</xdr:colOff>
      <xdr:row>3</xdr:row>
      <xdr:rowOff>88637</xdr:rowOff>
    </xdr:to>
    <xdr:pic>
      <xdr:nvPicPr>
        <xdr:cNvPr id="5" name="Imagen 4" descr="A generated image based on your input prompt">
          <a:extLst>
            <a:ext uri="{FF2B5EF4-FFF2-40B4-BE49-F238E27FC236}">
              <a16:creationId xmlns:a16="http://schemas.microsoft.com/office/drawing/2014/main" id="{C86F85E6-AE07-666E-70EF-4BE4EB7E5B4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00700" y="203200"/>
          <a:ext cx="1003300" cy="1015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165100</xdr:colOff>
      <xdr:row>23</xdr:row>
      <xdr:rowOff>165100</xdr:rowOff>
    </xdr:from>
    <xdr:to>
      <xdr:col>13</xdr:col>
      <xdr:colOff>381000</xdr:colOff>
      <xdr:row>24</xdr:row>
      <xdr:rowOff>101600</xdr:rowOff>
    </xdr:to>
    <xdr:sp macro="" textlink="">
      <xdr:nvSpPr>
        <xdr:cNvPr id="6" name="Elipse 5">
          <a:extLst>
            <a:ext uri="{FF2B5EF4-FFF2-40B4-BE49-F238E27FC236}">
              <a16:creationId xmlns:a16="http://schemas.microsoft.com/office/drawing/2014/main" id="{9E2D9A1E-4E08-C9FD-B59C-990CA0DBF5C4}"/>
            </a:ext>
          </a:extLst>
        </xdr:cNvPr>
        <xdr:cNvSpPr/>
      </xdr:nvSpPr>
      <xdr:spPr>
        <a:xfrm>
          <a:off x="16929100" y="7239000"/>
          <a:ext cx="215900" cy="203200"/>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B95B2-146C-5B47-89F2-8A34CF25B7CF}">
  <dimension ref="A1:L47"/>
  <sheetViews>
    <sheetView showGridLines="0" tabSelected="1" zoomScale="75" workbookViewId="0">
      <selection activeCell="Q30" sqref="Q30"/>
    </sheetView>
  </sheetViews>
  <sheetFormatPr baseColWidth="10" defaultColWidth="10.69921875" defaultRowHeight="18.75"/>
  <cols>
    <col min="1" max="1" width="16.8984375" style="1" customWidth="1"/>
    <col min="2" max="2" width="14.8984375" style="1" customWidth="1"/>
    <col min="3" max="3" width="13.296875" style="1" customWidth="1"/>
    <col min="4" max="4" width="17.59765625" style="2" customWidth="1"/>
    <col min="5" max="5" width="13.8984375" style="2" customWidth="1"/>
    <col min="6" max="6" width="13.8984375" style="1" customWidth="1"/>
    <col min="7" max="7" width="10.69921875" style="1"/>
    <col min="8" max="8" width="15.09765625" style="1" customWidth="1"/>
    <col min="9" max="9" width="17" style="1" customWidth="1"/>
    <col min="10" max="16384" width="10.69921875" style="1"/>
  </cols>
  <sheetData>
    <row r="1" spans="1:12">
      <c r="I1" s="44"/>
      <c r="J1" s="44"/>
      <c r="K1" s="44"/>
      <c r="L1" s="44"/>
    </row>
    <row r="2" spans="1:12" ht="33.75">
      <c r="A2" s="5" t="s">
        <v>9</v>
      </c>
      <c r="I2" s="43"/>
      <c r="J2" s="44"/>
      <c r="K2" s="44"/>
      <c r="L2" s="44"/>
    </row>
    <row r="3" spans="1:12" ht="36">
      <c r="B3" s="17" t="s">
        <v>13</v>
      </c>
      <c r="I3" s="44"/>
      <c r="J3" s="44"/>
      <c r="K3" s="44"/>
      <c r="L3" s="44"/>
    </row>
    <row r="4" spans="1:12">
      <c r="I4" s="44"/>
      <c r="J4" s="44"/>
      <c r="K4" s="44"/>
      <c r="L4" s="44"/>
    </row>
    <row r="5" spans="1:12">
      <c r="A5" s="24" t="s">
        <v>15</v>
      </c>
      <c r="B5" s="25">
        <v>600</v>
      </c>
      <c r="D5" s="13" t="s">
        <v>20</v>
      </c>
      <c r="E5" s="14">
        <v>100000</v>
      </c>
    </row>
    <row r="6" spans="1:12">
      <c r="A6" s="24" t="s">
        <v>16</v>
      </c>
      <c r="B6" s="25">
        <v>800</v>
      </c>
      <c r="D6" s="13" t="s">
        <v>21</v>
      </c>
      <c r="E6" s="10">
        <v>250000</v>
      </c>
      <c r="J6" s="6"/>
    </row>
    <row r="7" spans="1:12">
      <c r="A7" s="4" t="s">
        <v>17</v>
      </c>
      <c r="B7" s="11">
        <v>100</v>
      </c>
      <c r="D7" s="13" t="s">
        <v>22</v>
      </c>
      <c r="E7" s="10">
        <v>1600000</v>
      </c>
      <c r="G7" s="1" t="s">
        <v>12</v>
      </c>
      <c r="I7"/>
    </row>
    <row r="8" spans="1:12">
      <c r="A8" s="4" t="s">
        <v>18</v>
      </c>
      <c r="B8" s="11">
        <v>50</v>
      </c>
      <c r="D8" s="15"/>
      <c r="E8" s="10"/>
    </row>
    <row r="9" spans="1:12" ht="31.5">
      <c r="A9" s="4" t="s">
        <v>19</v>
      </c>
      <c r="B9" s="11">
        <v>100</v>
      </c>
      <c r="D9" s="15"/>
      <c r="E9" s="16"/>
      <c r="G9" s="22">
        <f>+E11/(G12-B11)</f>
        <v>1181.8181818181818</v>
      </c>
    </row>
    <row r="10" spans="1:12">
      <c r="A10" s="4" t="s">
        <v>14</v>
      </c>
      <c r="B10" s="11">
        <v>200</v>
      </c>
      <c r="D10" s="15"/>
      <c r="E10" s="16"/>
    </row>
    <row r="11" spans="1:12" ht="37.5">
      <c r="A11" s="18" t="s">
        <v>11</v>
      </c>
      <c r="B11" s="19">
        <f>SUM(B5:B10)</f>
        <v>1850</v>
      </c>
      <c r="D11" s="20" t="s">
        <v>6</v>
      </c>
      <c r="E11" s="20">
        <f>SUM(E5:E10)</f>
        <v>1950000</v>
      </c>
    </row>
    <row r="12" spans="1:12" s="3" customFormat="1" ht="37.5">
      <c r="F12" s="21" t="s">
        <v>7</v>
      </c>
      <c r="G12" s="21">
        <v>3500</v>
      </c>
      <c r="H12" s="8" t="s">
        <v>10</v>
      </c>
      <c r="I12" s="7">
        <f>+G12-B11</f>
        <v>1650</v>
      </c>
      <c r="J12" s="9">
        <f>+B11/G12</f>
        <v>0.52857142857142858</v>
      </c>
    </row>
    <row r="13" spans="1:12">
      <c r="A13" s="41" t="s">
        <v>25</v>
      </c>
      <c r="B13" s="41">
        <v>30</v>
      </c>
      <c r="D13" s="1"/>
      <c r="E13"/>
    </row>
    <row r="14" spans="1:12" ht="37.5">
      <c r="A14" s="26" t="s">
        <v>24</v>
      </c>
      <c r="B14" s="26" t="s">
        <v>23</v>
      </c>
      <c r="C14" s="26" t="s">
        <v>0</v>
      </c>
      <c r="D14" s="27" t="s">
        <v>1</v>
      </c>
      <c r="E14" s="27" t="s">
        <v>2</v>
      </c>
      <c r="F14" s="27" t="s">
        <v>3</v>
      </c>
      <c r="G14" s="26" t="s">
        <v>4</v>
      </c>
      <c r="H14" s="28" t="s">
        <v>5</v>
      </c>
      <c r="I14" s="26" t="s">
        <v>8</v>
      </c>
    </row>
    <row r="15" spans="1:12" ht="21">
      <c r="A15" s="29">
        <f>B15/$B$13</f>
        <v>3.3333333333333335</v>
      </c>
      <c r="B15" s="30">
        <v>100</v>
      </c>
      <c r="C15" s="31">
        <f t="shared" ref="C15:C27" si="0">+$B$11</f>
        <v>1850</v>
      </c>
      <c r="D15" s="32">
        <f>C15*B15</f>
        <v>185000</v>
      </c>
      <c r="E15" s="32">
        <f>$E$11</f>
        <v>1950000</v>
      </c>
      <c r="F15" s="33">
        <f>D15+E15</f>
        <v>2135000</v>
      </c>
      <c r="G15" s="34">
        <f>$G$12</f>
        <v>3500</v>
      </c>
      <c r="H15" s="35">
        <f>G15*B15</f>
        <v>350000</v>
      </c>
      <c r="I15" s="36">
        <f>H15-F15</f>
        <v>-1785000</v>
      </c>
    </row>
    <row r="16" spans="1:12" ht="21">
      <c r="A16" s="29">
        <f t="shared" ref="A16:A27" si="1">B16/$B$13</f>
        <v>7</v>
      </c>
      <c r="B16" s="31">
        <v>210</v>
      </c>
      <c r="C16" s="31">
        <f t="shared" si="0"/>
        <v>1850</v>
      </c>
      <c r="D16" s="32">
        <f t="shared" ref="D16:D27" si="2">C16*B16</f>
        <v>388500</v>
      </c>
      <c r="E16" s="32">
        <f t="shared" ref="E16:E27" si="3">$E$11</f>
        <v>1950000</v>
      </c>
      <c r="F16" s="33">
        <f t="shared" ref="F16:F27" si="4">D16+E16</f>
        <v>2338500</v>
      </c>
      <c r="G16" s="34">
        <f t="shared" ref="G16:G27" si="5">$G$12</f>
        <v>3500</v>
      </c>
      <c r="H16" s="35">
        <f t="shared" ref="H16:H27" si="6">G16*B16</f>
        <v>735000</v>
      </c>
      <c r="I16" s="36">
        <f t="shared" ref="I16:I27" si="7">H16-F16</f>
        <v>-1603500</v>
      </c>
    </row>
    <row r="17" spans="1:9" ht="21">
      <c r="A17" s="29">
        <f t="shared" si="1"/>
        <v>10</v>
      </c>
      <c r="B17" s="31">
        <v>300</v>
      </c>
      <c r="C17" s="31">
        <f t="shared" si="0"/>
        <v>1850</v>
      </c>
      <c r="D17" s="32">
        <f t="shared" si="2"/>
        <v>555000</v>
      </c>
      <c r="E17" s="32">
        <f t="shared" si="3"/>
        <v>1950000</v>
      </c>
      <c r="F17" s="33">
        <f t="shared" si="4"/>
        <v>2505000</v>
      </c>
      <c r="G17" s="34">
        <f t="shared" si="5"/>
        <v>3500</v>
      </c>
      <c r="H17" s="35">
        <f t="shared" si="6"/>
        <v>1050000</v>
      </c>
      <c r="I17" s="36">
        <f t="shared" si="7"/>
        <v>-1455000</v>
      </c>
    </row>
    <row r="18" spans="1:9" ht="21">
      <c r="A18" s="29">
        <f t="shared" si="1"/>
        <v>18.333333333333332</v>
      </c>
      <c r="B18" s="31">
        <v>550</v>
      </c>
      <c r="C18" s="31">
        <f t="shared" si="0"/>
        <v>1850</v>
      </c>
      <c r="D18" s="32">
        <f t="shared" si="2"/>
        <v>1017500</v>
      </c>
      <c r="E18" s="32">
        <f t="shared" si="3"/>
        <v>1950000</v>
      </c>
      <c r="F18" s="33">
        <f t="shared" si="4"/>
        <v>2967500</v>
      </c>
      <c r="G18" s="34">
        <f t="shared" si="5"/>
        <v>3500</v>
      </c>
      <c r="H18" s="35">
        <f t="shared" si="6"/>
        <v>1925000</v>
      </c>
      <c r="I18" s="36">
        <f t="shared" si="7"/>
        <v>-1042500</v>
      </c>
    </row>
    <row r="19" spans="1:9" ht="21">
      <c r="A19" s="29">
        <f t="shared" si="1"/>
        <v>26.666666666666668</v>
      </c>
      <c r="B19" s="31">
        <v>800</v>
      </c>
      <c r="C19" s="31">
        <f t="shared" si="0"/>
        <v>1850</v>
      </c>
      <c r="D19" s="32">
        <f t="shared" si="2"/>
        <v>1480000</v>
      </c>
      <c r="E19" s="32">
        <f t="shared" si="3"/>
        <v>1950000</v>
      </c>
      <c r="F19" s="33">
        <f t="shared" si="4"/>
        <v>3430000</v>
      </c>
      <c r="G19" s="34">
        <f t="shared" si="5"/>
        <v>3500</v>
      </c>
      <c r="H19" s="35">
        <f t="shared" si="6"/>
        <v>2800000</v>
      </c>
      <c r="I19" s="36">
        <f t="shared" si="7"/>
        <v>-630000</v>
      </c>
    </row>
    <row r="20" spans="1:9" ht="21">
      <c r="A20" s="29">
        <f t="shared" si="1"/>
        <v>33.333333333333336</v>
      </c>
      <c r="B20" s="31">
        <v>1000</v>
      </c>
      <c r="C20" s="31">
        <f t="shared" si="0"/>
        <v>1850</v>
      </c>
      <c r="D20" s="32">
        <f t="shared" si="2"/>
        <v>1850000</v>
      </c>
      <c r="E20" s="32">
        <f t="shared" si="3"/>
        <v>1950000</v>
      </c>
      <c r="F20" s="33">
        <f t="shared" si="4"/>
        <v>3800000</v>
      </c>
      <c r="G20" s="34">
        <f t="shared" si="5"/>
        <v>3500</v>
      </c>
      <c r="H20" s="35">
        <f t="shared" si="6"/>
        <v>3500000</v>
      </c>
      <c r="I20" s="36">
        <f t="shared" si="7"/>
        <v>-300000</v>
      </c>
    </row>
    <row r="21" spans="1:9" ht="21">
      <c r="A21" s="37">
        <f t="shared" si="1"/>
        <v>50</v>
      </c>
      <c r="B21" s="37">
        <v>1500</v>
      </c>
      <c r="C21" s="37">
        <f t="shared" si="0"/>
        <v>1850</v>
      </c>
      <c r="D21" s="38">
        <f t="shared" si="2"/>
        <v>2775000</v>
      </c>
      <c r="E21" s="38">
        <f t="shared" si="3"/>
        <v>1950000</v>
      </c>
      <c r="F21" s="39">
        <f t="shared" si="4"/>
        <v>4725000</v>
      </c>
      <c r="G21" s="39">
        <f t="shared" si="5"/>
        <v>3500</v>
      </c>
      <c r="H21" s="39">
        <f t="shared" si="6"/>
        <v>5250000</v>
      </c>
      <c r="I21" s="40">
        <f t="shared" si="7"/>
        <v>525000</v>
      </c>
    </row>
    <row r="22" spans="1:9" ht="21">
      <c r="A22" s="29">
        <f t="shared" si="1"/>
        <v>66.666666666666671</v>
      </c>
      <c r="B22" s="31">
        <v>2000</v>
      </c>
      <c r="C22" s="31">
        <f t="shared" si="0"/>
        <v>1850</v>
      </c>
      <c r="D22" s="32">
        <f t="shared" si="2"/>
        <v>3700000</v>
      </c>
      <c r="E22" s="32">
        <f t="shared" si="3"/>
        <v>1950000</v>
      </c>
      <c r="F22" s="33">
        <f t="shared" si="4"/>
        <v>5650000</v>
      </c>
      <c r="G22" s="34">
        <f t="shared" si="5"/>
        <v>3500</v>
      </c>
      <c r="H22" s="35">
        <f t="shared" si="6"/>
        <v>7000000</v>
      </c>
      <c r="I22" s="36">
        <f t="shared" si="7"/>
        <v>1350000</v>
      </c>
    </row>
    <row r="23" spans="1:9" ht="21">
      <c r="A23" s="29">
        <f t="shared" si="1"/>
        <v>100</v>
      </c>
      <c r="B23" s="31">
        <v>3000</v>
      </c>
      <c r="C23" s="31">
        <f t="shared" si="0"/>
        <v>1850</v>
      </c>
      <c r="D23" s="32">
        <f t="shared" si="2"/>
        <v>5550000</v>
      </c>
      <c r="E23" s="32">
        <f t="shared" si="3"/>
        <v>1950000</v>
      </c>
      <c r="F23" s="33">
        <f t="shared" si="4"/>
        <v>7500000</v>
      </c>
      <c r="G23" s="34">
        <f t="shared" si="5"/>
        <v>3500</v>
      </c>
      <c r="H23" s="35">
        <f t="shared" si="6"/>
        <v>10500000</v>
      </c>
      <c r="I23" s="36">
        <f t="shared" si="7"/>
        <v>3000000</v>
      </c>
    </row>
    <row r="24" spans="1:9" ht="21">
      <c r="A24" s="29">
        <f t="shared" si="1"/>
        <v>133.33333333333334</v>
      </c>
      <c r="B24" s="31">
        <v>4000</v>
      </c>
      <c r="C24" s="31">
        <f t="shared" si="0"/>
        <v>1850</v>
      </c>
      <c r="D24" s="32">
        <f t="shared" si="2"/>
        <v>7400000</v>
      </c>
      <c r="E24" s="32">
        <f t="shared" si="3"/>
        <v>1950000</v>
      </c>
      <c r="F24" s="33">
        <f t="shared" si="4"/>
        <v>9350000</v>
      </c>
      <c r="G24" s="34">
        <f t="shared" si="5"/>
        <v>3500</v>
      </c>
      <c r="H24" s="35">
        <f t="shared" si="6"/>
        <v>14000000</v>
      </c>
      <c r="I24" s="36">
        <f t="shared" si="7"/>
        <v>4650000</v>
      </c>
    </row>
    <row r="25" spans="1:9" ht="21">
      <c r="A25" s="29">
        <f t="shared" si="1"/>
        <v>166.66666666666666</v>
      </c>
      <c r="B25" s="31">
        <v>5000</v>
      </c>
      <c r="C25" s="31">
        <f t="shared" si="0"/>
        <v>1850</v>
      </c>
      <c r="D25" s="32">
        <f t="shared" si="2"/>
        <v>9250000</v>
      </c>
      <c r="E25" s="32">
        <f t="shared" si="3"/>
        <v>1950000</v>
      </c>
      <c r="F25" s="33">
        <f t="shared" si="4"/>
        <v>11200000</v>
      </c>
      <c r="G25" s="34">
        <f t="shared" si="5"/>
        <v>3500</v>
      </c>
      <c r="H25" s="35">
        <f t="shared" si="6"/>
        <v>17500000</v>
      </c>
      <c r="I25" s="36">
        <f t="shared" si="7"/>
        <v>6300000</v>
      </c>
    </row>
    <row r="26" spans="1:9" ht="21">
      <c r="A26" s="29">
        <f t="shared" si="1"/>
        <v>333.33333333333331</v>
      </c>
      <c r="B26" s="31">
        <v>10000</v>
      </c>
      <c r="C26" s="31">
        <f t="shared" si="0"/>
        <v>1850</v>
      </c>
      <c r="D26" s="32">
        <f t="shared" si="2"/>
        <v>18500000</v>
      </c>
      <c r="E26" s="32">
        <f t="shared" si="3"/>
        <v>1950000</v>
      </c>
      <c r="F26" s="33">
        <f t="shared" si="4"/>
        <v>20450000</v>
      </c>
      <c r="G26" s="34">
        <f t="shared" si="5"/>
        <v>3500</v>
      </c>
      <c r="H26" s="35">
        <f t="shared" si="6"/>
        <v>35000000</v>
      </c>
      <c r="I26" s="36">
        <f t="shared" si="7"/>
        <v>14550000</v>
      </c>
    </row>
    <row r="27" spans="1:9" ht="21">
      <c r="A27" s="29">
        <f t="shared" si="1"/>
        <v>666.66666666666663</v>
      </c>
      <c r="B27" s="31">
        <v>20000</v>
      </c>
      <c r="C27" s="31">
        <f t="shared" si="0"/>
        <v>1850</v>
      </c>
      <c r="D27" s="32">
        <f t="shared" si="2"/>
        <v>37000000</v>
      </c>
      <c r="E27" s="32">
        <f t="shared" si="3"/>
        <v>1950000</v>
      </c>
      <c r="F27" s="33">
        <f t="shared" si="4"/>
        <v>38950000</v>
      </c>
      <c r="G27" s="34">
        <f t="shared" si="5"/>
        <v>3500</v>
      </c>
      <c r="H27" s="35">
        <f t="shared" si="6"/>
        <v>70000000</v>
      </c>
      <c r="I27" s="36">
        <f t="shared" si="7"/>
        <v>31050000</v>
      </c>
    </row>
    <row r="28" spans="1:9">
      <c r="D28" s="23"/>
      <c r="I28" s="12"/>
    </row>
    <row r="29" spans="1:9">
      <c r="A29" s="42" t="s">
        <v>26</v>
      </c>
      <c r="B29" s="42"/>
      <c r="C29" s="42"/>
      <c r="D29" s="42"/>
      <c r="E29" s="42"/>
      <c r="F29" s="42"/>
      <c r="G29" s="42"/>
      <c r="H29" s="42"/>
      <c r="I29" s="42"/>
    </row>
    <row r="30" spans="1:9">
      <c r="A30" s="42"/>
      <c r="B30" s="42"/>
      <c r="C30" s="42"/>
      <c r="D30" s="42"/>
      <c r="E30" s="42"/>
      <c r="F30" s="42"/>
      <c r="G30" s="42"/>
      <c r="H30" s="42"/>
      <c r="I30" s="42"/>
    </row>
    <row r="31" spans="1:9">
      <c r="A31" s="42"/>
      <c r="B31" s="42"/>
      <c r="C31" s="42"/>
      <c r="D31" s="42"/>
      <c r="E31" s="42"/>
      <c r="F31" s="42"/>
      <c r="G31" s="42"/>
      <c r="H31" s="42"/>
      <c r="I31" s="42"/>
    </row>
    <row r="32" spans="1:9">
      <c r="A32" s="42"/>
      <c r="B32" s="42"/>
      <c r="C32" s="42"/>
      <c r="D32" s="42"/>
      <c r="E32" s="42"/>
      <c r="F32" s="42"/>
      <c r="G32" s="42"/>
      <c r="H32" s="42"/>
      <c r="I32" s="42"/>
    </row>
    <row r="33" spans="1:9">
      <c r="A33" s="42"/>
      <c r="B33" s="42"/>
      <c r="C33" s="42"/>
      <c r="D33" s="42"/>
      <c r="E33" s="42"/>
      <c r="F33" s="42"/>
      <c r="G33" s="42"/>
      <c r="H33" s="42"/>
      <c r="I33" s="42"/>
    </row>
    <row r="34" spans="1:9">
      <c r="B34"/>
      <c r="C34"/>
      <c r="D34" s="23"/>
    </row>
    <row r="35" spans="1:9">
      <c r="B35"/>
      <c r="C35"/>
    </row>
    <row r="36" spans="1:9">
      <c r="B36"/>
      <c r="C36"/>
    </row>
    <row r="37" spans="1:9">
      <c r="B37"/>
      <c r="C37"/>
    </row>
    <row r="38" spans="1:9">
      <c r="B38"/>
      <c r="C38"/>
    </row>
    <row r="39" spans="1:9">
      <c r="B39"/>
      <c r="C39"/>
    </row>
    <row r="40" spans="1:9">
      <c r="B40"/>
      <c r="C40"/>
    </row>
    <row r="41" spans="1:9">
      <c r="B41"/>
      <c r="C41"/>
    </row>
    <row r="42" spans="1:9">
      <c r="B42"/>
      <c r="C42"/>
    </row>
    <row r="43" spans="1:9">
      <c r="B43"/>
      <c r="C43"/>
    </row>
    <row r="44" spans="1:9">
      <c r="B44"/>
      <c r="C44"/>
    </row>
    <row r="45" spans="1:9">
      <c r="B45"/>
      <c r="C45"/>
    </row>
    <row r="46" spans="1:9">
      <c r="B46"/>
      <c r="C46"/>
    </row>
    <row r="47" spans="1:9">
      <c r="B47"/>
      <c r="C47"/>
    </row>
  </sheetData>
  <mergeCells count="3">
    <mergeCell ref="A29:I33"/>
    <mergeCell ref="I2:L4"/>
    <mergeCell ref="I1:L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MOLINA</dc:creator>
  <cp:lastModifiedBy>Miguel Angel Monroy Pelicier</cp:lastModifiedBy>
  <dcterms:created xsi:type="dcterms:W3CDTF">2022-09-28T20:10:22Z</dcterms:created>
  <dcterms:modified xsi:type="dcterms:W3CDTF">2024-07-20T23:43:16Z</dcterms:modified>
</cp:coreProperties>
</file>